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5.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6.xml" ContentType="application/vnd.openxmlformats-officedocument.spreadsheetml.pivotTable+xml"/>
  <Override PartName="/xl/drawings/drawing2.xml" ContentType="application/vnd.openxmlformats-officedocument.drawing+xml"/>
  <Override PartName="/xl/pivotTables/pivotTable7.xml" ContentType="application/vnd.openxmlformats-officedocument.spreadsheetml.pivotTable+xml"/>
  <Override PartName="/xl/drawings/drawing3.xml" ContentType="application/vnd.openxmlformats-officedocument.drawing+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3.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4.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5.xml" ContentType="application/vnd.openxmlformats-officedocument.themeOverrid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hidePivotFieldList="1" defaultThemeVersion="166925"/>
  <mc:AlternateContent xmlns:mc="http://schemas.openxmlformats.org/markup-compatibility/2006">
    <mc:Choice Requires="x15">
      <x15ac:absPath xmlns:x15ac="http://schemas.microsoft.com/office/spreadsheetml/2010/11/ac" url="https://d.docs.live.net/4bc5969e5295da2a/10- MAN - RYMSA - TI/RYMSA/4- Sugerido de pagos a proveedor/"/>
    </mc:Choice>
  </mc:AlternateContent>
  <xr:revisionPtr revIDLastSave="160" documentId="8_{72570EE0-29E8-4BC2-ACB7-DA5DBEB35518}" xr6:coauthVersionLast="47" xr6:coauthVersionMax="47" xr10:uidLastSave="{A8FA77EE-398F-4DB0-BFD3-0FBA4AC3E0BC}"/>
  <bookViews>
    <workbookView xWindow="-28920" yWindow="-120" windowWidth="29040" windowHeight="15720" tabRatio="682" activeTab="3" xr2:uid="{437359F1-207F-422C-AB03-B733E9A5951F}"/>
  </bookViews>
  <sheets>
    <sheet name="Sugerido Crédito" sheetId="1" r:id="rId1"/>
    <sheet name="Sugerido Contado" sheetId="8" r:id="rId2"/>
    <sheet name="Resumen Detallado Pagos" sheetId="10" r:id="rId3"/>
    <sheet name="Resumen por Proveedor de Pagos" sheetId="14" r:id="rId4"/>
    <sheet name="Resumen Gestión" sheetId="4" r:id="rId5"/>
    <sheet name="Sheet1" sheetId="15" r:id="rId6"/>
    <sheet name="Cuentas Presupuesto" sheetId="2" r:id="rId7"/>
  </sheets>
  <definedNames>
    <definedName name="_xlnm._FilterDatabase" localSheetId="6" hidden="1">'Cuentas Presupuesto'!$A$1:$B$107</definedName>
    <definedName name="CTASPresup">'Cuentas Presupuesto'!$A$1:$B$117</definedName>
    <definedName name="PagarColones">'Resumen Gestión'!#REF!</definedName>
    <definedName name="PagosAprobados">'Sugerido Crédito'!$R$6:$AE$1581</definedName>
    <definedName name="Slicer_Año">#N/A</definedName>
    <definedName name="Slicer_Semana_del_año">#N/A</definedName>
  </definedNames>
  <calcPr calcId="191029"/>
  <pivotCaches>
    <pivotCache cacheId="0" r:id="rId8"/>
    <pivotCache cacheId="1" r:id="rId9"/>
    <pivotCache cacheId="2" r:id="rId10"/>
    <pivotCache cacheId="3" r:id="rId11"/>
    <pivotCache cacheId="4" r:id="rId12"/>
    <pivotCache cacheId="5" r:id="rId13"/>
    <pivotCache cacheId="6" r:id="rId14"/>
    <pivotCache cacheId="7" r:id="rId15"/>
  </pivotCaches>
  <extLst>
    <ext xmlns:x14="http://schemas.microsoft.com/office/spreadsheetml/2009/9/main" uri="{876F7934-8845-4945-9796-88D515C7AA90}">
      <x14:pivotCaches>
        <pivotCache cacheId="8" r:id="rId16"/>
      </x14:pivotCaches>
    </ex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841E416B-1EF1-43b6-AB56-02D37102CBD5}">
      <x15:pivotCaches>
        <pivotCache cacheId="9" r:id="rId19"/>
        <pivotCache cacheId="10" r:id="rId20"/>
        <pivotCache cacheId="11" r:id="rId21"/>
        <pivotCache cacheId="12" r:id="rId22"/>
      </x15:pivotCaches>
    </ext>
    <ext xmlns:x15="http://schemas.microsoft.com/office/spreadsheetml/2010/11/main" uri="{983426D0-5260-488c-9760-48F4B6AC55F4}">
      <x15:pivotTableReferences>
        <x15:pivotTableReference r:id="rId23"/>
        <x15:pivotTableReference r:id="rId24"/>
        <x15:pivotTableReference r:id="rId25"/>
        <x15:pivotTableReference r:id="rId26"/>
      </x15:pivotTableReferences>
    </ext>
    <ext xmlns:x15="http://schemas.microsoft.com/office/spreadsheetml/2010/11/main" uri="{FCE2AD5D-F65C-4FA6-A056-5C36A1767C68}">
      <x15:dataModel>
        <x15:modelTables>
          <x15:modelTable id="CP_CILT_RYMSA_657819aa-2c8b-4d5e-ac3b-0eaf11de493f" name="CP_CILT_RYMSA" connection="Query - CP_CILT_RYMSA"/>
          <x15:modelTable id="FacturasVencidas_077cfbb5-4767-4e8e-b571-30004f51c08c" name="FacturasVencidas" connection="Query - FacturasVencidas"/>
          <x15:modelTable id="FacturasSinVencer_b6c252b1-0c85-446f-9a2f-091f773e925d" name="FacturasSinVencer" connection="Query - FacturasSinVencer"/>
          <x15:modelTable id="PagosAprobados_29a177e8-fe78-465a-8880-e44a8a19bae0" name="PagosAprobados" connection="Query - PagosAprobados"/>
          <x15:modelTable id="vista_efectivo_cilt_2dfdc427-e65e-4088-b2f4-f4ff032037fe" name="vista_efectivo_cilt" connection="Query - vista_efectivo_cilt"/>
          <x15:modelTable id="Rolling_Calendario_68f80cb6-f429-4cc1-80aa-413f9001d53a" name="Rolling_Calendario" connection="Query - Rolling_Calendario"/>
          <x15:modelTable id="vista_abonos_cco_cilt_30c3e70c-ea8d-48ed-bed5-dfb621551a82" name="vista_abonos_cco_cilt" connection="Query - vista_abonos_cco_cilt"/>
          <x15:modelTable id="PagosContado_9a7f0059-6931-4ff4-8243-859df463c637" name="PagosContado" connection="Query - PagosContado"/>
          <x15:modelTable id="PagosAprobadosCredCont_edfa8d91-84de-49a0-9add-32d569980f43" name="PagosAprobadosCredCont" connection="Query - PagosAprobadosCredCont"/>
          <x15:modelTable id="RC_HISTO_CP_b21bf771-a8da-41a9-a906-6fcfe45aeefa" name="RC_HISTO_CP" connection="Query - RC_HISTO_CP"/>
        </x15:modelTables>
        <x15:modelRelationships>
          <x15:modelRelationship fromTable="CP_CILT_RYMSA" fromColumn="FECHA_DOCUMENTO" toTable="Rolling_Calendario" toColumn="Fecha"/>
          <x15:modelRelationship fromTable="FacturasVencidas" fromColumn="FECHA_DOCUMENTO" toTable="Rolling_Calendario" toColumn="Fecha"/>
          <x15:modelRelationship fromTable="FacturasSinVencer" fromColumn="FECHA_DOCUMENTO" toTable="Rolling_Calendario" toColumn="Fecha"/>
          <x15:modelRelationship fromTable="vista_efectivo_cilt" fromColumn="Fecha" toTable="Rolling_Calendario" toColumn="Fecha"/>
          <x15:modelRelationship fromTable="vista_abonos_cco_cilt" fromColumn="FechaInicio" toTable="Rolling_Calendario" toColumn="Fecha"/>
        </x15:modelRelationships>
        <x15:extLst>
          <ext xmlns:x16="http://schemas.microsoft.com/office/spreadsheetml/2014/11/main" uri="{9835A34E-60A6-4A7C-AAB8-D5F71C897F49}">
            <x16:modelTimeGroupings>
              <x16:modelTimeGrouping tableName="CP_CILT_RYMSA" columnName="FECHA_DOCUMENTO" columnId="FECHA_DOCUMENTO">
                <x16:calculatedTimeColumn columnName="FECHA_DOCUMENTO (Year)" columnId="FECHA_DOCUMENTO (Year)" contentType="years" isSelected="1"/>
                <x16:calculatedTimeColumn columnName="FECHA_DOCUMENTO (Quarter)" columnId="FECHA_DOCUMENTO (Quarter)" contentType="quarters" isSelected="1"/>
                <x16:calculatedTimeColumn columnName="FECHA_DOCUMENTO (Month Index)" columnId="FECHA_DOCUMENTO (Month Index)" contentType="monthsindex" isSelected="1"/>
                <x16:calculatedTimeColumn columnName="FECHA_DOCUMENTO (Month)" columnId="FECHA_DOCUMENTO (Month)" contentType="months" isSelected="1"/>
              </x16:modelTimeGrouping>
              <x16:modelTimeGrouping tableName="CP_CILT_RYMSA" columnName="FECHA_VENCE" columnId="FECHA_VENCE">
                <x16:calculatedTimeColumn columnName="FECHA_VENCE (Year)" columnId="FECHA_VENCE (Year)" contentType="years" isSelected="1"/>
                <x16:calculatedTimeColumn columnName="FECHA_VENCE (Quarter)" columnId="FECHA_VENCE (Quarter)" contentType="quarters" isSelected="1"/>
                <x16:calculatedTimeColumn columnName="FECHA_VENCE (Month Index)" columnId="FECHA_VENCE (Month Index)" contentType="monthsindex" isSelected="1"/>
                <x16:calculatedTimeColumn columnName="FECHA_VENCE (Month)" columnId="FECHA_VENCE (Month)" contentType="months" isSelected="1"/>
              </x16:modelTimeGrouping>
              <x16:modelTimeGrouping tableName="Rolling_Calendario" columnName="Fecha" columnId="Fecha">
                <x16:calculatedTimeColumn columnName="Fecha (Year)" columnId="Fecha (Year)" contentType="years" isSelected="1"/>
                <x16:calculatedTimeColumn columnName="Fecha (Quarter)" columnId="Fecha (Quarter)" contentType="quarters" isSelected="1"/>
                <x16:calculatedTimeColumn columnName="Fecha (Month Index)" columnId="Fecha (Month Index)" contentType="monthsindex" isSelected="1"/>
                <x16:calculatedTimeColumn columnName="Fecha (Month)" columnId="Fecha (Month)" contentType="months" isSelected="1"/>
              </x16:modelTimeGrouping>
              <x16:modelTimeGrouping tableName="PagosAprobadosCredCont" columnName="Fecha Documento" columnId="Fecha Documento">
                <x16:calculatedTimeColumn columnName="Fecha Documento (Year)" columnId="Fecha Documento (Year)" contentType="years" isSelected="1"/>
                <x16:calculatedTimeColumn columnName="Fecha Documento (Quarter)" columnId="Fecha Documento (Quarter)" contentType="quarters" isSelected="1"/>
                <x16:calculatedTimeColumn columnName="Fecha Documento (Month Index)" columnId="Fecha Documento (Month Index)" contentType="monthsindex" isSelected="1"/>
                <x16:calculatedTimeColumn columnName="Fecha Documento (Month)" columnId="Fecha Documento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7" i="8" l="1"/>
  <c r="D15" i="4" l="1"/>
  <c r="A7" i="14"/>
  <c r="A7" i="10"/>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7" i="1"/>
  <c r="W7" i="1"/>
  <c r="F45" i="4"/>
  <c r="U1926" i="1"/>
  <c r="U1927" i="1"/>
  <c r="U1928" i="1"/>
  <c r="U1924" i="1"/>
  <c r="V1924" i="1"/>
  <c r="W1924" i="1"/>
  <c r="Y1924" i="1"/>
  <c r="Z1924" i="1"/>
  <c r="AA1924" i="1"/>
  <c r="AB1924" i="1"/>
  <c r="AC1924" i="1"/>
  <c r="AD1924" i="1"/>
  <c r="AE1924" i="1"/>
  <c r="U1925" i="1"/>
  <c r="V1925" i="1"/>
  <c r="W1925" i="1"/>
  <c r="Y1925" i="1"/>
  <c r="Z1925" i="1"/>
  <c r="AA1925" i="1"/>
  <c r="AB1925" i="1"/>
  <c r="AC1925" i="1"/>
  <c r="AD1925" i="1"/>
  <c r="AE1925" i="1"/>
  <c r="V1926" i="1"/>
  <c r="W1926" i="1"/>
  <c r="Y1926" i="1"/>
  <c r="Z1926" i="1"/>
  <c r="AA1926" i="1"/>
  <c r="AB1926" i="1"/>
  <c r="AC1926" i="1"/>
  <c r="AD1926" i="1"/>
  <c r="V1927" i="1"/>
  <c r="W1927" i="1"/>
  <c r="Y1927" i="1"/>
  <c r="Z1927" i="1"/>
  <c r="AA1927" i="1"/>
  <c r="AB1927" i="1"/>
  <c r="AC1927" i="1"/>
  <c r="AD1927" i="1"/>
  <c r="V1928" i="1"/>
  <c r="W1928" i="1"/>
  <c r="Y1928" i="1"/>
  <c r="Z1928" i="1"/>
  <c r="AA1928" i="1"/>
  <c r="AB1928" i="1"/>
  <c r="AC1928" i="1"/>
  <c r="AD1928" i="1"/>
  <c r="AE1928" i="1"/>
  <c r="U1929" i="1"/>
  <c r="V1929" i="1"/>
  <c r="W1929" i="1"/>
  <c r="Y1929" i="1"/>
  <c r="Z1929" i="1"/>
  <c r="AA1929" i="1"/>
  <c r="AB1929" i="1"/>
  <c r="AC1929" i="1"/>
  <c r="AD1929" i="1"/>
  <c r="AE1929" i="1"/>
  <c r="U1930" i="1"/>
  <c r="V1930" i="1"/>
  <c r="W1930" i="1"/>
  <c r="Y1930" i="1"/>
  <c r="Z1930" i="1"/>
  <c r="AA1930" i="1"/>
  <c r="AB1930" i="1"/>
  <c r="AC1930" i="1"/>
  <c r="AD1930" i="1"/>
  <c r="AE1930" i="1"/>
  <c r="U1931" i="1"/>
  <c r="V1931" i="1"/>
  <c r="W1931" i="1"/>
  <c r="Y1931" i="1"/>
  <c r="Z1931" i="1"/>
  <c r="AA1931" i="1"/>
  <c r="AB1931" i="1"/>
  <c r="AC1931" i="1"/>
  <c r="AD1931" i="1"/>
  <c r="AE1931" i="1"/>
  <c r="U1932" i="1"/>
  <c r="V1932" i="1"/>
  <c r="W1932" i="1"/>
  <c r="Y1932" i="1"/>
  <c r="Z1932" i="1"/>
  <c r="AA1932" i="1"/>
  <c r="AB1932" i="1"/>
  <c r="AC1932" i="1"/>
  <c r="AD1932" i="1"/>
  <c r="AE1932" i="1"/>
  <c r="U1933" i="1"/>
  <c r="V1933" i="1"/>
  <c r="W1933" i="1"/>
  <c r="Y1933" i="1"/>
  <c r="Z1933" i="1"/>
  <c r="AA1933" i="1"/>
  <c r="AB1933" i="1"/>
  <c r="AC1933" i="1"/>
  <c r="AD1933" i="1"/>
  <c r="U1934" i="1"/>
  <c r="V1934" i="1"/>
  <c r="W1934" i="1"/>
  <c r="Y1934" i="1"/>
  <c r="Z1934" i="1"/>
  <c r="AA1934" i="1"/>
  <c r="AB1934" i="1"/>
  <c r="AC1934" i="1"/>
  <c r="AD1934" i="1"/>
  <c r="AE1934" i="1"/>
  <c r="U1935" i="1"/>
  <c r="V1935" i="1"/>
  <c r="W1935" i="1"/>
  <c r="Y1935" i="1"/>
  <c r="Z1935" i="1"/>
  <c r="AA1935" i="1"/>
  <c r="AB1935" i="1"/>
  <c r="AC1935" i="1"/>
  <c r="AD1935" i="1"/>
  <c r="AE1935" i="1"/>
  <c r="U1936" i="1"/>
  <c r="V1936" i="1"/>
  <c r="W1936" i="1"/>
  <c r="Y1936" i="1"/>
  <c r="Z1936" i="1"/>
  <c r="AA1936" i="1"/>
  <c r="AB1936" i="1"/>
  <c r="AC1936" i="1"/>
  <c r="AD1936" i="1"/>
  <c r="AE1936" i="1"/>
  <c r="U1937" i="1"/>
  <c r="V1937" i="1"/>
  <c r="W1937" i="1"/>
  <c r="Y1937" i="1"/>
  <c r="Z1937" i="1"/>
  <c r="AA1937" i="1"/>
  <c r="AB1937" i="1"/>
  <c r="AC1937" i="1"/>
  <c r="AD1937" i="1"/>
  <c r="U1938" i="1"/>
  <c r="V1938" i="1"/>
  <c r="W1938" i="1"/>
  <c r="Y1938" i="1"/>
  <c r="Z1938" i="1"/>
  <c r="AA1938" i="1"/>
  <c r="AB1938" i="1"/>
  <c r="AC1938" i="1"/>
  <c r="AD1938" i="1"/>
  <c r="U1939" i="1"/>
  <c r="V1939" i="1"/>
  <c r="W1939" i="1"/>
  <c r="Y1939" i="1"/>
  <c r="Z1939" i="1"/>
  <c r="AA1939" i="1"/>
  <c r="AB1939" i="1"/>
  <c r="AC1939" i="1"/>
  <c r="AD1939" i="1"/>
  <c r="U1940" i="1"/>
  <c r="V1940" i="1"/>
  <c r="W1940" i="1"/>
  <c r="Y1940" i="1"/>
  <c r="Z1940" i="1"/>
  <c r="AA1940" i="1"/>
  <c r="AB1940" i="1"/>
  <c r="AC1940" i="1"/>
  <c r="AD1940" i="1"/>
  <c r="AE1940" i="1"/>
  <c r="U1941" i="1"/>
  <c r="V1941" i="1"/>
  <c r="W1941" i="1"/>
  <c r="Y1941" i="1"/>
  <c r="Z1941" i="1"/>
  <c r="AA1941" i="1"/>
  <c r="AB1941" i="1"/>
  <c r="AC1941" i="1"/>
  <c r="AD1941" i="1"/>
  <c r="U1942" i="1"/>
  <c r="V1942" i="1"/>
  <c r="W1942" i="1"/>
  <c r="Y1942" i="1"/>
  <c r="Z1942" i="1"/>
  <c r="AA1942" i="1"/>
  <c r="AB1942" i="1"/>
  <c r="AC1942" i="1"/>
  <c r="AD1942" i="1"/>
  <c r="AE1942" i="1"/>
  <c r="U1943" i="1"/>
  <c r="V1943" i="1"/>
  <c r="W1943" i="1"/>
  <c r="Y1943" i="1"/>
  <c r="Z1943" i="1"/>
  <c r="AA1943" i="1"/>
  <c r="AB1943" i="1"/>
  <c r="AC1943" i="1"/>
  <c r="AD1943" i="1"/>
  <c r="AE1943" i="1"/>
  <c r="U1944" i="1"/>
  <c r="V1944" i="1"/>
  <c r="W1944" i="1"/>
  <c r="Y1944" i="1"/>
  <c r="Z1944" i="1"/>
  <c r="AA1944" i="1"/>
  <c r="AB1944" i="1"/>
  <c r="AC1944" i="1"/>
  <c r="AD1944" i="1"/>
  <c r="AE1944" i="1"/>
  <c r="U1945" i="1"/>
  <c r="V1945" i="1"/>
  <c r="W1945" i="1"/>
  <c r="Y1945" i="1"/>
  <c r="Z1945" i="1"/>
  <c r="AA1945" i="1"/>
  <c r="AB1945" i="1"/>
  <c r="AC1945" i="1"/>
  <c r="AD1945" i="1"/>
  <c r="AE1945" i="1"/>
  <c r="U1946" i="1"/>
  <c r="V1946" i="1"/>
  <c r="W1946" i="1"/>
  <c r="Y1946" i="1"/>
  <c r="Z1946" i="1"/>
  <c r="AA1946" i="1"/>
  <c r="AB1946" i="1"/>
  <c r="AC1946" i="1"/>
  <c r="AD1946" i="1"/>
  <c r="AE1946" i="1"/>
  <c r="U1947" i="1"/>
  <c r="V1947" i="1"/>
  <c r="W1947" i="1"/>
  <c r="Y1947" i="1"/>
  <c r="Z1947" i="1"/>
  <c r="AA1947" i="1"/>
  <c r="AB1947" i="1"/>
  <c r="AC1947" i="1"/>
  <c r="AD1947" i="1"/>
  <c r="AE1947" i="1"/>
  <c r="U1948" i="1"/>
  <c r="V1948" i="1"/>
  <c r="W1948" i="1"/>
  <c r="Y1948" i="1"/>
  <c r="Z1948" i="1"/>
  <c r="AA1948" i="1"/>
  <c r="AB1948" i="1"/>
  <c r="AC1948" i="1"/>
  <c r="AD1948" i="1"/>
  <c r="AE1948" i="1"/>
  <c r="U1949" i="1"/>
  <c r="V1949" i="1"/>
  <c r="W1949" i="1"/>
  <c r="Y1949" i="1"/>
  <c r="Z1949" i="1"/>
  <c r="AA1949" i="1"/>
  <c r="AB1949" i="1"/>
  <c r="AC1949" i="1"/>
  <c r="AD1949" i="1"/>
  <c r="AE1949" i="1"/>
  <c r="U1950" i="1"/>
  <c r="V1950" i="1"/>
  <c r="W1950" i="1"/>
  <c r="Y1950" i="1"/>
  <c r="Z1950" i="1"/>
  <c r="AA1950" i="1"/>
  <c r="AB1950" i="1"/>
  <c r="AC1950" i="1"/>
  <c r="AD1950" i="1"/>
  <c r="AE1950" i="1"/>
  <c r="U1951" i="1"/>
  <c r="V1951" i="1"/>
  <c r="W1951" i="1"/>
  <c r="Y1951" i="1"/>
  <c r="Z1951" i="1"/>
  <c r="AA1951" i="1"/>
  <c r="AB1951" i="1"/>
  <c r="AC1951" i="1"/>
  <c r="AD1951" i="1"/>
  <c r="AE1951" i="1"/>
  <c r="U1952" i="1"/>
  <c r="V1952" i="1"/>
  <c r="W1952" i="1"/>
  <c r="Y1952" i="1"/>
  <c r="Z1952" i="1"/>
  <c r="AA1952" i="1"/>
  <c r="AB1952" i="1"/>
  <c r="AC1952" i="1"/>
  <c r="AD1952" i="1"/>
  <c r="AE1952" i="1"/>
  <c r="U1953" i="1"/>
  <c r="V1953" i="1"/>
  <c r="W1953" i="1"/>
  <c r="Y1953" i="1"/>
  <c r="Z1953" i="1"/>
  <c r="AA1953" i="1"/>
  <c r="AB1953" i="1"/>
  <c r="AC1953" i="1"/>
  <c r="AD1953" i="1"/>
  <c r="AE1953" i="1"/>
  <c r="U1954" i="1"/>
  <c r="V1954" i="1"/>
  <c r="W1954" i="1"/>
  <c r="Y1954" i="1"/>
  <c r="Z1954" i="1"/>
  <c r="AA1954" i="1"/>
  <c r="AB1954" i="1"/>
  <c r="AC1954" i="1"/>
  <c r="AD1954" i="1"/>
  <c r="AE1954" i="1"/>
  <c r="U1955" i="1"/>
  <c r="V1955" i="1"/>
  <c r="W1955" i="1"/>
  <c r="Y1955" i="1"/>
  <c r="Z1955" i="1"/>
  <c r="AA1955" i="1"/>
  <c r="AB1955" i="1"/>
  <c r="AC1955" i="1"/>
  <c r="AD1955" i="1"/>
  <c r="AE1955" i="1"/>
  <c r="U1956" i="1"/>
  <c r="V1956" i="1"/>
  <c r="W1956" i="1"/>
  <c r="Y1956" i="1"/>
  <c r="Z1956" i="1"/>
  <c r="AA1956" i="1"/>
  <c r="AB1956" i="1"/>
  <c r="AC1956" i="1"/>
  <c r="AD1956" i="1"/>
  <c r="AE1956" i="1"/>
  <c r="U1957" i="1"/>
  <c r="V1957" i="1"/>
  <c r="W1957" i="1"/>
  <c r="Y1957" i="1"/>
  <c r="Z1957" i="1"/>
  <c r="AA1957" i="1"/>
  <c r="AB1957" i="1"/>
  <c r="AC1957" i="1"/>
  <c r="AD1957" i="1"/>
  <c r="AE1957" i="1"/>
  <c r="R1920" i="1"/>
  <c r="R1921" i="1"/>
  <c r="R1922" i="1"/>
  <c r="R1926" i="1"/>
  <c r="AE1926" i="1" s="1"/>
  <c r="R1927" i="1"/>
  <c r="AE1927" i="1" s="1"/>
  <c r="R1928" i="1" l="1"/>
  <c r="R1929" i="1"/>
  <c r="R1930" i="1"/>
  <c r="R1931" i="1"/>
  <c r="R1932" i="1"/>
  <c r="R1933" i="1"/>
  <c r="AE1933" i="1" s="1"/>
  <c r="R1934" i="1"/>
  <c r="R1935" i="1"/>
  <c r="R1936" i="1"/>
  <c r="R1937" i="1"/>
  <c r="AE1937" i="1" s="1"/>
  <c r="R1938" i="1"/>
  <c r="AE1938" i="1" s="1"/>
  <c r="R1939" i="1"/>
  <c r="AE1939" i="1" s="1"/>
  <c r="R1940" i="1"/>
  <c r="R1941" i="1"/>
  <c r="AE1941" i="1" s="1"/>
  <c r="R1942" i="1"/>
  <c r="R1943" i="1"/>
  <c r="R1944" i="1"/>
  <c r="R1945" i="1"/>
  <c r="R1946" i="1"/>
  <c r="R1947" i="1"/>
  <c r="R1948" i="1"/>
  <c r="R1949" i="1"/>
  <c r="R1950" i="1"/>
  <c r="R1951" i="1"/>
  <c r="R1952" i="1"/>
  <c r="R1953" i="1"/>
  <c r="R1954" i="1"/>
  <c r="R1955" i="1"/>
  <c r="R1956" i="1"/>
  <c r="R1957" i="1"/>
  <c r="R1958" i="1"/>
  <c r="R1959" i="1"/>
  <c r="R1960"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U8" i="1"/>
  <c r="V8" i="1"/>
  <c r="W8" i="1"/>
  <c r="Y8" i="1"/>
  <c r="Z8" i="1"/>
  <c r="AA8" i="1"/>
  <c r="AB8" i="1"/>
  <c r="AC8" i="1"/>
  <c r="AD8" i="1"/>
  <c r="AE8" i="1"/>
  <c r="U9" i="1"/>
  <c r="V9" i="1"/>
  <c r="W9" i="1"/>
  <c r="Y9" i="1"/>
  <c r="Z9" i="1"/>
  <c r="AA9" i="1"/>
  <c r="AB9" i="1"/>
  <c r="AC9" i="1"/>
  <c r="AD9" i="1"/>
  <c r="AE9" i="1"/>
  <c r="U10" i="1"/>
  <c r="V10" i="1"/>
  <c r="W10" i="1"/>
  <c r="Y10" i="1"/>
  <c r="Z10" i="1"/>
  <c r="AA10" i="1"/>
  <c r="AB10" i="1"/>
  <c r="AC10" i="1"/>
  <c r="AD10" i="1"/>
  <c r="AE10" i="1"/>
  <c r="U11" i="1"/>
  <c r="V11" i="1"/>
  <c r="W11" i="1"/>
  <c r="Y11" i="1"/>
  <c r="Z11" i="1"/>
  <c r="AA11" i="1"/>
  <c r="AB11" i="1"/>
  <c r="AC11" i="1"/>
  <c r="AD11" i="1"/>
  <c r="AE11" i="1"/>
  <c r="U12" i="1"/>
  <c r="V12" i="1"/>
  <c r="W12" i="1"/>
  <c r="Y12" i="1"/>
  <c r="Z12" i="1"/>
  <c r="AA12" i="1"/>
  <c r="AB12" i="1"/>
  <c r="AC12" i="1"/>
  <c r="AD12" i="1"/>
  <c r="AE12" i="1"/>
  <c r="U13" i="1"/>
  <c r="V13" i="1"/>
  <c r="W13" i="1"/>
  <c r="Y13" i="1"/>
  <c r="Z13" i="1"/>
  <c r="AA13" i="1"/>
  <c r="AB13" i="1"/>
  <c r="AC13" i="1"/>
  <c r="AD13" i="1"/>
  <c r="AE13" i="1"/>
  <c r="U14" i="1"/>
  <c r="V14" i="1"/>
  <c r="W14" i="1"/>
  <c r="Y14" i="1"/>
  <c r="Z14" i="1"/>
  <c r="AA14" i="1"/>
  <c r="AB14" i="1"/>
  <c r="AC14" i="1"/>
  <c r="AD14" i="1"/>
  <c r="AE14" i="1"/>
  <c r="U15" i="1"/>
  <c r="V15" i="1"/>
  <c r="W15" i="1"/>
  <c r="Y15" i="1"/>
  <c r="Z15" i="1"/>
  <c r="AA15" i="1"/>
  <c r="AB15" i="1"/>
  <c r="AC15" i="1"/>
  <c r="AD15" i="1"/>
  <c r="AE15" i="1"/>
  <c r="U16" i="1"/>
  <c r="V16" i="1"/>
  <c r="W16" i="1"/>
  <c r="Y16" i="1"/>
  <c r="Z16" i="1"/>
  <c r="AA16" i="1"/>
  <c r="AB16" i="1"/>
  <c r="AC16" i="1"/>
  <c r="AD16" i="1"/>
  <c r="AE16" i="1"/>
  <c r="U17" i="1"/>
  <c r="V17" i="1"/>
  <c r="W17" i="1"/>
  <c r="Y17" i="1"/>
  <c r="Z17" i="1"/>
  <c r="AA17" i="1"/>
  <c r="AB17" i="1"/>
  <c r="AC17" i="1"/>
  <c r="AD17" i="1"/>
  <c r="AE17" i="1"/>
  <c r="U18" i="1"/>
  <c r="V18" i="1"/>
  <c r="W18" i="1"/>
  <c r="Y18" i="1"/>
  <c r="Z18" i="1"/>
  <c r="AA18" i="1"/>
  <c r="AB18" i="1"/>
  <c r="AC18" i="1"/>
  <c r="AD18" i="1"/>
  <c r="AE18" i="1"/>
  <c r="U19" i="1"/>
  <c r="V19" i="1"/>
  <c r="W19" i="1"/>
  <c r="Y19" i="1"/>
  <c r="Z19" i="1"/>
  <c r="AA19" i="1"/>
  <c r="AB19" i="1"/>
  <c r="AC19" i="1"/>
  <c r="AD19" i="1"/>
  <c r="AE19" i="1"/>
  <c r="U20" i="1"/>
  <c r="V20" i="1"/>
  <c r="W20" i="1"/>
  <c r="Y20" i="1"/>
  <c r="Z20" i="1"/>
  <c r="AA20" i="1"/>
  <c r="AB20" i="1"/>
  <c r="AC20" i="1"/>
  <c r="AD20" i="1"/>
  <c r="AE20" i="1"/>
  <c r="U21" i="1"/>
  <c r="V21" i="1"/>
  <c r="W21" i="1"/>
  <c r="Y21" i="1"/>
  <c r="Z21" i="1"/>
  <c r="AA21" i="1"/>
  <c r="AB21" i="1"/>
  <c r="AC21" i="1"/>
  <c r="AD21" i="1"/>
  <c r="AE21" i="1"/>
  <c r="U22" i="1"/>
  <c r="V22" i="1"/>
  <c r="W22" i="1"/>
  <c r="Y22" i="1"/>
  <c r="Z22" i="1"/>
  <c r="AA22" i="1"/>
  <c r="AB22" i="1"/>
  <c r="AC22" i="1"/>
  <c r="AD22" i="1"/>
  <c r="U23" i="1"/>
  <c r="V23" i="1"/>
  <c r="W23" i="1"/>
  <c r="Y23" i="1"/>
  <c r="Z23" i="1"/>
  <c r="AA23" i="1"/>
  <c r="AB23" i="1"/>
  <c r="AC23" i="1"/>
  <c r="AD23" i="1"/>
  <c r="AE23" i="1"/>
  <c r="U24" i="1"/>
  <c r="V24" i="1"/>
  <c r="W24" i="1"/>
  <c r="Y24" i="1"/>
  <c r="Z24" i="1"/>
  <c r="AA24" i="1"/>
  <c r="AB24" i="1"/>
  <c r="AC24" i="1"/>
  <c r="AD24" i="1"/>
  <c r="AE24" i="1"/>
  <c r="U25" i="1"/>
  <c r="V25" i="1"/>
  <c r="W25" i="1"/>
  <c r="Y25" i="1"/>
  <c r="Z25" i="1"/>
  <c r="AA25" i="1"/>
  <c r="AB25" i="1"/>
  <c r="AC25" i="1"/>
  <c r="AD25" i="1"/>
  <c r="AE25" i="1"/>
  <c r="U26" i="1"/>
  <c r="V26" i="1"/>
  <c r="W26" i="1"/>
  <c r="Y26" i="1"/>
  <c r="Z26" i="1"/>
  <c r="AA26" i="1"/>
  <c r="AB26" i="1"/>
  <c r="AC26" i="1"/>
  <c r="AD26" i="1"/>
  <c r="AE26" i="1"/>
  <c r="U27" i="1"/>
  <c r="V27" i="1"/>
  <c r="W27" i="1"/>
  <c r="Y27" i="1"/>
  <c r="Z27" i="1"/>
  <c r="AA27" i="1"/>
  <c r="AB27" i="1"/>
  <c r="AC27" i="1"/>
  <c r="AD27" i="1"/>
  <c r="AE27" i="1"/>
  <c r="U28" i="1"/>
  <c r="V28" i="1"/>
  <c r="W28" i="1"/>
  <c r="Y28" i="1"/>
  <c r="Z28" i="1"/>
  <c r="AA28" i="1"/>
  <c r="AB28" i="1"/>
  <c r="AC28" i="1"/>
  <c r="AD28" i="1"/>
  <c r="AE28" i="1"/>
  <c r="U29" i="1"/>
  <c r="V29" i="1"/>
  <c r="W29" i="1"/>
  <c r="Y29" i="1"/>
  <c r="Z29" i="1"/>
  <c r="AA29" i="1"/>
  <c r="AB29" i="1"/>
  <c r="AC29" i="1"/>
  <c r="AD29" i="1"/>
  <c r="AE29" i="1"/>
  <c r="U30" i="1"/>
  <c r="V30" i="1"/>
  <c r="W30" i="1"/>
  <c r="Y30" i="1"/>
  <c r="Z30" i="1"/>
  <c r="AA30" i="1"/>
  <c r="AB30" i="1"/>
  <c r="AC30" i="1"/>
  <c r="AD30" i="1"/>
  <c r="AE30" i="1"/>
  <c r="U31" i="1"/>
  <c r="V31" i="1"/>
  <c r="W31" i="1"/>
  <c r="Y31" i="1"/>
  <c r="Z31" i="1"/>
  <c r="AA31" i="1"/>
  <c r="AB31" i="1"/>
  <c r="AC31" i="1"/>
  <c r="AD31" i="1"/>
  <c r="AE31" i="1"/>
  <c r="U32" i="1"/>
  <c r="V32" i="1"/>
  <c r="W32" i="1"/>
  <c r="Y32" i="1"/>
  <c r="Z32" i="1"/>
  <c r="AA32" i="1"/>
  <c r="AB32" i="1"/>
  <c r="AC32" i="1"/>
  <c r="AD32" i="1"/>
  <c r="AE32" i="1"/>
  <c r="U33" i="1"/>
  <c r="V33" i="1"/>
  <c r="W33" i="1"/>
  <c r="Y33" i="1"/>
  <c r="Z33" i="1"/>
  <c r="AA33" i="1"/>
  <c r="AB33" i="1"/>
  <c r="AC33" i="1"/>
  <c r="AD33" i="1"/>
  <c r="AE33" i="1"/>
  <c r="U34" i="1"/>
  <c r="V34" i="1"/>
  <c r="W34" i="1"/>
  <c r="Y34" i="1"/>
  <c r="Z34" i="1"/>
  <c r="AA34" i="1"/>
  <c r="AB34" i="1"/>
  <c r="AC34" i="1"/>
  <c r="AD34" i="1"/>
  <c r="AE34" i="1"/>
  <c r="U35" i="1"/>
  <c r="V35" i="1"/>
  <c r="W35" i="1"/>
  <c r="Y35" i="1"/>
  <c r="Z35" i="1"/>
  <c r="AA35" i="1"/>
  <c r="AB35" i="1"/>
  <c r="AC35" i="1"/>
  <c r="AD35" i="1"/>
  <c r="AE35" i="1"/>
  <c r="U36" i="1"/>
  <c r="V36" i="1"/>
  <c r="W36" i="1"/>
  <c r="Y36" i="1"/>
  <c r="Z36" i="1"/>
  <c r="AA36" i="1"/>
  <c r="AB36" i="1"/>
  <c r="AC36" i="1"/>
  <c r="AD36" i="1"/>
  <c r="AE36" i="1"/>
  <c r="U37" i="1"/>
  <c r="V37" i="1"/>
  <c r="W37" i="1"/>
  <c r="Y37" i="1"/>
  <c r="Z37" i="1"/>
  <c r="AA37" i="1"/>
  <c r="AB37" i="1"/>
  <c r="AC37" i="1"/>
  <c r="AD37" i="1"/>
  <c r="U38" i="1"/>
  <c r="V38" i="1"/>
  <c r="W38" i="1"/>
  <c r="Y38" i="1"/>
  <c r="Z38" i="1"/>
  <c r="AA38" i="1"/>
  <c r="AB38" i="1"/>
  <c r="AC38" i="1"/>
  <c r="AD38" i="1"/>
  <c r="U39" i="1"/>
  <c r="V39" i="1"/>
  <c r="W39" i="1"/>
  <c r="Y39" i="1"/>
  <c r="Z39" i="1"/>
  <c r="AA39" i="1"/>
  <c r="AB39" i="1"/>
  <c r="AC39" i="1"/>
  <c r="AD39" i="1"/>
  <c r="AE39" i="1"/>
  <c r="U40" i="1"/>
  <c r="V40" i="1"/>
  <c r="W40" i="1"/>
  <c r="Y40" i="1"/>
  <c r="Z40" i="1"/>
  <c r="AA40" i="1"/>
  <c r="AB40" i="1"/>
  <c r="AC40" i="1"/>
  <c r="AD40" i="1"/>
  <c r="AE40" i="1"/>
  <c r="U41" i="1"/>
  <c r="V41" i="1"/>
  <c r="W41" i="1"/>
  <c r="Y41" i="1"/>
  <c r="Z41" i="1"/>
  <c r="AA41" i="1"/>
  <c r="AB41" i="1"/>
  <c r="AC41" i="1"/>
  <c r="AD41" i="1"/>
  <c r="AE41" i="1"/>
  <c r="U42" i="1"/>
  <c r="V42" i="1"/>
  <c r="W42" i="1"/>
  <c r="Y42" i="1"/>
  <c r="Z42" i="1"/>
  <c r="AA42" i="1"/>
  <c r="AB42" i="1"/>
  <c r="AC42" i="1"/>
  <c r="AD42" i="1"/>
  <c r="U43" i="1"/>
  <c r="V43" i="1"/>
  <c r="W43" i="1"/>
  <c r="Y43" i="1"/>
  <c r="Z43" i="1"/>
  <c r="AA43" i="1"/>
  <c r="AB43" i="1"/>
  <c r="AC43" i="1"/>
  <c r="AD43" i="1"/>
  <c r="U44" i="1"/>
  <c r="V44" i="1"/>
  <c r="W44" i="1"/>
  <c r="Y44" i="1"/>
  <c r="Z44" i="1"/>
  <c r="AA44" i="1"/>
  <c r="AB44" i="1"/>
  <c r="AC44" i="1"/>
  <c r="AD44" i="1"/>
  <c r="AE44" i="1"/>
  <c r="U45" i="1"/>
  <c r="V45" i="1"/>
  <c r="W45" i="1"/>
  <c r="Y45" i="1"/>
  <c r="Z45" i="1"/>
  <c r="AA45" i="1"/>
  <c r="AB45" i="1"/>
  <c r="AC45" i="1"/>
  <c r="AD45" i="1"/>
  <c r="AE45" i="1"/>
  <c r="U46" i="1"/>
  <c r="V46" i="1"/>
  <c r="W46" i="1"/>
  <c r="Y46" i="1"/>
  <c r="Z46" i="1"/>
  <c r="AA46" i="1"/>
  <c r="AB46" i="1"/>
  <c r="AC46" i="1"/>
  <c r="AD46" i="1"/>
  <c r="AE46" i="1"/>
  <c r="U47" i="1"/>
  <c r="V47" i="1"/>
  <c r="W47" i="1"/>
  <c r="Y47" i="1"/>
  <c r="Z47" i="1"/>
  <c r="AA47" i="1"/>
  <c r="AB47" i="1"/>
  <c r="AC47" i="1"/>
  <c r="AD47" i="1"/>
  <c r="AE47" i="1"/>
  <c r="U48" i="1"/>
  <c r="V48" i="1"/>
  <c r="W48" i="1"/>
  <c r="Y48" i="1"/>
  <c r="Z48" i="1"/>
  <c r="AA48" i="1"/>
  <c r="AB48" i="1"/>
  <c r="AC48" i="1"/>
  <c r="AD48" i="1"/>
  <c r="AE48" i="1"/>
  <c r="U49" i="1"/>
  <c r="V49" i="1"/>
  <c r="W49" i="1"/>
  <c r="Y49" i="1"/>
  <c r="Z49" i="1"/>
  <c r="AA49" i="1"/>
  <c r="AB49" i="1"/>
  <c r="AC49" i="1"/>
  <c r="AD49" i="1"/>
  <c r="U50" i="1"/>
  <c r="V50" i="1"/>
  <c r="W50" i="1"/>
  <c r="Y50" i="1"/>
  <c r="Z50" i="1"/>
  <c r="AA50" i="1"/>
  <c r="AB50" i="1"/>
  <c r="AC50" i="1"/>
  <c r="AD50" i="1"/>
  <c r="AE50" i="1"/>
  <c r="U51" i="1"/>
  <c r="V51" i="1"/>
  <c r="W51" i="1"/>
  <c r="Y51" i="1"/>
  <c r="Z51" i="1"/>
  <c r="AA51" i="1"/>
  <c r="AB51" i="1"/>
  <c r="AC51" i="1"/>
  <c r="AD51" i="1"/>
  <c r="AE51" i="1"/>
  <c r="U52" i="1"/>
  <c r="V52" i="1"/>
  <c r="W52" i="1"/>
  <c r="Y52" i="1"/>
  <c r="Z52" i="1"/>
  <c r="AA52" i="1"/>
  <c r="AB52" i="1"/>
  <c r="AC52" i="1"/>
  <c r="AD52" i="1"/>
  <c r="AE52" i="1"/>
  <c r="U53" i="1"/>
  <c r="V53" i="1"/>
  <c r="W53" i="1"/>
  <c r="Y53" i="1"/>
  <c r="Z53" i="1"/>
  <c r="AA53" i="1"/>
  <c r="AB53" i="1"/>
  <c r="AC53" i="1"/>
  <c r="AD53" i="1"/>
  <c r="AE53" i="1"/>
  <c r="U54" i="1"/>
  <c r="V54" i="1"/>
  <c r="W54" i="1"/>
  <c r="Y54" i="1"/>
  <c r="Z54" i="1"/>
  <c r="AA54" i="1"/>
  <c r="AB54" i="1"/>
  <c r="AC54" i="1"/>
  <c r="AD54" i="1"/>
  <c r="AE54" i="1"/>
  <c r="U55" i="1"/>
  <c r="V55" i="1"/>
  <c r="W55" i="1"/>
  <c r="Y55" i="1"/>
  <c r="Z55" i="1"/>
  <c r="AA55" i="1"/>
  <c r="AB55" i="1"/>
  <c r="AC55" i="1"/>
  <c r="AD55" i="1"/>
  <c r="AE55" i="1"/>
  <c r="U56" i="1"/>
  <c r="V56" i="1"/>
  <c r="W56" i="1"/>
  <c r="Y56" i="1"/>
  <c r="Z56" i="1"/>
  <c r="AA56" i="1"/>
  <c r="AB56" i="1"/>
  <c r="AC56" i="1"/>
  <c r="AD56" i="1"/>
  <c r="U57" i="1"/>
  <c r="V57" i="1"/>
  <c r="W57" i="1"/>
  <c r="Y57" i="1"/>
  <c r="Z57" i="1"/>
  <c r="AA57" i="1"/>
  <c r="AB57" i="1"/>
  <c r="AC57" i="1"/>
  <c r="AD57" i="1"/>
  <c r="U58" i="1"/>
  <c r="V58" i="1"/>
  <c r="W58" i="1"/>
  <c r="Y58" i="1"/>
  <c r="Z58" i="1"/>
  <c r="AA58" i="1"/>
  <c r="AB58" i="1"/>
  <c r="AC58" i="1"/>
  <c r="AD58" i="1"/>
  <c r="U59" i="1"/>
  <c r="V59" i="1"/>
  <c r="W59" i="1"/>
  <c r="Y59" i="1"/>
  <c r="Z59" i="1"/>
  <c r="AA59" i="1"/>
  <c r="AB59" i="1"/>
  <c r="AC59" i="1"/>
  <c r="AD59" i="1"/>
  <c r="U60" i="1"/>
  <c r="V60" i="1"/>
  <c r="W60" i="1"/>
  <c r="Y60" i="1"/>
  <c r="Z60" i="1"/>
  <c r="AA60" i="1"/>
  <c r="AB60" i="1"/>
  <c r="AC60" i="1"/>
  <c r="AD60" i="1"/>
  <c r="U61" i="1"/>
  <c r="V61" i="1"/>
  <c r="W61" i="1"/>
  <c r="Y61" i="1"/>
  <c r="Z61" i="1"/>
  <c r="AA61" i="1"/>
  <c r="AB61" i="1"/>
  <c r="AC61" i="1"/>
  <c r="AD61" i="1"/>
  <c r="U62" i="1"/>
  <c r="V62" i="1"/>
  <c r="W62" i="1"/>
  <c r="Y62" i="1"/>
  <c r="Z62" i="1"/>
  <c r="AA62" i="1"/>
  <c r="AB62" i="1"/>
  <c r="AC62" i="1"/>
  <c r="AD62" i="1"/>
  <c r="AE62" i="1"/>
  <c r="U63" i="1"/>
  <c r="V63" i="1"/>
  <c r="W63" i="1"/>
  <c r="Y63" i="1"/>
  <c r="Z63" i="1"/>
  <c r="AA63" i="1"/>
  <c r="AB63" i="1"/>
  <c r="AC63" i="1"/>
  <c r="AD63" i="1"/>
  <c r="AE63" i="1"/>
  <c r="U64" i="1"/>
  <c r="V64" i="1"/>
  <c r="W64" i="1"/>
  <c r="Y64" i="1"/>
  <c r="Z64" i="1"/>
  <c r="AA64" i="1"/>
  <c r="AB64" i="1"/>
  <c r="AC64" i="1"/>
  <c r="AD64" i="1"/>
  <c r="AE64" i="1"/>
  <c r="U65" i="1"/>
  <c r="V65" i="1"/>
  <c r="W65" i="1"/>
  <c r="Y65" i="1"/>
  <c r="Z65" i="1"/>
  <c r="AA65" i="1"/>
  <c r="AB65" i="1"/>
  <c r="AC65" i="1"/>
  <c r="AD65" i="1"/>
  <c r="AE65" i="1"/>
  <c r="U66" i="1"/>
  <c r="V66" i="1"/>
  <c r="W66" i="1"/>
  <c r="Y66" i="1"/>
  <c r="Z66" i="1"/>
  <c r="AA66" i="1"/>
  <c r="AB66" i="1"/>
  <c r="AC66" i="1"/>
  <c r="AD66" i="1"/>
  <c r="U67" i="1"/>
  <c r="V67" i="1"/>
  <c r="W67" i="1"/>
  <c r="Y67" i="1"/>
  <c r="Z67" i="1"/>
  <c r="AA67" i="1"/>
  <c r="AB67" i="1"/>
  <c r="AC67" i="1"/>
  <c r="AD67" i="1"/>
  <c r="U68" i="1"/>
  <c r="V68" i="1"/>
  <c r="W68" i="1"/>
  <c r="Y68" i="1"/>
  <c r="Z68" i="1"/>
  <c r="AA68" i="1"/>
  <c r="AB68" i="1"/>
  <c r="AC68" i="1"/>
  <c r="AD68" i="1"/>
  <c r="U69" i="1"/>
  <c r="V69" i="1"/>
  <c r="W69" i="1"/>
  <c r="Y69" i="1"/>
  <c r="Z69" i="1"/>
  <c r="AA69" i="1"/>
  <c r="AB69" i="1"/>
  <c r="AC69" i="1"/>
  <c r="AD69" i="1"/>
  <c r="AE69" i="1"/>
  <c r="U70" i="1"/>
  <c r="V70" i="1"/>
  <c r="W70" i="1"/>
  <c r="Y70" i="1"/>
  <c r="Z70" i="1"/>
  <c r="AA70" i="1"/>
  <c r="AB70" i="1"/>
  <c r="AC70" i="1"/>
  <c r="AD70" i="1"/>
  <c r="AE70" i="1"/>
  <c r="U71" i="1"/>
  <c r="V71" i="1"/>
  <c r="W71" i="1"/>
  <c r="Y71" i="1"/>
  <c r="Z71" i="1"/>
  <c r="AA71" i="1"/>
  <c r="AB71" i="1"/>
  <c r="AC71" i="1"/>
  <c r="AD71" i="1"/>
  <c r="AE71" i="1"/>
  <c r="U72" i="1"/>
  <c r="V72" i="1"/>
  <c r="W72" i="1"/>
  <c r="Y72" i="1"/>
  <c r="Z72" i="1"/>
  <c r="AA72" i="1"/>
  <c r="AB72" i="1"/>
  <c r="AC72" i="1"/>
  <c r="AD72" i="1"/>
  <c r="AE72" i="1"/>
  <c r="U73" i="1"/>
  <c r="V73" i="1"/>
  <c r="W73" i="1"/>
  <c r="Y73" i="1"/>
  <c r="Z73" i="1"/>
  <c r="AA73" i="1"/>
  <c r="AB73" i="1"/>
  <c r="AC73" i="1"/>
  <c r="AD73" i="1"/>
  <c r="AE73" i="1"/>
  <c r="U74" i="1"/>
  <c r="V74" i="1"/>
  <c r="W74" i="1"/>
  <c r="Y74" i="1"/>
  <c r="Z74" i="1"/>
  <c r="AA74" i="1"/>
  <c r="AB74" i="1"/>
  <c r="AC74" i="1"/>
  <c r="AD74" i="1"/>
  <c r="AE74" i="1"/>
  <c r="U75" i="1"/>
  <c r="V75" i="1"/>
  <c r="W75" i="1"/>
  <c r="Y75" i="1"/>
  <c r="Z75" i="1"/>
  <c r="AA75" i="1"/>
  <c r="AB75" i="1"/>
  <c r="AC75" i="1"/>
  <c r="AD75" i="1"/>
  <c r="AE75" i="1"/>
  <c r="U76" i="1"/>
  <c r="V76" i="1"/>
  <c r="W76" i="1"/>
  <c r="Y76" i="1"/>
  <c r="Z76" i="1"/>
  <c r="AA76" i="1"/>
  <c r="AB76" i="1"/>
  <c r="AC76" i="1"/>
  <c r="AD76" i="1"/>
  <c r="AE76" i="1"/>
  <c r="U77" i="1"/>
  <c r="V77" i="1"/>
  <c r="W77" i="1"/>
  <c r="Y77" i="1"/>
  <c r="Z77" i="1"/>
  <c r="AA77" i="1"/>
  <c r="AB77" i="1"/>
  <c r="AC77" i="1"/>
  <c r="AD77" i="1"/>
  <c r="AE77" i="1"/>
  <c r="U78" i="1"/>
  <c r="V78" i="1"/>
  <c r="W78" i="1"/>
  <c r="Y78" i="1"/>
  <c r="Z78" i="1"/>
  <c r="AA78" i="1"/>
  <c r="AB78" i="1"/>
  <c r="AC78" i="1"/>
  <c r="AD78" i="1"/>
  <c r="AE78" i="1"/>
  <c r="U79" i="1"/>
  <c r="V79" i="1"/>
  <c r="W79" i="1"/>
  <c r="Y79" i="1"/>
  <c r="Z79" i="1"/>
  <c r="AA79" i="1"/>
  <c r="AB79" i="1"/>
  <c r="AC79" i="1"/>
  <c r="AD79" i="1"/>
  <c r="AE79" i="1"/>
  <c r="U80" i="1"/>
  <c r="V80" i="1"/>
  <c r="W80" i="1"/>
  <c r="Y80" i="1"/>
  <c r="Z80" i="1"/>
  <c r="AA80" i="1"/>
  <c r="AB80" i="1"/>
  <c r="AC80" i="1"/>
  <c r="AD80" i="1"/>
  <c r="AE80" i="1"/>
  <c r="U81" i="1"/>
  <c r="V81" i="1"/>
  <c r="W81" i="1"/>
  <c r="Y81" i="1"/>
  <c r="Z81" i="1"/>
  <c r="AA81" i="1"/>
  <c r="AB81" i="1"/>
  <c r="AC81" i="1"/>
  <c r="AD81" i="1"/>
  <c r="AE81" i="1"/>
  <c r="U82" i="1"/>
  <c r="V82" i="1"/>
  <c r="W82" i="1"/>
  <c r="Y82" i="1"/>
  <c r="Z82" i="1"/>
  <c r="AA82" i="1"/>
  <c r="AB82" i="1"/>
  <c r="AC82" i="1"/>
  <c r="AD82" i="1"/>
  <c r="AE82" i="1"/>
  <c r="U83" i="1"/>
  <c r="V83" i="1"/>
  <c r="W83" i="1"/>
  <c r="Y83" i="1"/>
  <c r="Z83" i="1"/>
  <c r="AA83" i="1"/>
  <c r="AB83" i="1"/>
  <c r="AC83" i="1"/>
  <c r="AD83" i="1"/>
  <c r="AE83" i="1"/>
  <c r="U84" i="1"/>
  <c r="V84" i="1"/>
  <c r="W84" i="1"/>
  <c r="Y84" i="1"/>
  <c r="Z84" i="1"/>
  <c r="AA84" i="1"/>
  <c r="AB84" i="1"/>
  <c r="AC84" i="1"/>
  <c r="AD84" i="1"/>
  <c r="AE84" i="1"/>
  <c r="U85" i="1"/>
  <c r="V85" i="1"/>
  <c r="W85" i="1"/>
  <c r="Y85" i="1"/>
  <c r="Z85" i="1"/>
  <c r="AA85" i="1"/>
  <c r="AB85" i="1"/>
  <c r="AC85" i="1"/>
  <c r="AD85" i="1"/>
  <c r="AE85" i="1"/>
  <c r="U86" i="1"/>
  <c r="V86" i="1"/>
  <c r="W86" i="1"/>
  <c r="Y86" i="1"/>
  <c r="Z86" i="1"/>
  <c r="AA86" i="1"/>
  <c r="AB86" i="1"/>
  <c r="AC86" i="1"/>
  <c r="AD86" i="1"/>
  <c r="AE86" i="1"/>
  <c r="U87" i="1"/>
  <c r="V87" i="1"/>
  <c r="W87" i="1"/>
  <c r="Y87" i="1"/>
  <c r="Z87" i="1"/>
  <c r="AA87" i="1"/>
  <c r="AB87" i="1"/>
  <c r="AC87" i="1"/>
  <c r="AD87" i="1"/>
  <c r="AE87" i="1"/>
  <c r="U88" i="1"/>
  <c r="V88" i="1"/>
  <c r="W88" i="1"/>
  <c r="Y88" i="1"/>
  <c r="Z88" i="1"/>
  <c r="AA88" i="1"/>
  <c r="AB88" i="1"/>
  <c r="AC88" i="1"/>
  <c r="AD88" i="1"/>
  <c r="AE88" i="1"/>
  <c r="U89" i="1"/>
  <c r="V89" i="1"/>
  <c r="W89" i="1"/>
  <c r="Y89" i="1"/>
  <c r="Z89" i="1"/>
  <c r="AA89" i="1"/>
  <c r="AB89" i="1"/>
  <c r="AC89" i="1"/>
  <c r="AD89" i="1"/>
  <c r="AE89" i="1"/>
  <c r="U90" i="1"/>
  <c r="V90" i="1"/>
  <c r="W90" i="1"/>
  <c r="Y90" i="1"/>
  <c r="Z90" i="1"/>
  <c r="AA90" i="1"/>
  <c r="AB90" i="1"/>
  <c r="AC90" i="1"/>
  <c r="AD90" i="1"/>
  <c r="AE90" i="1"/>
  <c r="U91" i="1"/>
  <c r="V91" i="1"/>
  <c r="W91" i="1"/>
  <c r="Y91" i="1"/>
  <c r="Z91" i="1"/>
  <c r="AA91" i="1"/>
  <c r="AB91" i="1"/>
  <c r="AC91" i="1"/>
  <c r="AD91" i="1"/>
  <c r="U92" i="1"/>
  <c r="V92" i="1"/>
  <c r="W92" i="1"/>
  <c r="Y92" i="1"/>
  <c r="Z92" i="1"/>
  <c r="AA92" i="1"/>
  <c r="AB92" i="1"/>
  <c r="AC92" i="1"/>
  <c r="AD92" i="1"/>
  <c r="AE92" i="1"/>
  <c r="U93" i="1"/>
  <c r="V93" i="1"/>
  <c r="W93" i="1"/>
  <c r="Y93" i="1"/>
  <c r="Z93" i="1"/>
  <c r="AA93" i="1"/>
  <c r="AB93" i="1"/>
  <c r="AC93" i="1"/>
  <c r="AD93" i="1"/>
  <c r="AE93" i="1"/>
  <c r="U94" i="1"/>
  <c r="V94" i="1"/>
  <c r="W94" i="1"/>
  <c r="Y94" i="1"/>
  <c r="Z94" i="1"/>
  <c r="AA94" i="1"/>
  <c r="AB94" i="1"/>
  <c r="AC94" i="1"/>
  <c r="AD94" i="1"/>
  <c r="AE94" i="1"/>
  <c r="U95" i="1"/>
  <c r="V95" i="1"/>
  <c r="W95" i="1"/>
  <c r="Y95" i="1"/>
  <c r="Z95" i="1"/>
  <c r="AA95" i="1"/>
  <c r="AB95" i="1"/>
  <c r="AC95" i="1"/>
  <c r="AD95" i="1"/>
  <c r="U96" i="1"/>
  <c r="V96" i="1"/>
  <c r="W96" i="1"/>
  <c r="Y96" i="1"/>
  <c r="Z96" i="1"/>
  <c r="AA96" i="1"/>
  <c r="AB96" i="1"/>
  <c r="AC96" i="1"/>
  <c r="AD96" i="1"/>
  <c r="AE96" i="1"/>
  <c r="U97" i="1"/>
  <c r="V97" i="1"/>
  <c r="W97" i="1"/>
  <c r="Y97" i="1"/>
  <c r="Z97" i="1"/>
  <c r="AA97" i="1"/>
  <c r="AB97" i="1"/>
  <c r="AC97" i="1"/>
  <c r="AD97" i="1"/>
  <c r="AE97" i="1"/>
  <c r="U98" i="1"/>
  <c r="V98" i="1"/>
  <c r="W98" i="1"/>
  <c r="Y98" i="1"/>
  <c r="Z98" i="1"/>
  <c r="AA98" i="1"/>
  <c r="AB98" i="1"/>
  <c r="AC98" i="1"/>
  <c r="AD98" i="1"/>
  <c r="AE98" i="1"/>
  <c r="U99" i="1"/>
  <c r="V99" i="1"/>
  <c r="W99" i="1"/>
  <c r="Y99" i="1"/>
  <c r="Z99" i="1"/>
  <c r="AA99" i="1"/>
  <c r="AB99" i="1"/>
  <c r="AC99" i="1"/>
  <c r="AD99" i="1"/>
  <c r="AE99" i="1"/>
  <c r="U100" i="1"/>
  <c r="V100" i="1"/>
  <c r="W100" i="1"/>
  <c r="Y100" i="1"/>
  <c r="Z100" i="1"/>
  <c r="AA100" i="1"/>
  <c r="AB100" i="1"/>
  <c r="AC100" i="1"/>
  <c r="AD100" i="1"/>
  <c r="AE100" i="1"/>
  <c r="U101" i="1"/>
  <c r="V101" i="1"/>
  <c r="W101" i="1"/>
  <c r="Y101" i="1"/>
  <c r="Z101" i="1"/>
  <c r="AA101" i="1"/>
  <c r="AB101" i="1"/>
  <c r="AC101" i="1"/>
  <c r="AD101" i="1"/>
  <c r="AE101" i="1"/>
  <c r="U102" i="1"/>
  <c r="V102" i="1"/>
  <c r="W102" i="1"/>
  <c r="Y102" i="1"/>
  <c r="Z102" i="1"/>
  <c r="AA102" i="1"/>
  <c r="AB102" i="1"/>
  <c r="AC102" i="1"/>
  <c r="AD102" i="1"/>
  <c r="AE102" i="1"/>
  <c r="U103" i="1"/>
  <c r="V103" i="1"/>
  <c r="W103" i="1"/>
  <c r="Y103" i="1"/>
  <c r="Z103" i="1"/>
  <c r="AA103" i="1"/>
  <c r="AB103" i="1"/>
  <c r="AC103" i="1"/>
  <c r="AD103" i="1"/>
  <c r="AE103" i="1"/>
  <c r="U104" i="1"/>
  <c r="V104" i="1"/>
  <c r="W104" i="1"/>
  <c r="Y104" i="1"/>
  <c r="Z104" i="1"/>
  <c r="AA104" i="1"/>
  <c r="AB104" i="1"/>
  <c r="AC104" i="1"/>
  <c r="AD104" i="1"/>
  <c r="AE104" i="1"/>
  <c r="U105" i="1"/>
  <c r="V105" i="1"/>
  <c r="W105" i="1"/>
  <c r="Y105" i="1"/>
  <c r="Z105" i="1"/>
  <c r="AA105" i="1"/>
  <c r="AB105" i="1"/>
  <c r="AC105" i="1"/>
  <c r="AD105" i="1"/>
  <c r="AE105" i="1"/>
  <c r="U106" i="1"/>
  <c r="V106" i="1"/>
  <c r="W106" i="1"/>
  <c r="Y106" i="1"/>
  <c r="Z106" i="1"/>
  <c r="AA106" i="1"/>
  <c r="AB106" i="1"/>
  <c r="AC106" i="1"/>
  <c r="AD106" i="1"/>
  <c r="AE106" i="1"/>
  <c r="U107" i="1"/>
  <c r="V107" i="1"/>
  <c r="W107" i="1"/>
  <c r="Y107" i="1"/>
  <c r="Z107" i="1"/>
  <c r="AA107" i="1"/>
  <c r="AB107" i="1"/>
  <c r="AC107" i="1"/>
  <c r="AD107" i="1"/>
  <c r="AE107" i="1"/>
  <c r="U108" i="1"/>
  <c r="V108" i="1"/>
  <c r="W108" i="1"/>
  <c r="Y108" i="1"/>
  <c r="Z108" i="1"/>
  <c r="AA108" i="1"/>
  <c r="AB108" i="1"/>
  <c r="AC108" i="1"/>
  <c r="AD108" i="1"/>
  <c r="U109" i="1"/>
  <c r="V109" i="1"/>
  <c r="W109" i="1"/>
  <c r="Y109" i="1"/>
  <c r="Z109" i="1"/>
  <c r="AA109" i="1"/>
  <c r="AB109" i="1"/>
  <c r="AC109" i="1"/>
  <c r="AD109" i="1"/>
  <c r="AE109" i="1"/>
  <c r="U110" i="1"/>
  <c r="V110" i="1"/>
  <c r="W110" i="1"/>
  <c r="Y110" i="1"/>
  <c r="Z110" i="1"/>
  <c r="AA110" i="1"/>
  <c r="AB110" i="1"/>
  <c r="AC110" i="1"/>
  <c r="AD110" i="1"/>
  <c r="AE110" i="1"/>
  <c r="U111" i="1"/>
  <c r="V111" i="1"/>
  <c r="W111" i="1"/>
  <c r="Y111" i="1"/>
  <c r="Z111" i="1"/>
  <c r="AA111" i="1"/>
  <c r="AB111" i="1"/>
  <c r="AC111" i="1"/>
  <c r="AD111" i="1"/>
  <c r="AE111" i="1"/>
  <c r="U112" i="1"/>
  <c r="V112" i="1"/>
  <c r="W112" i="1"/>
  <c r="Y112" i="1"/>
  <c r="Z112" i="1"/>
  <c r="AA112" i="1"/>
  <c r="AB112" i="1"/>
  <c r="AC112" i="1"/>
  <c r="AD112" i="1"/>
  <c r="AE112" i="1"/>
  <c r="U113" i="1"/>
  <c r="V113" i="1"/>
  <c r="W113" i="1"/>
  <c r="Y113" i="1"/>
  <c r="Z113" i="1"/>
  <c r="AA113" i="1"/>
  <c r="AB113" i="1"/>
  <c r="AC113" i="1"/>
  <c r="AD113" i="1"/>
  <c r="AE113" i="1"/>
  <c r="U114" i="1"/>
  <c r="V114" i="1"/>
  <c r="W114" i="1"/>
  <c r="Y114" i="1"/>
  <c r="Z114" i="1"/>
  <c r="AA114" i="1"/>
  <c r="AB114" i="1"/>
  <c r="AC114" i="1"/>
  <c r="AD114" i="1"/>
  <c r="AE114" i="1"/>
  <c r="U115" i="1"/>
  <c r="V115" i="1"/>
  <c r="W115" i="1"/>
  <c r="Y115" i="1"/>
  <c r="Z115" i="1"/>
  <c r="AA115" i="1"/>
  <c r="AB115" i="1"/>
  <c r="AC115" i="1"/>
  <c r="AD115" i="1"/>
  <c r="AE115" i="1"/>
  <c r="U116" i="1"/>
  <c r="V116" i="1"/>
  <c r="W116" i="1"/>
  <c r="Y116" i="1"/>
  <c r="Z116" i="1"/>
  <c r="AA116" i="1"/>
  <c r="AB116" i="1"/>
  <c r="AC116" i="1"/>
  <c r="AD116" i="1"/>
  <c r="AE116" i="1"/>
  <c r="U117" i="1"/>
  <c r="V117" i="1"/>
  <c r="W117" i="1"/>
  <c r="Y117" i="1"/>
  <c r="Z117" i="1"/>
  <c r="AA117" i="1"/>
  <c r="AB117" i="1"/>
  <c r="AC117" i="1"/>
  <c r="AD117" i="1"/>
  <c r="AE117" i="1"/>
  <c r="U118" i="1"/>
  <c r="V118" i="1"/>
  <c r="W118" i="1"/>
  <c r="Y118" i="1"/>
  <c r="Z118" i="1"/>
  <c r="AA118" i="1"/>
  <c r="AB118" i="1"/>
  <c r="AC118" i="1"/>
  <c r="AD118" i="1"/>
  <c r="AE118" i="1"/>
  <c r="U119" i="1"/>
  <c r="V119" i="1"/>
  <c r="W119" i="1"/>
  <c r="Y119" i="1"/>
  <c r="Z119" i="1"/>
  <c r="AA119" i="1"/>
  <c r="AB119" i="1"/>
  <c r="AC119" i="1"/>
  <c r="AD119" i="1"/>
  <c r="AE119" i="1"/>
  <c r="U120" i="1"/>
  <c r="V120" i="1"/>
  <c r="W120" i="1"/>
  <c r="Y120" i="1"/>
  <c r="Z120" i="1"/>
  <c r="AA120" i="1"/>
  <c r="AB120" i="1"/>
  <c r="AC120" i="1"/>
  <c r="AD120" i="1"/>
  <c r="AE120" i="1"/>
  <c r="U121" i="1"/>
  <c r="V121" i="1"/>
  <c r="W121" i="1"/>
  <c r="Y121" i="1"/>
  <c r="Z121" i="1"/>
  <c r="AA121" i="1"/>
  <c r="AB121" i="1"/>
  <c r="AC121" i="1"/>
  <c r="AD121" i="1"/>
  <c r="AE121" i="1"/>
  <c r="U122" i="1"/>
  <c r="V122" i="1"/>
  <c r="W122" i="1"/>
  <c r="Y122" i="1"/>
  <c r="Z122" i="1"/>
  <c r="AA122" i="1"/>
  <c r="AB122" i="1"/>
  <c r="AC122" i="1"/>
  <c r="AD122" i="1"/>
  <c r="AE122" i="1"/>
  <c r="U123" i="1"/>
  <c r="V123" i="1"/>
  <c r="W123" i="1"/>
  <c r="Y123" i="1"/>
  <c r="Z123" i="1"/>
  <c r="AA123" i="1"/>
  <c r="AB123" i="1"/>
  <c r="AC123" i="1"/>
  <c r="AD123" i="1"/>
  <c r="AE123" i="1"/>
  <c r="U124" i="1"/>
  <c r="V124" i="1"/>
  <c r="W124" i="1"/>
  <c r="Y124" i="1"/>
  <c r="Z124" i="1"/>
  <c r="AA124" i="1"/>
  <c r="AB124" i="1"/>
  <c r="AC124" i="1"/>
  <c r="AD124" i="1"/>
  <c r="AE124" i="1"/>
  <c r="U125" i="1"/>
  <c r="V125" i="1"/>
  <c r="W125" i="1"/>
  <c r="Y125" i="1"/>
  <c r="Z125" i="1"/>
  <c r="AA125" i="1"/>
  <c r="AB125" i="1"/>
  <c r="AC125" i="1"/>
  <c r="AD125" i="1"/>
  <c r="AE125" i="1"/>
  <c r="U126" i="1"/>
  <c r="V126" i="1"/>
  <c r="W126" i="1"/>
  <c r="Y126" i="1"/>
  <c r="Z126" i="1"/>
  <c r="AA126" i="1"/>
  <c r="AB126" i="1"/>
  <c r="AC126" i="1"/>
  <c r="AD126" i="1"/>
  <c r="AE126" i="1"/>
  <c r="U127" i="1"/>
  <c r="V127" i="1"/>
  <c r="W127" i="1"/>
  <c r="Y127" i="1"/>
  <c r="Z127" i="1"/>
  <c r="AA127" i="1"/>
  <c r="AB127" i="1"/>
  <c r="AC127" i="1"/>
  <c r="AD127" i="1"/>
  <c r="AE127" i="1"/>
  <c r="U128" i="1"/>
  <c r="V128" i="1"/>
  <c r="W128" i="1"/>
  <c r="Y128" i="1"/>
  <c r="Z128" i="1"/>
  <c r="AA128" i="1"/>
  <c r="AB128" i="1"/>
  <c r="AC128" i="1"/>
  <c r="AD128" i="1"/>
  <c r="AE128" i="1"/>
  <c r="U129" i="1"/>
  <c r="V129" i="1"/>
  <c r="W129" i="1"/>
  <c r="Y129" i="1"/>
  <c r="Z129" i="1"/>
  <c r="AA129" i="1"/>
  <c r="AB129" i="1"/>
  <c r="AC129" i="1"/>
  <c r="AD129" i="1"/>
  <c r="AE129" i="1"/>
  <c r="U130" i="1"/>
  <c r="V130" i="1"/>
  <c r="W130" i="1"/>
  <c r="Y130" i="1"/>
  <c r="Z130" i="1"/>
  <c r="AA130" i="1"/>
  <c r="AB130" i="1"/>
  <c r="AC130" i="1"/>
  <c r="AD130" i="1"/>
  <c r="AE130" i="1"/>
  <c r="U131" i="1"/>
  <c r="V131" i="1"/>
  <c r="W131" i="1"/>
  <c r="Y131" i="1"/>
  <c r="Z131" i="1"/>
  <c r="AA131" i="1"/>
  <c r="AB131" i="1"/>
  <c r="AC131" i="1"/>
  <c r="AD131" i="1"/>
  <c r="AE131" i="1"/>
  <c r="U132" i="1"/>
  <c r="V132" i="1"/>
  <c r="W132" i="1"/>
  <c r="Y132" i="1"/>
  <c r="Z132" i="1"/>
  <c r="AA132" i="1"/>
  <c r="AB132" i="1"/>
  <c r="AC132" i="1"/>
  <c r="AD132" i="1"/>
  <c r="AE132" i="1"/>
  <c r="U133" i="1"/>
  <c r="V133" i="1"/>
  <c r="W133" i="1"/>
  <c r="Y133" i="1"/>
  <c r="Z133" i="1"/>
  <c r="AA133" i="1"/>
  <c r="AB133" i="1"/>
  <c r="AC133" i="1"/>
  <c r="AD133" i="1"/>
  <c r="AE133" i="1"/>
  <c r="U134" i="1"/>
  <c r="V134" i="1"/>
  <c r="W134" i="1"/>
  <c r="Y134" i="1"/>
  <c r="Z134" i="1"/>
  <c r="AA134" i="1"/>
  <c r="AB134" i="1"/>
  <c r="AC134" i="1"/>
  <c r="AD134" i="1"/>
  <c r="AE134" i="1"/>
  <c r="U135" i="1"/>
  <c r="V135" i="1"/>
  <c r="W135" i="1"/>
  <c r="Y135" i="1"/>
  <c r="Z135" i="1"/>
  <c r="AA135" i="1"/>
  <c r="AB135" i="1"/>
  <c r="AC135" i="1"/>
  <c r="AD135" i="1"/>
  <c r="AE135" i="1"/>
  <c r="U136" i="1"/>
  <c r="V136" i="1"/>
  <c r="W136" i="1"/>
  <c r="Y136" i="1"/>
  <c r="Z136" i="1"/>
  <c r="AA136" i="1"/>
  <c r="AB136" i="1"/>
  <c r="AC136" i="1"/>
  <c r="AD136" i="1"/>
  <c r="AE136" i="1"/>
  <c r="U137" i="1"/>
  <c r="V137" i="1"/>
  <c r="W137" i="1"/>
  <c r="Y137" i="1"/>
  <c r="Z137" i="1"/>
  <c r="AA137" i="1"/>
  <c r="AB137" i="1"/>
  <c r="AC137" i="1"/>
  <c r="AD137" i="1"/>
  <c r="AE137" i="1"/>
  <c r="U138" i="1"/>
  <c r="V138" i="1"/>
  <c r="W138" i="1"/>
  <c r="Y138" i="1"/>
  <c r="Z138" i="1"/>
  <c r="AA138" i="1"/>
  <c r="AB138" i="1"/>
  <c r="AC138" i="1"/>
  <c r="AD138" i="1"/>
  <c r="AE138" i="1"/>
  <c r="U139" i="1"/>
  <c r="V139" i="1"/>
  <c r="W139" i="1"/>
  <c r="Y139" i="1"/>
  <c r="Z139" i="1"/>
  <c r="AA139" i="1"/>
  <c r="AB139" i="1"/>
  <c r="AC139" i="1"/>
  <c r="AD139" i="1"/>
  <c r="AE139" i="1"/>
  <c r="U140" i="1"/>
  <c r="V140" i="1"/>
  <c r="W140" i="1"/>
  <c r="Y140" i="1"/>
  <c r="Z140" i="1"/>
  <c r="AA140" i="1"/>
  <c r="AB140" i="1"/>
  <c r="AC140" i="1"/>
  <c r="AD140" i="1"/>
  <c r="AE140" i="1"/>
  <c r="U141" i="1"/>
  <c r="V141" i="1"/>
  <c r="W141" i="1"/>
  <c r="Y141" i="1"/>
  <c r="Z141" i="1"/>
  <c r="AA141" i="1"/>
  <c r="AB141" i="1"/>
  <c r="AC141" i="1"/>
  <c r="AD141" i="1"/>
  <c r="AE141" i="1"/>
  <c r="U142" i="1"/>
  <c r="V142" i="1"/>
  <c r="W142" i="1"/>
  <c r="Y142" i="1"/>
  <c r="Z142" i="1"/>
  <c r="AA142" i="1"/>
  <c r="AB142" i="1"/>
  <c r="AC142" i="1"/>
  <c r="AD142" i="1"/>
  <c r="AE142" i="1"/>
  <c r="U143" i="1"/>
  <c r="V143" i="1"/>
  <c r="W143" i="1"/>
  <c r="Y143" i="1"/>
  <c r="Z143" i="1"/>
  <c r="AA143" i="1"/>
  <c r="AB143" i="1"/>
  <c r="AC143" i="1"/>
  <c r="AD143" i="1"/>
  <c r="AE143" i="1"/>
  <c r="U144" i="1"/>
  <c r="V144" i="1"/>
  <c r="W144" i="1"/>
  <c r="Y144" i="1"/>
  <c r="Z144" i="1"/>
  <c r="AA144" i="1"/>
  <c r="AB144" i="1"/>
  <c r="AC144" i="1"/>
  <c r="AD144" i="1"/>
  <c r="AE144" i="1"/>
  <c r="U145" i="1"/>
  <c r="V145" i="1"/>
  <c r="W145" i="1"/>
  <c r="Y145" i="1"/>
  <c r="Z145" i="1"/>
  <c r="AA145" i="1"/>
  <c r="AB145" i="1"/>
  <c r="AC145" i="1"/>
  <c r="AD145" i="1"/>
  <c r="AE145" i="1"/>
  <c r="U146" i="1"/>
  <c r="V146" i="1"/>
  <c r="W146" i="1"/>
  <c r="Y146" i="1"/>
  <c r="Z146" i="1"/>
  <c r="AA146" i="1"/>
  <c r="AB146" i="1"/>
  <c r="AC146" i="1"/>
  <c r="AD146" i="1"/>
  <c r="AE146" i="1"/>
  <c r="U147" i="1"/>
  <c r="V147" i="1"/>
  <c r="W147" i="1"/>
  <c r="Y147" i="1"/>
  <c r="Z147" i="1"/>
  <c r="AA147" i="1"/>
  <c r="AB147" i="1"/>
  <c r="AC147" i="1"/>
  <c r="AD147" i="1"/>
  <c r="AE147" i="1"/>
  <c r="U148" i="1"/>
  <c r="V148" i="1"/>
  <c r="W148" i="1"/>
  <c r="Y148" i="1"/>
  <c r="Z148" i="1"/>
  <c r="AA148" i="1"/>
  <c r="AB148" i="1"/>
  <c r="AC148" i="1"/>
  <c r="AD148" i="1"/>
  <c r="AE148" i="1"/>
  <c r="U149" i="1"/>
  <c r="V149" i="1"/>
  <c r="W149" i="1"/>
  <c r="Y149" i="1"/>
  <c r="Z149" i="1"/>
  <c r="AA149" i="1"/>
  <c r="AB149" i="1"/>
  <c r="AC149" i="1"/>
  <c r="AD149" i="1"/>
  <c r="AE149" i="1"/>
  <c r="U150" i="1"/>
  <c r="V150" i="1"/>
  <c r="W150" i="1"/>
  <c r="Y150" i="1"/>
  <c r="Z150" i="1"/>
  <c r="AA150" i="1"/>
  <c r="AB150" i="1"/>
  <c r="AC150" i="1"/>
  <c r="AD150" i="1"/>
  <c r="AE150" i="1"/>
  <c r="U151" i="1"/>
  <c r="V151" i="1"/>
  <c r="W151" i="1"/>
  <c r="Y151" i="1"/>
  <c r="Z151" i="1"/>
  <c r="AA151" i="1"/>
  <c r="AB151" i="1"/>
  <c r="AC151" i="1"/>
  <c r="AD151" i="1"/>
  <c r="AE151" i="1"/>
  <c r="U152" i="1"/>
  <c r="V152" i="1"/>
  <c r="W152" i="1"/>
  <c r="Y152" i="1"/>
  <c r="Z152" i="1"/>
  <c r="AA152" i="1"/>
  <c r="AB152" i="1"/>
  <c r="AC152" i="1"/>
  <c r="AD152" i="1"/>
  <c r="AE152" i="1"/>
  <c r="U153" i="1"/>
  <c r="V153" i="1"/>
  <c r="W153" i="1"/>
  <c r="Y153" i="1"/>
  <c r="Z153" i="1"/>
  <c r="AA153" i="1"/>
  <c r="AB153" i="1"/>
  <c r="AC153" i="1"/>
  <c r="AD153" i="1"/>
  <c r="AE153" i="1"/>
  <c r="U154" i="1"/>
  <c r="V154" i="1"/>
  <c r="W154" i="1"/>
  <c r="Y154" i="1"/>
  <c r="Z154" i="1"/>
  <c r="AA154" i="1"/>
  <c r="AB154" i="1"/>
  <c r="AC154" i="1"/>
  <c r="AD154" i="1"/>
  <c r="AE154" i="1"/>
  <c r="U155" i="1"/>
  <c r="V155" i="1"/>
  <c r="W155" i="1"/>
  <c r="Y155" i="1"/>
  <c r="Z155" i="1"/>
  <c r="AA155" i="1"/>
  <c r="AB155" i="1"/>
  <c r="AC155" i="1"/>
  <c r="AD155" i="1"/>
  <c r="AE155" i="1"/>
  <c r="U156" i="1"/>
  <c r="V156" i="1"/>
  <c r="W156" i="1"/>
  <c r="Y156" i="1"/>
  <c r="Z156" i="1"/>
  <c r="AA156" i="1"/>
  <c r="AB156" i="1"/>
  <c r="AC156" i="1"/>
  <c r="AD156" i="1"/>
  <c r="AE156" i="1"/>
  <c r="U157" i="1"/>
  <c r="V157" i="1"/>
  <c r="W157" i="1"/>
  <c r="Y157" i="1"/>
  <c r="Z157" i="1"/>
  <c r="AA157" i="1"/>
  <c r="AB157" i="1"/>
  <c r="AC157" i="1"/>
  <c r="AD157" i="1"/>
  <c r="AE157" i="1"/>
  <c r="U158" i="1"/>
  <c r="V158" i="1"/>
  <c r="W158" i="1"/>
  <c r="Y158" i="1"/>
  <c r="Z158" i="1"/>
  <c r="AA158" i="1"/>
  <c r="AB158" i="1"/>
  <c r="AC158" i="1"/>
  <c r="AD158" i="1"/>
  <c r="AE158" i="1"/>
  <c r="U159" i="1"/>
  <c r="V159" i="1"/>
  <c r="W159" i="1"/>
  <c r="Y159" i="1"/>
  <c r="Z159" i="1"/>
  <c r="AA159" i="1"/>
  <c r="AB159" i="1"/>
  <c r="AC159" i="1"/>
  <c r="AD159" i="1"/>
  <c r="AE159" i="1"/>
  <c r="U160" i="1"/>
  <c r="V160" i="1"/>
  <c r="W160" i="1"/>
  <c r="Y160" i="1"/>
  <c r="Z160" i="1"/>
  <c r="AA160" i="1"/>
  <c r="AB160" i="1"/>
  <c r="AC160" i="1"/>
  <c r="AD160" i="1"/>
  <c r="AE160" i="1"/>
  <c r="U161" i="1"/>
  <c r="V161" i="1"/>
  <c r="W161" i="1"/>
  <c r="Y161" i="1"/>
  <c r="Z161" i="1"/>
  <c r="AA161" i="1"/>
  <c r="AB161" i="1"/>
  <c r="AC161" i="1"/>
  <c r="AD161" i="1"/>
  <c r="AE161" i="1"/>
  <c r="U162" i="1"/>
  <c r="V162" i="1"/>
  <c r="W162" i="1"/>
  <c r="Y162" i="1"/>
  <c r="Z162" i="1"/>
  <c r="AA162" i="1"/>
  <c r="AB162" i="1"/>
  <c r="AC162" i="1"/>
  <c r="AD162" i="1"/>
  <c r="AE162" i="1"/>
  <c r="U163" i="1"/>
  <c r="V163" i="1"/>
  <c r="W163" i="1"/>
  <c r="Y163" i="1"/>
  <c r="Z163" i="1"/>
  <c r="AA163" i="1"/>
  <c r="AB163" i="1"/>
  <c r="AC163" i="1"/>
  <c r="AD163" i="1"/>
  <c r="AE163" i="1"/>
  <c r="U164" i="1"/>
  <c r="V164" i="1"/>
  <c r="W164" i="1"/>
  <c r="Y164" i="1"/>
  <c r="Z164" i="1"/>
  <c r="AA164" i="1"/>
  <c r="AB164" i="1"/>
  <c r="AC164" i="1"/>
  <c r="AD164" i="1"/>
  <c r="AE164" i="1"/>
  <c r="U165" i="1"/>
  <c r="V165" i="1"/>
  <c r="W165" i="1"/>
  <c r="Y165" i="1"/>
  <c r="Z165" i="1"/>
  <c r="AA165" i="1"/>
  <c r="AB165" i="1"/>
  <c r="AC165" i="1"/>
  <c r="AD165" i="1"/>
  <c r="AE165" i="1"/>
  <c r="U166" i="1"/>
  <c r="V166" i="1"/>
  <c r="W166" i="1"/>
  <c r="Y166" i="1"/>
  <c r="Z166" i="1"/>
  <c r="AA166" i="1"/>
  <c r="AB166" i="1"/>
  <c r="AC166" i="1"/>
  <c r="AD166" i="1"/>
  <c r="AE166" i="1"/>
  <c r="U167" i="1"/>
  <c r="V167" i="1"/>
  <c r="W167" i="1"/>
  <c r="Y167" i="1"/>
  <c r="Z167" i="1"/>
  <c r="AA167" i="1"/>
  <c r="AB167" i="1"/>
  <c r="AC167" i="1"/>
  <c r="AD167" i="1"/>
  <c r="AE167" i="1"/>
  <c r="U168" i="1"/>
  <c r="V168" i="1"/>
  <c r="W168" i="1"/>
  <c r="Y168" i="1"/>
  <c r="Z168" i="1"/>
  <c r="AA168" i="1"/>
  <c r="AB168" i="1"/>
  <c r="AC168" i="1"/>
  <c r="AD168" i="1"/>
  <c r="AE168" i="1"/>
  <c r="U169" i="1"/>
  <c r="V169" i="1"/>
  <c r="W169" i="1"/>
  <c r="Y169" i="1"/>
  <c r="Z169" i="1"/>
  <c r="AA169" i="1"/>
  <c r="AB169" i="1"/>
  <c r="AC169" i="1"/>
  <c r="AD169" i="1"/>
  <c r="AE169" i="1"/>
  <c r="U170" i="1"/>
  <c r="V170" i="1"/>
  <c r="W170" i="1"/>
  <c r="Y170" i="1"/>
  <c r="Z170" i="1"/>
  <c r="AA170" i="1"/>
  <c r="AB170" i="1"/>
  <c r="AC170" i="1"/>
  <c r="AD170" i="1"/>
  <c r="AE170" i="1"/>
  <c r="U171" i="1"/>
  <c r="V171" i="1"/>
  <c r="W171" i="1"/>
  <c r="Y171" i="1"/>
  <c r="Z171" i="1"/>
  <c r="AA171" i="1"/>
  <c r="AB171" i="1"/>
  <c r="AC171" i="1"/>
  <c r="AD171" i="1"/>
  <c r="AE171" i="1"/>
  <c r="U172" i="1"/>
  <c r="V172" i="1"/>
  <c r="W172" i="1"/>
  <c r="Y172" i="1"/>
  <c r="Z172" i="1"/>
  <c r="AA172" i="1"/>
  <c r="AB172" i="1"/>
  <c r="AC172" i="1"/>
  <c r="AD172" i="1"/>
  <c r="AE172" i="1"/>
  <c r="U173" i="1"/>
  <c r="V173" i="1"/>
  <c r="W173" i="1"/>
  <c r="Y173" i="1"/>
  <c r="Z173" i="1"/>
  <c r="AA173" i="1"/>
  <c r="AB173" i="1"/>
  <c r="AC173" i="1"/>
  <c r="AD173" i="1"/>
  <c r="AE173" i="1"/>
  <c r="U174" i="1"/>
  <c r="V174" i="1"/>
  <c r="W174" i="1"/>
  <c r="Y174" i="1"/>
  <c r="Z174" i="1"/>
  <c r="AA174" i="1"/>
  <c r="AB174" i="1"/>
  <c r="AC174" i="1"/>
  <c r="AD174" i="1"/>
  <c r="AE174" i="1"/>
  <c r="U175" i="1"/>
  <c r="V175" i="1"/>
  <c r="W175" i="1"/>
  <c r="Y175" i="1"/>
  <c r="Z175" i="1"/>
  <c r="AA175" i="1"/>
  <c r="AB175" i="1"/>
  <c r="AC175" i="1"/>
  <c r="AD175" i="1"/>
  <c r="AE175" i="1"/>
  <c r="U176" i="1"/>
  <c r="V176" i="1"/>
  <c r="W176" i="1"/>
  <c r="Y176" i="1"/>
  <c r="Z176" i="1"/>
  <c r="AA176" i="1"/>
  <c r="AB176" i="1"/>
  <c r="AC176" i="1"/>
  <c r="AD176" i="1"/>
  <c r="AE176" i="1"/>
  <c r="U177" i="1"/>
  <c r="V177" i="1"/>
  <c r="W177" i="1"/>
  <c r="Y177" i="1"/>
  <c r="Z177" i="1"/>
  <c r="AA177" i="1"/>
  <c r="AB177" i="1"/>
  <c r="AC177" i="1"/>
  <c r="AD177" i="1"/>
  <c r="AE177" i="1"/>
  <c r="U178" i="1"/>
  <c r="V178" i="1"/>
  <c r="W178" i="1"/>
  <c r="Y178" i="1"/>
  <c r="Z178" i="1"/>
  <c r="AA178" i="1"/>
  <c r="AB178" i="1"/>
  <c r="AC178" i="1"/>
  <c r="AD178" i="1"/>
  <c r="AE178" i="1"/>
  <c r="U179" i="1"/>
  <c r="V179" i="1"/>
  <c r="W179" i="1"/>
  <c r="Y179" i="1"/>
  <c r="Z179" i="1"/>
  <c r="AA179" i="1"/>
  <c r="AB179" i="1"/>
  <c r="AC179" i="1"/>
  <c r="AD179" i="1"/>
  <c r="AE179" i="1"/>
  <c r="U180" i="1"/>
  <c r="V180" i="1"/>
  <c r="W180" i="1"/>
  <c r="Y180" i="1"/>
  <c r="Z180" i="1"/>
  <c r="AA180" i="1"/>
  <c r="AB180" i="1"/>
  <c r="AC180" i="1"/>
  <c r="AD180" i="1"/>
  <c r="AE180" i="1"/>
  <c r="U181" i="1"/>
  <c r="V181" i="1"/>
  <c r="W181" i="1"/>
  <c r="Y181" i="1"/>
  <c r="Z181" i="1"/>
  <c r="AA181" i="1"/>
  <c r="AB181" i="1"/>
  <c r="AC181" i="1"/>
  <c r="AD181" i="1"/>
  <c r="AE181" i="1"/>
  <c r="U182" i="1"/>
  <c r="V182" i="1"/>
  <c r="W182" i="1"/>
  <c r="Y182" i="1"/>
  <c r="Z182" i="1"/>
  <c r="AA182" i="1"/>
  <c r="AB182" i="1"/>
  <c r="AC182" i="1"/>
  <c r="AD182" i="1"/>
  <c r="AE182" i="1"/>
  <c r="U183" i="1"/>
  <c r="V183" i="1"/>
  <c r="W183" i="1"/>
  <c r="Y183" i="1"/>
  <c r="Z183" i="1"/>
  <c r="AA183" i="1"/>
  <c r="AB183" i="1"/>
  <c r="AC183" i="1"/>
  <c r="AD183" i="1"/>
  <c r="AE183" i="1"/>
  <c r="U184" i="1"/>
  <c r="V184" i="1"/>
  <c r="W184" i="1"/>
  <c r="Y184" i="1"/>
  <c r="Z184" i="1"/>
  <c r="AA184" i="1"/>
  <c r="AB184" i="1"/>
  <c r="AC184" i="1"/>
  <c r="AD184" i="1"/>
  <c r="AE184" i="1"/>
  <c r="U185" i="1"/>
  <c r="V185" i="1"/>
  <c r="W185" i="1"/>
  <c r="Y185" i="1"/>
  <c r="Z185" i="1"/>
  <c r="AA185" i="1"/>
  <c r="AB185" i="1"/>
  <c r="AC185" i="1"/>
  <c r="AD185" i="1"/>
  <c r="AE185" i="1"/>
  <c r="U186" i="1"/>
  <c r="V186" i="1"/>
  <c r="W186" i="1"/>
  <c r="Y186" i="1"/>
  <c r="Z186" i="1"/>
  <c r="AA186" i="1"/>
  <c r="AB186" i="1"/>
  <c r="AC186" i="1"/>
  <c r="AD186" i="1"/>
  <c r="AE186" i="1"/>
  <c r="U187" i="1"/>
  <c r="V187" i="1"/>
  <c r="W187" i="1"/>
  <c r="Y187" i="1"/>
  <c r="Z187" i="1"/>
  <c r="AA187" i="1"/>
  <c r="AB187" i="1"/>
  <c r="AC187" i="1"/>
  <c r="AD187" i="1"/>
  <c r="AE187" i="1"/>
  <c r="U188" i="1"/>
  <c r="V188" i="1"/>
  <c r="W188" i="1"/>
  <c r="Y188" i="1"/>
  <c r="Z188" i="1"/>
  <c r="AA188" i="1"/>
  <c r="AB188" i="1"/>
  <c r="AC188" i="1"/>
  <c r="AD188" i="1"/>
  <c r="AE188" i="1"/>
  <c r="U189" i="1"/>
  <c r="V189" i="1"/>
  <c r="W189" i="1"/>
  <c r="Y189" i="1"/>
  <c r="Z189" i="1"/>
  <c r="AA189" i="1"/>
  <c r="AB189" i="1"/>
  <c r="AC189" i="1"/>
  <c r="AD189" i="1"/>
  <c r="AE189" i="1"/>
  <c r="U190" i="1"/>
  <c r="V190" i="1"/>
  <c r="W190" i="1"/>
  <c r="Y190" i="1"/>
  <c r="Z190" i="1"/>
  <c r="AA190" i="1"/>
  <c r="AB190" i="1"/>
  <c r="AC190" i="1"/>
  <c r="AD190" i="1"/>
  <c r="AE190" i="1"/>
  <c r="U191" i="1"/>
  <c r="V191" i="1"/>
  <c r="W191" i="1"/>
  <c r="Y191" i="1"/>
  <c r="Z191" i="1"/>
  <c r="AA191" i="1"/>
  <c r="AB191" i="1"/>
  <c r="AC191" i="1"/>
  <c r="AD191" i="1"/>
  <c r="AE191" i="1"/>
  <c r="U192" i="1"/>
  <c r="V192" i="1"/>
  <c r="W192" i="1"/>
  <c r="Y192" i="1"/>
  <c r="Z192" i="1"/>
  <c r="AA192" i="1"/>
  <c r="AB192" i="1"/>
  <c r="AC192" i="1"/>
  <c r="AD192" i="1"/>
  <c r="AE192" i="1"/>
  <c r="U193" i="1"/>
  <c r="V193" i="1"/>
  <c r="W193" i="1"/>
  <c r="Y193" i="1"/>
  <c r="Z193" i="1"/>
  <c r="AA193" i="1"/>
  <c r="AB193" i="1"/>
  <c r="AC193" i="1"/>
  <c r="AD193" i="1"/>
  <c r="AE193" i="1"/>
  <c r="U194" i="1"/>
  <c r="V194" i="1"/>
  <c r="W194" i="1"/>
  <c r="Y194" i="1"/>
  <c r="Z194" i="1"/>
  <c r="AA194" i="1"/>
  <c r="AB194" i="1"/>
  <c r="AC194" i="1"/>
  <c r="AD194" i="1"/>
  <c r="AE194" i="1"/>
  <c r="U195" i="1"/>
  <c r="V195" i="1"/>
  <c r="W195" i="1"/>
  <c r="Y195" i="1"/>
  <c r="Z195" i="1"/>
  <c r="AA195" i="1"/>
  <c r="AB195" i="1"/>
  <c r="AC195" i="1"/>
  <c r="AD195" i="1"/>
  <c r="AE195" i="1"/>
  <c r="U196" i="1"/>
  <c r="V196" i="1"/>
  <c r="W196" i="1"/>
  <c r="Y196" i="1"/>
  <c r="Z196" i="1"/>
  <c r="AA196" i="1"/>
  <c r="AB196" i="1"/>
  <c r="AC196" i="1"/>
  <c r="AD196" i="1"/>
  <c r="AE196" i="1"/>
  <c r="U197" i="1"/>
  <c r="V197" i="1"/>
  <c r="W197" i="1"/>
  <c r="Y197" i="1"/>
  <c r="Z197" i="1"/>
  <c r="AA197" i="1"/>
  <c r="AB197" i="1"/>
  <c r="AC197" i="1"/>
  <c r="AD197" i="1"/>
  <c r="AE197" i="1"/>
  <c r="U198" i="1"/>
  <c r="V198" i="1"/>
  <c r="W198" i="1"/>
  <c r="Y198" i="1"/>
  <c r="Z198" i="1"/>
  <c r="AA198" i="1"/>
  <c r="AB198" i="1"/>
  <c r="AC198" i="1"/>
  <c r="AD198" i="1"/>
  <c r="AE198" i="1"/>
  <c r="U199" i="1"/>
  <c r="V199" i="1"/>
  <c r="W199" i="1"/>
  <c r="Y199" i="1"/>
  <c r="Z199" i="1"/>
  <c r="AA199" i="1"/>
  <c r="AB199" i="1"/>
  <c r="AC199" i="1"/>
  <c r="AD199" i="1"/>
  <c r="AE199" i="1"/>
  <c r="U200" i="1"/>
  <c r="V200" i="1"/>
  <c r="W200" i="1"/>
  <c r="Y200" i="1"/>
  <c r="Z200" i="1"/>
  <c r="AA200" i="1"/>
  <c r="AB200" i="1"/>
  <c r="AC200" i="1"/>
  <c r="AD200" i="1"/>
  <c r="AE200" i="1"/>
  <c r="U201" i="1"/>
  <c r="V201" i="1"/>
  <c r="W201" i="1"/>
  <c r="Y201" i="1"/>
  <c r="Z201" i="1"/>
  <c r="AA201" i="1"/>
  <c r="AB201" i="1"/>
  <c r="AC201" i="1"/>
  <c r="AD201" i="1"/>
  <c r="AE201" i="1"/>
  <c r="U202" i="1"/>
  <c r="V202" i="1"/>
  <c r="W202" i="1"/>
  <c r="Y202" i="1"/>
  <c r="Z202" i="1"/>
  <c r="AA202" i="1"/>
  <c r="AB202" i="1"/>
  <c r="AC202" i="1"/>
  <c r="AD202" i="1"/>
  <c r="AE202" i="1"/>
  <c r="U203" i="1"/>
  <c r="V203" i="1"/>
  <c r="W203" i="1"/>
  <c r="Y203" i="1"/>
  <c r="Z203" i="1"/>
  <c r="AA203" i="1"/>
  <c r="AB203" i="1"/>
  <c r="AC203" i="1"/>
  <c r="AD203" i="1"/>
  <c r="AE203" i="1"/>
  <c r="U204" i="1"/>
  <c r="V204" i="1"/>
  <c r="W204" i="1"/>
  <c r="Y204" i="1"/>
  <c r="Z204" i="1"/>
  <c r="AA204" i="1"/>
  <c r="AB204" i="1"/>
  <c r="AC204" i="1"/>
  <c r="AD204" i="1"/>
  <c r="AE204" i="1"/>
  <c r="U205" i="1"/>
  <c r="V205" i="1"/>
  <c r="W205" i="1"/>
  <c r="Y205" i="1"/>
  <c r="Z205" i="1"/>
  <c r="AA205" i="1"/>
  <c r="AB205" i="1"/>
  <c r="AC205" i="1"/>
  <c r="AD205" i="1"/>
  <c r="AE205" i="1"/>
  <c r="U206" i="1"/>
  <c r="V206" i="1"/>
  <c r="W206" i="1"/>
  <c r="Y206" i="1"/>
  <c r="Z206" i="1"/>
  <c r="AA206" i="1"/>
  <c r="AB206" i="1"/>
  <c r="AC206" i="1"/>
  <c r="AD206" i="1"/>
  <c r="AE206" i="1"/>
  <c r="U207" i="1"/>
  <c r="V207" i="1"/>
  <c r="W207" i="1"/>
  <c r="Y207" i="1"/>
  <c r="Z207" i="1"/>
  <c r="AA207" i="1"/>
  <c r="AB207" i="1"/>
  <c r="AC207" i="1"/>
  <c r="AD207" i="1"/>
  <c r="AE207" i="1"/>
  <c r="U208" i="1"/>
  <c r="V208" i="1"/>
  <c r="W208" i="1"/>
  <c r="Y208" i="1"/>
  <c r="Z208" i="1"/>
  <c r="AA208" i="1"/>
  <c r="AB208" i="1"/>
  <c r="AC208" i="1"/>
  <c r="AD208" i="1"/>
  <c r="AE208" i="1"/>
  <c r="U209" i="1"/>
  <c r="V209" i="1"/>
  <c r="W209" i="1"/>
  <c r="Y209" i="1"/>
  <c r="Z209" i="1"/>
  <c r="AA209" i="1"/>
  <c r="AB209" i="1"/>
  <c r="AC209" i="1"/>
  <c r="AD209" i="1"/>
  <c r="AE209" i="1"/>
  <c r="U210" i="1"/>
  <c r="V210" i="1"/>
  <c r="W210" i="1"/>
  <c r="Y210" i="1"/>
  <c r="Z210" i="1"/>
  <c r="AA210" i="1"/>
  <c r="AB210" i="1"/>
  <c r="AC210" i="1"/>
  <c r="AD210" i="1"/>
  <c r="AE210" i="1"/>
  <c r="U211" i="1"/>
  <c r="V211" i="1"/>
  <c r="W211" i="1"/>
  <c r="Y211" i="1"/>
  <c r="Z211" i="1"/>
  <c r="AA211" i="1"/>
  <c r="AB211" i="1"/>
  <c r="AC211" i="1"/>
  <c r="AD211" i="1"/>
  <c r="AE211" i="1"/>
  <c r="U212" i="1"/>
  <c r="V212" i="1"/>
  <c r="W212" i="1"/>
  <c r="Y212" i="1"/>
  <c r="Z212" i="1"/>
  <c r="AA212" i="1"/>
  <c r="AB212" i="1"/>
  <c r="AC212" i="1"/>
  <c r="AD212" i="1"/>
  <c r="AE212" i="1"/>
  <c r="U213" i="1"/>
  <c r="V213" i="1"/>
  <c r="W213" i="1"/>
  <c r="Y213" i="1"/>
  <c r="Z213" i="1"/>
  <c r="AA213" i="1"/>
  <c r="AB213" i="1"/>
  <c r="AC213" i="1"/>
  <c r="AD213" i="1"/>
  <c r="AE213" i="1"/>
  <c r="U214" i="1"/>
  <c r="V214" i="1"/>
  <c r="W214" i="1"/>
  <c r="Y214" i="1"/>
  <c r="Z214" i="1"/>
  <c r="AA214" i="1"/>
  <c r="AB214" i="1"/>
  <c r="AC214" i="1"/>
  <c r="AD214" i="1"/>
  <c r="AE214" i="1"/>
  <c r="U215" i="1"/>
  <c r="V215" i="1"/>
  <c r="W215" i="1"/>
  <c r="Y215" i="1"/>
  <c r="Z215" i="1"/>
  <c r="AA215" i="1"/>
  <c r="AB215" i="1"/>
  <c r="AC215" i="1"/>
  <c r="AD215" i="1"/>
  <c r="AE215" i="1"/>
  <c r="U216" i="1"/>
  <c r="V216" i="1"/>
  <c r="W216" i="1"/>
  <c r="Y216" i="1"/>
  <c r="Z216" i="1"/>
  <c r="AA216" i="1"/>
  <c r="AB216" i="1"/>
  <c r="AC216" i="1"/>
  <c r="AD216" i="1"/>
  <c r="AE216" i="1"/>
  <c r="U217" i="1"/>
  <c r="V217" i="1"/>
  <c r="W217" i="1"/>
  <c r="Y217" i="1"/>
  <c r="Z217" i="1"/>
  <c r="AA217" i="1"/>
  <c r="AB217" i="1"/>
  <c r="AC217" i="1"/>
  <c r="AD217" i="1"/>
  <c r="AE217" i="1"/>
  <c r="U218" i="1"/>
  <c r="V218" i="1"/>
  <c r="W218" i="1"/>
  <c r="Y218" i="1"/>
  <c r="Z218" i="1"/>
  <c r="AA218" i="1"/>
  <c r="AB218" i="1"/>
  <c r="AC218" i="1"/>
  <c r="AD218" i="1"/>
  <c r="AE218" i="1"/>
  <c r="U219" i="1"/>
  <c r="V219" i="1"/>
  <c r="W219" i="1"/>
  <c r="Y219" i="1"/>
  <c r="Z219" i="1"/>
  <c r="AA219" i="1"/>
  <c r="AB219" i="1"/>
  <c r="AC219" i="1"/>
  <c r="AD219" i="1"/>
  <c r="AE219" i="1"/>
  <c r="U220" i="1"/>
  <c r="V220" i="1"/>
  <c r="W220" i="1"/>
  <c r="Y220" i="1"/>
  <c r="Z220" i="1"/>
  <c r="AA220" i="1"/>
  <c r="AB220" i="1"/>
  <c r="AC220" i="1"/>
  <c r="AD220" i="1"/>
  <c r="AE220" i="1"/>
  <c r="U221" i="1"/>
  <c r="V221" i="1"/>
  <c r="W221" i="1"/>
  <c r="Y221" i="1"/>
  <c r="Z221" i="1"/>
  <c r="AA221" i="1"/>
  <c r="AB221" i="1"/>
  <c r="AC221" i="1"/>
  <c r="AD221" i="1"/>
  <c r="AE221" i="1"/>
  <c r="U222" i="1"/>
  <c r="V222" i="1"/>
  <c r="W222" i="1"/>
  <c r="Y222" i="1"/>
  <c r="Z222" i="1"/>
  <c r="AA222" i="1"/>
  <c r="AB222" i="1"/>
  <c r="AC222" i="1"/>
  <c r="AD222" i="1"/>
  <c r="AE222" i="1"/>
  <c r="U223" i="1"/>
  <c r="V223" i="1"/>
  <c r="W223" i="1"/>
  <c r="Y223" i="1"/>
  <c r="Z223" i="1"/>
  <c r="AA223" i="1"/>
  <c r="AB223" i="1"/>
  <c r="AC223" i="1"/>
  <c r="AD223" i="1"/>
  <c r="AE223" i="1"/>
  <c r="U224" i="1"/>
  <c r="V224" i="1"/>
  <c r="W224" i="1"/>
  <c r="Y224" i="1"/>
  <c r="Z224" i="1"/>
  <c r="AA224" i="1"/>
  <c r="AB224" i="1"/>
  <c r="AC224" i="1"/>
  <c r="AD224" i="1"/>
  <c r="AE224" i="1"/>
  <c r="U225" i="1"/>
  <c r="V225" i="1"/>
  <c r="W225" i="1"/>
  <c r="Y225" i="1"/>
  <c r="Z225" i="1"/>
  <c r="AA225" i="1"/>
  <c r="AB225" i="1"/>
  <c r="AC225" i="1"/>
  <c r="AD225" i="1"/>
  <c r="AE225" i="1"/>
  <c r="U226" i="1"/>
  <c r="V226" i="1"/>
  <c r="W226" i="1"/>
  <c r="Y226" i="1"/>
  <c r="Z226" i="1"/>
  <c r="AA226" i="1"/>
  <c r="AB226" i="1"/>
  <c r="AC226" i="1"/>
  <c r="AD226" i="1"/>
  <c r="AE226" i="1"/>
  <c r="U227" i="1"/>
  <c r="V227" i="1"/>
  <c r="W227" i="1"/>
  <c r="Y227" i="1"/>
  <c r="Z227" i="1"/>
  <c r="AA227" i="1"/>
  <c r="AB227" i="1"/>
  <c r="AC227" i="1"/>
  <c r="AD227" i="1"/>
  <c r="AE227" i="1"/>
  <c r="U228" i="1"/>
  <c r="V228" i="1"/>
  <c r="W228" i="1"/>
  <c r="Y228" i="1"/>
  <c r="Z228" i="1"/>
  <c r="AA228" i="1"/>
  <c r="AB228" i="1"/>
  <c r="AC228" i="1"/>
  <c r="AD228" i="1"/>
  <c r="AE228" i="1"/>
  <c r="U229" i="1"/>
  <c r="V229" i="1"/>
  <c r="W229" i="1"/>
  <c r="Y229" i="1"/>
  <c r="Z229" i="1"/>
  <c r="AA229" i="1"/>
  <c r="AB229" i="1"/>
  <c r="AC229" i="1"/>
  <c r="AD229" i="1"/>
  <c r="AE229" i="1"/>
  <c r="U230" i="1"/>
  <c r="V230" i="1"/>
  <c r="W230" i="1"/>
  <c r="Y230" i="1"/>
  <c r="Z230" i="1"/>
  <c r="AA230" i="1"/>
  <c r="AB230" i="1"/>
  <c r="AC230" i="1"/>
  <c r="AD230" i="1"/>
  <c r="AE230" i="1"/>
  <c r="U231" i="1"/>
  <c r="V231" i="1"/>
  <c r="W231" i="1"/>
  <c r="Y231" i="1"/>
  <c r="Z231" i="1"/>
  <c r="AA231" i="1"/>
  <c r="AB231" i="1"/>
  <c r="AC231" i="1"/>
  <c r="AD231" i="1"/>
  <c r="AE231" i="1"/>
  <c r="U232" i="1"/>
  <c r="V232" i="1"/>
  <c r="W232" i="1"/>
  <c r="Y232" i="1"/>
  <c r="Z232" i="1"/>
  <c r="AA232" i="1"/>
  <c r="AB232" i="1"/>
  <c r="AC232" i="1"/>
  <c r="AD232" i="1"/>
  <c r="AE232" i="1"/>
  <c r="U233" i="1"/>
  <c r="V233" i="1"/>
  <c r="W233" i="1"/>
  <c r="Y233" i="1"/>
  <c r="Z233" i="1"/>
  <c r="AA233" i="1"/>
  <c r="AB233" i="1"/>
  <c r="AC233" i="1"/>
  <c r="AD233" i="1"/>
  <c r="AE233" i="1"/>
  <c r="U234" i="1"/>
  <c r="V234" i="1"/>
  <c r="W234" i="1"/>
  <c r="Y234" i="1"/>
  <c r="Z234" i="1"/>
  <c r="AA234" i="1"/>
  <c r="AB234" i="1"/>
  <c r="AC234" i="1"/>
  <c r="AD234" i="1"/>
  <c r="AE234" i="1"/>
  <c r="U235" i="1"/>
  <c r="V235" i="1"/>
  <c r="W235" i="1"/>
  <c r="Y235" i="1"/>
  <c r="Z235" i="1"/>
  <c r="AA235" i="1"/>
  <c r="AB235" i="1"/>
  <c r="AC235" i="1"/>
  <c r="AD235" i="1"/>
  <c r="AE235" i="1"/>
  <c r="U236" i="1"/>
  <c r="V236" i="1"/>
  <c r="W236" i="1"/>
  <c r="Y236" i="1"/>
  <c r="Z236" i="1"/>
  <c r="AA236" i="1"/>
  <c r="AB236" i="1"/>
  <c r="AC236" i="1"/>
  <c r="AD236" i="1"/>
  <c r="AE236" i="1"/>
  <c r="U237" i="1"/>
  <c r="V237" i="1"/>
  <c r="W237" i="1"/>
  <c r="Y237" i="1"/>
  <c r="Z237" i="1"/>
  <c r="AA237" i="1"/>
  <c r="AB237" i="1"/>
  <c r="AC237" i="1"/>
  <c r="AD237" i="1"/>
  <c r="AE237" i="1"/>
  <c r="U238" i="1"/>
  <c r="V238" i="1"/>
  <c r="W238" i="1"/>
  <c r="Y238" i="1"/>
  <c r="Z238" i="1"/>
  <c r="AA238" i="1"/>
  <c r="AB238" i="1"/>
  <c r="AC238" i="1"/>
  <c r="AD238" i="1"/>
  <c r="AE238" i="1"/>
  <c r="U239" i="1"/>
  <c r="V239" i="1"/>
  <c r="W239" i="1"/>
  <c r="Y239" i="1"/>
  <c r="Z239" i="1"/>
  <c r="AA239" i="1"/>
  <c r="AB239" i="1"/>
  <c r="AC239" i="1"/>
  <c r="AD239" i="1"/>
  <c r="AE239" i="1"/>
  <c r="U240" i="1"/>
  <c r="V240" i="1"/>
  <c r="W240" i="1"/>
  <c r="Y240" i="1"/>
  <c r="Z240" i="1"/>
  <c r="AA240" i="1"/>
  <c r="AB240" i="1"/>
  <c r="AC240" i="1"/>
  <c r="AD240" i="1"/>
  <c r="AE240" i="1"/>
  <c r="U241" i="1"/>
  <c r="V241" i="1"/>
  <c r="W241" i="1"/>
  <c r="Y241" i="1"/>
  <c r="Z241" i="1"/>
  <c r="AA241" i="1"/>
  <c r="AB241" i="1"/>
  <c r="AC241" i="1"/>
  <c r="AD241" i="1"/>
  <c r="AE241" i="1"/>
  <c r="U242" i="1"/>
  <c r="V242" i="1"/>
  <c r="W242" i="1"/>
  <c r="Y242" i="1"/>
  <c r="Z242" i="1"/>
  <c r="AA242" i="1"/>
  <c r="AB242" i="1"/>
  <c r="AC242" i="1"/>
  <c r="AD242" i="1"/>
  <c r="AE242" i="1"/>
  <c r="U243" i="1"/>
  <c r="V243" i="1"/>
  <c r="W243" i="1"/>
  <c r="Y243" i="1"/>
  <c r="Z243" i="1"/>
  <c r="AA243" i="1"/>
  <c r="AB243" i="1"/>
  <c r="AC243" i="1"/>
  <c r="AD243" i="1"/>
  <c r="AE243" i="1"/>
  <c r="U244" i="1"/>
  <c r="V244" i="1"/>
  <c r="W244" i="1"/>
  <c r="Y244" i="1"/>
  <c r="Z244" i="1"/>
  <c r="AA244" i="1"/>
  <c r="AB244" i="1"/>
  <c r="AC244" i="1"/>
  <c r="AD244" i="1"/>
  <c r="AE244" i="1"/>
  <c r="U245" i="1"/>
  <c r="V245" i="1"/>
  <c r="W245" i="1"/>
  <c r="Y245" i="1"/>
  <c r="Z245" i="1"/>
  <c r="AA245" i="1"/>
  <c r="AB245" i="1"/>
  <c r="AC245" i="1"/>
  <c r="AD245" i="1"/>
  <c r="AE245" i="1"/>
  <c r="U246" i="1"/>
  <c r="V246" i="1"/>
  <c r="W246" i="1"/>
  <c r="Y246" i="1"/>
  <c r="Z246" i="1"/>
  <c r="AA246" i="1"/>
  <c r="AB246" i="1"/>
  <c r="AC246" i="1"/>
  <c r="AD246" i="1"/>
  <c r="AE246" i="1"/>
  <c r="U247" i="1"/>
  <c r="V247" i="1"/>
  <c r="W247" i="1"/>
  <c r="Y247" i="1"/>
  <c r="Z247" i="1"/>
  <c r="AA247" i="1"/>
  <c r="AB247" i="1"/>
  <c r="AC247" i="1"/>
  <c r="AD247" i="1"/>
  <c r="AE247" i="1"/>
  <c r="U248" i="1"/>
  <c r="V248" i="1"/>
  <c r="W248" i="1"/>
  <c r="Y248" i="1"/>
  <c r="Z248" i="1"/>
  <c r="AA248" i="1"/>
  <c r="AB248" i="1"/>
  <c r="AC248" i="1"/>
  <c r="AD248" i="1"/>
  <c r="AE248" i="1"/>
  <c r="U249" i="1"/>
  <c r="V249" i="1"/>
  <c r="W249" i="1"/>
  <c r="Y249" i="1"/>
  <c r="Z249" i="1"/>
  <c r="AA249" i="1"/>
  <c r="AB249" i="1"/>
  <c r="AC249" i="1"/>
  <c r="AD249" i="1"/>
  <c r="AE249" i="1"/>
  <c r="U250" i="1"/>
  <c r="V250" i="1"/>
  <c r="W250" i="1"/>
  <c r="Y250" i="1"/>
  <c r="Z250" i="1"/>
  <c r="AA250" i="1"/>
  <c r="AB250" i="1"/>
  <c r="AC250" i="1"/>
  <c r="AD250" i="1"/>
  <c r="AE250" i="1"/>
  <c r="U251" i="1"/>
  <c r="V251" i="1"/>
  <c r="W251" i="1"/>
  <c r="Y251" i="1"/>
  <c r="Z251" i="1"/>
  <c r="AA251" i="1"/>
  <c r="AB251" i="1"/>
  <c r="AC251" i="1"/>
  <c r="AD251" i="1"/>
  <c r="AE251" i="1"/>
  <c r="U252" i="1"/>
  <c r="V252" i="1"/>
  <c r="W252" i="1"/>
  <c r="Y252" i="1"/>
  <c r="Z252" i="1"/>
  <c r="AA252" i="1"/>
  <c r="AB252" i="1"/>
  <c r="AC252" i="1"/>
  <c r="AD252" i="1"/>
  <c r="AE252" i="1"/>
  <c r="U253" i="1"/>
  <c r="V253" i="1"/>
  <c r="W253" i="1"/>
  <c r="Y253" i="1"/>
  <c r="Z253" i="1"/>
  <c r="AA253" i="1"/>
  <c r="AB253" i="1"/>
  <c r="AC253" i="1"/>
  <c r="AD253" i="1"/>
  <c r="AE253" i="1"/>
  <c r="U254" i="1"/>
  <c r="V254" i="1"/>
  <c r="W254" i="1"/>
  <c r="Y254" i="1"/>
  <c r="Z254" i="1"/>
  <c r="AA254" i="1"/>
  <c r="AB254" i="1"/>
  <c r="AC254" i="1"/>
  <c r="AD254" i="1"/>
  <c r="AE254" i="1"/>
  <c r="U255" i="1"/>
  <c r="V255" i="1"/>
  <c r="W255" i="1"/>
  <c r="Y255" i="1"/>
  <c r="Z255" i="1"/>
  <c r="AA255" i="1"/>
  <c r="AB255" i="1"/>
  <c r="AC255" i="1"/>
  <c r="AD255" i="1"/>
  <c r="AE255" i="1"/>
  <c r="U256" i="1"/>
  <c r="V256" i="1"/>
  <c r="W256" i="1"/>
  <c r="Y256" i="1"/>
  <c r="Z256" i="1"/>
  <c r="AA256" i="1"/>
  <c r="AB256" i="1"/>
  <c r="AC256" i="1"/>
  <c r="AD256" i="1"/>
  <c r="AE256" i="1"/>
  <c r="U257" i="1"/>
  <c r="V257" i="1"/>
  <c r="W257" i="1"/>
  <c r="Y257" i="1"/>
  <c r="Z257" i="1"/>
  <c r="AA257" i="1"/>
  <c r="AB257" i="1"/>
  <c r="AC257" i="1"/>
  <c r="AD257" i="1"/>
  <c r="AE257" i="1"/>
  <c r="U258" i="1"/>
  <c r="V258" i="1"/>
  <c r="W258" i="1"/>
  <c r="Y258" i="1"/>
  <c r="Z258" i="1"/>
  <c r="AA258" i="1"/>
  <c r="AB258" i="1"/>
  <c r="AC258" i="1"/>
  <c r="AD258" i="1"/>
  <c r="AE258" i="1"/>
  <c r="U259" i="1"/>
  <c r="V259" i="1"/>
  <c r="W259" i="1"/>
  <c r="Y259" i="1"/>
  <c r="Z259" i="1"/>
  <c r="AA259" i="1"/>
  <c r="AB259" i="1"/>
  <c r="AC259" i="1"/>
  <c r="AD259" i="1"/>
  <c r="AE259" i="1"/>
  <c r="U260" i="1"/>
  <c r="V260" i="1"/>
  <c r="W260" i="1"/>
  <c r="Y260" i="1"/>
  <c r="Z260" i="1"/>
  <c r="AA260" i="1"/>
  <c r="AB260" i="1"/>
  <c r="AC260" i="1"/>
  <c r="AD260" i="1"/>
  <c r="AE260" i="1"/>
  <c r="U261" i="1"/>
  <c r="V261" i="1"/>
  <c r="W261" i="1"/>
  <c r="Y261" i="1"/>
  <c r="Z261" i="1"/>
  <c r="AA261" i="1"/>
  <c r="AB261" i="1"/>
  <c r="AC261" i="1"/>
  <c r="AD261" i="1"/>
  <c r="AE261" i="1"/>
  <c r="U262" i="1"/>
  <c r="V262" i="1"/>
  <c r="W262" i="1"/>
  <c r="Y262" i="1"/>
  <c r="Z262" i="1"/>
  <c r="AA262" i="1"/>
  <c r="AB262" i="1"/>
  <c r="AC262" i="1"/>
  <c r="AD262" i="1"/>
  <c r="AE262" i="1"/>
  <c r="U263" i="1"/>
  <c r="V263" i="1"/>
  <c r="W263" i="1"/>
  <c r="Y263" i="1"/>
  <c r="Z263" i="1"/>
  <c r="AA263" i="1"/>
  <c r="AB263" i="1"/>
  <c r="AC263" i="1"/>
  <c r="AD263" i="1"/>
  <c r="AE263" i="1"/>
  <c r="U264" i="1"/>
  <c r="V264" i="1"/>
  <c r="W264" i="1"/>
  <c r="Y264" i="1"/>
  <c r="Z264" i="1"/>
  <c r="AA264" i="1"/>
  <c r="AB264" i="1"/>
  <c r="AC264" i="1"/>
  <c r="AD264" i="1"/>
  <c r="AE264" i="1"/>
  <c r="U265" i="1"/>
  <c r="V265" i="1"/>
  <c r="W265" i="1"/>
  <c r="Y265" i="1"/>
  <c r="Z265" i="1"/>
  <c r="AA265" i="1"/>
  <c r="AB265" i="1"/>
  <c r="AC265" i="1"/>
  <c r="AD265" i="1"/>
  <c r="AE265" i="1"/>
  <c r="U266" i="1"/>
  <c r="V266" i="1"/>
  <c r="W266" i="1"/>
  <c r="Y266" i="1"/>
  <c r="Z266" i="1"/>
  <c r="AA266" i="1"/>
  <c r="AB266" i="1"/>
  <c r="AC266" i="1"/>
  <c r="AD266" i="1"/>
  <c r="AE266" i="1"/>
  <c r="U267" i="1"/>
  <c r="V267" i="1"/>
  <c r="W267" i="1"/>
  <c r="Y267" i="1"/>
  <c r="Z267" i="1"/>
  <c r="AA267" i="1"/>
  <c r="AB267" i="1"/>
  <c r="AC267" i="1"/>
  <c r="AD267" i="1"/>
  <c r="AE267" i="1"/>
  <c r="U268" i="1"/>
  <c r="V268" i="1"/>
  <c r="W268" i="1"/>
  <c r="Y268" i="1"/>
  <c r="Z268" i="1"/>
  <c r="AA268" i="1"/>
  <c r="AB268" i="1"/>
  <c r="AC268" i="1"/>
  <c r="AD268" i="1"/>
  <c r="AE268" i="1"/>
  <c r="U269" i="1"/>
  <c r="V269" i="1"/>
  <c r="W269" i="1"/>
  <c r="Y269" i="1"/>
  <c r="Z269" i="1"/>
  <c r="AA269" i="1"/>
  <c r="AB269" i="1"/>
  <c r="AC269" i="1"/>
  <c r="AD269" i="1"/>
  <c r="AE269" i="1"/>
  <c r="U270" i="1"/>
  <c r="V270" i="1"/>
  <c r="W270" i="1"/>
  <c r="Y270" i="1"/>
  <c r="Z270" i="1"/>
  <c r="AA270" i="1"/>
  <c r="AB270" i="1"/>
  <c r="AC270" i="1"/>
  <c r="AD270" i="1"/>
  <c r="AE270" i="1"/>
  <c r="U271" i="1"/>
  <c r="V271" i="1"/>
  <c r="W271" i="1"/>
  <c r="Y271" i="1"/>
  <c r="Z271" i="1"/>
  <c r="AA271" i="1"/>
  <c r="AB271" i="1"/>
  <c r="AC271" i="1"/>
  <c r="AD271" i="1"/>
  <c r="AE271" i="1"/>
  <c r="U272" i="1"/>
  <c r="V272" i="1"/>
  <c r="W272" i="1"/>
  <c r="Y272" i="1"/>
  <c r="Z272" i="1"/>
  <c r="AA272" i="1"/>
  <c r="AB272" i="1"/>
  <c r="AC272" i="1"/>
  <c r="AD272" i="1"/>
  <c r="AE272" i="1"/>
  <c r="U273" i="1"/>
  <c r="V273" i="1"/>
  <c r="W273" i="1"/>
  <c r="Y273" i="1"/>
  <c r="Z273" i="1"/>
  <c r="AA273" i="1"/>
  <c r="AB273" i="1"/>
  <c r="AC273" i="1"/>
  <c r="AD273" i="1"/>
  <c r="AE273" i="1"/>
  <c r="U274" i="1"/>
  <c r="V274" i="1"/>
  <c r="W274" i="1"/>
  <c r="Y274" i="1"/>
  <c r="Z274" i="1"/>
  <c r="AA274" i="1"/>
  <c r="AB274" i="1"/>
  <c r="AC274" i="1"/>
  <c r="AD274" i="1"/>
  <c r="AE274" i="1"/>
  <c r="U275" i="1"/>
  <c r="V275" i="1"/>
  <c r="W275" i="1"/>
  <c r="Y275" i="1"/>
  <c r="Z275" i="1"/>
  <c r="AA275" i="1"/>
  <c r="AB275" i="1"/>
  <c r="AC275" i="1"/>
  <c r="AD275" i="1"/>
  <c r="AE275" i="1"/>
  <c r="U276" i="1"/>
  <c r="V276" i="1"/>
  <c r="W276" i="1"/>
  <c r="Y276" i="1"/>
  <c r="Z276" i="1"/>
  <c r="AA276" i="1"/>
  <c r="AB276" i="1"/>
  <c r="AC276" i="1"/>
  <c r="AD276" i="1"/>
  <c r="AE276" i="1"/>
  <c r="U277" i="1"/>
  <c r="V277" i="1"/>
  <c r="W277" i="1"/>
  <c r="Y277" i="1"/>
  <c r="Z277" i="1"/>
  <c r="AA277" i="1"/>
  <c r="AB277" i="1"/>
  <c r="AC277" i="1"/>
  <c r="AD277" i="1"/>
  <c r="AE277" i="1"/>
  <c r="U278" i="1"/>
  <c r="V278" i="1"/>
  <c r="W278" i="1"/>
  <c r="Y278" i="1"/>
  <c r="Z278" i="1"/>
  <c r="AA278" i="1"/>
  <c r="AB278" i="1"/>
  <c r="AC278" i="1"/>
  <c r="AD278" i="1"/>
  <c r="AE278" i="1"/>
  <c r="U279" i="1"/>
  <c r="V279" i="1"/>
  <c r="W279" i="1"/>
  <c r="Y279" i="1"/>
  <c r="Z279" i="1"/>
  <c r="AA279" i="1"/>
  <c r="AB279" i="1"/>
  <c r="AC279" i="1"/>
  <c r="AD279" i="1"/>
  <c r="AE279" i="1"/>
  <c r="U280" i="1"/>
  <c r="V280" i="1"/>
  <c r="W280" i="1"/>
  <c r="Y280" i="1"/>
  <c r="Z280" i="1"/>
  <c r="AA280" i="1"/>
  <c r="AB280" i="1"/>
  <c r="AC280" i="1"/>
  <c r="AD280" i="1"/>
  <c r="AE280" i="1"/>
  <c r="U281" i="1"/>
  <c r="V281" i="1"/>
  <c r="W281" i="1"/>
  <c r="Y281" i="1"/>
  <c r="Z281" i="1"/>
  <c r="AA281" i="1"/>
  <c r="AB281" i="1"/>
  <c r="AC281" i="1"/>
  <c r="AD281" i="1"/>
  <c r="AE281" i="1"/>
  <c r="U282" i="1"/>
  <c r="V282" i="1"/>
  <c r="W282" i="1"/>
  <c r="Y282" i="1"/>
  <c r="Z282" i="1"/>
  <c r="AA282" i="1"/>
  <c r="AB282" i="1"/>
  <c r="AC282" i="1"/>
  <c r="AD282" i="1"/>
  <c r="AE282" i="1"/>
  <c r="U283" i="1"/>
  <c r="V283" i="1"/>
  <c r="W283" i="1"/>
  <c r="Y283" i="1"/>
  <c r="Z283" i="1"/>
  <c r="AA283" i="1"/>
  <c r="AB283" i="1"/>
  <c r="AC283" i="1"/>
  <c r="AD283" i="1"/>
  <c r="AE283" i="1"/>
  <c r="U284" i="1"/>
  <c r="V284" i="1"/>
  <c r="W284" i="1"/>
  <c r="Y284" i="1"/>
  <c r="Z284" i="1"/>
  <c r="AA284" i="1"/>
  <c r="AB284" i="1"/>
  <c r="AC284" i="1"/>
  <c r="AD284" i="1"/>
  <c r="AE284" i="1"/>
  <c r="U285" i="1"/>
  <c r="V285" i="1"/>
  <c r="W285" i="1"/>
  <c r="Y285" i="1"/>
  <c r="Z285" i="1"/>
  <c r="AA285" i="1"/>
  <c r="AB285" i="1"/>
  <c r="AC285" i="1"/>
  <c r="AD285" i="1"/>
  <c r="AE285" i="1"/>
  <c r="U286" i="1"/>
  <c r="V286" i="1"/>
  <c r="W286" i="1"/>
  <c r="Y286" i="1"/>
  <c r="Z286" i="1"/>
  <c r="AA286" i="1"/>
  <c r="AB286" i="1"/>
  <c r="AC286" i="1"/>
  <c r="AD286" i="1"/>
  <c r="AE286" i="1"/>
  <c r="U287" i="1"/>
  <c r="V287" i="1"/>
  <c r="W287" i="1"/>
  <c r="Y287" i="1"/>
  <c r="Z287" i="1"/>
  <c r="AA287" i="1"/>
  <c r="AB287" i="1"/>
  <c r="AC287" i="1"/>
  <c r="AD287" i="1"/>
  <c r="AE287" i="1"/>
  <c r="U288" i="1"/>
  <c r="V288" i="1"/>
  <c r="W288" i="1"/>
  <c r="Y288" i="1"/>
  <c r="Z288" i="1"/>
  <c r="AA288" i="1"/>
  <c r="AB288" i="1"/>
  <c r="AC288" i="1"/>
  <c r="AD288" i="1"/>
  <c r="AE288" i="1"/>
  <c r="U289" i="1"/>
  <c r="V289" i="1"/>
  <c r="W289" i="1"/>
  <c r="Y289" i="1"/>
  <c r="Z289" i="1"/>
  <c r="AA289" i="1"/>
  <c r="AB289" i="1"/>
  <c r="AC289" i="1"/>
  <c r="AD289" i="1"/>
  <c r="AE289" i="1"/>
  <c r="U290" i="1"/>
  <c r="V290" i="1"/>
  <c r="W290" i="1"/>
  <c r="Y290" i="1"/>
  <c r="Z290" i="1"/>
  <c r="AA290" i="1"/>
  <c r="AB290" i="1"/>
  <c r="AC290" i="1"/>
  <c r="AD290" i="1"/>
  <c r="AE290" i="1"/>
  <c r="U291" i="1"/>
  <c r="V291" i="1"/>
  <c r="W291" i="1"/>
  <c r="Y291" i="1"/>
  <c r="Z291" i="1"/>
  <c r="AA291" i="1"/>
  <c r="AB291" i="1"/>
  <c r="AC291" i="1"/>
  <c r="AD291" i="1"/>
  <c r="AE291" i="1"/>
  <c r="U292" i="1"/>
  <c r="V292" i="1"/>
  <c r="W292" i="1"/>
  <c r="Y292" i="1"/>
  <c r="Z292" i="1"/>
  <c r="AA292" i="1"/>
  <c r="AB292" i="1"/>
  <c r="AC292" i="1"/>
  <c r="AD292" i="1"/>
  <c r="AE292" i="1"/>
  <c r="U293" i="1"/>
  <c r="V293" i="1"/>
  <c r="W293" i="1"/>
  <c r="Y293" i="1"/>
  <c r="Z293" i="1"/>
  <c r="AA293" i="1"/>
  <c r="AB293" i="1"/>
  <c r="AC293" i="1"/>
  <c r="AD293" i="1"/>
  <c r="AE293" i="1"/>
  <c r="U294" i="1"/>
  <c r="V294" i="1"/>
  <c r="W294" i="1"/>
  <c r="Y294" i="1"/>
  <c r="Z294" i="1"/>
  <c r="AA294" i="1"/>
  <c r="AB294" i="1"/>
  <c r="AC294" i="1"/>
  <c r="AD294" i="1"/>
  <c r="AE294" i="1"/>
  <c r="U295" i="1"/>
  <c r="V295" i="1"/>
  <c r="W295" i="1"/>
  <c r="Y295" i="1"/>
  <c r="Z295" i="1"/>
  <c r="AA295" i="1"/>
  <c r="AB295" i="1"/>
  <c r="AC295" i="1"/>
  <c r="AD295" i="1"/>
  <c r="AE295" i="1"/>
  <c r="U296" i="1"/>
  <c r="V296" i="1"/>
  <c r="W296" i="1"/>
  <c r="Y296" i="1"/>
  <c r="Z296" i="1"/>
  <c r="AA296" i="1"/>
  <c r="AB296" i="1"/>
  <c r="AC296" i="1"/>
  <c r="AD296" i="1"/>
  <c r="AE296" i="1"/>
  <c r="U297" i="1"/>
  <c r="V297" i="1"/>
  <c r="W297" i="1"/>
  <c r="Y297" i="1"/>
  <c r="Z297" i="1"/>
  <c r="AA297" i="1"/>
  <c r="AB297" i="1"/>
  <c r="AC297" i="1"/>
  <c r="AD297" i="1"/>
  <c r="AE297" i="1"/>
  <c r="U298" i="1"/>
  <c r="V298" i="1"/>
  <c r="W298" i="1"/>
  <c r="Y298" i="1"/>
  <c r="Z298" i="1"/>
  <c r="AA298" i="1"/>
  <c r="AB298" i="1"/>
  <c r="AC298" i="1"/>
  <c r="AD298" i="1"/>
  <c r="AE298" i="1"/>
  <c r="U299" i="1"/>
  <c r="V299" i="1"/>
  <c r="W299" i="1"/>
  <c r="Y299" i="1"/>
  <c r="Z299" i="1"/>
  <c r="AA299" i="1"/>
  <c r="AB299" i="1"/>
  <c r="AC299" i="1"/>
  <c r="AD299" i="1"/>
  <c r="AE299" i="1"/>
  <c r="U300" i="1"/>
  <c r="V300" i="1"/>
  <c r="W300" i="1"/>
  <c r="Y300" i="1"/>
  <c r="Z300" i="1"/>
  <c r="AA300" i="1"/>
  <c r="AB300" i="1"/>
  <c r="AC300" i="1"/>
  <c r="AD300" i="1"/>
  <c r="AE300" i="1"/>
  <c r="U301" i="1"/>
  <c r="V301" i="1"/>
  <c r="W301" i="1"/>
  <c r="Y301" i="1"/>
  <c r="Z301" i="1"/>
  <c r="AA301" i="1"/>
  <c r="AB301" i="1"/>
  <c r="AC301" i="1"/>
  <c r="AD301" i="1"/>
  <c r="AE301" i="1"/>
  <c r="U302" i="1"/>
  <c r="V302" i="1"/>
  <c r="W302" i="1"/>
  <c r="Y302" i="1"/>
  <c r="Z302" i="1"/>
  <c r="AA302" i="1"/>
  <c r="AB302" i="1"/>
  <c r="AC302" i="1"/>
  <c r="AD302" i="1"/>
  <c r="AE302" i="1"/>
  <c r="U303" i="1"/>
  <c r="V303" i="1"/>
  <c r="W303" i="1"/>
  <c r="Y303" i="1"/>
  <c r="Z303" i="1"/>
  <c r="AA303" i="1"/>
  <c r="AB303" i="1"/>
  <c r="AC303" i="1"/>
  <c r="AD303" i="1"/>
  <c r="AE303" i="1"/>
  <c r="U304" i="1"/>
  <c r="V304" i="1"/>
  <c r="W304" i="1"/>
  <c r="Y304" i="1"/>
  <c r="Z304" i="1"/>
  <c r="AA304" i="1"/>
  <c r="AB304" i="1"/>
  <c r="AC304" i="1"/>
  <c r="AD304" i="1"/>
  <c r="AE304" i="1"/>
  <c r="U305" i="1"/>
  <c r="V305" i="1"/>
  <c r="W305" i="1"/>
  <c r="Y305" i="1"/>
  <c r="Z305" i="1"/>
  <c r="AA305" i="1"/>
  <c r="AB305" i="1"/>
  <c r="AC305" i="1"/>
  <c r="AD305" i="1"/>
  <c r="AE305" i="1"/>
  <c r="U306" i="1"/>
  <c r="V306" i="1"/>
  <c r="W306" i="1"/>
  <c r="Y306" i="1"/>
  <c r="Z306" i="1"/>
  <c r="AA306" i="1"/>
  <c r="AB306" i="1"/>
  <c r="AC306" i="1"/>
  <c r="AD306" i="1"/>
  <c r="AE306" i="1"/>
  <c r="U307" i="1"/>
  <c r="V307" i="1"/>
  <c r="W307" i="1"/>
  <c r="Y307" i="1"/>
  <c r="Z307" i="1"/>
  <c r="AA307" i="1"/>
  <c r="AB307" i="1"/>
  <c r="AC307" i="1"/>
  <c r="AD307" i="1"/>
  <c r="AE307" i="1"/>
  <c r="U308" i="1"/>
  <c r="V308" i="1"/>
  <c r="W308" i="1"/>
  <c r="Y308" i="1"/>
  <c r="Z308" i="1"/>
  <c r="AA308" i="1"/>
  <c r="AB308" i="1"/>
  <c r="AC308" i="1"/>
  <c r="AD308" i="1"/>
  <c r="AE308" i="1"/>
  <c r="U309" i="1"/>
  <c r="V309" i="1"/>
  <c r="W309" i="1"/>
  <c r="Y309" i="1"/>
  <c r="Z309" i="1"/>
  <c r="AA309" i="1"/>
  <c r="AB309" i="1"/>
  <c r="AC309" i="1"/>
  <c r="AD309" i="1"/>
  <c r="AE309" i="1"/>
  <c r="U310" i="1"/>
  <c r="V310" i="1"/>
  <c r="W310" i="1"/>
  <c r="Y310" i="1"/>
  <c r="Z310" i="1"/>
  <c r="AA310" i="1"/>
  <c r="AB310" i="1"/>
  <c r="AC310" i="1"/>
  <c r="AD310" i="1"/>
  <c r="AE310" i="1"/>
  <c r="U311" i="1"/>
  <c r="V311" i="1"/>
  <c r="W311" i="1"/>
  <c r="Y311" i="1"/>
  <c r="Z311" i="1"/>
  <c r="AA311" i="1"/>
  <c r="AB311" i="1"/>
  <c r="AC311" i="1"/>
  <c r="AD311" i="1"/>
  <c r="AE311" i="1"/>
  <c r="U312" i="1"/>
  <c r="V312" i="1"/>
  <c r="W312" i="1"/>
  <c r="Y312" i="1"/>
  <c r="Z312" i="1"/>
  <c r="AA312" i="1"/>
  <c r="AB312" i="1"/>
  <c r="AC312" i="1"/>
  <c r="AD312" i="1"/>
  <c r="AE312" i="1"/>
  <c r="U313" i="1"/>
  <c r="V313" i="1"/>
  <c r="W313" i="1"/>
  <c r="Y313" i="1"/>
  <c r="Z313" i="1"/>
  <c r="AA313" i="1"/>
  <c r="AB313" i="1"/>
  <c r="AC313" i="1"/>
  <c r="AD313" i="1"/>
  <c r="AE313" i="1"/>
  <c r="U314" i="1"/>
  <c r="V314" i="1"/>
  <c r="W314" i="1"/>
  <c r="Y314" i="1"/>
  <c r="Z314" i="1"/>
  <c r="AA314" i="1"/>
  <c r="AB314" i="1"/>
  <c r="AC314" i="1"/>
  <c r="AD314" i="1"/>
  <c r="AE314" i="1"/>
  <c r="U315" i="1"/>
  <c r="V315" i="1"/>
  <c r="W315" i="1"/>
  <c r="Y315" i="1"/>
  <c r="Z315" i="1"/>
  <c r="AA315" i="1"/>
  <c r="AB315" i="1"/>
  <c r="AC315" i="1"/>
  <c r="AD315" i="1"/>
  <c r="AE315" i="1"/>
  <c r="U316" i="1"/>
  <c r="V316" i="1"/>
  <c r="W316" i="1"/>
  <c r="Y316" i="1"/>
  <c r="Z316" i="1"/>
  <c r="AA316" i="1"/>
  <c r="AB316" i="1"/>
  <c r="AC316" i="1"/>
  <c r="AD316" i="1"/>
  <c r="AE316" i="1"/>
  <c r="U317" i="1"/>
  <c r="V317" i="1"/>
  <c r="W317" i="1"/>
  <c r="Y317" i="1"/>
  <c r="Z317" i="1"/>
  <c r="AA317" i="1"/>
  <c r="AB317" i="1"/>
  <c r="AC317" i="1"/>
  <c r="AD317" i="1"/>
  <c r="AE317" i="1"/>
  <c r="U318" i="1"/>
  <c r="V318" i="1"/>
  <c r="W318" i="1"/>
  <c r="Y318" i="1"/>
  <c r="Z318" i="1"/>
  <c r="AA318" i="1"/>
  <c r="AB318" i="1"/>
  <c r="AC318" i="1"/>
  <c r="AD318" i="1"/>
  <c r="AE318" i="1"/>
  <c r="U319" i="1"/>
  <c r="V319" i="1"/>
  <c r="W319" i="1"/>
  <c r="Y319" i="1"/>
  <c r="Z319" i="1"/>
  <c r="AA319" i="1"/>
  <c r="AB319" i="1"/>
  <c r="AC319" i="1"/>
  <c r="AD319" i="1"/>
  <c r="AE319" i="1"/>
  <c r="U320" i="1"/>
  <c r="V320" i="1"/>
  <c r="W320" i="1"/>
  <c r="Y320" i="1"/>
  <c r="Z320" i="1"/>
  <c r="AA320" i="1"/>
  <c r="AB320" i="1"/>
  <c r="AC320" i="1"/>
  <c r="AD320" i="1"/>
  <c r="AE320" i="1"/>
  <c r="U321" i="1"/>
  <c r="V321" i="1"/>
  <c r="W321" i="1"/>
  <c r="Y321" i="1"/>
  <c r="Z321" i="1"/>
  <c r="AA321" i="1"/>
  <c r="AB321" i="1"/>
  <c r="AC321" i="1"/>
  <c r="AD321" i="1"/>
  <c r="AE321" i="1"/>
  <c r="U322" i="1"/>
  <c r="V322" i="1"/>
  <c r="W322" i="1"/>
  <c r="Y322" i="1"/>
  <c r="Z322" i="1"/>
  <c r="AA322" i="1"/>
  <c r="AB322" i="1"/>
  <c r="AC322" i="1"/>
  <c r="AD322" i="1"/>
  <c r="AE322" i="1"/>
  <c r="U323" i="1"/>
  <c r="V323" i="1"/>
  <c r="W323" i="1"/>
  <c r="Y323" i="1"/>
  <c r="Z323" i="1"/>
  <c r="AA323" i="1"/>
  <c r="AB323" i="1"/>
  <c r="AC323" i="1"/>
  <c r="AD323" i="1"/>
  <c r="AE323" i="1"/>
  <c r="U324" i="1"/>
  <c r="V324" i="1"/>
  <c r="W324" i="1"/>
  <c r="Y324" i="1"/>
  <c r="Z324" i="1"/>
  <c r="AA324" i="1"/>
  <c r="AB324" i="1"/>
  <c r="AC324" i="1"/>
  <c r="AD324" i="1"/>
  <c r="AE324" i="1"/>
  <c r="U325" i="1"/>
  <c r="V325" i="1"/>
  <c r="W325" i="1"/>
  <c r="Y325" i="1"/>
  <c r="Z325" i="1"/>
  <c r="AA325" i="1"/>
  <c r="AB325" i="1"/>
  <c r="AC325" i="1"/>
  <c r="AD325" i="1"/>
  <c r="AE325" i="1"/>
  <c r="U326" i="1"/>
  <c r="V326" i="1"/>
  <c r="W326" i="1"/>
  <c r="Y326" i="1"/>
  <c r="Z326" i="1"/>
  <c r="AA326" i="1"/>
  <c r="AB326" i="1"/>
  <c r="AC326" i="1"/>
  <c r="AD326" i="1"/>
  <c r="AE326" i="1"/>
  <c r="U327" i="1"/>
  <c r="V327" i="1"/>
  <c r="W327" i="1"/>
  <c r="Y327" i="1"/>
  <c r="Z327" i="1"/>
  <c r="AA327" i="1"/>
  <c r="AB327" i="1"/>
  <c r="AC327" i="1"/>
  <c r="AD327" i="1"/>
  <c r="AE327" i="1"/>
  <c r="U328" i="1"/>
  <c r="V328" i="1"/>
  <c r="W328" i="1"/>
  <c r="Y328" i="1"/>
  <c r="Z328" i="1"/>
  <c r="AA328" i="1"/>
  <c r="AB328" i="1"/>
  <c r="AC328" i="1"/>
  <c r="AD328" i="1"/>
  <c r="AE328" i="1"/>
  <c r="U329" i="1"/>
  <c r="V329" i="1"/>
  <c r="W329" i="1"/>
  <c r="Y329" i="1"/>
  <c r="Z329" i="1"/>
  <c r="AA329" i="1"/>
  <c r="AB329" i="1"/>
  <c r="AC329" i="1"/>
  <c r="AD329" i="1"/>
  <c r="AE329" i="1"/>
  <c r="U330" i="1"/>
  <c r="V330" i="1"/>
  <c r="W330" i="1"/>
  <c r="Y330" i="1"/>
  <c r="Z330" i="1"/>
  <c r="AA330" i="1"/>
  <c r="AB330" i="1"/>
  <c r="AC330" i="1"/>
  <c r="AD330" i="1"/>
  <c r="AE330" i="1"/>
  <c r="U331" i="1"/>
  <c r="V331" i="1"/>
  <c r="W331" i="1"/>
  <c r="Y331" i="1"/>
  <c r="Z331" i="1"/>
  <c r="AA331" i="1"/>
  <c r="AB331" i="1"/>
  <c r="AC331" i="1"/>
  <c r="AD331" i="1"/>
  <c r="AE331" i="1"/>
  <c r="U332" i="1"/>
  <c r="V332" i="1"/>
  <c r="W332" i="1"/>
  <c r="Y332" i="1"/>
  <c r="Z332" i="1"/>
  <c r="AA332" i="1"/>
  <c r="AB332" i="1"/>
  <c r="AC332" i="1"/>
  <c r="AD332" i="1"/>
  <c r="AE332" i="1"/>
  <c r="U333" i="1"/>
  <c r="V333" i="1"/>
  <c r="W333" i="1"/>
  <c r="Y333" i="1"/>
  <c r="Z333" i="1"/>
  <c r="AA333" i="1"/>
  <c r="AB333" i="1"/>
  <c r="AC333" i="1"/>
  <c r="AD333" i="1"/>
  <c r="AE333" i="1"/>
  <c r="U334" i="1"/>
  <c r="V334" i="1"/>
  <c r="W334" i="1"/>
  <c r="Y334" i="1"/>
  <c r="Z334" i="1"/>
  <c r="AA334" i="1"/>
  <c r="AB334" i="1"/>
  <c r="AC334" i="1"/>
  <c r="AD334" i="1"/>
  <c r="AE334" i="1"/>
  <c r="U335" i="1"/>
  <c r="V335" i="1"/>
  <c r="W335" i="1"/>
  <c r="Y335" i="1"/>
  <c r="Z335" i="1"/>
  <c r="AA335" i="1"/>
  <c r="AB335" i="1"/>
  <c r="AC335" i="1"/>
  <c r="AD335" i="1"/>
  <c r="AE335" i="1"/>
  <c r="U336" i="1"/>
  <c r="V336" i="1"/>
  <c r="W336" i="1"/>
  <c r="Y336" i="1"/>
  <c r="Z336" i="1"/>
  <c r="AA336" i="1"/>
  <c r="AB336" i="1"/>
  <c r="AC336" i="1"/>
  <c r="AD336" i="1"/>
  <c r="AE336" i="1"/>
  <c r="U337" i="1"/>
  <c r="V337" i="1"/>
  <c r="W337" i="1"/>
  <c r="Y337" i="1"/>
  <c r="Z337" i="1"/>
  <c r="AA337" i="1"/>
  <c r="AB337" i="1"/>
  <c r="AC337" i="1"/>
  <c r="AD337" i="1"/>
  <c r="AE337" i="1"/>
  <c r="U338" i="1"/>
  <c r="V338" i="1"/>
  <c r="W338" i="1"/>
  <c r="Y338" i="1"/>
  <c r="Z338" i="1"/>
  <c r="AA338" i="1"/>
  <c r="AB338" i="1"/>
  <c r="AC338" i="1"/>
  <c r="AD338" i="1"/>
  <c r="AE338" i="1"/>
  <c r="U339" i="1"/>
  <c r="V339" i="1"/>
  <c r="W339" i="1"/>
  <c r="Y339" i="1"/>
  <c r="Z339" i="1"/>
  <c r="AA339" i="1"/>
  <c r="AB339" i="1"/>
  <c r="AC339" i="1"/>
  <c r="AD339" i="1"/>
  <c r="AE339" i="1"/>
  <c r="U340" i="1"/>
  <c r="V340" i="1"/>
  <c r="W340" i="1"/>
  <c r="Y340" i="1"/>
  <c r="Z340" i="1"/>
  <c r="AA340" i="1"/>
  <c r="AB340" i="1"/>
  <c r="AC340" i="1"/>
  <c r="AD340" i="1"/>
  <c r="AE340" i="1"/>
  <c r="U341" i="1"/>
  <c r="V341" i="1"/>
  <c r="W341" i="1"/>
  <c r="Y341" i="1"/>
  <c r="Z341" i="1"/>
  <c r="AA341" i="1"/>
  <c r="AB341" i="1"/>
  <c r="AC341" i="1"/>
  <c r="AD341" i="1"/>
  <c r="AE341" i="1"/>
  <c r="U342" i="1"/>
  <c r="V342" i="1"/>
  <c r="W342" i="1"/>
  <c r="Y342" i="1"/>
  <c r="Z342" i="1"/>
  <c r="AA342" i="1"/>
  <c r="AB342" i="1"/>
  <c r="AC342" i="1"/>
  <c r="AD342" i="1"/>
  <c r="AE342" i="1"/>
  <c r="U343" i="1"/>
  <c r="V343" i="1"/>
  <c r="W343" i="1"/>
  <c r="Y343" i="1"/>
  <c r="Z343" i="1"/>
  <c r="AA343" i="1"/>
  <c r="AB343" i="1"/>
  <c r="AC343" i="1"/>
  <c r="AD343" i="1"/>
  <c r="AE343" i="1"/>
  <c r="U344" i="1"/>
  <c r="V344" i="1"/>
  <c r="W344" i="1"/>
  <c r="Y344" i="1"/>
  <c r="Z344" i="1"/>
  <c r="AA344" i="1"/>
  <c r="AB344" i="1"/>
  <c r="AC344" i="1"/>
  <c r="AD344" i="1"/>
  <c r="AE344" i="1"/>
  <c r="U345" i="1"/>
  <c r="V345" i="1"/>
  <c r="W345" i="1"/>
  <c r="Y345" i="1"/>
  <c r="Z345" i="1"/>
  <c r="AA345" i="1"/>
  <c r="AB345" i="1"/>
  <c r="AC345" i="1"/>
  <c r="AD345" i="1"/>
  <c r="AE345" i="1"/>
  <c r="U346" i="1"/>
  <c r="V346" i="1"/>
  <c r="W346" i="1"/>
  <c r="Y346" i="1"/>
  <c r="Z346" i="1"/>
  <c r="AA346" i="1"/>
  <c r="AB346" i="1"/>
  <c r="AC346" i="1"/>
  <c r="AD346" i="1"/>
  <c r="AE346" i="1"/>
  <c r="U347" i="1"/>
  <c r="V347" i="1"/>
  <c r="W347" i="1"/>
  <c r="Y347" i="1"/>
  <c r="Z347" i="1"/>
  <c r="AA347" i="1"/>
  <c r="AB347" i="1"/>
  <c r="AC347" i="1"/>
  <c r="AD347" i="1"/>
  <c r="AE347" i="1"/>
  <c r="U348" i="1"/>
  <c r="V348" i="1"/>
  <c r="W348" i="1"/>
  <c r="Y348" i="1"/>
  <c r="Z348" i="1"/>
  <c r="AA348" i="1"/>
  <c r="AB348" i="1"/>
  <c r="AC348" i="1"/>
  <c r="AD348" i="1"/>
  <c r="AE348" i="1"/>
  <c r="U349" i="1"/>
  <c r="V349" i="1"/>
  <c r="W349" i="1"/>
  <c r="Y349" i="1"/>
  <c r="Z349" i="1"/>
  <c r="AA349" i="1"/>
  <c r="AB349" i="1"/>
  <c r="AC349" i="1"/>
  <c r="AD349" i="1"/>
  <c r="AE349" i="1"/>
  <c r="U350" i="1"/>
  <c r="V350" i="1"/>
  <c r="W350" i="1"/>
  <c r="Y350" i="1"/>
  <c r="Z350" i="1"/>
  <c r="AA350" i="1"/>
  <c r="AB350" i="1"/>
  <c r="AC350" i="1"/>
  <c r="AD350" i="1"/>
  <c r="AE350" i="1"/>
  <c r="U351" i="1"/>
  <c r="V351" i="1"/>
  <c r="W351" i="1"/>
  <c r="Y351" i="1"/>
  <c r="Z351" i="1"/>
  <c r="AA351" i="1"/>
  <c r="AB351" i="1"/>
  <c r="AC351" i="1"/>
  <c r="AD351" i="1"/>
  <c r="AE351" i="1"/>
  <c r="U352" i="1"/>
  <c r="V352" i="1"/>
  <c r="W352" i="1"/>
  <c r="Y352" i="1"/>
  <c r="Z352" i="1"/>
  <c r="AA352" i="1"/>
  <c r="AB352" i="1"/>
  <c r="AC352" i="1"/>
  <c r="AD352" i="1"/>
  <c r="AE352" i="1"/>
  <c r="U353" i="1"/>
  <c r="V353" i="1"/>
  <c r="W353" i="1"/>
  <c r="Y353" i="1"/>
  <c r="Z353" i="1"/>
  <c r="AA353" i="1"/>
  <c r="AB353" i="1"/>
  <c r="AC353" i="1"/>
  <c r="AD353" i="1"/>
  <c r="AE353" i="1"/>
  <c r="U354" i="1"/>
  <c r="V354" i="1"/>
  <c r="W354" i="1"/>
  <c r="Y354" i="1"/>
  <c r="Z354" i="1"/>
  <c r="AA354" i="1"/>
  <c r="AB354" i="1"/>
  <c r="AC354" i="1"/>
  <c r="AD354" i="1"/>
  <c r="AE354" i="1"/>
  <c r="U355" i="1"/>
  <c r="V355" i="1"/>
  <c r="W355" i="1"/>
  <c r="Y355" i="1"/>
  <c r="Z355" i="1"/>
  <c r="AA355" i="1"/>
  <c r="AB355" i="1"/>
  <c r="AC355" i="1"/>
  <c r="AD355" i="1"/>
  <c r="AE355" i="1"/>
  <c r="U356" i="1"/>
  <c r="V356" i="1"/>
  <c r="W356" i="1"/>
  <c r="Y356" i="1"/>
  <c r="Z356" i="1"/>
  <c r="AA356" i="1"/>
  <c r="AB356" i="1"/>
  <c r="AC356" i="1"/>
  <c r="AD356" i="1"/>
  <c r="AE356" i="1"/>
  <c r="U357" i="1"/>
  <c r="V357" i="1"/>
  <c r="W357" i="1"/>
  <c r="Y357" i="1"/>
  <c r="Z357" i="1"/>
  <c r="AA357" i="1"/>
  <c r="AB357" i="1"/>
  <c r="AC357" i="1"/>
  <c r="AD357" i="1"/>
  <c r="AE357" i="1"/>
  <c r="U358" i="1"/>
  <c r="V358" i="1"/>
  <c r="W358" i="1"/>
  <c r="Y358" i="1"/>
  <c r="Z358" i="1"/>
  <c r="AA358" i="1"/>
  <c r="AB358" i="1"/>
  <c r="AC358" i="1"/>
  <c r="AD358" i="1"/>
  <c r="AE358" i="1"/>
  <c r="U359" i="1"/>
  <c r="V359" i="1"/>
  <c r="W359" i="1"/>
  <c r="Y359" i="1"/>
  <c r="Z359" i="1"/>
  <c r="AA359" i="1"/>
  <c r="AB359" i="1"/>
  <c r="AC359" i="1"/>
  <c r="AD359" i="1"/>
  <c r="AE359" i="1"/>
  <c r="U360" i="1"/>
  <c r="V360" i="1"/>
  <c r="W360" i="1"/>
  <c r="Y360" i="1"/>
  <c r="Z360" i="1"/>
  <c r="AA360" i="1"/>
  <c r="AB360" i="1"/>
  <c r="AC360" i="1"/>
  <c r="AD360" i="1"/>
  <c r="AE360" i="1"/>
  <c r="U361" i="1"/>
  <c r="V361" i="1"/>
  <c r="W361" i="1"/>
  <c r="Y361" i="1"/>
  <c r="Z361" i="1"/>
  <c r="AA361" i="1"/>
  <c r="AB361" i="1"/>
  <c r="AC361" i="1"/>
  <c r="AD361" i="1"/>
  <c r="AE361" i="1"/>
  <c r="U362" i="1"/>
  <c r="V362" i="1"/>
  <c r="W362" i="1"/>
  <c r="Y362" i="1"/>
  <c r="Z362" i="1"/>
  <c r="AA362" i="1"/>
  <c r="AB362" i="1"/>
  <c r="AC362" i="1"/>
  <c r="AD362" i="1"/>
  <c r="AE362" i="1"/>
  <c r="U363" i="1"/>
  <c r="V363" i="1"/>
  <c r="W363" i="1"/>
  <c r="Y363" i="1"/>
  <c r="Z363" i="1"/>
  <c r="AA363" i="1"/>
  <c r="AB363" i="1"/>
  <c r="AC363" i="1"/>
  <c r="AD363" i="1"/>
  <c r="AE363" i="1"/>
  <c r="U364" i="1"/>
  <c r="V364" i="1"/>
  <c r="W364" i="1"/>
  <c r="Y364" i="1"/>
  <c r="Z364" i="1"/>
  <c r="AA364" i="1"/>
  <c r="AB364" i="1"/>
  <c r="AC364" i="1"/>
  <c r="AD364" i="1"/>
  <c r="AE364" i="1"/>
  <c r="U365" i="1"/>
  <c r="V365" i="1"/>
  <c r="W365" i="1"/>
  <c r="Y365" i="1"/>
  <c r="Z365" i="1"/>
  <c r="AA365" i="1"/>
  <c r="AB365" i="1"/>
  <c r="AC365" i="1"/>
  <c r="AD365" i="1"/>
  <c r="AE365" i="1"/>
  <c r="U366" i="1"/>
  <c r="V366" i="1"/>
  <c r="W366" i="1"/>
  <c r="Y366" i="1"/>
  <c r="Z366" i="1"/>
  <c r="AA366" i="1"/>
  <c r="AB366" i="1"/>
  <c r="AC366" i="1"/>
  <c r="AD366" i="1"/>
  <c r="AE366" i="1"/>
  <c r="U367" i="1"/>
  <c r="V367" i="1"/>
  <c r="W367" i="1"/>
  <c r="Y367" i="1"/>
  <c r="Z367" i="1"/>
  <c r="AA367" i="1"/>
  <c r="AB367" i="1"/>
  <c r="AC367" i="1"/>
  <c r="AD367" i="1"/>
  <c r="AE367" i="1"/>
  <c r="U368" i="1"/>
  <c r="V368" i="1"/>
  <c r="W368" i="1"/>
  <c r="Y368" i="1"/>
  <c r="Z368" i="1"/>
  <c r="AA368" i="1"/>
  <c r="AB368" i="1"/>
  <c r="AC368" i="1"/>
  <c r="AD368" i="1"/>
  <c r="AE368" i="1"/>
  <c r="U369" i="1"/>
  <c r="V369" i="1"/>
  <c r="W369" i="1"/>
  <c r="Y369" i="1"/>
  <c r="Z369" i="1"/>
  <c r="AA369" i="1"/>
  <c r="AB369" i="1"/>
  <c r="AC369" i="1"/>
  <c r="AD369" i="1"/>
  <c r="AE369" i="1"/>
  <c r="U370" i="1"/>
  <c r="V370" i="1"/>
  <c r="W370" i="1"/>
  <c r="Y370" i="1"/>
  <c r="Z370" i="1"/>
  <c r="AA370" i="1"/>
  <c r="AB370" i="1"/>
  <c r="AC370" i="1"/>
  <c r="AD370" i="1"/>
  <c r="AE370" i="1"/>
  <c r="U371" i="1"/>
  <c r="V371" i="1"/>
  <c r="W371" i="1"/>
  <c r="Y371" i="1"/>
  <c r="Z371" i="1"/>
  <c r="AA371" i="1"/>
  <c r="AB371" i="1"/>
  <c r="AC371" i="1"/>
  <c r="AD371" i="1"/>
  <c r="AE371" i="1"/>
  <c r="U372" i="1"/>
  <c r="V372" i="1"/>
  <c r="W372" i="1"/>
  <c r="Y372" i="1"/>
  <c r="Z372" i="1"/>
  <c r="AA372" i="1"/>
  <c r="AB372" i="1"/>
  <c r="AC372" i="1"/>
  <c r="AD372" i="1"/>
  <c r="AE372" i="1"/>
  <c r="U373" i="1"/>
  <c r="V373" i="1"/>
  <c r="W373" i="1"/>
  <c r="Y373" i="1"/>
  <c r="Z373" i="1"/>
  <c r="AA373" i="1"/>
  <c r="AB373" i="1"/>
  <c r="AC373" i="1"/>
  <c r="AD373" i="1"/>
  <c r="AE373" i="1"/>
  <c r="U374" i="1"/>
  <c r="V374" i="1"/>
  <c r="W374" i="1"/>
  <c r="Y374" i="1"/>
  <c r="Z374" i="1"/>
  <c r="AA374" i="1"/>
  <c r="AB374" i="1"/>
  <c r="AC374" i="1"/>
  <c r="AD374" i="1"/>
  <c r="AE374" i="1"/>
  <c r="U375" i="1"/>
  <c r="V375" i="1"/>
  <c r="W375" i="1"/>
  <c r="Y375" i="1"/>
  <c r="Z375" i="1"/>
  <c r="AA375" i="1"/>
  <c r="AB375" i="1"/>
  <c r="AC375" i="1"/>
  <c r="AD375" i="1"/>
  <c r="AE375" i="1"/>
  <c r="U376" i="1"/>
  <c r="V376" i="1"/>
  <c r="W376" i="1"/>
  <c r="Y376" i="1"/>
  <c r="Z376" i="1"/>
  <c r="AA376" i="1"/>
  <c r="AB376" i="1"/>
  <c r="AC376" i="1"/>
  <c r="AD376" i="1"/>
  <c r="AE376" i="1"/>
  <c r="U377" i="1"/>
  <c r="V377" i="1"/>
  <c r="W377" i="1"/>
  <c r="Y377" i="1"/>
  <c r="Z377" i="1"/>
  <c r="AA377" i="1"/>
  <c r="AB377" i="1"/>
  <c r="AC377" i="1"/>
  <c r="AD377" i="1"/>
  <c r="AE377" i="1"/>
  <c r="U378" i="1"/>
  <c r="V378" i="1"/>
  <c r="W378" i="1"/>
  <c r="Y378" i="1"/>
  <c r="Z378" i="1"/>
  <c r="AA378" i="1"/>
  <c r="AB378" i="1"/>
  <c r="AC378" i="1"/>
  <c r="AD378" i="1"/>
  <c r="AE378" i="1"/>
  <c r="U379" i="1"/>
  <c r="V379" i="1"/>
  <c r="W379" i="1"/>
  <c r="Y379" i="1"/>
  <c r="Z379" i="1"/>
  <c r="AA379" i="1"/>
  <c r="AB379" i="1"/>
  <c r="AC379" i="1"/>
  <c r="AD379" i="1"/>
  <c r="AE379" i="1"/>
  <c r="U380" i="1"/>
  <c r="V380" i="1"/>
  <c r="W380" i="1"/>
  <c r="Y380" i="1"/>
  <c r="Z380" i="1"/>
  <c r="AA380" i="1"/>
  <c r="AB380" i="1"/>
  <c r="AC380" i="1"/>
  <c r="AD380" i="1"/>
  <c r="AE380" i="1"/>
  <c r="U381" i="1"/>
  <c r="V381" i="1"/>
  <c r="W381" i="1"/>
  <c r="Y381" i="1"/>
  <c r="Z381" i="1"/>
  <c r="AA381" i="1"/>
  <c r="AB381" i="1"/>
  <c r="AC381" i="1"/>
  <c r="AD381" i="1"/>
  <c r="AE381" i="1"/>
  <c r="U382" i="1"/>
  <c r="V382" i="1"/>
  <c r="W382" i="1"/>
  <c r="Y382" i="1"/>
  <c r="Z382" i="1"/>
  <c r="AA382" i="1"/>
  <c r="AB382" i="1"/>
  <c r="AC382" i="1"/>
  <c r="AD382" i="1"/>
  <c r="AE382" i="1"/>
  <c r="U383" i="1"/>
  <c r="V383" i="1"/>
  <c r="W383" i="1"/>
  <c r="Y383" i="1"/>
  <c r="Z383" i="1"/>
  <c r="AA383" i="1"/>
  <c r="AB383" i="1"/>
  <c r="AC383" i="1"/>
  <c r="AD383" i="1"/>
  <c r="AE383" i="1"/>
  <c r="U384" i="1"/>
  <c r="V384" i="1"/>
  <c r="W384" i="1"/>
  <c r="Y384" i="1"/>
  <c r="Z384" i="1"/>
  <c r="AA384" i="1"/>
  <c r="AB384" i="1"/>
  <c r="AC384" i="1"/>
  <c r="AD384" i="1"/>
  <c r="AE384" i="1"/>
  <c r="U385" i="1"/>
  <c r="V385" i="1"/>
  <c r="W385" i="1"/>
  <c r="Y385" i="1"/>
  <c r="Z385" i="1"/>
  <c r="AA385" i="1"/>
  <c r="AB385" i="1"/>
  <c r="AC385" i="1"/>
  <c r="AD385" i="1"/>
  <c r="AE385" i="1"/>
  <c r="U386" i="1"/>
  <c r="V386" i="1"/>
  <c r="W386" i="1"/>
  <c r="Y386" i="1"/>
  <c r="Z386" i="1"/>
  <c r="AA386" i="1"/>
  <c r="AB386" i="1"/>
  <c r="AC386" i="1"/>
  <c r="AD386" i="1"/>
  <c r="AE386" i="1"/>
  <c r="U387" i="1"/>
  <c r="V387" i="1"/>
  <c r="W387" i="1"/>
  <c r="Y387" i="1"/>
  <c r="Z387" i="1"/>
  <c r="AA387" i="1"/>
  <c r="AB387" i="1"/>
  <c r="AC387" i="1"/>
  <c r="AD387" i="1"/>
  <c r="AE387" i="1"/>
  <c r="U388" i="1"/>
  <c r="V388" i="1"/>
  <c r="W388" i="1"/>
  <c r="Y388" i="1"/>
  <c r="Z388" i="1"/>
  <c r="AA388" i="1"/>
  <c r="AB388" i="1"/>
  <c r="AC388" i="1"/>
  <c r="AD388" i="1"/>
  <c r="AE388" i="1"/>
  <c r="U389" i="1"/>
  <c r="V389" i="1"/>
  <c r="W389" i="1"/>
  <c r="Y389" i="1"/>
  <c r="Z389" i="1"/>
  <c r="AA389" i="1"/>
  <c r="AB389" i="1"/>
  <c r="AC389" i="1"/>
  <c r="AD389" i="1"/>
  <c r="AE389" i="1"/>
  <c r="U390" i="1"/>
  <c r="V390" i="1"/>
  <c r="W390" i="1"/>
  <c r="Y390" i="1"/>
  <c r="Z390" i="1"/>
  <c r="AA390" i="1"/>
  <c r="AB390" i="1"/>
  <c r="AC390" i="1"/>
  <c r="AD390" i="1"/>
  <c r="AE390" i="1"/>
  <c r="U391" i="1"/>
  <c r="V391" i="1"/>
  <c r="W391" i="1"/>
  <c r="Y391" i="1"/>
  <c r="Z391" i="1"/>
  <c r="AA391" i="1"/>
  <c r="AB391" i="1"/>
  <c r="AC391" i="1"/>
  <c r="AD391" i="1"/>
  <c r="AE391" i="1"/>
  <c r="U392" i="1"/>
  <c r="V392" i="1"/>
  <c r="W392" i="1"/>
  <c r="Y392" i="1"/>
  <c r="Z392" i="1"/>
  <c r="AA392" i="1"/>
  <c r="AB392" i="1"/>
  <c r="AC392" i="1"/>
  <c r="AD392" i="1"/>
  <c r="AE392" i="1"/>
  <c r="U393" i="1"/>
  <c r="V393" i="1"/>
  <c r="W393" i="1"/>
  <c r="Y393" i="1"/>
  <c r="Z393" i="1"/>
  <c r="AA393" i="1"/>
  <c r="AB393" i="1"/>
  <c r="AC393" i="1"/>
  <c r="AD393" i="1"/>
  <c r="AE393" i="1"/>
  <c r="U394" i="1"/>
  <c r="V394" i="1"/>
  <c r="W394" i="1"/>
  <c r="Y394" i="1"/>
  <c r="Z394" i="1"/>
  <c r="AA394" i="1"/>
  <c r="AB394" i="1"/>
  <c r="AC394" i="1"/>
  <c r="AD394" i="1"/>
  <c r="AE394" i="1"/>
  <c r="U395" i="1"/>
  <c r="V395" i="1"/>
  <c r="W395" i="1"/>
  <c r="Y395" i="1"/>
  <c r="Z395" i="1"/>
  <c r="AA395" i="1"/>
  <c r="AB395" i="1"/>
  <c r="AC395" i="1"/>
  <c r="AD395" i="1"/>
  <c r="AE395" i="1"/>
  <c r="U396" i="1"/>
  <c r="V396" i="1"/>
  <c r="W396" i="1"/>
  <c r="Y396" i="1"/>
  <c r="Z396" i="1"/>
  <c r="AA396" i="1"/>
  <c r="AB396" i="1"/>
  <c r="AC396" i="1"/>
  <c r="AD396" i="1"/>
  <c r="AE396" i="1"/>
  <c r="U397" i="1"/>
  <c r="V397" i="1"/>
  <c r="W397" i="1"/>
  <c r="Y397" i="1"/>
  <c r="Z397" i="1"/>
  <c r="AA397" i="1"/>
  <c r="AB397" i="1"/>
  <c r="AC397" i="1"/>
  <c r="AD397" i="1"/>
  <c r="AE397" i="1"/>
  <c r="U398" i="1"/>
  <c r="V398" i="1"/>
  <c r="W398" i="1"/>
  <c r="Y398" i="1"/>
  <c r="Z398" i="1"/>
  <c r="AA398" i="1"/>
  <c r="AB398" i="1"/>
  <c r="AC398" i="1"/>
  <c r="AD398" i="1"/>
  <c r="AE398" i="1"/>
  <c r="U399" i="1"/>
  <c r="V399" i="1"/>
  <c r="W399" i="1"/>
  <c r="Y399" i="1"/>
  <c r="Z399" i="1"/>
  <c r="AA399" i="1"/>
  <c r="AB399" i="1"/>
  <c r="AC399" i="1"/>
  <c r="AD399" i="1"/>
  <c r="AE399" i="1"/>
  <c r="U400" i="1"/>
  <c r="V400" i="1"/>
  <c r="W400" i="1"/>
  <c r="Y400" i="1"/>
  <c r="Z400" i="1"/>
  <c r="AA400" i="1"/>
  <c r="AB400" i="1"/>
  <c r="AC400" i="1"/>
  <c r="AD400" i="1"/>
  <c r="AE400" i="1"/>
  <c r="U401" i="1"/>
  <c r="V401" i="1"/>
  <c r="W401" i="1"/>
  <c r="Y401" i="1"/>
  <c r="Z401" i="1"/>
  <c r="AA401" i="1"/>
  <c r="AB401" i="1"/>
  <c r="AC401" i="1"/>
  <c r="AD401" i="1"/>
  <c r="AE401" i="1"/>
  <c r="U402" i="1"/>
  <c r="V402" i="1"/>
  <c r="W402" i="1"/>
  <c r="Y402" i="1"/>
  <c r="Z402" i="1"/>
  <c r="AA402" i="1"/>
  <c r="AB402" i="1"/>
  <c r="AC402" i="1"/>
  <c r="AD402" i="1"/>
  <c r="AE402" i="1"/>
  <c r="U403" i="1"/>
  <c r="V403" i="1"/>
  <c r="W403" i="1"/>
  <c r="Y403" i="1"/>
  <c r="Z403" i="1"/>
  <c r="AA403" i="1"/>
  <c r="AB403" i="1"/>
  <c r="AC403" i="1"/>
  <c r="AD403" i="1"/>
  <c r="AE403" i="1"/>
  <c r="U404" i="1"/>
  <c r="V404" i="1"/>
  <c r="W404" i="1"/>
  <c r="Y404" i="1"/>
  <c r="Z404" i="1"/>
  <c r="AA404" i="1"/>
  <c r="AB404" i="1"/>
  <c r="AC404" i="1"/>
  <c r="AD404" i="1"/>
  <c r="AE404" i="1"/>
  <c r="U405" i="1"/>
  <c r="V405" i="1"/>
  <c r="W405" i="1"/>
  <c r="Y405" i="1"/>
  <c r="Z405" i="1"/>
  <c r="AA405" i="1"/>
  <c r="AB405" i="1"/>
  <c r="AC405" i="1"/>
  <c r="AD405" i="1"/>
  <c r="AE405" i="1"/>
  <c r="U406" i="1"/>
  <c r="V406" i="1"/>
  <c r="W406" i="1"/>
  <c r="Y406" i="1"/>
  <c r="Z406" i="1"/>
  <c r="AA406" i="1"/>
  <c r="AB406" i="1"/>
  <c r="AC406" i="1"/>
  <c r="AD406" i="1"/>
  <c r="AE406" i="1"/>
  <c r="U407" i="1"/>
  <c r="V407" i="1"/>
  <c r="W407" i="1"/>
  <c r="Y407" i="1"/>
  <c r="Z407" i="1"/>
  <c r="AA407" i="1"/>
  <c r="AB407" i="1"/>
  <c r="AC407" i="1"/>
  <c r="AD407" i="1"/>
  <c r="AE407" i="1"/>
  <c r="U408" i="1"/>
  <c r="V408" i="1"/>
  <c r="W408" i="1"/>
  <c r="Y408" i="1"/>
  <c r="Z408" i="1"/>
  <c r="AA408" i="1"/>
  <c r="AB408" i="1"/>
  <c r="AC408" i="1"/>
  <c r="AD408" i="1"/>
  <c r="AE408" i="1"/>
  <c r="U409" i="1"/>
  <c r="V409" i="1"/>
  <c r="W409" i="1"/>
  <c r="Y409" i="1"/>
  <c r="Z409" i="1"/>
  <c r="AA409" i="1"/>
  <c r="AB409" i="1"/>
  <c r="AC409" i="1"/>
  <c r="AD409" i="1"/>
  <c r="AE409" i="1"/>
  <c r="U410" i="1"/>
  <c r="V410" i="1"/>
  <c r="W410" i="1"/>
  <c r="Y410" i="1"/>
  <c r="Z410" i="1"/>
  <c r="AA410" i="1"/>
  <c r="AB410" i="1"/>
  <c r="AC410" i="1"/>
  <c r="AD410" i="1"/>
  <c r="AE410" i="1"/>
  <c r="U411" i="1"/>
  <c r="V411" i="1"/>
  <c r="W411" i="1"/>
  <c r="Y411" i="1"/>
  <c r="Z411" i="1"/>
  <c r="AA411" i="1"/>
  <c r="AB411" i="1"/>
  <c r="AC411" i="1"/>
  <c r="AD411" i="1"/>
  <c r="AE411" i="1"/>
  <c r="U412" i="1"/>
  <c r="V412" i="1"/>
  <c r="W412" i="1"/>
  <c r="Y412" i="1"/>
  <c r="Z412" i="1"/>
  <c r="AA412" i="1"/>
  <c r="AB412" i="1"/>
  <c r="AC412" i="1"/>
  <c r="AD412" i="1"/>
  <c r="AE412" i="1"/>
  <c r="U413" i="1"/>
  <c r="V413" i="1"/>
  <c r="W413" i="1"/>
  <c r="Y413" i="1"/>
  <c r="Z413" i="1"/>
  <c r="AA413" i="1"/>
  <c r="AB413" i="1"/>
  <c r="AC413" i="1"/>
  <c r="AD413" i="1"/>
  <c r="AE413" i="1"/>
  <c r="U414" i="1"/>
  <c r="V414" i="1"/>
  <c r="W414" i="1"/>
  <c r="Y414" i="1"/>
  <c r="Z414" i="1"/>
  <c r="AA414" i="1"/>
  <c r="AB414" i="1"/>
  <c r="AC414" i="1"/>
  <c r="AD414" i="1"/>
  <c r="AE414" i="1"/>
  <c r="U415" i="1"/>
  <c r="V415" i="1"/>
  <c r="W415" i="1"/>
  <c r="Y415" i="1"/>
  <c r="Z415" i="1"/>
  <c r="AA415" i="1"/>
  <c r="AB415" i="1"/>
  <c r="AC415" i="1"/>
  <c r="AD415" i="1"/>
  <c r="AE415" i="1"/>
  <c r="U416" i="1"/>
  <c r="V416" i="1"/>
  <c r="W416" i="1"/>
  <c r="Y416" i="1"/>
  <c r="Z416" i="1"/>
  <c r="AA416" i="1"/>
  <c r="AB416" i="1"/>
  <c r="AC416" i="1"/>
  <c r="AD416" i="1"/>
  <c r="AE416" i="1"/>
  <c r="U417" i="1"/>
  <c r="V417" i="1"/>
  <c r="W417" i="1"/>
  <c r="Y417" i="1"/>
  <c r="Z417" i="1"/>
  <c r="AA417" i="1"/>
  <c r="AB417" i="1"/>
  <c r="AC417" i="1"/>
  <c r="AD417" i="1"/>
  <c r="AE417" i="1"/>
  <c r="U418" i="1"/>
  <c r="V418" i="1"/>
  <c r="W418" i="1"/>
  <c r="Y418" i="1"/>
  <c r="Z418" i="1"/>
  <c r="AA418" i="1"/>
  <c r="AB418" i="1"/>
  <c r="AC418" i="1"/>
  <c r="AD418" i="1"/>
  <c r="AE418" i="1"/>
  <c r="U419" i="1"/>
  <c r="V419" i="1"/>
  <c r="W419" i="1"/>
  <c r="Y419" i="1"/>
  <c r="Z419" i="1"/>
  <c r="AA419" i="1"/>
  <c r="AB419" i="1"/>
  <c r="AC419" i="1"/>
  <c r="AD419" i="1"/>
  <c r="AE419" i="1"/>
  <c r="U420" i="1"/>
  <c r="V420" i="1"/>
  <c r="W420" i="1"/>
  <c r="Y420" i="1"/>
  <c r="Z420" i="1"/>
  <c r="AA420" i="1"/>
  <c r="AB420" i="1"/>
  <c r="AC420" i="1"/>
  <c r="AD420" i="1"/>
  <c r="AE420" i="1"/>
  <c r="U421" i="1"/>
  <c r="V421" i="1"/>
  <c r="W421" i="1"/>
  <c r="Y421" i="1"/>
  <c r="Z421" i="1"/>
  <c r="AA421" i="1"/>
  <c r="AB421" i="1"/>
  <c r="AC421" i="1"/>
  <c r="AD421" i="1"/>
  <c r="AE421" i="1"/>
  <c r="U422" i="1"/>
  <c r="V422" i="1"/>
  <c r="W422" i="1"/>
  <c r="Y422" i="1"/>
  <c r="Z422" i="1"/>
  <c r="AA422" i="1"/>
  <c r="AB422" i="1"/>
  <c r="AC422" i="1"/>
  <c r="AD422" i="1"/>
  <c r="AE422" i="1"/>
  <c r="U423" i="1"/>
  <c r="V423" i="1"/>
  <c r="W423" i="1"/>
  <c r="Y423" i="1"/>
  <c r="Z423" i="1"/>
  <c r="AA423" i="1"/>
  <c r="AB423" i="1"/>
  <c r="AC423" i="1"/>
  <c r="AD423" i="1"/>
  <c r="AE423" i="1"/>
  <c r="U424" i="1"/>
  <c r="V424" i="1"/>
  <c r="W424" i="1"/>
  <c r="Y424" i="1"/>
  <c r="Z424" i="1"/>
  <c r="AA424" i="1"/>
  <c r="AB424" i="1"/>
  <c r="AC424" i="1"/>
  <c r="AD424" i="1"/>
  <c r="AE424" i="1"/>
  <c r="U425" i="1"/>
  <c r="V425" i="1"/>
  <c r="W425" i="1"/>
  <c r="Y425" i="1"/>
  <c r="Z425" i="1"/>
  <c r="AA425" i="1"/>
  <c r="AB425" i="1"/>
  <c r="AC425" i="1"/>
  <c r="AD425" i="1"/>
  <c r="AE425" i="1"/>
  <c r="U426" i="1"/>
  <c r="V426" i="1"/>
  <c r="W426" i="1"/>
  <c r="Y426" i="1"/>
  <c r="Z426" i="1"/>
  <c r="AA426" i="1"/>
  <c r="AB426" i="1"/>
  <c r="AC426" i="1"/>
  <c r="AD426" i="1"/>
  <c r="AE426" i="1"/>
  <c r="U427" i="1"/>
  <c r="V427" i="1"/>
  <c r="W427" i="1"/>
  <c r="Y427" i="1"/>
  <c r="Z427" i="1"/>
  <c r="AA427" i="1"/>
  <c r="AB427" i="1"/>
  <c r="AC427" i="1"/>
  <c r="AD427" i="1"/>
  <c r="AE427" i="1"/>
  <c r="U428" i="1"/>
  <c r="V428" i="1"/>
  <c r="W428" i="1"/>
  <c r="Y428" i="1"/>
  <c r="Z428" i="1"/>
  <c r="AA428" i="1"/>
  <c r="AB428" i="1"/>
  <c r="AC428" i="1"/>
  <c r="AD428" i="1"/>
  <c r="AE428" i="1"/>
  <c r="U429" i="1"/>
  <c r="V429" i="1"/>
  <c r="W429" i="1"/>
  <c r="Y429" i="1"/>
  <c r="Z429" i="1"/>
  <c r="AA429" i="1"/>
  <c r="AB429" i="1"/>
  <c r="AC429" i="1"/>
  <c r="AD429" i="1"/>
  <c r="AE429" i="1"/>
  <c r="U430" i="1"/>
  <c r="V430" i="1"/>
  <c r="W430" i="1"/>
  <c r="Y430" i="1"/>
  <c r="Z430" i="1"/>
  <c r="AA430" i="1"/>
  <c r="AB430" i="1"/>
  <c r="AC430" i="1"/>
  <c r="AD430" i="1"/>
  <c r="AE430" i="1"/>
  <c r="U431" i="1"/>
  <c r="V431" i="1"/>
  <c r="W431" i="1"/>
  <c r="Y431" i="1"/>
  <c r="Z431" i="1"/>
  <c r="AA431" i="1"/>
  <c r="AB431" i="1"/>
  <c r="AC431" i="1"/>
  <c r="AD431" i="1"/>
  <c r="AE431" i="1"/>
  <c r="U432" i="1"/>
  <c r="V432" i="1"/>
  <c r="W432" i="1"/>
  <c r="Y432" i="1"/>
  <c r="Z432" i="1"/>
  <c r="AA432" i="1"/>
  <c r="AB432" i="1"/>
  <c r="AC432" i="1"/>
  <c r="AD432" i="1"/>
  <c r="AE432" i="1"/>
  <c r="U433" i="1"/>
  <c r="V433" i="1"/>
  <c r="W433" i="1"/>
  <c r="Y433" i="1"/>
  <c r="Z433" i="1"/>
  <c r="AA433" i="1"/>
  <c r="AB433" i="1"/>
  <c r="AC433" i="1"/>
  <c r="AD433" i="1"/>
  <c r="AE433" i="1"/>
  <c r="U434" i="1"/>
  <c r="V434" i="1"/>
  <c r="W434" i="1"/>
  <c r="Y434" i="1"/>
  <c r="Z434" i="1"/>
  <c r="AA434" i="1"/>
  <c r="AB434" i="1"/>
  <c r="AC434" i="1"/>
  <c r="AD434" i="1"/>
  <c r="AE434" i="1"/>
  <c r="U435" i="1"/>
  <c r="V435" i="1"/>
  <c r="W435" i="1"/>
  <c r="Y435" i="1"/>
  <c r="Z435" i="1"/>
  <c r="AA435" i="1"/>
  <c r="AB435" i="1"/>
  <c r="AC435" i="1"/>
  <c r="AD435" i="1"/>
  <c r="AE435" i="1"/>
  <c r="U436" i="1"/>
  <c r="V436" i="1"/>
  <c r="W436" i="1"/>
  <c r="Y436" i="1"/>
  <c r="Z436" i="1"/>
  <c r="AA436" i="1"/>
  <c r="AB436" i="1"/>
  <c r="AC436" i="1"/>
  <c r="AD436" i="1"/>
  <c r="AE436" i="1"/>
  <c r="U437" i="1"/>
  <c r="V437" i="1"/>
  <c r="W437" i="1"/>
  <c r="Y437" i="1"/>
  <c r="Z437" i="1"/>
  <c r="AA437" i="1"/>
  <c r="AB437" i="1"/>
  <c r="AC437" i="1"/>
  <c r="AD437" i="1"/>
  <c r="AE437" i="1"/>
  <c r="U438" i="1"/>
  <c r="V438" i="1"/>
  <c r="W438" i="1"/>
  <c r="Y438" i="1"/>
  <c r="Z438" i="1"/>
  <c r="AA438" i="1"/>
  <c r="AB438" i="1"/>
  <c r="AC438" i="1"/>
  <c r="AD438" i="1"/>
  <c r="AE438" i="1"/>
  <c r="U439" i="1"/>
  <c r="V439" i="1"/>
  <c r="W439" i="1"/>
  <c r="Y439" i="1"/>
  <c r="Z439" i="1"/>
  <c r="AA439" i="1"/>
  <c r="AB439" i="1"/>
  <c r="AC439" i="1"/>
  <c r="AD439" i="1"/>
  <c r="AE439" i="1"/>
  <c r="U440" i="1"/>
  <c r="V440" i="1"/>
  <c r="W440" i="1"/>
  <c r="Y440" i="1"/>
  <c r="Z440" i="1"/>
  <c r="AA440" i="1"/>
  <c r="AB440" i="1"/>
  <c r="AC440" i="1"/>
  <c r="AD440" i="1"/>
  <c r="AE440" i="1"/>
  <c r="U441" i="1"/>
  <c r="V441" i="1"/>
  <c r="W441" i="1"/>
  <c r="Y441" i="1"/>
  <c r="Z441" i="1"/>
  <c r="AA441" i="1"/>
  <c r="AB441" i="1"/>
  <c r="AC441" i="1"/>
  <c r="AD441" i="1"/>
  <c r="AE441" i="1"/>
  <c r="U442" i="1"/>
  <c r="V442" i="1"/>
  <c r="W442" i="1"/>
  <c r="Y442" i="1"/>
  <c r="Z442" i="1"/>
  <c r="AA442" i="1"/>
  <c r="AB442" i="1"/>
  <c r="AC442" i="1"/>
  <c r="AD442" i="1"/>
  <c r="AE442" i="1"/>
  <c r="U443" i="1"/>
  <c r="V443" i="1"/>
  <c r="W443" i="1"/>
  <c r="Y443" i="1"/>
  <c r="Z443" i="1"/>
  <c r="AA443" i="1"/>
  <c r="AB443" i="1"/>
  <c r="AC443" i="1"/>
  <c r="AD443" i="1"/>
  <c r="AE443" i="1"/>
  <c r="U444" i="1"/>
  <c r="V444" i="1"/>
  <c r="W444" i="1"/>
  <c r="Y444" i="1"/>
  <c r="Z444" i="1"/>
  <c r="AA444" i="1"/>
  <c r="AB444" i="1"/>
  <c r="AC444" i="1"/>
  <c r="AD444" i="1"/>
  <c r="AE444" i="1"/>
  <c r="U445" i="1"/>
  <c r="V445" i="1"/>
  <c r="W445" i="1"/>
  <c r="Y445" i="1"/>
  <c r="Z445" i="1"/>
  <c r="AA445" i="1"/>
  <c r="AB445" i="1"/>
  <c r="AC445" i="1"/>
  <c r="AD445" i="1"/>
  <c r="AE445" i="1"/>
  <c r="U446" i="1"/>
  <c r="V446" i="1"/>
  <c r="W446" i="1"/>
  <c r="Y446" i="1"/>
  <c r="Z446" i="1"/>
  <c r="AA446" i="1"/>
  <c r="AB446" i="1"/>
  <c r="AC446" i="1"/>
  <c r="AD446" i="1"/>
  <c r="AE446" i="1"/>
  <c r="U447" i="1"/>
  <c r="V447" i="1"/>
  <c r="W447" i="1"/>
  <c r="Y447" i="1"/>
  <c r="Z447" i="1"/>
  <c r="AA447" i="1"/>
  <c r="AB447" i="1"/>
  <c r="AC447" i="1"/>
  <c r="AD447" i="1"/>
  <c r="AE447" i="1"/>
  <c r="U448" i="1"/>
  <c r="V448" i="1"/>
  <c r="W448" i="1"/>
  <c r="Y448" i="1"/>
  <c r="Z448" i="1"/>
  <c r="AA448" i="1"/>
  <c r="AB448" i="1"/>
  <c r="AC448" i="1"/>
  <c r="AD448" i="1"/>
  <c r="AE448" i="1"/>
  <c r="U449" i="1"/>
  <c r="V449" i="1"/>
  <c r="W449" i="1"/>
  <c r="Y449" i="1"/>
  <c r="Z449" i="1"/>
  <c r="AA449" i="1"/>
  <c r="AB449" i="1"/>
  <c r="AC449" i="1"/>
  <c r="AD449" i="1"/>
  <c r="AE449" i="1"/>
  <c r="U450" i="1"/>
  <c r="V450" i="1"/>
  <c r="W450" i="1"/>
  <c r="Y450" i="1"/>
  <c r="Z450" i="1"/>
  <c r="AA450" i="1"/>
  <c r="AB450" i="1"/>
  <c r="AC450" i="1"/>
  <c r="AD450" i="1"/>
  <c r="AE450" i="1"/>
  <c r="U451" i="1"/>
  <c r="V451" i="1"/>
  <c r="W451" i="1"/>
  <c r="Y451" i="1"/>
  <c r="Z451" i="1"/>
  <c r="AA451" i="1"/>
  <c r="AB451" i="1"/>
  <c r="AC451" i="1"/>
  <c r="AD451" i="1"/>
  <c r="AE451" i="1"/>
  <c r="U452" i="1"/>
  <c r="V452" i="1"/>
  <c r="W452" i="1"/>
  <c r="Y452" i="1"/>
  <c r="Z452" i="1"/>
  <c r="AA452" i="1"/>
  <c r="AB452" i="1"/>
  <c r="AC452" i="1"/>
  <c r="AD452" i="1"/>
  <c r="AE452" i="1"/>
  <c r="U453" i="1"/>
  <c r="V453" i="1"/>
  <c r="W453" i="1"/>
  <c r="Y453" i="1"/>
  <c r="Z453" i="1"/>
  <c r="AA453" i="1"/>
  <c r="AB453" i="1"/>
  <c r="AC453" i="1"/>
  <c r="AD453" i="1"/>
  <c r="AE453" i="1"/>
  <c r="U454" i="1"/>
  <c r="V454" i="1"/>
  <c r="W454" i="1"/>
  <c r="Y454" i="1"/>
  <c r="Z454" i="1"/>
  <c r="AA454" i="1"/>
  <c r="AB454" i="1"/>
  <c r="AC454" i="1"/>
  <c r="AD454" i="1"/>
  <c r="AE454" i="1"/>
  <c r="U455" i="1"/>
  <c r="V455" i="1"/>
  <c r="W455" i="1"/>
  <c r="Y455" i="1"/>
  <c r="Z455" i="1"/>
  <c r="AA455" i="1"/>
  <c r="AB455" i="1"/>
  <c r="AC455" i="1"/>
  <c r="AD455" i="1"/>
  <c r="AE455" i="1"/>
  <c r="U456" i="1"/>
  <c r="V456" i="1"/>
  <c r="W456" i="1"/>
  <c r="Y456" i="1"/>
  <c r="Z456" i="1"/>
  <c r="AA456" i="1"/>
  <c r="AB456" i="1"/>
  <c r="AC456" i="1"/>
  <c r="AD456" i="1"/>
  <c r="AE456" i="1"/>
  <c r="U457" i="1"/>
  <c r="V457" i="1"/>
  <c r="W457" i="1"/>
  <c r="Y457" i="1"/>
  <c r="Z457" i="1"/>
  <c r="AA457" i="1"/>
  <c r="AB457" i="1"/>
  <c r="AC457" i="1"/>
  <c r="AD457" i="1"/>
  <c r="AE457" i="1"/>
  <c r="U458" i="1"/>
  <c r="V458" i="1"/>
  <c r="W458" i="1"/>
  <c r="Y458" i="1"/>
  <c r="Z458" i="1"/>
  <c r="AA458" i="1"/>
  <c r="AB458" i="1"/>
  <c r="AC458" i="1"/>
  <c r="AD458" i="1"/>
  <c r="AE458" i="1"/>
  <c r="U459" i="1"/>
  <c r="V459" i="1"/>
  <c r="W459" i="1"/>
  <c r="Y459" i="1"/>
  <c r="Z459" i="1"/>
  <c r="AA459" i="1"/>
  <c r="AB459" i="1"/>
  <c r="AC459" i="1"/>
  <c r="AD459" i="1"/>
  <c r="AE459" i="1"/>
  <c r="U460" i="1"/>
  <c r="V460" i="1"/>
  <c r="W460" i="1"/>
  <c r="Y460" i="1"/>
  <c r="Z460" i="1"/>
  <c r="AA460" i="1"/>
  <c r="AB460" i="1"/>
  <c r="AC460" i="1"/>
  <c r="AD460" i="1"/>
  <c r="AE460" i="1"/>
  <c r="U461" i="1"/>
  <c r="V461" i="1"/>
  <c r="W461" i="1"/>
  <c r="Y461" i="1"/>
  <c r="Z461" i="1"/>
  <c r="AA461" i="1"/>
  <c r="AB461" i="1"/>
  <c r="AC461" i="1"/>
  <c r="AD461" i="1"/>
  <c r="AE461" i="1"/>
  <c r="U462" i="1"/>
  <c r="V462" i="1"/>
  <c r="W462" i="1"/>
  <c r="Y462" i="1"/>
  <c r="Z462" i="1"/>
  <c r="AA462" i="1"/>
  <c r="AB462" i="1"/>
  <c r="AC462" i="1"/>
  <c r="AD462" i="1"/>
  <c r="AE462" i="1"/>
  <c r="U463" i="1"/>
  <c r="V463" i="1"/>
  <c r="W463" i="1"/>
  <c r="Y463" i="1"/>
  <c r="Z463" i="1"/>
  <c r="AA463" i="1"/>
  <c r="AB463" i="1"/>
  <c r="AC463" i="1"/>
  <c r="AD463" i="1"/>
  <c r="AE463" i="1"/>
  <c r="U464" i="1"/>
  <c r="V464" i="1"/>
  <c r="W464" i="1"/>
  <c r="Y464" i="1"/>
  <c r="Z464" i="1"/>
  <c r="AA464" i="1"/>
  <c r="AB464" i="1"/>
  <c r="AC464" i="1"/>
  <c r="AD464" i="1"/>
  <c r="AE464" i="1"/>
  <c r="U465" i="1"/>
  <c r="V465" i="1"/>
  <c r="W465" i="1"/>
  <c r="Y465" i="1"/>
  <c r="Z465" i="1"/>
  <c r="AA465" i="1"/>
  <c r="AB465" i="1"/>
  <c r="AC465" i="1"/>
  <c r="AD465" i="1"/>
  <c r="AE465" i="1"/>
  <c r="U466" i="1"/>
  <c r="V466" i="1"/>
  <c r="W466" i="1"/>
  <c r="Y466" i="1"/>
  <c r="Z466" i="1"/>
  <c r="AA466" i="1"/>
  <c r="AB466" i="1"/>
  <c r="AC466" i="1"/>
  <c r="AD466" i="1"/>
  <c r="AE466" i="1"/>
  <c r="U467" i="1"/>
  <c r="V467" i="1"/>
  <c r="W467" i="1"/>
  <c r="Y467" i="1"/>
  <c r="Z467" i="1"/>
  <c r="AA467" i="1"/>
  <c r="AB467" i="1"/>
  <c r="AC467" i="1"/>
  <c r="AD467" i="1"/>
  <c r="AE467" i="1"/>
  <c r="U468" i="1"/>
  <c r="V468" i="1"/>
  <c r="W468" i="1"/>
  <c r="Y468" i="1"/>
  <c r="Z468" i="1"/>
  <c r="AA468" i="1"/>
  <c r="AB468" i="1"/>
  <c r="AC468" i="1"/>
  <c r="AD468" i="1"/>
  <c r="AE468" i="1"/>
  <c r="U469" i="1"/>
  <c r="V469" i="1"/>
  <c r="W469" i="1"/>
  <c r="Y469" i="1"/>
  <c r="Z469" i="1"/>
  <c r="AA469" i="1"/>
  <c r="AB469" i="1"/>
  <c r="AC469" i="1"/>
  <c r="AD469" i="1"/>
  <c r="AE469" i="1"/>
  <c r="U470" i="1"/>
  <c r="V470" i="1"/>
  <c r="W470" i="1"/>
  <c r="Y470" i="1"/>
  <c r="Z470" i="1"/>
  <c r="AA470" i="1"/>
  <c r="AB470" i="1"/>
  <c r="AC470" i="1"/>
  <c r="AD470" i="1"/>
  <c r="AE470" i="1"/>
  <c r="U471" i="1"/>
  <c r="V471" i="1"/>
  <c r="W471" i="1"/>
  <c r="Y471" i="1"/>
  <c r="Z471" i="1"/>
  <c r="AA471" i="1"/>
  <c r="AB471" i="1"/>
  <c r="AC471" i="1"/>
  <c r="AD471" i="1"/>
  <c r="AE471" i="1"/>
  <c r="U472" i="1"/>
  <c r="V472" i="1"/>
  <c r="W472" i="1"/>
  <c r="Y472" i="1"/>
  <c r="Z472" i="1"/>
  <c r="AA472" i="1"/>
  <c r="AB472" i="1"/>
  <c r="AC472" i="1"/>
  <c r="AD472" i="1"/>
  <c r="AE472" i="1"/>
  <c r="U473" i="1"/>
  <c r="V473" i="1"/>
  <c r="W473" i="1"/>
  <c r="Y473" i="1"/>
  <c r="Z473" i="1"/>
  <c r="AA473" i="1"/>
  <c r="AB473" i="1"/>
  <c r="AC473" i="1"/>
  <c r="AD473" i="1"/>
  <c r="AE473" i="1"/>
  <c r="U474" i="1"/>
  <c r="V474" i="1"/>
  <c r="W474" i="1"/>
  <c r="Y474" i="1"/>
  <c r="Z474" i="1"/>
  <c r="AA474" i="1"/>
  <c r="AB474" i="1"/>
  <c r="AC474" i="1"/>
  <c r="AD474" i="1"/>
  <c r="AE474" i="1"/>
  <c r="U475" i="1"/>
  <c r="V475" i="1"/>
  <c r="W475" i="1"/>
  <c r="Y475" i="1"/>
  <c r="Z475" i="1"/>
  <c r="AA475" i="1"/>
  <c r="AB475" i="1"/>
  <c r="AC475" i="1"/>
  <c r="AD475" i="1"/>
  <c r="AE475" i="1"/>
  <c r="U476" i="1"/>
  <c r="V476" i="1"/>
  <c r="W476" i="1"/>
  <c r="Y476" i="1"/>
  <c r="Z476" i="1"/>
  <c r="AA476" i="1"/>
  <c r="AB476" i="1"/>
  <c r="AC476" i="1"/>
  <c r="AD476" i="1"/>
  <c r="AE476" i="1"/>
  <c r="U477" i="1"/>
  <c r="V477" i="1"/>
  <c r="W477" i="1"/>
  <c r="Y477" i="1"/>
  <c r="Z477" i="1"/>
  <c r="AA477" i="1"/>
  <c r="AB477" i="1"/>
  <c r="AC477" i="1"/>
  <c r="AD477" i="1"/>
  <c r="AE477" i="1"/>
  <c r="U478" i="1"/>
  <c r="V478" i="1"/>
  <c r="W478" i="1"/>
  <c r="Y478" i="1"/>
  <c r="Z478" i="1"/>
  <c r="AA478" i="1"/>
  <c r="AB478" i="1"/>
  <c r="AC478" i="1"/>
  <c r="AD478" i="1"/>
  <c r="AE478" i="1"/>
  <c r="U479" i="1"/>
  <c r="V479" i="1"/>
  <c r="W479" i="1"/>
  <c r="Y479" i="1"/>
  <c r="Z479" i="1"/>
  <c r="AA479" i="1"/>
  <c r="AB479" i="1"/>
  <c r="AC479" i="1"/>
  <c r="AD479" i="1"/>
  <c r="AE479" i="1"/>
  <c r="U480" i="1"/>
  <c r="V480" i="1"/>
  <c r="W480" i="1"/>
  <c r="Y480" i="1"/>
  <c r="Z480" i="1"/>
  <c r="AA480" i="1"/>
  <c r="AB480" i="1"/>
  <c r="AC480" i="1"/>
  <c r="AD480" i="1"/>
  <c r="AE480" i="1"/>
  <c r="U481" i="1"/>
  <c r="V481" i="1"/>
  <c r="W481" i="1"/>
  <c r="Y481" i="1"/>
  <c r="Z481" i="1"/>
  <c r="AA481" i="1"/>
  <c r="AB481" i="1"/>
  <c r="AC481" i="1"/>
  <c r="AD481" i="1"/>
  <c r="AE481" i="1"/>
  <c r="U482" i="1"/>
  <c r="V482" i="1"/>
  <c r="W482" i="1"/>
  <c r="Y482" i="1"/>
  <c r="Z482" i="1"/>
  <c r="AA482" i="1"/>
  <c r="AB482" i="1"/>
  <c r="AC482" i="1"/>
  <c r="AD482" i="1"/>
  <c r="AE482" i="1"/>
  <c r="U483" i="1"/>
  <c r="V483" i="1"/>
  <c r="W483" i="1"/>
  <c r="Y483" i="1"/>
  <c r="Z483" i="1"/>
  <c r="AA483" i="1"/>
  <c r="AB483" i="1"/>
  <c r="AC483" i="1"/>
  <c r="AD483" i="1"/>
  <c r="AE483" i="1"/>
  <c r="U484" i="1"/>
  <c r="V484" i="1"/>
  <c r="W484" i="1"/>
  <c r="Y484" i="1"/>
  <c r="Z484" i="1"/>
  <c r="AA484" i="1"/>
  <c r="AB484" i="1"/>
  <c r="AC484" i="1"/>
  <c r="AD484" i="1"/>
  <c r="AE484" i="1"/>
  <c r="U485" i="1"/>
  <c r="V485" i="1"/>
  <c r="W485" i="1"/>
  <c r="Y485" i="1"/>
  <c r="Z485" i="1"/>
  <c r="AA485" i="1"/>
  <c r="AB485" i="1"/>
  <c r="AC485" i="1"/>
  <c r="AD485" i="1"/>
  <c r="AE485" i="1"/>
  <c r="U486" i="1"/>
  <c r="V486" i="1"/>
  <c r="W486" i="1"/>
  <c r="Y486" i="1"/>
  <c r="Z486" i="1"/>
  <c r="AA486" i="1"/>
  <c r="AB486" i="1"/>
  <c r="AC486" i="1"/>
  <c r="AD486" i="1"/>
  <c r="AE486" i="1"/>
  <c r="U487" i="1"/>
  <c r="V487" i="1"/>
  <c r="W487" i="1"/>
  <c r="Y487" i="1"/>
  <c r="Z487" i="1"/>
  <c r="AA487" i="1"/>
  <c r="AB487" i="1"/>
  <c r="AC487" i="1"/>
  <c r="AD487" i="1"/>
  <c r="AE487" i="1"/>
  <c r="U488" i="1"/>
  <c r="V488" i="1"/>
  <c r="W488" i="1"/>
  <c r="Y488" i="1"/>
  <c r="Z488" i="1"/>
  <c r="AA488" i="1"/>
  <c r="AB488" i="1"/>
  <c r="AC488" i="1"/>
  <c r="AD488" i="1"/>
  <c r="AE488" i="1"/>
  <c r="U489" i="1"/>
  <c r="V489" i="1"/>
  <c r="W489" i="1"/>
  <c r="Y489" i="1"/>
  <c r="Z489" i="1"/>
  <c r="AA489" i="1"/>
  <c r="AB489" i="1"/>
  <c r="AC489" i="1"/>
  <c r="AD489" i="1"/>
  <c r="AE489" i="1"/>
  <c r="U490" i="1"/>
  <c r="V490" i="1"/>
  <c r="W490" i="1"/>
  <c r="Y490" i="1"/>
  <c r="Z490" i="1"/>
  <c r="AA490" i="1"/>
  <c r="AB490" i="1"/>
  <c r="AC490" i="1"/>
  <c r="AD490" i="1"/>
  <c r="AE490" i="1"/>
  <c r="U491" i="1"/>
  <c r="V491" i="1"/>
  <c r="W491" i="1"/>
  <c r="Y491" i="1"/>
  <c r="Z491" i="1"/>
  <c r="AA491" i="1"/>
  <c r="AB491" i="1"/>
  <c r="AC491" i="1"/>
  <c r="AD491" i="1"/>
  <c r="AE491" i="1"/>
  <c r="U492" i="1"/>
  <c r="V492" i="1"/>
  <c r="W492" i="1"/>
  <c r="Y492" i="1"/>
  <c r="Z492" i="1"/>
  <c r="AA492" i="1"/>
  <c r="AB492" i="1"/>
  <c r="AC492" i="1"/>
  <c r="AD492" i="1"/>
  <c r="AE492" i="1"/>
  <c r="U493" i="1"/>
  <c r="V493" i="1"/>
  <c r="W493" i="1"/>
  <c r="Y493" i="1"/>
  <c r="Z493" i="1"/>
  <c r="AA493" i="1"/>
  <c r="AB493" i="1"/>
  <c r="AC493" i="1"/>
  <c r="AD493" i="1"/>
  <c r="AE493" i="1"/>
  <c r="U494" i="1"/>
  <c r="V494" i="1"/>
  <c r="W494" i="1"/>
  <c r="Y494" i="1"/>
  <c r="Z494" i="1"/>
  <c r="AA494" i="1"/>
  <c r="AB494" i="1"/>
  <c r="AC494" i="1"/>
  <c r="AD494" i="1"/>
  <c r="AE494" i="1"/>
  <c r="U495" i="1"/>
  <c r="V495" i="1"/>
  <c r="W495" i="1"/>
  <c r="Y495" i="1"/>
  <c r="Z495" i="1"/>
  <c r="AA495" i="1"/>
  <c r="AB495" i="1"/>
  <c r="AC495" i="1"/>
  <c r="AD495" i="1"/>
  <c r="AE495" i="1"/>
  <c r="U496" i="1"/>
  <c r="V496" i="1"/>
  <c r="W496" i="1"/>
  <c r="Y496" i="1"/>
  <c r="Z496" i="1"/>
  <c r="AA496" i="1"/>
  <c r="AB496" i="1"/>
  <c r="AC496" i="1"/>
  <c r="AD496" i="1"/>
  <c r="AE496" i="1"/>
  <c r="U497" i="1"/>
  <c r="V497" i="1"/>
  <c r="W497" i="1"/>
  <c r="Y497" i="1"/>
  <c r="Z497" i="1"/>
  <c r="AA497" i="1"/>
  <c r="AB497" i="1"/>
  <c r="AC497" i="1"/>
  <c r="AD497" i="1"/>
  <c r="AE497" i="1"/>
  <c r="U498" i="1"/>
  <c r="V498" i="1"/>
  <c r="W498" i="1"/>
  <c r="Y498" i="1"/>
  <c r="Z498" i="1"/>
  <c r="AA498" i="1"/>
  <c r="AB498" i="1"/>
  <c r="AC498" i="1"/>
  <c r="AD498" i="1"/>
  <c r="AE498" i="1"/>
  <c r="U499" i="1"/>
  <c r="V499" i="1"/>
  <c r="W499" i="1"/>
  <c r="Y499" i="1"/>
  <c r="Z499" i="1"/>
  <c r="AA499" i="1"/>
  <c r="AB499" i="1"/>
  <c r="AC499" i="1"/>
  <c r="AD499" i="1"/>
  <c r="AE499" i="1"/>
  <c r="U500" i="1"/>
  <c r="V500" i="1"/>
  <c r="W500" i="1"/>
  <c r="Y500" i="1"/>
  <c r="Z500" i="1"/>
  <c r="AA500" i="1"/>
  <c r="AB500" i="1"/>
  <c r="AC500" i="1"/>
  <c r="AD500" i="1"/>
  <c r="AE500" i="1"/>
  <c r="U501" i="1"/>
  <c r="V501" i="1"/>
  <c r="W501" i="1"/>
  <c r="Y501" i="1"/>
  <c r="Z501" i="1"/>
  <c r="AA501" i="1"/>
  <c r="AB501" i="1"/>
  <c r="AC501" i="1"/>
  <c r="AD501" i="1"/>
  <c r="AE501" i="1"/>
  <c r="U502" i="1"/>
  <c r="V502" i="1"/>
  <c r="W502" i="1"/>
  <c r="Y502" i="1"/>
  <c r="Z502" i="1"/>
  <c r="AA502" i="1"/>
  <c r="AB502" i="1"/>
  <c r="AC502" i="1"/>
  <c r="AD502" i="1"/>
  <c r="AE502" i="1"/>
  <c r="U503" i="1"/>
  <c r="V503" i="1"/>
  <c r="W503" i="1"/>
  <c r="Y503" i="1"/>
  <c r="Z503" i="1"/>
  <c r="AA503" i="1"/>
  <c r="AB503" i="1"/>
  <c r="AC503" i="1"/>
  <c r="AD503" i="1"/>
  <c r="AE503" i="1"/>
  <c r="U504" i="1"/>
  <c r="V504" i="1"/>
  <c r="W504" i="1"/>
  <c r="Y504" i="1"/>
  <c r="Z504" i="1"/>
  <c r="AA504" i="1"/>
  <c r="AB504" i="1"/>
  <c r="AC504" i="1"/>
  <c r="AD504" i="1"/>
  <c r="AE504" i="1"/>
  <c r="U505" i="1"/>
  <c r="V505" i="1"/>
  <c r="W505" i="1"/>
  <c r="Y505" i="1"/>
  <c r="Z505" i="1"/>
  <c r="AA505" i="1"/>
  <c r="AB505" i="1"/>
  <c r="AC505" i="1"/>
  <c r="AD505" i="1"/>
  <c r="AE505" i="1"/>
  <c r="U506" i="1"/>
  <c r="V506" i="1"/>
  <c r="W506" i="1"/>
  <c r="Y506" i="1"/>
  <c r="Z506" i="1"/>
  <c r="AA506" i="1"/>
  <c r="AB506" i="1"/>
  <c r="AC506" i="1"/>
  <c r="AD506" i="1"/>
  <c r="AE506" i="1"/>
  <c r="U507" i="1"/>
  <c r="V507" i="1"/>
  <c r="W507" i="1"/>
  <c r="Y507" i="1"/>
  <c r="Z507" i="1"/>
  <c r="AA507" i="1"/>
  <c r="AB507" i="1"/>
  <c r="AC507" i="1"/>
  <c r="AD507" i="1"/>
  <c r="AE507" i="1"/>
  <c r="U508" i="1"/>
  <c r="V508" i="1"/>
  <c r="W508" i="1"/>
  <c r="Y508" i="1"/>
  <c r="Z508" i="1"/>
  <c r="AA508" i="1"/>
  <c r="AB508" i="1"/>
  <c r="AC508" i="1"/>
  <c r="AD508" i="1"/>
  <c r="AE508" i="1"/>
  <c r="U509" i="1"/>
  <c r="V509" i="1"/>
  <c r="W509" i="1"/>
  <c r="Y509" i="1"/>
  <c r="Z509" i="1"/>
  <c r="AA509" i="1"/>
  <c r="AB509" i="1"/>
  <c r="AC509" i="1"/>
  <c r="AD509" i="1"/>
  <c r="AE509" i="1"/>
  <c r="U510" i="1"/>
  <c r="V510" i="1"/>
  <c r="W510" i="1"/>
  <c r="Y510" i="1"/>
  <c r="Z510" i="1"/>
  <c r="AA510" i="1"/>
  <c r="AB510" i="1"/>
  <c r="AC510" i="1"/>
  <c r="AD510" i="1"/>
  <c r="AE510" i="1"/>
  <c r="U511" i="1"/>
  <c r="V511" i="1"/>
  <c r="W511" i="1"/>
  <c r="Y511" i="1"/>
  <c r="Z511" i="1"/>
  <c r="AA511" i="1"/>
  <c r="AB511" i="1"/>
  <c r="AC511" i="1"/>
  <c r="AD511" i="1"/>
  <c r="AE511" i="1"/>
  <c r="U512" i="1"/>
  <c r="V512" i="1"/>
  <c r="W512" i="1"/>
  <c r="Y512" i="1"/>
  <c r="Z512" i="1"/>
  <c r="AA512" i="1"/>
  <c r="AB512" i="1"/>
  <c r="AC512" i="1"/>
  <c r="AD512" i="1"/>
  <c r="AE512" i="1"/>
  <c r="U513" i="1"/>
  <c r="V513" i="1"/>
  <c r="W513" i="1"/>
  <c r="Y513" i="1"/>
  <c r="Z513" i="1"/>
  <c r="AA513" i="1"/>
  <c r="AB513" i="1"/>
  <c r="AC513" i="1"/>
  <c r="AD513" i="1"/>
  <c r="AE513" i="1"/>
  <c r="U514" i="1"/>
  <c r="V514" i="1"/>
  <c r="W514" i="1"/>
  <c r="Y514" i="1"/>
  <c r="Z514" i="1"/>
  <c r="AA514" i="1"/>
  <c r="AB514" i="1"/>
  <c r="AC514" i="1"/>
  <c r="AD514" i="1"/>
  <c r="AE514" i="1"/>
  <c r="U515" i="1"/>
  <c r="V515" i="1"/>
  <c r="W515" i="1"/>
  <c r="Y515" i="1"/>
  <c r="Z515" i="1"/>
  <c r="AA515" i="1"/>
  <c r="AB515" i="1"/>
  <c r="AC515" i="1"/>
  <c r="AD515" i="1"/>
  <c r="AE515" i="1"/>
  <c r="U516" i="1"/>
  <c r="V516" i="1"/>
  <c r="W516" i="1"/>
  <c r="Y516" i="1"/>
  <c r="Z516" i="1"/>
  <c r="AA516" i="1"/>
  <c r="AB516" i="1"/>
  <c r="AC516" i="1"/>
  <c r="AD516" i="1"/>
  <c r="AE516" i="1"/>
  <c r="U517" i="1"/>
  <c r="V517" i="1"/>
  <c r="W517" i="1"/>
  <c r="Y517" i="1"/>
  <c r="Z517" i="1"/>
  <c r="AA517" i="1"/>
  <c r="AB517" i="1"/>
  <c r="AC517" i="1"/>
  <c r="AD517" i="1"/>
  <c r="AE517" i="1"/>
  <c r="U518" i="1"/>
  <c r="V518" i="1"/>
  <c r="W518" i="1"/>
  <c r="Y518" i="1"/>
  <c r="Z518" i="1"/>
  <c r="AA518" i="1"/>
  <c r="AB518" i="1"/>
  <c r="AC518" i="1"/>
  <c r="AD518" i="1"/>
  <c r="AE518" i="1"/>
  <c r="U519" i="1"/>
  <c r="V519" i="1"/>
  <c r="W519" i="1"/>
  <c r="Y519" i="1"/>
  <c r="Z519" i="1"/>
  <c r="AA519" i="1"/>
  <c r="AB519" i="1"/>
  <c r="AC519" i="1"/>
  <c r="AD519" i="1"/>
  <c r="AE519" i="1"/>
  <c r="U520" i="1"/>
  <c r="V520" i="1"/>
  <c r="W520" i="1"/>
  <c r="Y520" i="1"/>
  <c r="Z520" i="1"/>
  <c r="AA520" i="1"/>
  <c r="AB520" i="1"/>
  <c r="AC520" i="1"/>
  <c r="AD520" i="1"/>
  <c r="AE520" i="1"/>
  <c r="U521" i="1"/>
  <c r="V521" i="1"/>
  <c r="W521" i="1"/>
  <c r="Y521" i="1"/>
  <c r="Z521" i="1"/>
  <c r="AA521" i="1"/>
  <c r="AB521" i="1"/>
  <c r="AC521" i="1"/>
  <c r="AD521" i="1"/>
  <c r="AE521" i="1"/>
  <c r="U522" i="1"/>
  <c r="V522" i="1"/>
  <c r="W522" i="1"/>
  <c r="Y522" i="1"/>
  <c r="Z522" i="1"/>
  <c r="AA522" i="1"/>
  <c r="AB522" i="1"/>
  <c r="AC522" i="1"/>
  <c r="AD522" i="1"/>
  <c r="AE522" i="1"/>
  <c r="U523" i="1"/>
  <c r="V523" i="1"/>
  <c r="W523" i="1"/>
  <c r="Y523" i="1"/>
  <c r="Z523" i="1"/>
  <c r="AA523" i="1"/>
  <c r="AB523" i="1"/>
  <c r="AC523" i="1"/>
  <c r="AD523" i="1"/>
  <c r="AE523" i="1"/>
  <c r="U524" i="1"/>
  <c r="V524" i="1"/>
  <c r="W524" i="1"/>
  <c r="Y524" i="1"/>
  <c r="Z524" i="1"/>
  <c r="AA524" i="1"/>
  <c r="AB524" i="1"/>
  <c r="AC524" i="1"/>
  <c r="AD524" i="1"/>
  <c r="AE524" i="1"/>
  <c r="U525" i="1"/>
  <c r="V525" i="1"/>
  <c r="W525" i="1"/>
  <c r="Y525" i="1"/>
  <c r="Z525" i="1"/>
  <c r="AA525" i="1"/>
  <c r="AB525" i="1"/>
  <c r="AC525" i="1"/>
  <c r="AD525" i="1"/>
  <c r="AE525" i="1"/>
  <c r="U526" i="1"/>
  <c r="V526" i="1"/>
  <c r="W526" i="1"/>
  <c r="Y526" i="1"/>
  <c r="Z526" i="1"/>
  <c r="AA526" i="1"/>
  <c r="AB526" i="1"/>
  <c r="AC526" i="1"/>
  <c r="AD526" i="1"/>
  <c r="AE526" i="1"/>
  <c r="U527" i="1"/>
  <c r="V527" i="1"/>
  <c r="W527" i="1"/>
  <c r="Y527" i="1"/>
  <c r="Z527" i="1"/>
  <c r="AA527" i="1"/>
  <c r="AB527" i="1"/>
  <c r="AC527" i="1"/>
  <c r="AD527" i="1"/>
  <c r="AE527" i="1"/>
  <c r="U528" i="1"/>
  <c r="V528" i="1"/>
  <c r="W528" i="1"/>
  <c r="Y528" i="1"/>
  <c r="Z528" i="1"/>
  <c r="AA528" i="1"/>
  <c r="AB528" i="1"/>
  <c r="AC528" i="1"/>
  <c r="AD528" i="1"/>
  <c r="AE528" i="1"/>
  <c r="U529" i="1"/>
  <c r="V529" i="1"/>
  <c r="W529" i="1"/>
  <c r="Y529" i="1"/>
  <c r="Z529" i="1"/>
  <c r="AA529" i="1"/>
  <c r="AB529" i="1"/>
  <c r="AC529" i="1"/>
  <c r="AD529" i="1"/>
  <c r="AE529" i="1"/>
  <c r="U530" i="1"/>
  <c r="V530" i="1"/>
  <c r="W530" i="1"/>
  <c r="Y530" i="1"/>
  <c r="Z530" i="1"/>
  <c r="AA530" i="1"/>
  <c r="AB530" i="1"/>
  <c r="AC530" i="1"/>
  <c r="AD530" i="1"/>
  <c r="AE530" i="1"/>
  <c r="U531" i="1"/>
  <c r="V531" i="1"/>
  <c r="W531" i="1"/>
  <c r="Y531" i="1"/>
  <c r="Z531" i="1"/>
  <c r="AA531" i="1"/>
  <c r="AB531" i="1"/>
  <c r="AC531" i="1"/>
  <c r="AD531" i="1"/>
  <c r="AE531" i="1"/>
  <c r="U532" i="1"/>
  <c r="V532" i="1"/>
  <c r="W532" i="1"/>
  <c r="Y532" i="1"/>
  <c r="Z532" i="1"/>
  <c r="AA532" i="1"/>
  <c r="AB532" i="1"/>
  <c r="AC532" i="1"/>
  <c r="AD532" i="1"/>
  <c r="AE532" i="1"/>
  <c r="U533" i="1"/>
  <c r="V533" i="1"/>
  <c r="W533" i="1"/>
  <c r="Y533" i="1"/>
  <c r="Z533" i="1"/>
  <c r="AA533" i="1"/>
  <c r="AB533" i="1"/>
  <c r="AC533" i="1"/>
  <c r="AD533" i="1"/>
  <c r="AE533" i="1"/>
  <c r="U534" i="1"/>
  <c r="V534" i="1"/>
  <c r="W534" i="1"/>
  <c r="Y534" i="1"/>
  <c r="Z534" i="1"/>
  <c r="AA534" i="1"/>
  <c r="AB534" i="1"/>
  <c r="AC534" i="1"/>
  <c r="AD534" i="1"/>
  <c r="AE534" i="1"/>
  <c r="U535" i="1"/>
  <c r="V535" i="1"/>
  <c r="W535" i="1"/>
  <c r="Y535" i="1"/>
  <c r="Z535" i="1"/>
  <c r="AA535" i="1"/>
  <c r="AB535" i="1"/>
  <c r="AC535" i="1"/>
  <c r="AD535" i="1"/>
  <c r="AE535" i="1"/>
  <c r="U536" i="1"/>
  <c r="V536" i="1"/>
  <c r="W536" i="1"/>
  <c r="Y536" i="1"/>
  <c r="Z536" i="1"/>
  <c r="AA536" i="1"/>
  <c r="AB536" i="1"/>
  <c r="AC536" i="1"/>
  <c r="AD536" i="1"/>
  <c r="AE536" i="1"/>
  <c r="U537" i="1"/>
  <c r="V537" i="1"/>
  <c r="W537" i="1"/>
  <c r="Y537" i="1"/>
  <c r="Z537" i="1"/>
  <c r="AA537" i="1"/>
  <c r="AB537" i="1"/>
  <c r="AC537" i="1"/>
  <c r="AD537" i="1"/>
  <c r="AE537" i="1"/>
  <c r="U538" i="1"/>
  <c r="V538" i="1"/>
  <c r="W538" i="1"/>
  <c r="Y538" i="1"/>
  <c r="Z538" i="1"/>
  <c r="AA538" i="1"/>
  <c r="AB538" i="1"/>
  <c r="AC538" i="1"/>
  <c r="AD538" i="1"/>
  <c r="AE538" i="1"/>
  <c r="U539" i="1"/>
  <c r="V539" i="1"/>
  <c r="W539" i="1"/>
  <c r="Y539" i="1"/>
  <c r="Z539" i="1"/>
  <c r="AA539" i="1"/>
  <c r="AB539" i="1"/>
  <c r="AC539" i="1"/>
  <c r="AD539" i="1"/>
  <c r="AE539" i="1"/>
  <c r="U540" i="1"/>
  <c r="V540" i="1"/>
  <c r="W540" i="1"/>
  <c r="Y540" i="1"/>
  <c r="Z540" i="1"/>
  <c r="AA540" i="1"/>
  <c r="AB540" i="1"/>
  <c r="AC540" i="1"/>
  <c r="AD540" i="1"/>
  <c r="AE540" i="1"/>
  <c r="U541" i="1"/>
  <c r="V541" i="1"/>
  <c r="W541" i="1"/>
  <c r="Y541" i="1"/>
  <c r="Z541" i="1"/>
  <c r="AA541" i="1"/>
  <c r="AB541" i="1"/>
  <c r="AC541" i="1"/>
  <c r="AD541" i="1"/>
  <c r="AE541" i="1"/>
  <c r="U542" i="1"/>
  <c r="V542" i="1"/>
  <c r="W542" i="1"/>
  <c r="Y542" i="1"/>
  <c r="Z542" i="1"/>
  <c r="AA542" i="1"/>
  <c r="AB542" i="1"/>
  <c r="AC542" i="1"/>
  <c r="AD542" i="1"/>
  <c r="AE542" i="1"/>
  <c r="U543" i="1"/>
  <c r="V543" i="1"/>
  <c r="W543" i="1"/>
  <c r="Y543" i="1"/>
  <c r="Z543" i="1"/>
  <c r="AA543" i="1"/>
  <c r="AB543" i="1"/>
  <c r="AC543" i="1"/>
  <c r="AD543" i="1"/>
  <c r="AE543" i="1"/>
  <c r="U544" i="1"/>
  <c r="V544" i="1"/>
  <c r="W544" i="1"/>
  <c r="Y544" i="1"/>
  <c r="Z544" i="1"/>
  <c r="AA544" i="1"/>
  <c r="AB544" i="1"/>
  <c r="AC544" i="1"/>
  <c r="AD544" i="1"/>
  <c r="AE544" i="1"/>
  <c r="U545" i="1"/>
  <c r="V545" i="1"/>
  <c r="W545" i="1"/>
  <c r="Y545" i="1"/>
  <c r="Z545" i="1"/>
  <c r="AA545" i="1"/>
  <c r="AB545" i="1"/>
  <c r="AC545" i="1"/>
  <c r="AD545" i="1"/>
  <c r="AE545" i="1"/>
  <c r="U546" i="1"/>
  <c r="V546" i="1"/>
  <c r="W546" i="1"/>
  <c r="Y546" i="1"/>
  <c r="Z546" i="1"/>
  <c r="AA546" i="1"/>
  <c r="AB546" i="1"/>
  <c r="AC546" i="1"/>
  <c r="AD546" i="1"/>
  <c r="AE546" i="1"/>
  <c r="U547" i="1"/>
  <c r="V547" i="1"/>
  <c r="W547" i="1"/>
  <c r="Y547" i="1"/>
  <c r="Z547" i="1"/>
  <c r="AA547" i="1"/>
  <c r="AB547" i="1"/>
  <c r="AC547" i="1"/>
  <c r="AD547" i="1"/>
  <c r="AE547" i="1"/>
  <c r="U548" i="1"/>
  <c r="V548" i="1"/>
  <c r="W548" i="1"/>
  <c r="Y548" i="1"/>
  <c r="Z548" i="1"/>
  <c r="AA548" i="1"/>
  <c r="AB548" i="1"/>
  <c r="AC548" i="1"/>
  <c r="AD548" i="1"/>
  <c r="AE548" i="1"/>
  <c r="U549" i="1"/>
  <c r="V549" i="1"/>
  <c r="W549" i="1"/>
  <c r="Y549" i="1"/>
  <c r="Z549" i="1"/>
  <c r="AA549" i="1"/>
  <c r="AB549" i="1"/>
  <c r="AC549" i="1"/>
  <c r="AD549" i="1"/>
  <c r="AE549" i="1"/>
  <c r="U550" i="1"/>
  <c r="V550" i="1"/>
  <c r="W550" i="1"/>
  <c r="Y550" i="1"/>
  <c r="Z550" i="1"/>
  <c r="AA550" i="1"/>
  <c r="AB550" i="1"/>
  <c r="AC550" i="1"/>
  <c r="AD550" i="1"/>
  <c r="AE550" i="1"/>
  <c r="U551" i="1"/>
  <c r="V551" i="1"/>
  <c r="W551" i="1"/>
  <c r="Y551" i="1"/>
  <c r="Z551" i="1"/>
  <c r="AA551" i="1"/>
  <c r="AB551" i="1"/>
  <c r="AC551" i="1"/>
  <c r="AD551" i="1"/>
  <c r="AE551" i="1"/>
  <c r="U552" i="1"/>
  <c r="V552" i="1"/>
  <c r="W552" i="1"/>
  <c r="Y552" i="1"/>
  <c r="Z552" i="1"/>
  <c r="AA552" i="1"/>
  <c r="AB552" i="1"/>
  <c r="AC552" i="1"/>
  <c r="AD552" i="1"/>
  <c r="AE552" i="1"/>
  <c r="U553" i="1"/>
  <c r="V553" i="1"/>
  <c r="W553" i="1"/>
  <c r="Y553" i="1"/>
  <c r="Z553" i="1"/>
  <c r="AA553" i="1"/>
  <c r="AB553" i="1"/>
  <c r="AC553" i="1"/>
  <c r="AD553" i="1"/>
  <c r="AE553" i="1"/>
  <c r="U554" i="1"/>
  <c r="V554" i="1"/>
  <c r="W554" i="1"/>
  <c r="Y554" i="1"/>
  <c r="Z554" i="1"/>
  <c r="AA554" i="1"/>
  <c r="AB554" i="1"/>
  <c r="AC554" i="1"/>
  <c r="AD554" i="1"/>
  <c r="AE554" i="1"/>
  <c r="U555" i="1"/>
  <c r="V555" i="1"/>
  <c r="W555" i="1"/>
  <c r="Y555" i="1"/>
  <c r="Z555" i="1"/>
  <c r="AA555" i="1"/>
  <c r="AB555" i="1"/>
  <c r="AC555" i="1"/>
  <c r="AD555" i="1"/>
  <c r="AE555" i="1"/>
  <c r="U556" i="1"/>
  <c r="V556" i="1"/>
  <c r="W556" i="1"/>
  <c r="Y556" i="1"/>
  <c r="Z556" i="1"/>
  <c r="AA556" i="1"/>
  <c r="AB556" i="1"/>
  <c r="AC556" i="1"/>
  <c r="AD556" i="1"/>
  <c r="AE556" i="1"/>
  <c r="U557" i="1"/>
  <c r="V557" i="1"/>
  <c r="W557" i="1"/>
  <c r="Y557" i="1"/>
  <c r="Z557" i="1"/>
  <c r="AA557" i="1"/>
  <c r="AB557" i="1"/>
  <c r="AC557" i="1"/>
  <c r="AD557" i="1"/>
  <c r="AE557" i="1"/>
  <c r="U558" i="1"/>
  <c r="V558" i="1"/>
  <c r="W558" i="1"/>
  <c r="Y558" i="1"/>
  <c r="Z558" i="1"/>
  <c r="AA558" i="1"/>
  <c r="AB558" i="1"/>
  <c r="AC558" i="1"/>
  <c r="AD558" i="1"/>
  <c r="AE558" i="1"/>
  <c r="U559" i="1"/>
  <c r="V559" i="1"/>
  <c r="W559" i="1"/>
  <c r="Y559" i="1"/>
  <c r="Z559" i="1"/>
  <c r="AA559" i="1"/>
  <c r="AB559" i="1"/>
  <c r="AC559" i="1"/>
  <c r="AD559" i="1"/>
  <c r="AE559" i="1"/>
  <c r="U560" i="1"/>
  <c r="V560" i="1"/>
  <c r="W560" i="1"/>
  <c r="Y560" i="1"/>
  <c r="Z560" i="1"/>
  <c r="AA560" i="1"/>
  <c r="AB560" i="1"/>
  <c r="AC560" i="1"/>
  <c r="AD560" i="1"/>
  <c r="AE560" i="1"/>
  <c r="U561" i="1"/>
  <c r="V561" i="1"/>
  <c r="W561" i="1"/>
  <c r="Y561" i="1"/>
  <c r="Z561" i="1"/>
  <c r="AA561" i="1"/>
  <c r="AB561" i="1"/>
  <c r="AC561" i="1"/>
  <c r="AD561" i="1"/>
  <c r="AE561" i="1"/>
  <c r="U562" i="1"/>
  <c r="V562" i="1"/>
  <c r="W562" i="1"/>
  <c r="Y562" i="1"/>
  <c r="Z562" i="1"/>
  <c r="AA562" i="1"/>
  <c r="AB562" i="1"/>
  <c r="AC562" i="1"/>
  <c r="AD562" i="1"/>
  <c r="AE562" i="1"/>
  <c r="U563" i="1"/>
  <c r="V563" i="1"/>
  <c r="W563" i="1"/>
  <c r="Y563" i="1"/>
  <c r="Z563" i="1"/>
  <c r="AA563" i="1"/>
  <c r="AB563" i="1"/>
  <c r="AC563" i="1"/>
  <c r="AD563" i="1"/>
  <c r="AE563" i="1"/>
  <c r="U564" i="1"/>
  <c r="V564" i="1"/>
  <c r="W564" i="1"/>
  <c r="Y564" i="1"/>
  <c r="Z564" i="1"/>
  <c r="AA564" i="1"/>
  <c r="AB564" i="1"/>
  <c r="AC564" i="1"/>
  <c r="AD564" i="1"/>
  <c r="AE564" i="1"/>
  <c r="U565" i="1"/>
  <c r="V565" i="1"/>
  <c r="W565" i="1"/>
  <c r="Y565" i="1"/>
  <c r="Z565" i="1"/>
  <c r="AA565" i="1"/>
  <c r="AB565" i="1"/>
  <c r="AC565" i="1"/>
  <c r="AD565" i="1"/>
  <c r="AE565" i="1"/>
  <c r="U566" i="1"/>
  <c r="V566" i="1"/>
  <c r="W566" i="1"/>
  <c r="Y566" i="1"/>
  <c r="Z566" i="1"/>
  <c r="AA566" i="1"/>
  <c r="AB566" i="1"/>
  <c r="AC566" i="1"/>
  <c r="AD566" i="1"/>
  <c r="AE566" i="1"/>
  <c r="U567" i="1"/>
  <c r="V567" i="1"/>
  <c r="W567" i="1"/>
  <c r="Y567" i="1"/>
  <c r="Z567" i="1"/>
  <c r="AA567" i="1"/>
  <c r="AB567" i="1"/>
  <c r="AC567" i="1"/>
  <c r="AD567" i="1"/>
  <c r="AE567" i="1"/>
  <c r="U568" i="1"/>
  <c r="V568" i="1"/>
  <c r="W568" i="1"/>
  <c r="Y568" i="1"/>
  <c r="Z568" i="1"/>
  <c r="AA568" i="1"/>
  <c r="AB568" i="1"/>
  <c r="AC568" i="1"/>
  <c r="AD568" i="1"/>
  <c r="AE568" i="1"/>
  <c r="U569" i="1"/>
  <c r="V569" i="1"/>
  <c r="W569" i="1"/>
  <c r="Y569" i="1"/>
  <c r="Z569" i="1"/>
  <c r="AA569" i="1"/>
  <c r="AB569" i="1"/>
  <c r="AC569" i="1"/>
  <c r="AD569" i="1"/>
  <c r="AE569" i="1"/>
  <c r="U570" i="1"/>
  <c r="V570" i="1"/>
  <c r="W570" i="1"/>
  <c r="Y570" i="1"/>
  <c r="Z570" i="1"/>
  <c r="AA570" i="1"/>
  <c r="AB570" i="1"/>
  <c r="AC570" i="1"/>
  <c r="AD570" i="1"/>
  <c r="AE570" i="1"/>
  <c r="U571" i="1"/>
  <c r="V571" i="1"/>
  <c r="W571" i="1"/>
  <c r="Y571" i="1"/>
  <c r="Z571" i="1"/>
  <c r="AA571" i="1"/>
  <c r="AB571" i="1"/>
  <c r="AC571" i="1"/>
  <c r="AD571" i="1"/>
  <c r="AE571" i="1"/>
  <c r="U572" i="1"/>
  <c r="V572" i="1"/>
  <c r="W572" i="1"/>
  <c r="Y572" i="1"/>
  <c r="Z572" i="1"/>
  <c r="AA572" i="1"/>
  <c r="AB572" i="1"/>
  <c r="AC572" i="1"/>
  <c r="AD572" i="1"/>
  <c r="AE572" i="1"/>
  <c r="U573" i="1"/>
  <c r="V573" i="1"/>
  <c r="W573" i="1"/>
  <c r="Y573" i="1"/>
  <c r="Z573" i="1"/>
  <c r="AA573" i="1"/>
  <c r="AB573" i="1"/>
  <c r="AC573" i="1"/>
  <c r="AD573" i="1"/>
  <c r="AE573" i="1"/>
  <c r="U574" i="1"/>
  <c r="V574" i="1"/>
  <c r="W574" i="1"/>
  <c r="Y574" i="1"/>
  <c r="Z574" i="1"/>
  <c r="AA574" i="1"/>
  <c r="AB574" i="1"/>
  <c r="AC574" i="1"/>
  <c r="AD574" i="1"/>
  <c r="AE574" i="1"/>
  <c r="U575" i="1"/>
  <c r="V575" i="1"/>
  <c r="W575" i="1"/>
  <c r="Y575" i="1"/>
  <c r="Z575" i="1"/>
  <c r="AA575" i="1"/>
  <c r="AB575" i="1"/>
  <c r="AC575" i="1"/>
  <c r="AD575" i="1"/>
  <c r="AE575" i="1"/>
  <c r="U576" i="1"/>
  <c r="V576" i="1"/>
  <c r="W576" i="1"/>
  <c r="Y576" i="1"/>
  <c r="Z576" i="1"/>
  <c r="AA576" i="1"/>
  <c r="AB576" i="1"/>
  <c r="AC576" i="1"/>
  <c r="AD576" i="1"/>
  <c r="AE576" i="1"/>
  <c r="U577" i="1"/>
  <c r="V577" i="1"/>
  <c r="W577" i="1"/>
  <c r="Y577" i="1"/>
  <c r="Z577" i="1"/>
  <c r="AA577" i="1"/>
  <c r="AB577" i="1"/>
  <c r="AC577" i="1"/>
  <c r="AD577" i="1"/>
  <c r="AE577" i="1"/>
  <c r="U578" i="1"/>
  <c r="V578" i="1"/>
  <c r="W578" i="1"/>
  <c r="Y578" i="1"/>
  <c r="Z578" i="1"/>
  <c r="AA578" i="1"/>
  <c r="AB578" i="1"/>
  <c r="AC578" i="1"/>
  <c r="AD578" i="1"/>
  <c r="AE578" i="1"/>
  <c r="U579" i="1"/>
  <c r="V579" i="1"/>
  <c r="W579" i="1"/>
  <c r="Y579" i="1"/>
  <c r="Z579" i="1"/>
  <c r="AA579" i="1"/>
  <c r="AB579" i="1"/>
  <c r="AC579" i="1"/>
  <c r="AD579" i="1"/>
  <c r="AE579" i="1"/>
  <c r="U580" i="1"/>
  <c r="V580" i="1"/>
  <c r="W580" i="1"/>
  <c r="Y580" i="1"/>
  <c r="Z580" i="1"/>
  <c r="AA580" i="1"/>
  <c r="AB580" i="1"/>
  <c r="AC580" i="1"/>
  <c r="AD580" i="1"/>
  <c r="AE580" i="1"/>
  <c r="U581" i="1"/>
  <c r="V581" i="1"/>
  <c r="W581" i="1"/>
  <c r="Y581" i="1"/>
  <c r="Z581" i="1"/>
  <c r="AA581" i="1"/>
  <c r="AB581" i="1"/>
  <c r="AC581" i="1"/>
  <c r="AD581" i="1"/>
  <c r="AE581" i="1"/>
  <c r="U582" i="1"/>
  <c r="V582" i="1"/>
  <c r="W582" i="1"/>
  <c r="Y582" i="1"/>
  <c r="Z582" i="1"/>
  <c r="AA582" i="1"/>
  <c r="AB582" i="1"/>
  <c r="AC582" i="1"/>
  <c r="AD582" i="1"/>
  <c r="AE582" i="1"/>
  <c r="U583" i="1"/>
  <c r="V583" i="1"/>
  <c r="W583" i="1"/>
  <c r="Y583" i="1"/>
  <c r="Z583" i="1"/>
  <c r="AA583" i="1"/>
  <c r="AB583" i="1"/>
  <c r="AC583" i="1"/>
  <c r="AD583" i="1"/>
  <c r="AE583" i="1"/>
  <c r="U584" i="1"/>
  <c r="V584" i="1"/>
  <c r="W584" i="1"/>
  <c r="Y584" i="1"/>
  <c r="Z584" i="1"/>
  <c r="AA584" i="1"/>
  <c r="AB584" i="1"/>
  <c r="AC584" i="1"/>
  <c r="AD584" i="1"/>
  <c r="AE584" i="1"/>
  <c r="U585" i="1"/>
  <c r="V585" i="1"/>
  <c r="W585" i="1"/>
  <c r="Y585" i="1"/>
  <c r="Z585" i="1"/>
  <c r="AA585" i="1"/>
  <c r="AB585" i="1"/>
  <c r="AC585" i="1"/>
  <c r="AD585" i="1"/>
  <c r="AE585" i="1"/>
  <c r="U586" i="1"/>
  <c r="V586" i="1"/>
  <c r="W586" i="1"/>
  <c r="Y586" i="1"/>
  <c r="Z586" i="1"/>
  <c r="AA586" i="1"/>
  <c r="AB586" i="1"/>
  <c r="AC586" i="1"/>
  <c r="AD586" i="1"/>
  <c r="AE586" i="1"/>
  <c r="U587" i="1"/>
  <c r="V587" i="1"/>
  <c r="W587" i="1"/>
  <c r="Y587" i="1"/>
  <c r="Z587" i="1"/>
  <c r="AA587" i="1"/>
  <c r="AB587" i="1"/>
  <c r="AC587" i="1"/>
  <c r="AD587" i="1"/>
  <c r="AE587" i="1"/>
  <c r="U588" i="1"/>
  <c r="V588" i="1"/>
  <c r="W588" i="1"/>
  <c r="Y588" i="1"/>
  <c r="Z588" i="1"/>
  <c r="AA588" i="1"/>
  <c r="AB588" i="1"/>
  <c r="AC588" i="1"/>
  <c r="AD588" i="1"/>
  <c r="AE588" i="1"/>
  <c r="U589" i="1"/>
  <c r="V589" i="1"/>
  <c r="W589" i="1"/>
  <c r="Y589" i="1"/>
  <c r="Z589" i="1"/>
  <c r="AA589" i="1"/>
  <c r="AB589" i="1"/>
  <c r="AC589" i="1"/>
  <c r="AD589" i="1"/>
  <c r="AE589" i="1"/>
  <c r="U590" i="1"/>
  <c r="V590" i="1"/>
  <c r="W590" i="1"/>
  <c r="Y590" i="1"/>
  <c r="Z590" i="1"/>
  <c r="AA590" i="1"/>
  <c r="AB590" i="1"/>
  <c r="AC590" i="1"/>
  <c r="AD590" i="1"/>
  <c r="AE590" i="1"/>
  <c r="U591" i="1"/>
  <c r="V591" i="1"/>
  <c r="W591" i="1"/>
  <c r="Y591" i="1"/>
  <c r="Z591" i="1"/>
  <c r="AA591" i="1"/>
  <c r="AB591" i="1"/>
  <c r="AC591" i="1"/>
  <c r="AD591" i="1"/>
  <c r="AE591" i="1"/>
  <c r="U592" i="1"/>
  <c r="V592" i="1"/>
  <c r="W592" i="1"/>
  <c r="Y592" i="1"/>
  <c r="Z592" i="1"/>
  <c r="AA592" i="1"/>
  <c r="AB592" i="1"/>
  <c r="AC592" i="1"/>
  <c r="AD592" i="1"/>
  <c r="AE592" i="1"/>
  <c r="U593" i="1"/>
  <c r="V593" i="1"/>
  <c r="W593" i="1"/>
  <c r="Y593" i="1"/>
  <c r="Z593" i="1"/>
  <c r="AA593" i="1"/>
  <c r="AB593" i="1"/>
  <c r="AC593" i="1"/>
  <c r="AD593" i="1"/>
  <c r="AE593" i="1"/>
  <c r="U594" i="1"/>
  <c r="V594" i="1"/>
  <c r="W594" i="1"/>
  <c r="Y594" i="1"/>
  <c r="Z594" i="1"/>
  <c r="AA594" i="1"/>
  <c r="AB594" i="1"/>
  <c r="AC594" i="1"/>
  <c r="AD594" i="1"/>
  <c r="AE594" i="1"/>
  <c r="U595" i="1"/>
  <c r="V595" i="1"/>
  <c r="W595" i="1"/>
  <c r="Y595" i="1"/>
  <c r="Z595" i="1"/>
  <c r="AA595" i="1"/>
  <c r="AB595" i="1"/>
  <c r="AC595" i="1"/>
  <c r="AD595" i="1"/>
  <c r="AE595" i="1"/>
  <c r="U596" i="1"/>
  <c r="V596" i="1"/>
  <c r="W596" i="1"/>
  <c r="Y596" i="1"/>
  <c r="Z596" i="1"/>
  <c r="AA596" i="1"/>
  <c r="AB596" i="1"/>
  <c r="AC596" i="1"/>
  <c r="AD596" i="1"/>
  <c r="AE596" i="1"/>
  <c r="U597" i="1"/>
  <c r="V597" i="1"/>
  <c r="W597" i="1"/>
  <c r="Y597" i="1"/>
  <c r="Z597" i="1"/>
  <c r="AA597" i="1"/>
  <c r="AB597" i="1"/>
  <c r="AC597" i="1"/>
  <c r="AD597" i="1"/>
  <c r="AE597" i="1"/>
  <c r="U598" i="1"/>
  <c r="V598" i="1"/>
  <c r="W598" i="1"/>
  <c r="Y598" i="1"/>
  <c r="Z598" i="1"/>
  <c r="AA598" i="1"/>
  <c r="AB598" i="1"/>
  <c r="AC598" i="1"/>
  <c r="AD598" i="1"/>
  <c r="AE598" i="1"/>
  <c r="U599" i="1"/>
  <c r="V599" i="1"/>
  <c r="W599" i="1"/>
  <c r="Y599" i="1"/>
  <c r="Z599" i="1"/>
  <c r="AA599" i="1"/>
  <c r="AB599" i="1"/>
  <c r="AC599" i="1"/>
  <c r="AD599" i="1"/>
  <c r="AE599" i="1"/>
  <c r="U600" i="1"/>
  <c r="V600" i="1"/>
  <c r="W600" i="1"/>
  <c r="Y600" i="1"/>
  <c r="Z600" i="1"/>
  <c r="AA600" i="1"/>
  <c r="AB600" i="1"/>
  <c r="AC600" i="1"/>
  <c r="AD600" i="1"/>
  <c r="AE600" i="1"/>
  <c r="U601" i="1"/>
  <c r="V601" i="1"/>
  <c r="W601" i="1"/>
  <c r="Y601" i="1"/>
  <c r="Z601" i="1"/>
  <c r="AA601" i="1"/>
  <c r="AB601" i="1"/>
  <c r="AC601" i="1"/>
  <c r="AD601" i="1"/>
  <c r="AE601" i="1"/>
  <c r="U602" i="1"/>
  <c r="V602" i="1"/>
  <c r="W602" i="1"/>
  <c r="Y602" i="1"/>
  <c r="Z602" i="1"/>
  <c r="AA602" i="1"/>
  <c r="AB602" i="1"/>
  <c r="AC602" i="1"/>
  <c r="AD602" i="1"/>
  <c r="AE602" i="1"/>
  <c r="U603" i="1"/>
  <c r="V603" i="1"/>
  <c r="W603" i="1"/>
  <c r="Y603" i="1"/>
  <c r="Z603" i="1"/>
  <c r="AA603" i="1"/>
  <c r="AB603" i="1"/>
  <c r="AC603" i="1"/>
  <c r="AD603" i="1"/>
  <c r="AE603" i="1"/>
  <c r="U604" i="1"/>
  <c r="V604" i="1"/>
  <c r="W604" i="1"/>
  <c r="Y604" i="1"/>
  <c r="Z604" i="1"/>
  <c r="AA604" i="1"/>
  <c r="AB604" i="1"/>
  <c r="AC604" i="1"/>
  <c r="AD604" i="1"/>
  <c r="AE604" i="1"/>
  <c r="U605" i="1"/>
  <c r="V605" i="1"/>
  <c r="W605" i="1"/>
  <c r="Y605" i="1"/>
  <c r="Z605" i="1"/>
  <c r="AA605" i="1"/>
  <c r="AB605" i="1"/>
  <c r="AC605" i="1"/>
  <c r="AD605" i="1"/>
  <c r="AE605" i="1"/>
  <c r="U606" i="1"/>
  <c r="V606" i="1"/>
  <c r="W606" i="1"/>
  <c r="Y606" i="1"/>
  <c r="Z606" i="1"/>
  <c r="AA606" i="1"/>
  <c r="AB606" i="1"/>
  <c r="AC606" i="1"/>
  <c r="AD606" i="1"/>
  <c r="AE606" i="1"/>
  <c r="U607" i="1"/>
  <c r="V607" i="1"/>
  <c r="W607" i="1"/>
  <c r="Y607" i="1"/>
  <c r="Z607" i="1"/>
  <c r="AA607" i="1"/>
  <c r="AB607" i="1"/>
  <c r="AC607" i="1"/>
  <c r="AD607" i="1"/>
  <c r="AE607" i="1"/>
  <c r="U608" i="1"/>
  <c r="V608" i="1"/>
  <c r="W608" i="1"/>
  <c r="Y608" i="1"/>
  <c r="Z608" i="1"/>
  <c r="AA608" i="1"/>
  <c r="AB608" i="1"/>
  <c r="AC608" i="1"/>
  <c r="AD608" i="1"/>
  <c r="AE608" i="1"/>
  <c r="U609" i="1"/>
  <c r="V609" i="1"/>
  <c r="W609" i="1"/>
  <c r="Y609" i="1"/>
  <c r="Z609" i="1"/>
  <c r="AA609" i="1"/>
  <c r="AB609" i="1"/>
  <c r="AC609" i="1"/>
  <c r="AD609" i="1"/>
  <c r="AE609" i="1"/>
  <c r="U610" i="1"/>
  <c r="V610" i="1"/>
  <c r="W610" i="1"/>
  <c r="Y610" i="1"/>
  <c r="Z610" i="1"/>
  <c r="AA610" i="1"/>
  <c r="AB610" i="1"/>
  <c r="AC610" i="1"/>
  <c r="AD610" i="1"/>
  <c r="AE610" i="1"/>
  <c r="U611" i="1"/>
  <c r="V611" i="1"/>
  <c r="W611" i="1"/>
  <c r="Y611" i="1"/>
  <c r="Z611" i="1"/>
  <c r="AA611" i="1"/>
  <c r="AB611" i="1"/>
  <c r="AC611" i="1"/>
  <c r="AD611" i="1"/>
  <c r="AE611" i="1"/>
  <c r="U612" i="1"/>
  <c r="V612" i="1"/>
  <c r="W612" i="1"/>
  <c r="Y612" i="1"/>
  <c r="Z612" i="1"/>
  <c r="AA612" i="1"/>
  <c r="AB612" i="1"/>
  <c r="AC612" i="1"/>
  <c r="AD612" i="1"/>
  <c r="AE612" i="1"/>
  <c r="U613" i="1"/>
  <c r="V613" i="1"/>
  <c r="W613" i="1"/>
  <c r="Y613" i="1"/>
  <c r="Z613" i="1"/>
  <c r="AA613" i="1"/>
  <c r="AB613" i="1"/>
  <c r="AC613" i="1"/>
  <c r="AD613" i="1"/>
  <c r="AE613" i="1"/>
  <c r="U614" i="1"/>
  <c r="V614" i="1"/>
  <c r="W614" i="1"/>
  <c r="Y614" i="1"/>
  <c r="Z614" i="1"/>
  <c r="AA614" i="1"/>
  <c r="AB614" i="1"/>
  <c r="AC614" i="1"/>
  <c r="AD614" i="1"/>
  <c r="AE614" i="1"/>
  <c r="U615" i="1"/>
  <c r="V615" i="1"/>
  <c r="W615" i="1"/>
  <c r="Y615" i="1"/>
  <c r="Z615" i="1"/>
  <c r="AA615" i="1"/>
  <c r="AB615" i="1"/>
  <c r="AC615" i="1"/>
  <c r="AD615" i="1"/>
  <c r="U616" i="1"/>
  <c r="V616" i="1"/>
  <c r="W616" i="1"/>
  <c r="Y616" i="1"/>
  <c r="Z616" i="1"/>
  <c r="AA616" i="1"/>
  <c r="AB616" i="1"/>
  <c r="AC616" i="1"/>
  <c r="AD616" i="1"/>
  <c r="U617" i="1"/>
  <c r="V617" i="1"/>
  <c r="W617" i="1"/>
  <c r="Y617" i="1"/>
  <c r="Z617" i="1"/>
  <c r="AA617" i="1"/>
  <c r="AB617" i="1"/>
  <c r="AC617" i="1"/>
  <c r="AD617" i="1"/>
  <c r="U618" i="1"/>
  <c r="V618" i="1"/>
  <c r="W618" i="1"/>
  <c r="Y618" i="1"/>
  <c r="Z618" i="1"/>
  <c r="AA618" i="1"/>
  <c r="AB618" i="1"/>
  <c r="AC618" i="1"/>
  <c r="AD618" i="1"/>
  <c r="U619" i="1"/>
  <c r="V619" i="1"/>
  <c r="W619" i="1"/>
  <c r="Y619" i="1"/>
  <c r="Z619" i="1"/>
  <c r="AA619" i="1"/>
  <c r="AB619" i="1"/>
  <c r="AC619" i="1"/>
  <c r="AD619" i="1"/>
  <c r="U620" i="1"/>
  <c r="V620" i="1"/>
  <c r="W620" i="1"/>
  <c r="Y620" i="1"/>
  <c r="Z620" i="1"/>
  <c r="AA620" i="1"/>
  <c r="AB620" i="1"/>
  <c r="AC620" i="1"/>
  <c r="AD620" i="1"/>
  <c r="U621" i="1"/>
  <c r="V621" i="1"/>
  <c r="W621" i="1"/>
  <c r="Y621" i="1"/>
  <c r="Z621" i="1"/>
  <c r="AA621" i="1"/>
  <c r="AB621" i="1"/>
  <c r="AC621" i="1"/>
  <c r="AD621" i="1"/>
  <c r="U622" i="1"/>
  <c r="V622" i="1"/>
  <c r="W622" i="1"/>
  <c r="Y622" i="1"/>
  <c r="Z622" i="1"/>
  <c r="AA622" i="1"/>
  <c r="AB622" i="1"/>
  <c r="AC622" i="1"/>
  <c r="AD622" i="1"/>
  <c r="U623" i="1"/>
  <c r="V623" i="1"/>
  <c r="W623" i="1"/>
  <c r="Y623" i="1"/>
  <c r="Z623" i="1"/>
  <c r="AA623" i="1"/>
  <c r="AB623" i="1"/>
  <c r="AC623" i="1"/>
  <c r="AD623" i="1"/>
  <c r="AE623" i="1"/>
  <c r="U624" i="1"/>
  <c r="V624" i="1"/>
  <c r="W624" i="1"/>
  <c r="Y624" i="1"/>
  <c r="Z624" i="1"/>
  <c r="AA624" i="1"/>
  <c r="AB624" i="1"/>
  <c r="AC624" i="1"/>
  <c r="AD624" i="1"/>
  <c r="AE624" i="1"/>
  <c r="U625" i="1"/>
  <c r="V625" i="1"/>
  <c r="W625" i="1"/>
  <c r="Y625" i="1"/>
  <c r="Z625" i="1"/>
  <c r="AA625" i="1"/>
  <c r="AB625" i="1"/>
  <c r="AC625" i="1"/>
  <c r="AD625" i="1"/>
  <c r="AE625" i="1"/>
  <c r="U626" i="1"/>
  <c r="V626" i="1"/>
  <c r="W626" i="1"/>
  <c r="Y626" i="1"/>
  <c r="Z626" i="1"/>
  <c r="AA626" i="1"/>
  <c r="AB626" i="1"/>
  <c r="AC626" i="1"/>
  <c r="AD626" i="1"/>
  <c r="U627" i="1"/>
  <c r="V627" i="1"/>
  <c r="W627" i="1"/>
  <c r="Y627" i="1"/>
  <c r="Z627" i="1"/>
  <c r="AA627" i="1"/>
  <c r="AB627" i="1"/>
  <c r="AC627" i="1"/>
  <c r="AD627" i="1"/>
  <c r="U628" i="1"/>
  <c r="V628" i="1"/>
  <c r="W628" i="1"/>
  <c r="Y628" i="1"/>
  <c r="Z628" i="1"/>
  <c r="AA628" i="1"/>
  <c r="AB628" i="1"/>
  <c r="AC628" i="1"/>
  <c r="AD628" i="1"/>
  <c r="U629" i="1"/>
  <c r="V629" i="1"/>
  <c r="W629" i="1"/>
  <c r="Y629" i="1"/>
  <c r="Z629" i="1"/>
  <c r="AA629" i="1"/>
  <c r="AB629" i="1"/>
  <c r="AC629" i="1"/>
  <c r="AD629" i="1"/>
  <c r="U630" i="1"/>
  <c r="V630" i="1"/>
  <c r="W630" i="1"/>
  <c r="Y630" i="1"/>
  <c r="Z630" i="1"/>
  <c r="AA630" i="1"/>
  <c r="AB630" i="1"/>
  <c r="AC630" i="1"/>
  <c r="AD630" i="1"/>
  <c r="U631" i="1"/>
  <c r="V631" i="1"/>
  <c r="W631" i="1"/>
  <c r="Y631" i="1"/>
  <c r="Z631" i="1"/>
  <c r="AA631" i="1"/>
  <c r="AB631" i="1"/>
  <c r="AC631" i="1"/>
  <c r="AD631" i="1"/>
  <c r="U632" i="1"/>
  <c r="V632" i="1"/>
  <c r="W632" i="1"/>
  <c r="Y632" i="1"/>
  <c r="Z632" i="1"/>
  <c r="AA632" i="1"/>
  <c r="AB632" i="1"/>
  <c r="AC632" i="1"/>
  <c r="AD632" i="1"/>
  <c r="U633" i="1"/>
  <c r="V633" i="1"/>
  <c r="W633" i="1"/>
  <c r="Y633" i="1"/>
  <c r="Z633" i="1"/>
  <c r="AA633" i="1"/>
  <c r="AB633" i="1"/>
  <c r="AC633" i="1"/>
  <c r="AD633" i="1"/>
  <c r="U634" i="1"/>
  <c r="V634" i="1"/>
  <c r="W634" i="1"/>
  <c r="Y634" i="1"/>
  <c r="Z634" i="1"/>
  <c r="AA634" i="1"/>
  <c r="AB634" i="1"/>
  <c r="AC634" i="1"/>
  <c r="AD634" i="1"/>
  <c r="U635" i="1"/>
  <c r="V635" i="1"/>
  <c r="W635" i="1"/>
  <c r="Y635" i="1"/>
  <c r="Z635" i="1"/>
  <c r="AA635" i="1"/>
  <c r="AB635" i="1"/>
  <c r="AC635" i="1"/>
  <c r="AD635" i="1"/>
  <c r="U636" i="1"/>
  <c r="V636" i="1"/>
  <c r="W636" i="1"/>
  <c r="Y636" i="1"/>
  <c r="Z636" i="1"/>
  <c r="AA636" i="1"/>
  <c r="AB636" i="1"/>
  <c r="AC636" i="1"/>
  <c r="AD636" i="1"/>
  <c r="U637" i="1"/>
  <c r="V637" i="1"/>
  <c r="W637" i="1"/>
  <c r="Y637" i="1"/>
  <c r="Z637" i="1"/>
  <c r="AA637" i="1"/>
  <c r="AB637" i="1"/>
  <c r="AC637" i="1"/>
  <c r="AD637" i="1"/>
  <c r="AE637" i="1"/>
  <c r="U638" i="1"/>
  <c r="V638" i="1"/>
  <c r="W638" i="1"/>
  <c r="Y638" i="1"/>
  <c r="Z638" i="1"/>
  <c r="AA638" i="1"/>
  <c r="AB638" i="1"/>
  <c r="AC638" i="1"/>
  <c r="AD638" i="1"/>
  <c r="AE638" i="1"/>
  <c r="U639" i="1"/>
  <c r="V639" i="1"/>
  <c r="W639" i="1"/>
  <c r="Y639" i="1"/>
  <c r="Z639" i="1"/>
  <c r="AA639" i="1"/>
  <c r="AB639" i="1"/>
  <c r="AC639" i="1"/>
  <c r="AD639" i="1"/>
  <c r="AE639" i="1"/>
  <c r="U640" i="1"/>
  <c r="V640" i="1"/>
  <c r="W640" i="1"/>
  <c r="Y640" i="1"/>
  <c r="Z640" i="1"/>
  <c r="AA640" i="1"/>
  <c r="AB640" i="1"/>
  <c r="AC640" i="1"/>
  <c r="AD640" i="1"/>
  <c r="AE640" i="1"/>
  <c r="U641" i="1"/>
  <c r="V641" i="1"/>
  <c r="W641" i="1"/>
  <c r="Y641" i="1"/>
  <c r="Z641" i="1"/>
  <c r="AA641" i="1"/>
  <c r="AB641" i="1"/>
  <c r="AC641" i="1"/>
  <c r="AD641" i="1"/>
  <c r="AE641" i="1"/>
  <c r="U642" i="1"/>
  <c r="V642" i="1"/>
  <c r="W642" i="1"/>
  <c r="Y642" i="1"/>
  <c r="Z642" i="1"/>
  <c r="AA642" i="1"/>
  <c r="AB642" i="1"/>
  <c r="AC642" i="1"/>
  <c r="AD642" i="1"/>
  <c r="AE642" i="1"/>
  <c r="U643" i="1"/>
  <c r="V643" i="1"/>
  <c r="W643" i="1"/>
  <c r="Y643" i="1"/>
  <c r="Z643" i="1"/>
  <c r="AA643" i="1"/>
  <c r="AB643" i="1"/>
  <c r="AC643" i="1"/>
  <c r="AD643" i="1"/>
  <c r="AE643" i="1"/>
  <c r="U644" i="1"/>
  <c r="V644" i="1"/>
  <c r="W644" i="1"/>
  <c r="Y644" i="1"/>
  <c r="Z644" i="1"/>
  <c r="AA644" i="1"/>
  <c r="AB644" i="1"/>
  <c r="AC644" i="1"/>
  <c r="AD644" i="1"/>
  <c r="AE644" i="1"/>
  <c r="U645" i="1"/>
  <c r="V645" i="1"/>
  <c r="W645" i="1"/>
  <c r="Y645" i="1"/>
  <c r="Z645" i="1"/>
  <c r="AA645" i="1"/>
  <c r="AB645" i="1"/>
  <c r="AC645" i="1"/>
  <c r="AD645" i="1"/>
  <c r="AE645" i="1"/>
  <c r="U646" i="1"/>
  <c r="V646" i="1"/>
  <c r="W646" i="1"/>
  <c r="Y646" i="1"/>
  <c r="Z646" i="1"/>
  <c r="AA646" i="1"/>
  <c r="AB646" i="1"/>
  <c r="AC646" i="1"/>
  <c r="AD646" i="1"/>
  <c r="AE646" i="1"/>
  <c r="U647" i="1"/>
  <c r="V647" i="1"/>
  <c r="W647" i="1"/>
  <c r="Y647" i="1"/>
  <c r="Z647" i="1"/>
  <c r="AA647" i="1"/>
  <c r="AB647" i="1"/>
  <c r="AC647" i="1"/>
  <c r="AD647" i="1"/>
  <c r="AE647" i="1"/>
  <c r="U648" i="1"/>
  <c r="V648" i="1"/>
  <c r="W648" i="1"/>
  <c r="Y648" i="1"/>
  <c r="Z648" i="1"/>
  <c r="AA648" i="1"/>
  <c r="AB648" i="1"/>
  <c r="AC648" i="1"/>
  <c r="AD648" i="1"/>
  <c r="AE648" i="1"/>
  <c r="U649" i="1"/>
  <c r="V649" i="1"/>
  <c r="W649" i="1"/>
  <c r="Y649" i="1"/>
  <c r="Z649" i="1"/>
  <c r="AA649" i="1"/>
  <c r="AB649" i="1"/>
  <c r="AC649" i="1"/>
  <c r="AD649" i="1"/>
  <c r="AE649" i="1"/>
  <c r="U650" i="1"/>
  <c r="V650" i="1"/>
  <c r="W650" i="1"/>
  <c r="Y650" i="1"/>
  <c r="Z650" i="1"/>
  <c r="AA650" i="1"/>
  <c r="AB650" i="1"/>
  <c r="AC650" i="1"/>
  <c r="AD650" i="1"/>
  <c r="AE650" i="1"/>
  <c r="U651" i="1"/>
  <c r="V651" i="1"/>
  <c r="W651" i="1"/>
  <c r="Y651" i="1"/>
  <c r="Z651" i="1"/>
  <c r="AA651" i="1"/>
  <c r="AB651" i="1"/>
  <c r="AC651" i="1"/>
  <c r="AD651" i="1"/>
  <c r="U652" i="1"/>
  <c r="V652" i="1"/>
  <c r="W652" i="1"/>
  <c r="Y652" i="1"/>
  <c r="Z652" i="1"/>
  <c r="AA652" i="1"/>
  <c r="AB652" i="1"/>
  <c r="AC652" i="1"/>
  <c r="AD652" i="1"/>
  <c r="U653" i="1"/>
  <c r="V653" i="1"/>
  <c r="W653" i="1"/>
  <c r="Y653" i="1"/>
  <c r="Z653" i="1"/>
  <c r="AA653" i="1"/>
  <c r="AB653" i="1"/>
  <c r="AC653" i="1"/>
  <c r="AD653" i="1"/>
  <c r="U654" i="1"/>
  <c r="V654" i="1"/>
  <c r="W654" i="1"/>
  <c r="Y654" i="1"/>
  <c r="Z654" i="1"/>
  <c r="AA654" i="1"/>
  <c r="AB654" i="1"/>
  <c r="AC654" i="1"/>
  <c r="AD654" i="1"/>
  <c r="U655" i="1"/>
  <c r="V655" i="1"/>
  <c r="W655" i="1"/>
  <c r="Y655" i="1"/>
  <c r="Z655" i="1"/>
  <c r="AA655" i="1"/>
  <c r="AB655" i="1"/>
  <c r="AC655" i="1"/>
  <c r="AD655" i="1"/>
  <c r="U656" i="1"/>
  <c r="V656" i="1"/>
  <c r="W656" i="1"/>
  <c r="Y656" i="1"/>
  <c r="Z656" i="1"/>
  <c r="AA656" i="1"/>
  <c r="AB656" i="1"/>
  <c r="AC656" i="1"/>
  <c r="AD656" i="1"/>
  <c r="U657" i="1"/>
  <c r="V657" i="1"/>
  <c r="W657" i="1"/>
  <c r="Y657" i="1"/>
  <c r="Z657" i="1"/>
  <c r="AA657" i="1"/>
  <c r="AB657" i="1"/>
  <c r="AC657" i="1"/>
  <c r="AD657" i="1"/>
  <c r="AE657" i="1"/>
  <c r="U658" i="1"/>
  <c r="V658" i="1"/>
  <c r="W658" i="1"/>
  <c r="Y658" i="1"/>
  <c r="Z658" i="1"/>
  <c r="AA658" i="1"/>
  <c r="AB658" i="1"/>
  <c r="AC658" i="1"/>
  <c r="AD658" i="1"/>
  <c r="AE658" i="1"/>
  <c r="U659" i="1"/>
  <c r="V659" i="1"/>
  <c r="W659" i="1"/>
  <c r="Y659" i="1"/>
  <c r="Z659" i="1"/>
  <c r="AA659" i="1"/>
  <c r="AB659" i="1"/>
  <c r="AC659" i="1"/>
  <c r="AD659" i="1"/>
  <c r="AE659" i="1"/>
  <c r="U660" i="1"/>
  <c r="V660" i="1"/>
  <c r="W660" i="1"/>
  <c r="Y660" i="1"/>
  <c r="Z660" i="1"/>
  <c r="AA660" i="1"/>
  <c r="AB660" i="1"/>
  <c r="AC660" i="1"/>
  <c r="AD660" i="1"/>
  <c r="AE660" i="1"/>
  <c r="U661" i="1"/>
  <c r="V661" i="1"/>
  <c r="W661" i="1"/>
  <c r="Y661" i="1"/>
  <c r="Z661" i="1"/>
  <c r="AA661" i="1"/>
  <c r="AB661" i="1"/>
  <c r="AC661" i="1"/>
  <c r="AD661" i="1"/>
  <c r="AE661" i="1"/>
  <c r="U662" i="1"/>
  <c r="V662" i="1"/>
  <c r="W662" i="1"/>
  <c r="Y662" i="1"/>
  <c r="Z662" i="1"/>
  <c r="AA662" i="1"/>
  <c r="AB662" i="1"/>
  <c r="AC662" i="1"/>
  <c r="AD662" i="1"/>
  <c r="AE662" i="1"/>
  <c r="U663" i="1"/>
  <c r="V663" i="1"/>
  <c r="W663" i="1"/>
  <c r="Y663" i="1"/>
  <c r="Z663" i="1"/>
  <c r="AA663" i="1"/>
  <c r="AB663" i="1"/>
  <c r="AC663" i="1"/>
  <c r="AD663" i="1"/>
  <c r="AE663" i="1"/>
  <c r="U664" i="1"/>
  <c r="V664" i="1"/>
  <c r="W664" i="1"/>
  <c r="Y664" i="1"/>
  <c r="Z664" i="1"/>
  <c r="AA664" i="1"/>
  <c r="AB664" i="1"/>
  <c r="AC664" i="1"/>
  <c r="AD664" i="1"/>
  <c r="AE664" i="1"/>
  <c r="U665" i="1"/>
  <c r="V665" i="1"/>
  <c r="W665" i="1"/>
  <c r="Y665" i="1"/>
  <c r="Z665" i="1"/>
  <c r="AA665" i="1"/>
  <c r="AB665" i="1"/>
  <c r="AC665" i="1"/>
  <c r="AD665" i="1"/>
  <c r="AE665" i="1"/>
  <c r="U666" i="1"/>
  <c r="V666" i="1"/>
  <c r="W666" i="1"/>
  <c r="Y666" i="1"/>
  <c r="Z666" i="1"/>
  <c r="AA666" i="1"/>
  <c r="AB666" i="1"/>
  <c r="AC666" i="1"/>
  <c r="AD666" i="1"/>
  <c r="AE666" i="1"/>
  <c r="U667" i="1"/>
  <c r="V667" i="1"/>
  <c r="W667" i="1"/>
  <c r="Y667" i="1"/>
  <c r="Z667" i="1"/>
  <c r="AA667" i="1"/>
  <c r="AB667" i="1"/>
  <c r="AC667" i="1"/>
  <c r="AD667" i="1"/>
  <c r="AE667" i="1"/>
  <c r="U668" i="1"/>
  <c r="V668" i="1"/>
  <c r="W668" i="1"/>
  <c r="Y668" i="1"/>
  <c r="Z668" i="1"/>
  <c r="AA668" i="1"/>
  <c r="AB668" i="1"/>
  <c r="AC668" i="1"/>
  <c r="AD668" i="1"/>
  <c r="AE668" i="1"/>
  <c r="U669" i="1"/>
  <c r="V669" i="1"/>
  <c r="W669" i="1"/>
  <c r="Y669" i="1"/>
  <c r="Z669" i="1"/>
  <c r="AA669" i="1"/>
  <c r="AB669" i="1"/>
  <c r="AC669" i="1"/>
  <c r="AD669" i="1"/>
  <c r="AE669" i="1"/>
  <c r="U670" i="1"/>
  <c r="V670" i="1"/>
  <c r="W670" i="1"/>
  <c r="Y670" i="1"/>
  <c r="Z670" i="1"/>
  <c r="AA670" i="1"/>
  <c r="AB670" i="1"/>
  <c r="AC670" i="1"/>
  <c r="AD670" i="1"/>
  <c r="AE670" i="1"/>
  <c r="U671" i="1"/>
  <c r="V671" i="1"/>
  <c r="W671" i="1"/>
  <c r="Y671" i="1"/>
  <c r="Z671" i="1"/>
  <c r="AA671" i="1"/>
  <c r="AB671" i="1"/>
  <c r="AC671" i="1"/>
  <c r="AD671" i="1"/>
  <c r="AE671" i="1"/>
  <c r="U672" i="1"/>
  <c r="V672" i="1"/>
  <c r="W672" i="1"/>
  <c r="Y672" i="1"/>
  <c r="Z672" i="1"/>
  <c r="AA672" i="1"/>
  <c r="AB672" i="1"/>
  <c r="AC672" i="1"/>
  <c r="AD672" i="1"/>
  <c r="AE672" i="1"/>
  <c r="U673" i="1"/>
  <c r="V673" i="1"/>
  <c r="W673" i="1"/>
  <c r="Y673" i="1"/>
  <c r="Z673" i="1"/>
  <c r="AA673" i="1"/>
  <c r="AB673" i="1"/>
  <c r="AC673" i="1"/>
  <c r="AD673" i="1"/>
  <c r="AE673" i="1"/>
  <c r="U674" i="1"/>
  <c r="V674" i="1"/>
  <c r="W674" i="1"/>
  <c r="Y674" i="1"/>
  <c r="Z674" i="1"/>
  <c r="AA674" i="1"/>
  <c r="AB674" i="1"/>
  <c r="AC674" i="1"/>
  <c r="AD674" i="1"/>
  <c r="AE674" i="1"/>
  <c r="U675" i="1"/>
  <c r="V675" i="1"/>
  <c r="W675" i="1"/>
  <c r="Y675" i="1"/>
  <c r="Z675" i="1"/>
  <c r="AA675" i="1"/>
  <c r="AB675" i="1"/>
  <c r="AC675" i="1"/>
  <c r="AD675" i="1"/>
  <c r="AE675" i="1"/>
  <c r="U676" i="1"/>
  <c r="V676" i="1"/>
  <c r="W676" i="1"/>
  <c r="Y676" i="1"/>
  <c r="Z676" i="1"/>
  <c r="AA676" i="1"/>
  <c r="AB676" i="1"/>
  <c r="AC676" i="1"/>
  <c r="AD676" i="1"/>
  <c r="AE676" i="1"/>
  <c r="U677" i="1"/>
  <c r="V677" i="1"/>
  <c r="W677" i="1"/>
  <c r="Y677" i="1"/>
  <c r="Z677" i="1"/>
  <c r="AA677" i="1"/>
  <c r="AB677" i="1"/>
  <c r="AC677" i="1"/>
  <c r="AD677" i="1"/>
  <c r="AE677" i="1"/>
  <c r="U678" i="1"/>
  <c r="V678" i="1"/>
  <c r="W678" i="1"/>
  <c r="Y678" i="1"/>
  <c r="Z678" i="1"/>
  <c r="AA678" i="1"/>
  <c r="AB678" i="1"/>
  <c r="AC678" i="1"/>
  <c r="AD678" i="1"/>
  <c r="AE678" i="1"/>
  <c r="U679" i="1"/>
  <c r="V679" i="1"/>
  <c r="W679" i="1"/>
  <c r="Y679" i="1"/>
  <c r="Z679" i="1"/>
  <c r="AA679" i="1"/>
  <c r="AB679" i="1"/>
  <c r="AC679" i="1"/>
  <c r="AD679" i="1"/>
  <c r="AE679" i="1"/>
  <c r="U680" i="1"/>
  <c r="V680" i="1"/>
  <c r="W680" i="1"/>
  <c r="Y680" i="1"/>
  <c r="Z680" i="1"/>
  <c r="AA680" i="1"/>
  <c r="AB680" i="1"/>
  <c r="AC680" i="1"/>
  <c r="AD680" i="1"/>
  <c r="AE680" i="1"/>
  <c r="U681" i="1"/>
  <c r="V681" i="1"/>
  <c r="W681" i="1"/>
  <c r="Y681" i="1"/>
  <c r="Z681" i="1"/>
  <c r="AA681" i="1"/>
  <c r="AB681" i="1"/>
  <c r="AC681" i="1"/>
  <c r="AD681" i="1"/>
  <c r="AE681" i="1"/>
  <c r="U682" i="1"/>
  <c r="V682" i="1"/>
  <c r="W682" i="1"/>
  <c r="Y682" i="1"/>
  <c r="Z682" i="1"/>
  <c r="AA682" i="1"/>
  <c r="AB682" i="1"/>
  <c r="AC682" i="1"/>
  <c r="AD682" i="1"/>
  <c r="AE682" i="1"/>
  <c r="U683" i="1"/>
  <c r="V683" i="1"/>
  <c r="W683" i="1"/>
  <c r="Y683" i="1"/>
  <c r="Z683" i="1"/>
  <c r="AA683" i="1"/>
  <c r="AB683" i="1"/>
  <c r="AC683" i="1"/>
  <c r="AD683" i="1"/>
  <c r="AE683" i="1"/>
  <c r="U684" i="1"/>
  <c r="V684" i="1"/>
  <c r="W684" i="1"/>
  <c r="Y684" i="1"/>
  <c r="Z684" i="1"/>
  <c r="AA684" i="1"/>
  <c r="AB684" i="1"/>
  <c r="AC684" i="1"/>
  <c r="AD684" i="1"/>
  <c r="AE684" i="1"/>
  <c r="U685" i="1"/>
  <c r="V685" i="1"/>
  <c r="W685" i="1"/>
  <c r="Y685" i="1"/>
  <c r="Z685" i="1"/>
  <c r="AA685" i="1"/>
  <c r="AB685" i="1"/>
  <c r="AC685" i="1"/>
  <c r="AD685" i="1"/>
  <c r="AE685" i="1"/>
  <c r="U686" i="1"/>
  <c r="V686" i="1"/>
  <c r="W686" i="1"/>
  <c r="Y686" i="1"/>
  <c r="Z686" i="1"/>
  <c r="AA686" i="1"/>
  <c r="AB686" i="1"/>
  <c r="AC686" i="1"/>
  <c r="AD686" i="1"/>
  <c r="AE686" i="1"/>
  <c r="U687" i="1"/>
  <c r="V687" i="1"/>
  <c r="W687" i="1"/>
  <c r="Y687" i="1"/>
  <c r="Z687" i="1"/>
  <c r="AA687" i="1"/>
  <c r="AB687" i="1"/>
  <c r="AC687" i="1"/>
  <c r="AD687" i="1"/>
  <c r="AE687" i="1"/>
  <c r="U688" i="1"/>
  <c r="V688" i="1"/>
  <c r="W688" i="1"/>
  <c r="Y688" i="1"/>
  <c r="Z688" i="1"/>
  <c r="AA688" i="1"/>
  <c r="AB688" i="1"/>
  <c r="AC688" i="1"/>
  <c r="AD688" i="1"/>
  <c r="AE688" i="1"/>
  <c r="U689" i="1"/>
  <c r="V689" i="1"/>
  <c r="W689" i="1"/>
  <c r="Y689" i="1"/>
  <c r="Z689" i="1"/>
  <c r="AA689" i="1"/>
  <c r="AB689" i="1"/>
  <c r="AC689" i="1"/>
  <c r="AD689" i="1"/>
  <c r="AE689" i="1"/>
  <c r="U690" i="1"/>
  <c r="V690" i="1"/>
  <c r="W690" i="1"/>
  <c r="Y690" i="1"/>
  <c r="Z690" i="1"/>
  <c r="AA690" i="1"/>
  <c r="AB690" i="1"/>
  <c r="AC690" i="1"/>
  <c r="AD690" i="1"/>
  <c r="AE690" i="1"/>
  <c r="U691" i="1"/>
  <c r="V691" i="1"/>
  <c r="W691" i="1"/>
  <c r="Y691" i="1"/>
  <c r="Z691" i="1"/>
  <c r="AA691" i="1"/>
  <c r="AB691" i="1"/>
  <c r="AC691" i="1"/>
  <c r="AD691" i="1"/>
  <c r="AE691" i="1"/>
  <c r="U692" i="1"/>
  <c r="V692" i="1"/>
  <c r="W692" i="1"/>
  <c r="Y692" i="1"/>
  <c r="Z692" i="1"/>
  <c r="AA692" i="1"/>
  <c r="AB692" i="1"/>
  <c r="AC692" i="1"/>
  <c r="AD692" i="1"/>
  <c r="AE692" i="1"/>
  <c r="U693" i="1"/>
  <c r="V693" i="1"/>
  <c r="W693" i="1"/>
  <c r="Y693" i="1"/>
  <c r="Z693" i="1"/>
  <c r="AA693" i="1"/>
  <c r="AB693" i="1"/>
  <c r="AC693" i="1"/>
  <c r="AD693" i="1"/>
  <c r="AE693" i="1"/>
  <c r="U694" i="1"/>
  <c r="V694" i="1"/>
  <c r="W694" i="1"/>
  <c r="Y694" i="1"/>
  <c r="Z694" i="1"/>
  <c r="AA694" i="1"/>
  <c r="AB694" i="1"/>
  <c r="AC694" i="1"/>
  <c r="AD694" i="1"/>
  <c r="AE694" i="1"/>
  <c r="U695" i="1"/>
  <c r="V695" i="1"/>
  <c r="W695" i="1"/>
  <c r="Y695" i="1"/>
  <c r="Z695" i="1"/>
  <c r="AA695" i="1"/>
  <c r="AB695" i="1"/>
  <c r="AC695" i="1"/>
  <c r="AD695" i="1"/>
  <c r="AE695" i="1"/>
  <c r="U696" i="1"/>
  <c r="V696" i="1"/>
  <c r="W696" i="1"/>
  <c r="Y696" i="1"/>
  <c r="Z696" i="1"/>
  <c r="AA696" i="1"/>
  <c r="AB696" i="1"/>
  <c r="AC696" i="1"/>
  <c r="AD696" i="1"/>
  <c r="AE696" i="1"/>
  <c r="U697" i="1"/>
  <c r="V697" i="1"/>
  <c r="W697" i="1"/>
  <c r="Y697" i="1"/>
  <c r="Z697" i="1"/>
  <c r="AA697" i="1"/>
  <c r="AB697" i="1"/>
  <c r="AC697" i="1"/>
  <c r="AD697" i="1"/>
  <c r="AE697" i="1"/>
  <c r="U698" i="1"/>
  <c r="V698" i="1"/>
  <c r="W698" i="1"/>
  <c r="Y698" i="1"/>
  <c r="Z698" i="1"/>
  <c r="AA698" i="1"/>
  <c r="AB698" i="1"/>
  <c r="AC698" i="1"/>
  <c r="AD698" i="1"/>
  <c r="AE698" i="1"/>
  <c r="U699" i="1"/>
  <c r="V699" i="1"/>
  <c r="W699" i="1"/>
  <c r="Y699" i="1"/>
  <c r="Z699" i="1"/>
  <c r="AA699" i="1"/>
  <c r="AB699" i="1"/>
  <c r="AC699" i="1"/>
  <c r="AD699" i="1"/>
  <c r="AE699" i="1"/>
  <c r="U700" i="1"/>
  <c r="V700" i="1"/>
  <c r="W700" i="1"/>
  <c r="Y700" i="1"/>
  <c r="Z700" i="1"/>
  <c r="AA700" i="1"/>
  <c r="AB700" i="1"/>
  <c r="AC700" i="1"/>
  <c r="AD700" i="1"/>
  <c r="AE700" i="1"/>
  <c r="U701" i="1"/>
  <c r="V701" i="1"/>
  <c r="W701" i="1"/>
  <c r="Y701" i="1"/>
  <c r="Z701" i="1"/>
  <c r="AA701" i="1"/>
  <c r="AB701" i="1"/>
  <c r="AC701" i="1"/>
  <c r="AD701" i="1"/>
  <c r="AE701" i="1"/>
  <c r="U702" i="1"/>
  <c r="V702" i="1"/>
  <c r="W702" i="1"/>
  <c r="Y702" i="1"/>
  <c r="Z702" i="1"/>
  <c r="AA702" i="1"/>
  <c r="AB702" i="1"/>
  <c r="AC702" i="1"/>
  <c r="AD702" i="1"/>
  <c r="AE702" i="1"/>
  <c r="U703" i="1"/>
  <c r="V703" i="1"/>
  <c r="W703" i="1"/>
  <c r="Y703" i="1"/>
  <c r="Z703" i="1"/>
  <c r="AA703" i="1"/>
  <c r="AB703" i="1"/>
  <c r="AC703" i="1"/>
  <c r="AD703" i="1"/>
  <c r="AE703" i="1"/>
  <c r="U704" i="1"/>
  <c r="V704" i="1"/>
  <c r="W704" i="1"/>
  <c r="Y704" i="1"/>
  <c r="Z704" i="1"/>
  <c r="AA704" i="1"/>
  <c r="AB704" i="1"/>
  <c r="AC704" i="1"/>
  <c r="AD704" i="1"/>
  <c r="AE704" i="1"/>
  <c r="U705" i="1"/>
  <c r="V705" i="1"/>
  <c r="W705" i="1"/>
  <c r="Y705" i="1"/>
  <c r="Z705" i="1"/>
  <c r="AA705" i="1"/>
  <c r="AB705" i="1"/>
  <c r="AC705" i="1"/>
  <c r="AD705" i="1"/>
  <c r="AE705" i="1"/>
  <c r="U706" i="1"/>
  <c r="V706" i="1"/>
  <c r="W706" i="1"/>
  <c r="Y706" i="1"/>
  <c r="Z706" i="1"/>
  <c r="AA706" i="1"/>
  <c r="AB706" i="1"/>
  <c r="AC706" i="1"/>
  <c r="AD706" i="1"/>
  <c r="AE706" i="1"/>
  <c r="U707" i="1"/>
  <c r="V707" i="1"/>
  <c r="W707" i="1"/>
  <c r="Y707" i="1"/>
  <c r="Z707" i="1"/>
  <c r="AA707" i="1"/>
  <c r="AB707" i="1"/>
  <c r="AC707" i="1"/>
  <c r="AD707" i="1"/>
  <c r="AE707" i="1"/>
  <c r="U708" i="1"/>
  <c r="V708" i="1"/>
  <c r="W708" i="1"/>
  <c r="Y708" i="1"/>
  <c r="Z708" i="1"/>
  <c r="AA708" i="1"/>
  <c r="AB708" i="1"/>
  <c r="AC708" i="1"/>
  <c r="AD708" i="1"/>
  <c r="AE708" i="1"/>
  <c r="U709" i="1"/>
  <c r="V709" i="1"/>
  <c r="W709" i="1"/>
  <c r="Y709" i="1"/>
  <c r="Z709" i="1"/>
  <c r="AA709" i="1"/>
  <c r="AB709" i="1"/>
  <c r="AC709" i="1"/>
  <c r="AD709" i="1"/>
  <c r="AE709" i="1"/>
  <c r="U710" i="1"/>
  <c r="V710" i="1"/>
  <c r="W710" i="1"/>
  <c r="Y710" i="1"/>
  <c r="Z710" i="1"/>
  <c r="AA710" i="1"/>
  <c r="AB710" i="1"/>
  <c r="AC710" i="1"/>
  <c r="AD710" i="1"/>
  <c r="AE710" i="1"/>
  <c r="U711" i="1"/>
  <c r="V711" i="1"/>
  <c r="W711" i="1"/>
  <c r="Y711" i="1"/>
  <c r="Z711" i="1"/>
  <c r="AA711" i="1"/>
  <c r="AB711" i="1"/>
  <c r="AC711" i="1"/>
  <c r="AD711" i="1"/>
  <c r="AE711" i="1"/>
  <c r="U712" i="1"/>
  <c r="V712" i="1"/>
  <c r="W712" i="1"/>
  <c r="Y712" i="1"/>
  <c r="Z712" i="1"/>
  <c r="AA712" i="1"/>
  <c r="AB712" i="1"/>
  <c r="AC712" i="1"/>
  <c r="AD712" i="1"/>
  <c r="AE712" i="1"/>
  <c r="U713" i="1"/>
  <c r="V713" i="1"/>
  <c r="W713" i="1"/>
  <c r="Y713" i="1"/>
  <c r="Z713" i="1"/>
  <c r="AA713" i="1"/>
  <c r="AB713" i="1"/>
  <c r="AC713" i="1"/>
  <c r="AD713" i="1"/>
  <c r="AE713" i="1"/>
  <c r="U714" i="1"/>
  <c r="V714" i="1"/>
  <c r="W714" i="1"/>
  <c r="Y714" i="1"/>
  <c r="Z714" i="1"/>
  <c r="AA714" i="1"/>
  <c r="AB714" i="1"/>
  <c r="AC714" i="1"/>
  <c r="AD714" i="1"/>
  <c r="AE714" i="1"/>
  <c r="U715" i="1"/>
  <c r="V715" i="1"/>
  <c r="W715" i="1"/>
  <c r="Y715" i="1"/>
  <c r="Z715" i="1"/>
  <c r="AA715" i="1"/>
  <c r="AB715" i="1"/>
  <c r="AC715" i="1"/>
  <c r="AD715" i="1"/>
  <c r="AE715" i="1"/>
  <c r="U716" i="1"/>
  <c r="V716" i="1"/>
  <c r="W716" i="1"/>
  <c r="Y716" i="1"/>
  <c r="Z716" i="1"/>
  <c r="AA716" i="1"/>
  <c r="AB716" i="1"/>
  <c r="AC716" i="1"/>
  <c r="AD716" i="1"/>
  <c r="AE716" i="1"/>
  <c r="U717" i="1"/>
  <c r="V717" i="1"/>
  <c r="W717" i="1"/>
  <c r="Y717" i="1"/>
  <c r="Z717" i="1"/>
  <c r="AA717" i="1"/>
  <c r="AB717" i="1"/>
  <c r="AC717" i="1"/>
  <c r="AD717" i="1"/>
  <c r="AE717" i="1"/>
  <c r="U718" i="1"/>
  <c r="V718" i="1"/>
  <c r="W718" i="1"/>
  <c r="Y718" i="1"/>
  <c r="Z718" i="1"/>
  <c r="AA718" i="1"/>
  <c r="AB718" i="1"/>
  <c r="AC718" i="1"/>
  <c r="AD718" i="1"/>
  <c r="AE718" i="1"/>
  <c r="U719" i="1"/>
  <c r="V719" i="1"/>
  <c r="W719" i="1"/>
  <c r="Y719" i="1"/>
  <c r="Z719" i="1"/>
  <c r="AA719" i="1"/>
  <c r="AB719" i="1"/>
  <c r="AC719" i="1"/>
  <c r="AD719" i="1"/>
  <c r="AE719" i="1"/>
  <c r="U720" i="1"/>
  <c r="V720" i="1"/>
  <c r="W720" i="1"/>
  <c r="Y720" i="1"/>
  <c r="Z720" i="1"/>
  <c r="AA720" i="1"/>
  <c r="AB720" i="1"/>
  <c r="AC720" i="1"/>
  <c r="AD720" i="1"/>
  <c r="AE720" i="1"/>
  <c r="U721" i="1"/>
  <c r="V721" i="1"/>
  <c r="W721" i="1"/>
  <c r="Y721" i="1"/>
  <c r="Z721" i="1"/>
  <c r="AA721" i="1"/>
  <c r="AB721" i="1"/>
  <c r="AC721" i="1"/>
  <c r="AD721" i="1"/>
  <c r="AE721" i="1"/>
  <c r="U722" i="1"/>
  <c r="V722" i="1"/>
  <c r="W722" i="1"/>
  <c r="Y722" i="1"/>
  <c r="Z722" i="1"/>
  <c r="AA722" i="1"/>
  <c r="AB722" i="1"/>
  <c r="AC722" i="1"/>
  <c r="AD722" i="1"/>
  <c r="AE722" i="1"/>
  <c r="U723" i="1"/>
  <c r="V723" i="1"/>
  <c r="W723" i="1"/>
  <c r="Y723" i="1"/>
  <c r="Z723" i="1"/>
  <c r="AA723" i="1"/>
  <c r="AB723" i="1"/>
  <c r="AC723" i="1"/>
  <c r="AD723" i="1"/>
  <c r="AE723" i="1"/>
  <c r="U724" i="1"/>
  <c r="V724" i="1"/>
  <c r="W724" i="1"/>
  <c r="Y724" i="1"/>
  <c r="Z724" i="1"/>
  <c r="AA724" i="1"/>
  <c r="AB724" i="1"/>
  <c r="AC724" i="1"/>
  <c r="AD724" i="1"/>
  <c r="AE724" i="1"/>
  <c r="U725" i="1"/>
  <c r="V725" i="1"/>
  <c r="W725" i="1"/>
  <c r="Y725" i="1"/>
  <c r="Z725" i="1"/>
  <c r="AA725" i="1"/>
  <c r="AB725" i="1"/>
  <c r="AC725" i="1"/>
  <c r="AD725" i="1"/>
  <c r="AE725" i="1"/>
  <c r="U726" i="1"/>
  <c r="V726" i="1"/>
  <c r="W726" i="1"/>
  <c r="Y726" i="1"/>
  <c r="Z726" i="1"/>
  <c r="AA726" i="1"/>
  <c r="AB726" i="1"/>
  <c r="AC726" i="1"/>
  <c r="AD726" i="1"/>
  <c r="AE726" i="1"/>
  <c r="U727" i="1"/>
  <c r="V727" i="1"/>
  <c r="W727" i="1"/>
  <c r="Y727" i="1"/>
  <c r="Z727" i="1"/>
  <c r="AA727" i="1"/>
  <c r="AB727" i="1"/>
  <c r="AC727" i="1"/>
  <c r="AD727" i="1"/>
  <c r="AE727" i="1"/>
  <c r="U728" i="1"/>
  <c r="V728" i="1"/>
  <c r="W728" i="1"/>
  <c r="Y728" i="1"/>
  <c r="Z728" i="1"/>
  <c r="AA728" i="1"/>
  <c r="AB728" i="1"/>
  <c r="AC728" i="1"/>
  <c r="AD728" i="1"/>
  <c r="AE728" i="1"/>
  <c r="U729" i="1"/>
  <c r="V729" i="1"/>
  <c r="W729" i="1"/>
  <c r="Y729" i="1"/>
  <c r="Z729" i="1"/>
  <c r="AA729" i="1"/>
  <c r="AB729" i="1"/>
  <c r="AC729" i="1"/>
  <c r="AD729" i="1"/>
  <c r="AE729" i="1"/>
  <c r="U730" i="1"/>
  <c r="V730" i="1"/>
  <c r="W730" i="1"/>
  <c r="Y730" i="1"/>
  <c r="Z730" i="1"/>
  <c r="AA730" i="1"/>
  <c r="AB730" i="1"/>
  <c r="AC730" i="1"/>
  <c r="AD730" i="1"/>
  <c r="AE730" i="1"/>
  <c r="U731" i="1"/>
  <c r="V731" i="1"/>
  <c r="W731" i="1"/>
  <c r="Y731" i="1"/>
  <c r="Z731" i="1"/>
  <c r="AA731" i="1"/>
  <c r="AB731" i="1"/>
  <c r="AC731" i="1"/>
  <c r="AD731" i="1"/>
  <c r="AE731" i="1"/>
  <c r="U732" i="1"/>
  <c r="V732" i="1"/>
  <c r="W732" i="1"/>
  <c r="Y732" i="1"/>
  <c r="Z732" i="1"/>
  <c r="AA732" i="1"/>
  <c r="AB732" i="1"/>
  <c r="AC732" i="1"/>
  <c r="AD732" i="1"/>
  <c r="AE732" i="1"/>
  <c r="U733" i="1"/>
  <c r="V733" i="1"/>
  <c r="W733" i="1"/>
  <c r="Y733" i="1"/>
  <c r="Z733" i="1"/>
  <c r="AA733" i="1"/>
  <c r="AB733" i="1"/>
  <c r="AC733" i="1"/>
  <c r="AD733" i="1"/>
  <c r="AE733" i="1"/>
  <c r="U734" i="1"/>
  <c r="V734" i="1"/>
  <c r="W734" i="1"/>
  <c r="Y734" i="1"/>
  <c r="Z734" i="1"/>
  <c r="AA734" i="1"/>
  <c r="AB734" i="1"/>
  <c r="AC734" i="1"/>
  <c r="AD734" i="1"/>
  <c r="AE734" i="1"/>
  <c r="U735" i="1"/>
  <c r="V735" i="1"/>
  <c r="W735" i="1"/>
  <c r="Y735" i="1"/>
  <c r="Z735" i="1"/>
  <c r="AA735" i="1"/>
  <c r="AB735" i="1"/>
  <c r="AC735" i="1"/>
  <c r="AD735" i="1"/>
  <c r="AE735" i="1"/>
  <c r="U736" i="1"/>
  <c r="V736" i="1"/>
  <c r="W736" i="1"/>
  <c r="Y736" i="1"/>
  <c r="Z736" i="1"/>
  <c r="AA736" i="1"/>
  <c r="AB736" i="1"/>
  <c r="AC736" i="1"/>
  <c r="AD736" i="1"/>
  <c r="AE736" i="1"/>
  <c r="U737" i="1"/>
  <c r="V737" i="1"/>
  <c r="W737" i="1"/>
  <c r="Y737" i="1"/>
  <c r="Z737" i="1"/>
  <c r="AA737" i="1"/>
  <c r="AB737" i="1"/>
  <c r="AC737" i="1"/>
  <c r="AD737" i="1"/>
  <c r="AE737" i="1"/>
  <c r="U738" i="1"/>
  <c r="V738" i="1"/>
  <c r="W738" i="1"/>
  <c r="Y738" i="1"/>
  <c r="Z738" i="1"/>
  <c r="AA738" i="1"/>
  <c r="AB738" i="1"/>
  <c r="AC738" i="1"/>
  <c r="AD738" i="1"/>
  <c r="AE738" i="1"/>
  <c r="U739" i="1"/>
  <c r="V739" i="1"/>
  <c r="W739" i="1"/>
  <c r="Y739" i="1"/>
  <c r="Z739" i="1"/>
  <c r="AA739" i="1"/>
  <c r="AB739" i="1"/>
  <c r="AC739" i="1"/>
  <c r="AD739" i="1"/>
  <c r="AE739" i="1"/>
  <c r="U740" i="1"/>
  <c r="V740" i="1"/>
  <c r="W740" i="1"/>
  <c r="Y740" i="1"/>
  <c r="Z740" i="1"/>
  <c r="AA740" i="1"/>
  <c r="AB740" i="1"/>
  <c r="AC740" i="1"/>
  <c r="AD740" i="1"/>
  <c r="AE740" i="1"/>
  <c r="U741" i="1"/>
  <c r="V741" i="1"/>
  <c r="W741" i="1"/>
  <c r="Y741" i="1"/>
  <c r="Z741" i="1"/>
  <c r="AA741" i="1"/>
  <c r="AB741" i="1"/>
  <c r="AC741" i="1"/>
  <c r="AD741" i="1"/>
  <c r="AE741" i="1"/>
  <c r="U742" i="1"/>
  <c r="V742" i="1"/>
  <c r="W742" i="1"/>
  <c r="Y742" i="1"/>
  <c r="Z742" i="1"/>
  <c r="AA742" i="1"/>
  <c r="AB742" i="1"/>
  <c r="AC742" i="1"/>
  <c r="AD742" i="1"/>
  <c r="AE742" i="1"/>
  <c r="U743" i="1"/>
  <c r="V743" i="1"/>
  <c r="W743" i="1"/>
  <c r="Y743" i="1"/>
  <c r="Z743" i="1"/>
  <c r="AA743" i="1"/>
  <c r="AB743" i="1"/>
  <c r="AC743" i="1"/>
  <c r="AD743" i="1"/>
  <c r="AE743" i="1"/>
  <c r="U744" i="1"/>
  <c r="V744" i="1"/>
  <c r="W744" i="1"/>
  <c r="Y744" i="1"/>
  <c r="Z744" i="1"/>
  <c r="AA744" i="1"/>
  <c r="AB744" i="1"/>
  <c r="AC744" i="1"/>
  <c r="AD744" i="1"/>
  <c r="AE744" i="1"/>
  <c r="U745" i="1"/>
  <c r="V745" i="1"/>
  <c r="W745" i="1"/>
  <c r="Y745" i="1"/>
  <c r="Z745" i="1"/>
  <c r="AA745" i="1"/>
  <c r="AB745" i="1"/>
  <c r="AC745" i="1"/>
  <c r="AD745" i="1"/>
  <c r="AE745" i="1"/>
  <c r="U746" i="1"/>
  <c r="V746" i="1"/>
  <c r="W746" i="1"/>
  <c r="Y746" i="1"/>
  <c r="Z746" i="1"/>
  <c r="AA746" i="1"/>
  <c r="AB746" i="1"/>
  <c r="AC746" i="1"/>
  <c r="AD746" i="1"/>
  <c r="AE746" i="1"/>
  <c r="U747" i="1"/>
  <c r="V747" i="1"/>
  <c r="W747" i="1"/>
  <c r="Y747" i="1"/>
  <c r="Z747" i="1"/>
  <c r="AA747" i="1"/>
  <c r="AB747" i="1"/>
  <c r="AC747" i="1"/>
  <c r="AD747" i="1"/>
  <c r="AE747" i="1"/>
  <c r="U748" i="1"/>
  <c r="V748" i="1"/>
  <c r="W748" i="1"/>
  <c r="Y748" i="1"/>
  <c r="Z748" i="1"/>
  <c r="AA748" i="1"/>
  <c r="AB748" i="1"/>
  <c r="AC748" i="1"/>
  <c r="AD748" i="1"/>
  <c r="AE748" i="1"/>
  <c r="U749" i="1"/>
  <c r="V749" i="1"/>
  <c r="W749" i="1"/>
  <c r="Y749" i="1"/>
  <c r="Z749" i="1"/>
  <c r="AA749" i="1"/>
  <c r="AB749" i="1"/>
  <c r="AC749" i="1"/>
  <c r="AD749" i="1"/>
  <c r="AE749" i="1"/>
  <c r="U750" i="1"/>
  <c r="V750" i="1"/>
  <c r="W750" i="1"/>
  <c r="Y750" i="1"/>
  <c r="Z750" i="1"/>
  <c r="AA750" i="1"/>
  <c r="AB750" i="1"/>
  <c r="AC750" i="1"/>
  <c r="AD750" i="1"/>
  <c r="AE750" i="1"/>
  <c r="U751" i="1"/>
  <c r="V751" i="1"/>
  <c r="W751" i="1"/>
  <c r="Y751" i="1"/>
  <c r="Z751" i="1"/>
  <c r="AA751" i="1"/>
  <c r="AB751" i="1"/>
  <c r="AC751" i="1"/>
  <c r="AD751" i="1"/>
  <c r="AE751" i="1"/>
  <c r="U752" i="1"/>
  <c r="V752" i="1"/>
  <c r="W752" i="1"/>
  <c r="Y752" i="1"/>
  <c r="Z752" i="1"/>
  <c r="AA752" i="1"/>
  <c r="AB752" i="1"/>
  <c r="AC752" i="1"/>
  <c r="AD752" i="1"/>
  <c r="AE752" i="1"/>
  <c r="U753" i="1"/>
  <c r="V753" i="1"/>
  <c r="W753" i="1"/>
  <c r="Y753" i="1"/>
  <c r="Z753" i="1"/>
  <c r="AA753" i="1"/>
  <c r="AB753" i="1"/>
  <c r="AC753" i="1"/>
  <c r="AD753" i="1"/>
  <c r="AE753" i="1"/>
  <c r="U754" i="1"/>
  <c r="V754" i="1"/>
  <c r="W754" i="1"/>
  <c r="Y754" i="1"/>
  <c r="Z754" i="1"/>
  <c r="AA754" i="1"/>
  <c r="AB754" i="1"/>
  <c r="AC754" i="1"/>
  <c r="AD754" i="1"/>
  <c r="AE754" i="1"/>
  <c r="U755" i="1"/>
  <c r="V755" i="1"/>
  <c r="W755" i="1"/>
  <c r="Y755" i="1"/>
  <c r="Z755" i="1"/>
  <c r="AA755" i="1"/>
  <c r="AB755" i="1"/>
  <c r="AC755" i="1"/>
  <c r="AD755" i="1"/>
  <c r="AE755" i="1"/>
  <c r="U756" i="1"/>
  <c r="V756" i="1"/>
  <c r="W756" i="1"/>
  <c r="Y756" i="1"/>
  <c r="Z756" i="1"/>
  <c r="AA756" i="1"/>
  <c r="AB756" i="1"/>
  <c r="AC756" i="1"/>
  <c r="AD756" i="1"/>
  <c r="AE756" i="1"/>
  <c r="U757" i="1"/>
  <c r="V757" i="1"/>
  <c r="W757" i="1"/>
  <c r="Y757" i="1"/>
  <c r="Z757" i="1"/>
  <c r="AA757" i="1"/>
  <c r="AB757" i="1"/>
  <c r="AC757" i="1"/>
  <c r="AD757" i="1"/>
  <c r="U758" i="1"/>
  <c r="V758" i="1"/>
  <c r="W758" i="1"/>
  <c r="Y758" i="1"/>
  <c r="Z758" i="1"/>
  <c r="AA758" i="1"/>
  <c r="AB758" i="1"/>
  <c r="AC758" i="1"/>
  <c r="AD758" i="1"/>
  <c r="U759" i="1"/>
  <c r="V759" i="1"/>
  <c r="W759" i="1"/>
  <c r="Y759" i="1"/>
  <c r="Z759" i="1"/>
  <c r="AA759" i="1"/>
  <c r="AB759" i="1"/>
  <c r="AC759" i="1"/>
  <c r="AD759" i="1"/>
  <c r="U760" i="1"/>
  <c r="V760" i="1"/>
  <c r="W760" i="1"/>
  <c r="Y760" i="1"/>
  <c r="Z760" i="1"/>
  <c r="AA760" i="1"/>
  <c r="AB760" i="1"/>
  <c r="AC760" i="1"/>
  <c r="AD760" i="1"/>
  <c r="U761" i="1"/>
  <c r="V761" i="1"/>
  <c r="W761" i="1"/>
  <c r="Y761" i="1"/>
  <c r="Z761" i="1"/>
  <c r="AA761" i="1"/>
  <c r="AB761" i="1"/>
  <c r="AC761" i="1"/>
  <c r="AD761" i="1"/>
  <c r="AE761" i="1"/>
  <c r="U762" i="1"/>
  <c r="V762" i="1"/>
  <c r="W762" i="1"/>
  <c r="Y762" i="1"/>
  <c r="Z762" i="1"/>
  <c r="AA762" i="1"/>
  <c r="AB762" i="1"/>
  <c r="AC762" i="1"/>
  <c r="AD762" i="1"/>
  <c r="AE762" i="1"/>
  <c r="U763" i="1"/>
  <c r="V763" i="1"/>
  <c r="W763" i="1"/>
  <c r="Y763" i="1"/>
  <c r="Z763" i="1"/>
  <c r="AA763" i="1"/>
  <c r="AB763" i="1"/>
  <c r="AC763" i="1"/>
  <c r="AD763" i="1"/>
  <c r="AE763" i="1"/>
  <c r="U764" i="1"/>
  <c r="V764" i="1"/>
  <c r="W764" i="1"/>
  <c r="Y764" i="1"/>
  <c r="Z764" i="1"/>
  <c r="AA764" i="1"/>
  <c r="AB764" i="1"/>
  <c r="AC764" i="1"/>
  <c r="AD764" i="1"/>
  <c r="AE764" i="1"/>
  <c r="U765" i="1"/>
  <c r="V765" i="1"/>
  <c r="W765" i="1"/>
  <c r="Y765" i="1"/>
  <c r="Z765" i="1"/>
  <c r="AA765" i="1"/>
  <c r="AB765" i="1"/>
  <c r="AC765" i="1"/>
  <c r="AD765" i="1"/>
  <c r="U766" i="1"/>
  <c r="V766" i="1"/>
  <c r="W766" i="1"/>
  <c r="Y766" i="1"/>
  <c r="Z766" i="1"/>
  <c r="AA766" i="1"/>
  <c r="AB766" i="1"/>
  <c r="AC766" i="1"/>
  <c r="AD766" i="1"/>
  <c r="U767" i="1"/>
  <c r="V767" i="1"/>
  <c r="W767" i="1"/>
  <c r="Y767" i="1"/>
  <c r="Z767" i="1"/>
  <c r="AA767" i="1"/>
  <c r="AB767" i="1"/>
  <c r="AC767" i="1"/>
  <c r="AD767" i="1"/>
  <c r="U768" i="1"/>
  <c r="V768" i="1"/>
  <c r="W768" i="1"/>
  <c r="Y768" i="1"/>
  <c r="Z768" i="1"/>
  <c r="AA768" i="1"/>
  <c r="AB768" i="1"/>
  <c r="AC768" i="1"/>
  <c r="AD768" i="1"/>
  <c r="U769" i="1"/>
  <c r="V769" i="1"/>
  <c r="W769" i="1"/>
  <c r="Y769" i="1"/>
  <c r="Z769" i="1"/>
  <c r="AA769" i="1"/>
  <c r="AB769" i="1"/>
  <c r="AC769" i="1"/>
  <c r="AD769" i="1"/>
  <c r="AE769" i="1"/>
  <c r="U770" i="1"/>
  <c r="V770" i="1"/>
  <c r="W770" i="1"/>
  <c r="Y770" i="1"/>
  <c r="Z770" i="1"/>
  <c r="AA770" i="1"/>
  <c r="AB770" i="1"/>
  <c r="AC770" i="1"/>
  <c r="AD770" i="1"/>
  <c r="AE770" i="1"/>
  <c r="U771" i="1"/>
  <c r="V771" i="1"/>
  <c r="W771" i="1"/>
  <c r="Y771" i="1"/>
  <c r="Z771" i="1"/>
  <c r="AA771" i="1"/>
  <c r="AB771" i="1"/>
  <c r="AC771" i="1"/>
  <c r="AD771" i="1"/>
  <c r="AE771" i="1"/>
  <c r="U772" i="1"/>
  <c r="V772" i="1"/>
  <c r="W772" i="1"/>
  <c r="Y772" i="1"/>
  <c r="Z772" i="1"/>
  <c r="AA772" i="1"/>
  <c r="AB772" i="1"/>
  <c r="AC772" i="1"/>
  <c r="AD772" i="1"/>
  <c r="AE772" i="1"/>
  <c r="U773" i="1"/>
  <c r="V773" i="1"/>
  <c r="W773" i="1"/>
  <c r="Y773" i="1"/>
  <c r="Z773" i="1"/>
  <c r="AA773" i="1"/>
  <c r="AB773" i="1"/>
  <c r="AC773" i="1"/>
  <c r="AD773" i="1"/>
  <c r="AE773" i="1"/>
  <c r="U774" i="1"/>
  <c r="V774" i="1"/>
  <c r="W774" i="1"/>
  <c r="Y774" i="1"/>
  <c r="Z774" i="1"/>
  <c r="AA774" i="1"/>
  <c r="AB774" i="1"/>
  <c r="AC774" i="1"/>
  <c r="AD774" i="1"/>
  <c r="U775" i="1"/>
  <c r="V775" i="1"/>
  <c r="W775" i="1"/>
  <c r="Y775" i="1"/>
  <c r="Z775" i="1"/>
  <c r="AA775" i="1"/>
  <c r="AB775" i="1"/>
  <c r="AC775" i="1"/>
  <c r="AD775" i="1"/>
  <c r="U776" i="1"/>
  <c r="V776" i="1"/>
  <c r="W776" i="1"/>
  <c r="Y776" i="1"/>
  <c r="Z776" i="1"/>
  <c r="AA776" i="1"/>
  <c r="AB776" i="1"/>
  <c r="AC776" i="1"/>
  <c r="AD776" i="1"/>
  <c r="U777" i="1"/>
  <c r="V777" i="1"/>
  <c r="W777" i="1"/>
  <c r="Y777" i="1"/>
  <c r="Z777" i="1"/>
  <c r="AA777" i="1"/>
  <c r="AB777" i="1"/>
  <c r="AC777" i="1"/>
  <c r="AD777" i="1"/>
  <c r="U778" i="1"/>
  <c r="V778" i="1"/>
  <c r="W778" i="1"/>
  <c r="Y778" i="1"/>
  <c r="Z778" i="1"/>
  <c r="AA778" i="1"/>
  <c r="AB778" i="1"/>
  <c r="AC778" i="1"/>
  <c r="AD778" i="1"/>
  <c r="U779" i="1"/>
  <c r="V779" i="1"/>
  <c r="W779" i="1"/>
  <c r="Y779" i="1"/>
  <c r="Z779" i="1"/>
  <c r="AA779" i="1"/>
  <c r="AB779" i="1"/>
  <c r="AC779" i="1"/>
  <c r="AD779" i="1"/>
  <c r="U780" i="1"/>
  <c r="V780" i="1"/>
  <c r="W780" i="1"/>
  <c r="Y780" i="1"/>
  <c r="Z780" i="1"/>
  <c r="AA780" i="1"/>
  <c r="AB780" i="1"/>
  <c r="AC780" i="1"/>
  <c r="AD780" i="1"/>
  <c r="AE780" i="1"/>
  <c r="U781" i="1"/>
  <c r="V781" i="1"/>
  <c r="W781" i="1"/>
  <c r="Y781" i="1"/>
  <c r="Z781" i="1"/>
  <c r="AA781" i="1"/>
  <c r="AB781" i="1"/>
  <c r="AC781" i="1"/>
  <c r="AD781" i="1"/>
  <c r="AE781" i="1"/>
  <c r="U782" i="1"/>
  <c r="V782" i="1"/>
  <c r="W782" i="1"/>
  <c r="Y782" i="1"/>
  <c r="Z782" i="1"/>
  <c r="AA782" i="1"/>
  <c r="AB782" i="1"/>
  <c r="AC782" i="1"/>
  <c r="AD782" i="1"/>
  <c r="AE782" i="1"/>
  <c r="U783" i="1"/>
  <c r="V783" i="1"/>
  <c r="W783" i="1"/>
  <c r="Y783" i="1"/>
  <c r="Z783" i="1"/>
  <c r="AA783" i="1"/>
  <c r="AB783" i="1"/>
  <c r="AC783" i="1"/>
  <c r="AD783" i="1"/>
  <c r="AE783" i="1"/>
  <c r="U784" i="1"/>
  <c r="V784" i="1"/>
  <c r="W784" i="1"/>
  <c r="Y784" i="1"/>
  <c r="Z784" i="1"/>
  <c r="AA784" i="1"/>
  <c r="AB784" i="1"/>
  <c r="AC784" i="1"/>
  <c r="AD784" i="1"/>
  <c r="AE784" i="1"/>
  <c r="U785" i="1"/>
  <c r="V785" i="1"/>
  <c r="W785" i="1"/>
  <c r="Y785" i="1"/>
  <c r="Z785" i="1"/>
  <c r="AA785" i="1"/>
  <c r="AB785" i="1"/>
  <c r="AC785" i="1"/>
  <c r="AD785" i="1"/>
  <c r="AE785" i="1"/>
  <c r="U786" i="1"/>
  <c r="V786" i="1"/>
  <c r="W786" i="1"/>
  <c r="Y786" i="1"/>
  <c r="Z786" i="1"/>
  <c r="AA786" i="1"/>
  <c r="AB786" i="1"/>
  <c r="AC786" i="1"/>
  <c r="AD786" i="1"/>
  <c r="AE786" i="1"/>
  <c r="U787" i="1"/>
  <c r="V787" i="1"/>
  <c r="W787" i="1"/>
  <c r="Y787" i="1"/>
  <c r="Z787" i="1"/>
  <c r="AA787" i="1"/>
  <c r="AB787" i="1"/>
  <c r="AC787" i="1"/>
  <c r="AD787" i="1"/>
  <c r="AE787" i="1"/>
  <c r="U788" i="1"/>
  <c r="V788" i="1"/>
  <c r="W788" i="1"/>
  <c r="Y788" i="1"/>
  <c r="Z788" i="1"/>
  <c r="AA788" i="1"/>
  <c r="AB788" i="1"/>
  <c r="AC788" i="1"/>
  <c r="AD788" i="1"/>
  <c r="AE788" i="1"/>
  <c r="U789" i="1"/>
  <c r="V789" i="1"/>
  <c r="W789" i="1"/>
  <c r="Y789" i="1"/>
  <c r="Z789" i="1"/>
  <c r="AA789" i="1"/>
  <c r="AB789" i="1"/>
  <c r="AC789" i="1"/>
  <c r="AD789" i="1"/>
  <c r="AE789" i="1"/>
  <c r="U790" i="1"/>
  <c r="V790" i="1"/>
  <c r="W790" i="1"/>
  <c r="Y790" i="1"/>
  <c r="Z790" i="1"/>
  <c r="AA790" i="1"/>
  <c r="AB790" i="1"/>
  <c r="AC790" i="1"/>
  <c r="AD790" i="1"/>
  <c r="AE790" i="1"/>
  <c r="U791" i="1"/>
  <c r="V791" i="1"/>
  <c r="W791" i="1"/>
  <c r="Y791" i="1"/>
  <c r="Z791" i="1"/>
  <c r="AA791" i="1"/>
  <c r="AB791" i="1"/>
  <c r="AC791" i="1"/>
  <c r="AD791" i="1"/>
  <c r="AE791" i="1"/>
  <c r="U792" i="1"/>
  <c r="V792" i="1"/>
  <c r="W792" i="1"/>
  <c r="Y792" i="1"/>
  <c r="Z792" i="1"/>
  <c r="AA792" i="1"/>
  <c r="AB792" i="1"/>
  <c r="AC792" i="1"/>
  <c r="AD792" i="1"/>
  <c r="AE792" i="1"/>
  <c r="U793" i="1"/>
  <c r="V793" i="1"/>
  <c r="W793" i="1"/>
  <c r="Y793" i="1"/>
  <c r="Z793" i="1"/>
  <c r="AA793" i="1"/>
  <c r="AB793" i="1"/>
  <c r="AC793" i="1"/>
  <c r="AD793" i="1"/>
  <c r="AE793" i="1"/>
  <c r="U794" i="1"/>
  <c r="V794" i="1"/>
  <c r="W794" i="1"/>
  <c r="Y794" i="1"/>
  <c r="Z794" i="1"/>
  <c r="AA794" i="1"/>
  <c r="AB794" i="1"/>
  <c r="AC794" i="1"/>
  <c r="AD794" i="1"/>
  <c r="AE794" i="1"/>
  <c r="U795" i="1"/>
  <c r="V795" i="1"/>
  <c r="W795" i="1"/>
  <c r="Y795" i="1"/>
  <c r="Z795" i="1"/>
  <c r="AA795" i="1"/>
  <c r="AB795" i="1"/>
  <c r="AC795" i="1"/>
  <c r="AD795" i="1"/>
  <c r="AE795" i="1"/>
  <c r="U796" i="1"/>
  <c r="V796" i="1"/>
  <c r="W796" i="1"/>
  <c r="Y796" i="1"/>
  <c r="Z796" i="1"/>
  <c r="AA796" i="1"/>
  <c r="AB796" i="1"/>
  <c r="AC796" i="1"/>
  <c r="AD796" i="1"/>
  <c r="AE796" i="1"/>
  <c r="U797" i="1"/>
  <c r="V797" i="1"/>
  <c r="W797" i="1"/>
  <c r="Y797" i="1"/>
  <c r="Z797" i="1"/>
  <c r="AA797" i="1"/>
  <c r="AB797" i="1"/>
  <c r="AC797" i="1"/>
  <c r="AD797" i="1"/>
  <c r="AE797" i="1"/>
  <c r="U798" i="1"/>
  <c r="V798" i="1"/>
  <c r="W798" i="1"/>
  <c r="Y798" i="1"/>
  <c r="Z798" i="1"/>
  <c r="AA798" i="1"/>
  <c r="AB798" i="1"/>
  <c r="AC798" i="1"/>
  <c r="AD798" i="1"/>
  <c r="AE798" i="1"/>
  <c r="U799" i="1"/>
  <c r="V799" i="1"/>
  <c r="W799" i="1"/>
  <c r="Y799" i="1"/>
  <c r="Z799" i="1"/>
  <c r="AA799" i="1"/>
  <c r="AB799" i="1"/>
  <c r="AC799" i="1"/>
  <c r="AD799" i="1"/>
  <c r="AE799" i="1"/>
  <c r="U800" i="1"/>
  <c r="V800" i="1"/>
  <c r="W800" i="1"/>
  <c r="Y800" i="1"/>
  <c r="Z800" i="1"/>
  <c r="AA800" i="1"/>
  <c r="AB800" i="1"/>
  <c r="AC800" i="1"/>
  <c r="AD800" i="1"/>
  <c r="AE800" i="1"/>
  <c r="U801" i="1"/>
  <c r="V801" i="1"/>
  <c r="W801" i="1"/>
  <c r="Y801" i="1"/>
  <c r="Z801" i="1"/>
  <c r="AA801" i="1"/>
  <c r="AB801" i="1"/>
  <c r="AC801" i="1"/>
  <c r="AD801" i="1"/>
  <c r="AE801" i="1"/>
  <c r="U802" i="1"/>
  <c r="V802" i="1"/>
  <c r="W802" i="1"/>
  <c r="Y802" i="1"/>
  <c r="Z802" i="1"/>
  <c r="AA802" i="1"/>
  <c r="AB802" i="1"/>
  <c r="AC802" i="1"/>
  <c r="AD802" i="1"/>
  <c r="AE802" i="1"/>
  <c r="U803" i="1"/>
  <c r="V803" i="1"/>
  <c r="W803" i="1"/>
  <c r="Y803" i="1"/>
  <c r="Z803" i="1"/>
  <c r="AA803" i="1"/>
  <c r="AB803" i="1"/>
  <c r="AC803" i="1"/>
  <c r="AD803" i="1"/>
  <c r="U804" i="1"/>
  <c r="V804" i="1"/>
  <c r="W804" i="1"/>
  <c r="Y804" i="1"/>
  <c r="Z804" i="1"/>
  <c r="AA804" i="1"/>
  <c r="AB804" i="1"/>
  <c r="AC804" i="1"/>
  <c r="AD804" i="1"/>
  <c r="U805" i="1"/>
  <c r="V805" i="1"/>
  <c r="W805" i="1"/>
  <c r="Y805" i="1"/>
  <c r="Z805" i="1"/>
  <c r="AA805" i="1"/>
  <c r="AB805" i="1"/>
  <c r="AC805" i="1"/>
  <c r="AD805" i="1"/>
  <c r="U806" i="1"/>
  <c r="V806" i="1"/>
  <c r="W806" i="1"/>
  <c r="Y806" i="1"/>
  <c r="Z806" i="1"/>
  <c r="AA806" i="1"/>
  <c r="AB806" i="1"/>
  <c r="AC806" i="1"/>
  <c r="AD806" i="1"/>
  <c r="AE806" i="1"/>
  <c r="U807" i="1"/>
  <c r="V807" i="1"/>
  <c r="W807" i="1"/>
  <c r="Y807" i="1"/>
  <c r="Z807" i="1"/>
  <c r="AA807" i="1"/>
  <c r="AB807" i="1"/>
  <c r="AC807" i="1"/>
  <c r="AD807" i="1"/>
  <c r="U808" i="1"/>
  <c r="V808" i="1"/>
  <c r="W808" i="1"/>
  <c r="Y808" i="1"/>
  <c r="Z808" i="1"/>
  <c r="AA808" i="1"/>
  <c r="AB808" i="1"/>
  <c r="AC808" i="1"/>
  <c r="AD808" i="1"/>
  <c r="U809" i="1"/>
  <c r="V809" i="1"/>
  <c r="W809" i="1"/>
  <c r="Y809" i="1"/>
  <c r="Z809" i="1"/>
  <c r="AA809" i="1"/>
  <c r="AB809" i="1"/>
  <c r="AC809" i="1"/>
  <c r="AD809" i="1"/>
  <c r="U810" i="1"/>
  <c r="V810" i="1"/>
  <c r="W810" i="1"/>
  <c r="Y810" i="1"/>
  <c r="Z810" i="1"/>
  <c r="AA810" i="1"/>
  <c r="AB810" i="1"/>
  <c r="AC810" i="1"/>
  <c r="AD810" i="1"/>
  <c r="U811" i="1"/>
  <c r="V811" i="1"/>
  <c r="W811" i="1"/>
  <c r="Y811" i="1"/>
  <c r="Z811" i="1"/>
  <c r="AA811" i="1"/>
  <c r="AB811" i="1"/>
  <c r="AC811" i="1"/>
  <c r="AD811" i="1"/>
  <c r="U812" i="1"/>
  <c r="V812" i="1"/>
  <c r="W812" i="1"/>
  <c r="Y812" i="1"/>
  <c r="Z812" i="1"/>
  <c r="AA812" i="1"/>
  <c r="AB812" i="1"/>
  <c r="AC812" i="1"/>
  <c r="AD812" i="1"/>
  <c r="U813" i="1"/>
  <c r="V813" i="1"/>
  <c r="W813" i="1"/>
  <c r="Y813" i="1"/>
  <c r="Z813" i="1"/>
  <c r="AA813" i="1"/>
  <c r="AB813" i="1"/>
  <c r="AC813" i="1"/>
  <c r="AD813" i="1"/>
  <c r="U814" i="1"/>
  <c r="V814" i="1"/>
  <c r="W814" i="1"/>
  <c r="Y814" i="1"/>
  <c r="Z814" i="1"/>
  <c r="AA814" i="1"/>
  <c r="AB814" i="1"/>
  <c r="AC814" i="1"/>
  <c r="AD814" i="1"/>
  <c r="AE814" i="1"/>
  <c r="U815" i="1"/>
  <c r="V815" i="1"/>
  <c r="W815" i="1"/>
  <c r="Y815" i="1"/>
  <c r="Z815" i="1"/>
  <c r="AA815" i="1"/>
  <c r="AB815" i="1"/>
  <c r="AC815" i="1"/>
  <c r="AD815" i="1"/>
  <c r="AE815" i="1"/>
  <c r="U816" i="1"/>
  <c r="V816" i="1"/>
  <c r="W816" i="1"/>
  <c r="Y816" i="1"/>
  <c r="Z816" i="1"/>
  <c r="AA816" i="1"/>
  <c r="AB816" i="1"/>
  <c r="AC816" i="1"/>
  <c r="AD816" i="1"/>
  <c r="AE816" i="1"/>
  <c r="U817" i="1"/>
  <c r="V817" i="1"/>
  <c r="W817" i="1"/>
  <c r="Y817" i="1"/>
  <c r="Z817" i="1"/>
  <c r="AA817" i="1"/>
  <c r="AB817" i="1"/>
  <c r="AC817" i="1"/>
  <c r="AD817" i="1"/>
  <c r="AE817" i="1"/>
  <c r="U818" i="1"/>
  <c r="V818" i="1"/>
  <c r="W818" i="1"/>
  <c r="Y818" i="1"/>
  <c r="Z818" i="1"/>
  <c r="AA818" i="1"/>
  <c r="AB818" i="1"/>
  <c r="AC818" i="1"/>
  <c r="AD818" i="1"/>
  <c r="AE818" i="1"/>
  <c r="U819" i="1"/>
  <c r="V819" i="1"/>
  <c r="W819" i="1"/>
  <c r="Y819" i="1"/>
  <c r="Z819" i="1"/>
  <c r="AA819" i="1"/>
  <c r="AB819" i="1"/>
  <c r="AC819" i="1"/>
  <c r="AD819" i="1"/>
  <c r="AE819" i="1"/>
  <c r="U820" i="1"/>
  <c r="V820" i="1"/>
  <c r="W820" i="1"/>
  <c r="Y820" i="1"/>
  <c r="Z820" i="1"/>
  <c r="AA820" i="1"/>
  <c r="AB820" i="1"/>
  <c r="AC820" i="1"/>
  <c r="AD820" i="1"/>
  <c r="AE820" i="1"/>
  <c r="U821" i="1"/>
  <c r="V821" i="1"/>
  <c r="W821" i="1"/>
  <c r="Y821" i="1"/>
  <c r="Z821" i="1"/>
  <c r="AA821" i="1"/>
  <c r="AB821" i="1"/>
  <c r="AC821" i="1"/>
  <c r="AD821" i="1"/>
  <c r="AE821" i="1"/>
  <c r="U822" i="1"/>
  <c r="V822" i="1"/>
  <c r="W822" i="1"/>
  <c r="Y822" i="1"/>
  <c r="Z822" i="1"/>
  <c r="AA822" i="1"/>
  <c r="AB822" i="1"/>
  <c r="AC822" i="1"/>
  <c r="AD822" i="1"/>
  <c r="AE822" i="1"/>
  <c r="U823" i="1"/>
  <c r="V823" i="1"/>
  <c r="W823" i="1"/>
  <c r="Y823" i="1"/>
  <c r="Z823" i="1"/>
  <c r="AA823" i="1"/>
  <c r="AB823" i="1"/>
  <c r="AC823" i="1"/>
  <c r="AD823" i="1"/>
  <c r="AE823" i="1"/>
  <c r="U824" i="1"/>
  <c r="V824" i="1"/>
  <c r="W824" i="1"/>
  <c r="Y824" i="1"/>
  <c r="Z824" i="1"/>
  <c r="AA824" i="1"/>
  <c r="AB824" i="1"/>
  <c r="AC824" i="1"/>
  <c r="AD824" i="1"/>
  <c r="AE824" i="1"/>
  <c r="U825" i="1"/>
  <c r="V825" i="1"/>
  <c r="W825" i="1"/>
  <c r="Y825" i="1"/>
  <c r="Z825" i="1"/>
  <c r="AA825" i="1"/>
  <c r="AB825" i="1"/>
  <c r="AC825" i="1"/>
  <c r="AD825" i="1"/>
  <c r="AE825" i="1"/>
  <c r="U826" i="1"/>
  <c r="V826" i="1"/>
  <c r="W826" i="1"/>
  <c r="Y826" i="1"/>
  <c r="Z826" i="1"/>
  <c r="AA826" i="1"/>
  <c r="AB826" i="1"/>
  <c r="AC826" i="1"/>
  <c r="AD826" i="1"/>
  <c r="AE826" i="1"/>
  <c r="U827" i="1"/>
  <c r="V827" i="1"/>
  <c r="W827" i="1"/>
  <c r="Y827" i="1"/>
  <c r="Z827" i="1"/>
  <c r="AA827" i="1"/>
  <c r="AB827" i="1"/>
  <c r="AC827" i="1"/>
  <c r="AD827" i="1"/>
  <c r="AE827" i="1"/>
  <c r="U828" i="1"/>
  <c r="V828" i="1"/>
  <c r="W828" i="1"/>
  <c r="Y828" i="1"/>
  <c r="Z828" i="1"/>
  <c r="AA828" i="1"/>
  <c r="AB828" i="1"/>
  <c r="AC828" i="1"/>
  <c r="AD828" i="1"/>
  <c r="AE828" i="1"/>
  <c r="U829" i="1"/>
  <c r="V829" i="1"/>
  <c r="W829" i="1"/>
  <c r="Y829" i="1"/>
  <c r="Z829" i="1"/>
  <c r="AA829" i="1"/>
  <c r="AB829" i="1"/>
  <c r="AC829" i="1"/>
  <c r="AD829" i="1"/>
  <c r="AE829" i="1"/>
  <c r="U830" i="1"/>
  <c r="V830" i="1"/>
  <c r="W830" i="1"/>
  <c r="Y830" i="1"/>
  <c r="Z830" i="1"/>
  <c r="AA830" i="1"/>
  <c r="AB830" i="1"/>
  <c r="AC830" i="1"/>
  <c r="AD830" i="1"/>
  <c r="AE830" i="1"/>
  <c r="U831" i="1"/>
  <c r="V831" i="1"/>
  <c r="W831" i="1"/>
  <c r="Y831" i="1"/>
  <c r="Z831" i="1"/>
  <c r="AA831" i="1"/>
  <c r="AB831" i="1"/>
  <c r="AC831" i="1"/>
  <c r="AD831" i="1"/>
  <c r="AE831" i="1"/>
  <c r="U832" i="1"/>
  <c r="V832" i="1"/>
  <c r="W832" i="1"/>
  <c r="Y832" i="1"/>
  <c r="Z832" i="1"/>
  <c r="AA832" i="1"/>
  <c r="AB832" i="1"/>
  <c r="AC832" i="1"/>
  <c r="AD832" i="1"/>
  <c r="AE832" i="1"/>
  <c r="U833" i="1"/>
  <c r="V833" i="1"/>
  <c r="W833" i="1"/>
  <c r="Y833" i="1"/>
  <c r="Z833" i="1"/>
  <c r="AA833" i="1"/>
  <c r="AB833" i="1"/>
  <c r="AC833" i="1"/>
  <c r="AD833" i="1"/>
  <c r="AE833" i="1"/>
  <c r="U834" i="1"/>
  <c r="V834" i="1"/>
  <c r="W834" i="1"/>
  <c r="Y834" i="1"/>
  <c r="Z834" i="1"/>
  <c r="AA834" i="1"/>
  <c r="AB834" i="1"/>
  <c r="AC834" i="1"/>
  <c r="AD834" i="1"/>
  <c r="AE834" i="1"/>
  <c r="U835" i="1"/>
  <c r="V835" i="1"/>
  <c r="W835" i="1"/>
  <c r="Y835" i="1"/>
  <c r="Z835" i="1"/>
  <c r="AA835" i="1"/>
  <c r="AB835" i="1"/>
  <c r="AC835" i="1"/>
  <c r="AD835" i="1"/>
  <c r="AE835" i="1"/>
  <c r="U836" i="1"/>
  <c r="V836" i="1"/>
  <c r="W836" i="1"/>
  <c r="Y836" i="1"/>
  <c r="Z836" i="1"/>
  <c r="AA836" i="1"/>
  <c r="AB836" i="1"/>
  <c r="AC836" i="1"/>
  <c r="AD836" i="1"/>
  <c r="AE836" i="1"/>
  <c r="U837" i="1"/>
  <c r="V837" i="1"/>
  <c r="W837" i="1"/>
  <c r="Y837" i="1"/>
  <c r="Z837" i="1"/>
  <c r="AA837" i="1"/>
  <c r="AB837" i="1"/>
  <c r="AC837" i="1"/>
  <c r="AD837" i="1"/>
  <c r="AE837" i="1"/>
  <c r="U838" i="1"/>
  <c r="V838" i="1"/>
  <c r="W838" i="1"/>
  <c r="Y838" i="1"/>
  <c r="Z838" i="1"/>
  <c r="AA838" i="1"/>
  <c r="AB838" i="1"/>
  <c r="AC838" i="1"/>
  <c r="AD838" i="1"/>
  <c r="AE838" i="1"/>
  <c r="U839" i="1"/>
  <c r="V839" i="1"/>
  <c r="W839" i="1"/>
  <c r="Y839" i="1"/>
  <c r="Z839" i="1"/>
  <c r="AA839" i="1"/>
  <c r="AB839" i="1"/>
  <c r="AC839" i="1"/>
  <c r="AD839" i="1"/>
  <c r="AE839" i="1"/>
  <c r="U840" i="1"/>
  <c r="V840" i="1"/>
  <c r="W840" i="1"/>
  <c r="Y840" i="1"/>
  <c r="Z840" i="1"/>
  <c r="AA840" i="1"/>
  <c r="AB840" i="1"/>
  <c r="AC840" i="1"/>
  <c r="AD840" i="1"/>
  <c r="AE840" i="1"/>
  <c r="U841" i="1"/>
  <c r="V841" i="1"/>
  <c r="W841" i="1"/>
  <c r="Y841" i="1"/>
  <c r="Z841" i="1"/>
  <c r="AA841" i="1"/>
  <c r="AB841" i="1"/>
  <c r="AC841" i="1"/>
  <c r="AD841" i="1"/>
  <c r="AE841" i="1"/>
  <c r="U842" i="1"/>
  <c r="V842" i="1"/>
  <c r="W842" i="1"/>
  <c r="Y842" i="1"/>
  <c r="Z842" i="1"/>
  <c r="AA842" i="1"/>
  <c r="AB842" i="1"/>
  <c r="AC842" i="1"/>
  <c r="AD842" i="1"/>
  <c r="AE842" i="1"/>
  <c r="U843" i="1"/>
  <c r="V843" i="1"/>
  <c r="W843" i="1"/>
  <c r="Y843" i="1"/>
  <c r="Z843" i="1"/>
  <c r="AA843" i="1"/>
  <c r="AB843" i="1"/>
  <c r="AC843" i="1"/>
  <c r="AD843" i="1"/>
  <c r="AE843" i="1"/>
  <c r="U844" i="1"/>
  <c r="V844" i="1"/>
  <c r="W844" i="1"/>
  <c r="Y844" i="1"/>
  <c r="Z844" i="1"/>
  <c r="AA844" i="1"/>
  <c r="AB844" i="1"/>
  <c r="AC844" i="1"/>
  <c r="AD844" i="1"/>
  <c r="AE844" i="1"/>
  <c r="U845" i="1"/>
  <c r="V845" i="1"/>
  <c r="W845" i="1"/>
  <c r="Y845" i="1"/>
  <c r="Z845" i="1"/>
  <c r="AA845" i="1"/>
  <c r="AB845" i="1"/>
  <c r="AC845" i="1"/>
  <c r="AD845" i="1"/>
  <c r="AE845" i="1"/>
  <c r="U846" i="1"/>
  <c r="V846" i="1"/>
  <c r="W846" i="1"/>
  <c r="Y846" i="1"/>
  <c r="Z846" i="1"/>
  <c r="AA846" i="1"/>
  <c r="AB846" i="1"/>
  <c r="AC846" i="1"/>
  <c r="AD846" i="1"/>
  <c r="AE846" i="1"/>
  <c r="U847" i="1"/>
  <c r="V847" i="1"/>
  <c r="W847" i="1"/>
  <c r="Y847" i="1"/>
  <c r="Z847" i="1"/>
  <c r="AA847" i="1"/>
  <c r="AB847" i="1"/>
  <c r="AC847" i="1"/>
  <c r="AD847" i="1"/>
  <c r="AE847" i="1"/>
  <c r="U848" i="1"/>
  <c r="V848" i="1"/>
  <c r="W848" i="1"/>
  <c r="Y848" i="1"/>
  <c r="Z848" i="1"/>
  <c r="AA848" i="1"/>
  <c r="AB848" i="1"/>
  <c r="AC848" i="1"/>
  <c r="AD848" i="1"/>
  <c r="AE848" i="1"/>
  <c r="U849" i="1"/>
  <c r="V849" i="1"/>
  <c r="W849" i="1"/>
  <c r="Y849" i="1"/>
  <c r="Z849" i="1"/>
  <c r="AA849" i="1"/>
  <c r="AB849" i="1"/>
  <c r="AC849" i="1"/>
  <c r="AD849" i="1"/>
  <c r="AE849" i="1"/>
  <c r="U850" i="1"/>
  <c r="V850" i="1"/>
  <c r="W850" i="1"/>
  <c r="Y850" i="1"/>
  <c r="Z850" i="1"/>
  <c r="AA850" i="1"/>
  <c r="AB850" i="1"/>
  <c r="AC850" i="1"/>
  <c r="AD850" i="1"/>
  <c r="AE850" i="1"/>
  <c r="U851" i="1"/>
  <c r="V851" i="1"/>
  <c r="W851" i="1"/>
  <c r="Y851" i="1"/>
  <c r="Z851" i="1"/>
  <c r="AA851" i="1"/>
  <c r="AB851" i="1"/>
  <c r="AC851" i="1"/>
  <c r="AD851" i="1"/>
  <c r="AE851" i="1"/>
  <c r="U852" i="1"/>
  <c r="V852" i="1"/>
  <c r="W852" i="1"/>
  <c r="Y852" i="1"/>
  <c r="Z852" i="1"/>
  <c r="AA852" i="1"/>
  <c r="AB852" i="1"/>
  <c r="AC852" i="1"/>
  <c r="AD852" i="1"/>
  <c r="U853" i="1"/>
  <c r="V853" i="1"/>
  <c r="W853" i="1"/>
  <c r="Y853" i="1"/>
  <c r="Z853" i="1"/>
  <c r="AA853" i="1"/>
  <c r="AB853" i="1"/>
  <c r="AC853" i="1"/>
  <c r="AD853" i="1"/>
  <c r="U854" i="1"/>
  <c r="V854" i="1"/>
  <c r="W854" i="1"/>
  <c r="Y854" i="1"/>
  <c r="Z854" i="1"/>
  <c r="AA854" i="1"/>
  <c r="AB854" i="1"/>
  <c r="AC854" i="1"/>
  <c r="AD854" i="1"/>
  <c r="U855" i="1"/>
  <c r="V855" i="1"/>
  <c r="W855" i="1"/>
  <c r="Y855" i="1"/>
  <c r="Z855" i="1"/>
  <c r="AA855" i="1"/>
  <c r="AB855" i="1"/>
  <c r="AC855" i="1"/>
  <c r="AD855" i="1"/>
  <c r="AE855" i="1"/>
  <c r="U856" i="1"/>
  <c r="V856" i="1"/>
  <c r="W856" i="1"/>
  <c r="Y856" i="1"/>
  <c r="Z856" i="1"/>
  <c r="AA856" i="1"/>
  <c r="AB856" i="1"/>
  <c r="AC856" i="1"/>
  <c r="AD856" i="1"/>
  <c r="AE856" i="1"/>
  <c r="U857" i="1"/>
  <c r="V857" i="1"/>
  <c r="W857" i="1"/>
  <c r="Y857" i="1"/>
  <c r="Z857" i="1"/>
  <c r="AA857" i="1"/>
  <c r="AB857" i="1"/>
  <c r="AC857" i="1"/>
  <c r="AD857" i="1"/>
  <c r="AE857" i="1"/>
  <c r="U858" i="1"/>
  <c r="V858" i="1"/>
  <c r="W858" i="1"/>
  <c r="Y858" i="1"/>
  <c r="Z858" i="1"/>
  <c r="AA858" i="1"/>
  <c r="AB858" i="1"/>
  <c r="AC858" i="1"/>
  <c r="AD858" i="1"/>
  <c r="AE858" i="1"/>
  <c r="U859" i="1"/>
  <c r="V859" i="1"/>
  <c r="W859" i="1"/>
  <c r="Y859" i="1"/>
  <c r="Z859" i="1"/>
  <c r="AA859" i="1"/>
  <c r="AB859" i="1"/>
  <c r="AC859" i="1"/>
  <c r="AD859" i="1"/>
  <c r="AE859" i="1"/>
  <c r="U860" i="1"/>
  <c r="V860" i="1"/>
  <c r="W860" i="1"/>
  <c r="Y860" i="1"/>
  <c r="Z860" i="1"/>
  <c r="AA860" i="1"/>
  <c r="AB860" i="1"/>
  <c r="AC860" i="1"/>
  <c r="AD860" i="1"/>
  <c r="AE860" i="1"/>
  <c r="U861" i="1"/>
  <c r="V861" i="1"/>
  <c r="W861" i="1"/>
  <c r="Y861" i="1"/>
  <c r="Z861" i="1"/>
  <c r="AA861" i="1"/>
  <c r="AB861" i="1"/>
  <c r="AC861" i="1"/>
  <c r="AD861" i="1"/>
  <c r="U862" i="1"/>
  <c r="V862" i="1"/>
  <c r="W862" i="1"/>
  <c r="Y862" i="1"/>
  <c r="Z862" i="1"/>
  <c r="AA862" i="1"/>
  <c r="AB862" i="1"/>
  <c r="AC862" i="1"/>
  <c r="AD862" i="1"/>
  <c r="U863" i="1"/>
  <c r="V863" i="1"/>
  <c r="W863" i="1"/>
  <c r="Y863" i="1"/>
  <c r="Z863" i="1"/>
  <c r="AA863" i="1"/>
  <c r="AB863" i="1"/>
  <c r="AC863" i="1"/>
  <c r="AD863" i="1"/>
  <c r="AE863" i="1"/>
  <c r="U864" i="1"/>
  <c r="V864" i="1"/>
  <c r="W864" i="1"/>
  <c r="Y864" i="1"/>
  <c r="Z864" i="1"/>
  <c r="AA864" i="1"/>
  <c r="AB864" i="1"/>
  <c r="AC864" i="1"/>
  <c r="AD864" i="1"/>
  <c r="AE864" i="1"/>
  <c r="U865" i="1"/>
  <c r="V865" i="1"/>
  <c r="W865" i="1"/>
  <c r="Y865" i="1"/>
  <c r="Z865" i="1"/>
  <c r="AA865" i="1"/>
  <c r="AB865" i="1"/>
  <c r="AC865" i="1"/>
  <c r="AD865" i="1"/>
  <c r="AE865" i="1"/>
  <c r="U866" i="1"/>
  <c r="V866" i="1"/>
  <c r="W866" i="1"/>
  <c r="Y866" i="1"/>
  <c r="Z866" i="1"/>
  <c r="AA866" i="1"/>
  <c r="AB866" i="1"/>
  <c r="AC866" i="1"/>
  <c r="AD866" i="1"/>
  <c r="AE866" i="1"/>
  <c r="U867" i="1"/>
  <c r="V867" i="1"/>
  <c r="W867" i="1"/>
  <c r="Y867" i="1"/>
  <c r="Z867" i="1"/>
  <c r="AA867" i="1"/>
  <c r="AB867" i="1"/>
  <c r="AC867" i="1"/>
  <c r="AD867" i="1"/>
  <c r="AE867" i="1"/>
  <c r="U868" i="1"/>
  <c r="V868" i="1"/>
  <c r="W868" i="1"/>
  <c r="Y868" i="1"/>
  <c r="Z868" i="1"/>
  <c r="AA868" i="1"/>
  <c r="AB868" i="1"/>
  <c r="AC868" i="1"/>
  <c r="AD868" i="1"/>
  <c r="AE868" i="1"/>
  <c r="U869" i="1"/>
  <c r="V869" i="1"/>
  <c r="W869" i="1"/>
  <c r="Y869" i="1"/>
  <c r="Z869" i="1"/>
  <c r="AA869" i="1"/>
  <c r="AB869" i="1"/>
  <c r="AC869" i="1"/>
  <c r="AD869" i="1"/>
  <c r="AE869" i="1"/>
  <c r="U870" i="1"/>
  <c r="V870" i="1"/>
  <c r="W870" i="1"/>
  <c r="Y870" i="1"/>
  <c r="Z870" i="1"/>
  <c r="AA870" i="1"/>
  <c r="AB870" i="1"/>
  <c r="AC870" i="1"/>
  <c r="AD870" i="1"/>
  <c r="AE870" i="1"/>
  <c r="U871" i="1"/>
  <c r="V871" i="1"/>
  <c r="W871" i="1"/>
  <c r="Y871" i="1"/>
  <c r="Z871" i="1"/>
  <c r="AA871" i="1"/>
  <c r="AB871" i="1"/>
  <c r="AC871" i="1"/>
  <c r="AD871" i="1"/>
  <c r="AE871" i="1"/>
  <c r="U872" i="1"/>
  <c r="V872" i="1"/>
  <c r="W872" i="1"/>
  <c r="Y872" i="1"/>
  <c r="Z872" i="1"/>
  <c r="AA872" i="1"/>
  <c r="AB872" i="1"/>
  <c r="AC872" i="1"/>
  <c r="AD872" i="1"/>
  <c r="U873" i="1"/>
  <c r="V873" i="1"/>
  <c r="W873" i="1"/>
  <c r="Y873" i="1"/>
  <c r="Z873" i="1"/>
  <c r="AA873" i="1"/>
  <c r="AB873" i="1"/>
  <c r="AC873" i="1"/>
  <c r="AD873" i="1"/>
  <c r="U874" i="1"/>
  <c r="V874" i="1"/>
  <c r="W874" i="1"/>
  <c r="Y874" i="1"/>
  <c r="Z874" i="1"/>
  <c r="AA874" i="1"/>
  <c r="AB874" i="1"/>
  <c r="AC874" i="1"/>
  <c r="AD874" i="1"/>
  <c r="U875" i="1"/>
  <c r="V875" i="1"/>
  <c r="W875" i="1"/>
  <c r="Y875" i="1"/>
  <c r="Z875" i="1"/>
  <c r="AA875" i="1"/>
  <c r="AB875" i="1"/>
  <c r="AC875" i="1"/>
  <c r="AD875" i="1"/>
  <c r="U876" i="1"/>
  <c r="V876" i="1"/>
  <c r="W876" i="1"/>
  <c r="Y876" i="1"/>
  <c r="Z876" i="1"/>
  <c r="AA876" i="1"/>
  <c r="AB876" i="1"/>
  <c r="AC876" i="1"/>
  <c r="AD876" i="1"/>
  <c r="U877" i="1"/>
  <c r="V877" i="1"/>
  <c r="W877" i="1"/>
  <c r="Y877" i="1"/>
  <c r="Z877" i="1"/>
  <c r="AA877" i="1"/>
  <c r="AB877" i="1"/>
  <c r="AC877" i="1"/>
  <c r="AD877" i="1"/>
  <c r="AE877" i="1"/>
  <c r="U878" i="1"/>
  <c r="V878" i="1"/>
  <c r="W878" i="1"/>
  <c r="Y878" i="1"/>
  <c r="Z878" i="1"/>
  <c r="AA878" i="1"/>
  <c r="AB878" i="1"/>
  <c r="AC878" i="1"/>
  <c r="AD878" i="1"/>
  <c r="AE878" i="1"/>
  <c r="U879" i="1"/>
  <c r="V879" i="1"/>
  <c r="W879" i="1"/>
  <c r="Y879" i="1"/>
  <c r="Z879" i="1"/>
  <c r="AA879" i="1"/>
  <c r="AB879" i="1"/>
  <c r="AC879" i="1"/>
  <c r="AD879" i="1"/>
  <c r="AE879" i="1"/>
  <c r="U880" i="1"/>
  <c r="V880" i="1"/>
  <c r="W880" i="1"/>
  <c r="Y880" i="1"/>
  <c r="Z880" i="1"/>
  <c r="AA880" i="1"/>
  <c r="AB880" i="1"/>
  <c r="AC880" i="1"/>
  <c r="AD880" i="1"/>
  <c r="AE880" i="1"/>
  <c r="U881" i="1"/>
  <c r="V881" i="1"/>
  <c r="W881" i="1"/>
  <c r="Y881" i="1"/>
  <c r="Z881" i="1"/>
  <c r="AA881" i="1"/>
  <c r="AB881" i="1"/>
  <c r="AC881" i="1"/>
  <c r="AD881" i="1"/>
  <c r="AE881" i="1"/>
  <c r="U882" i="1"/>
  <c r="V882" i="1"/>
  <c r="W882" i="1"/>
  <c r="Y882" i="1"/>
  <c r="Z882" i="1"/>
  <c r="AA882" i="1"/>
  <c r="AB882" i="1"/>
  <c r="AC882" i="1"/>
  <c r="AD882" i="1"/>
  <c r="AE882" i="1"/>
  <c r="U883" i="1"/>
  <c r="V883" i="1"/>
  <c r="W883" i="1"/>
  <c r="Y883" i="1"/>
  <c r="Z883" i="1"/>
  <c r="AA883" i="1"/>
  <c r="AB883" i="1"/>
  <c r="AC883" i="1"/>
  <c r="AD883" i="1"/>
  <c r="AE883" i="1"/>
  <c r="U884" i="1"/>
  <c r="V884" i="1"/>
  <c r="W884" i="1"/>
  <c r="Y884" i="1"/>
  <c r="Z884" i="1"/>
  <c r="AA884" i="1"/>
  <c r="AB884" i="1"/>
  <c r="AC884" i="1"/>
  <c r="AD884" i="1"/>
  <c r="AE884" i="1"/>
  <c r="U885" i="1"/>
  <c r="V885" i="1"/>
  <c r="W885" i="1"/>
  <c r="Y885" i="1"/>
  <c r="Z885" i="1"/>
  <c r="AA885" i="1"/>
  <c r="AB885" i="1"/>
  <c r="AC885" i="1"/>
  <c r="AD885" i="1"/>
  <c r="AE885" i="1"/>
  <c r="U886" i="1"/>
  <c r="V886" i="1"/>
  <c r="W886" i="1"/>
  <c r="Y886" i="1"/>
  <c r="Z886" i="1"/>
  <c r="AA886" i="1"/>
  <c r="AB886" i="1"/>
  <c r="AC886" i="1"/>
  <c r="AD886" i="1"/>
  <c r="AE886" i="1"/>
  <c r="U887" i="1"/>
  <c r="V887" i="1"/>
  <c r="W887" i="1"/>
  <c r="Y887" i="1"/>
  <c r="Z887" i="1"/>
  <c r="AA887" i="1"/>
  <c r="AB887" i="1"/>
  <c r="AC887" i="1"/>
  <c r="AD887" i="1"/>
  <c r="AE887" i="1"/>
  <c r="U888" i="1"/>
  <c r="V888" i="1"/>
  <c r="W888" i="1"/>
  <c r="Y888" i="1"/>
  <c r="Z888" i="1"/>
  <c r="AA888" i="1"/>
  <c r="AB888" i="1"/>
  <c r="AC888" i="1"/>
  <c r="AD888" i="1"/>
  <c r="AE888" i="1"/>
  <c r="U889" i="1"/>
  <c r="V889" i="1"/>
  <c r="W889" i="1"/>
  <c r="Y889" i="1"/>
  <c r="Z889" i="1"/>
  <c r="AA889" i="1"/>
  <c r="AB889" i="1"/>
  <c r="AC889" i="1"/>
  <c r="AD889" i="1"/>
  <c r="AE889" i="1"/>
  <c r="U890" i="1"/>
  <c r="V890" i="1"/>
  <c r="W890" i="1"/>
  <c r="Y890" i="1"/>
  <c r="Z890" i="1"/>
  <c r="AA890" i="1"/>
  <c r="AB890" i="1"/>
  <c r="AC890" i="1"/>
  <c r="AD890" i="1"/>
  <c r="AE890" i="1"/>
  <c r="U891" i="1"/>
  <c r="V891" i="1"/>
  <c r="W891" i="1"/>
  <c r="Y891" i="1"/>
  <c r="Z891" i="1"/>
  <c r="AA891" i="1"/>
  <c r="AB891" i="1"/>
  <c r="AC891" i="1"/>
  <c r="AD891" i="1"/>
  <c r="AE891" i="1"/>
  <c r="U892" i="1"/>
  <c r="V892" i="1"/>
  <c r="W892" i="1"/>
  <c r="Y892" i="1"/>
  <c r="Z892" i="1"/>
  <c r="AA892" i="1"/>
  <c r="AB892" i="1"/>
  <c r="AC892" i="1"/>
  <c r="AD892" i="1"/>
  <c r="AE892" i="1"/>
  <c r="U893" i="1"/>
  <c r="V893" i="1"/>
  <c r="W893" i="1"/>
  <c r="Y893" i="1"/>
  <c r="Z893" i="1"/>
  <c r="AA893" i="1"/>
  <c r="AB893" i="1"/>
  <c r="AC893" i="1"/>
  <c r="AD893" i="1"/>
  <c r="AE893" i="1"/>
  <c r="U894" i="1"/>
  <c r="V894" i="1"/>
  <c r="W894" i="1"/>
  <c r="Y894" i="1"/>
  <c r="Z894" i="1"/>
  <c r="AA894" i="1"/>
  <c r="AB894" i="1"/>
  <c r="AC894" i="1"/>
  <c r="AD894" i="1"/>
  <c r="AE894" i="1"/>
  <c r="U895" i="1"/>
  <c r="V895" i="1"/>
  <c r="W895" i="1"/>
  <c r="Y895" i="1"/>
  <c r="Z895" i="1"/>
  <c r="AA895" i="1"/>
  <c r="AB895" i="1"/>
  <c r="AC895" i="1"/>
  <c r="AD895" i="1"/>
  <c r="AE895" i="1"/>
  <c r="U896" i="1"/>
  <c r="V896" i="1"/>
  <c r="W896" i="1"/>
  <c r="Y896" i="1"/>
  <c r="Z896" i="1"/>
  <c r="AA896" i="1"/>
  <c r="AB896" i="1"/>
  <c r="AC896" i="1"/>
  <c r="AD896" i="1"/>
  <c r="AE896" i="1"/>
  <c r="U897" i="1"/>
  <c r="V897" i="1"/>
  <c r="W897" i="1"/>
  <c r="Y897" i="1"/>
  <c r="Z897" i="1"/>
  <c r="AA897" i="1"/>
  <c r="AB897" i="1"/>
  <c r="AC897" i="1"/>
  <c r="AD897" i="1"/>
  <c r="AE897" i="1"/>
  <c r="U898" i="1"/>
  <c r="V898" i="1"/>
  <c r="W898" i="1"/>
  <c r="Y898" i="1"/>
  <c r="Z898" i="1"/>
  <c r="AA898" i="1"/>
  <c r="AB898" i="1"/>
  <c r="AC898" i="1"/>
  <c r="AD898" i="1"/>
  <c r="AE898" i="1"/>
  <c r="U899" i="1"/>
  <c r="V899" i="1"/>
  <c r="W899" i="1"/>
  <c r="Y899" i="1"/>
  <c r="Z899" i="1"/>
  <c r="AA899" i="1"/>
  <c r="AB899" i="1"/>
  <c r="AC899" i="1"/>
  <c r="AD899" i="1"/>
  <c r="AE899" i="1"/>
  <c r="U900" i="1"/>
  <c r="V900" i="1"/>
  <c r="W900" i="1"/>
  <c r="Y900" i="1"/>
  <c r="Z900" i="1"/>
  <c r="AA900" i="1"/>
  <c r="AB900" i="1"/>
  <c r="AC900" i="1"/>
  <c r="AD900" i="1"/>
  <c r="U901" i="1"/>
  <c r="V901" i="1"/>
  <c r="W901" i="1"/>
  <c r="Y901" i="1"/>
  <c r="Z901" i="1"/>
  <c r="AA901" i="1"/>
  <c r="AB901" i="1"/>
  <c r="AC901" i="1"/>
  <c r="AD901" i="1"/>
  <c r="U902" i="1"/>
  <c r="V902" i="1"/>
  <c r="W902" i="1"/>
  <c r="Y902" i="1"/>
  <c r="Z902" i="1"/>
  <c r="AA902" i="1"/>
  <c r="AB902" i="1"/>
  <c r="AC902" i="1"/>
  <c r="AD902" i="1"/>
  <c r="U903" i="1"/>
  <c r="V903" i="1"/>
  <c r="W903" i="1"/>
  <c r="Y903" i="1"/>
  <c r="Z903" i="1"/>
  <c r="AA903" i="1"/>
  <c r="AB903" i="1"/>
  <c r="AC903" i="1"/>
  <c r="AD903" i="1"/>
  <c r="U904" i="1"/>
  <c r="V904" i="1"/>
  <c r="W904" i="1"/>
  <c r="Y904" i="1"/>
  <c r="Z904" i="1"/>
  <c r="AA904" i="1"/>
  <c r="AB904" i="1"/>
  <c r="AC904" i="1"/>
  <c r="AD904" i="1"/>
  <c r="AE904" i="1"/>
  <c r="U905" i="1"/>
  <c r="V905" i="1"/>
  <c r="W905" i="1"/>
  <c r="Y905" i="1"/>
  <c r="Z905" i="1"/>
  <c r="AA905" i="1"/>
  <c r="AB905" i="1"/>
  <c r="AC905" i="1"/>
  <c r="AD905" i="1"/>
  <c r="AE905" i="1"/>
  <c r="U906" i="1"/>
  <c r="V906" i="1"/>
  <c r="W906" i="1"/>
  <c r="Y906" i="1"/>
  <c r="Z906" i="1"/>
  <c r="AA906" i="1"/>
  <c r="AB906" i="1"/>
  <c r="AC906" i="1"/>
  <c r="AD906" i="1"/>
  <c r="AE906" i="1"/>
  <c r="U907" i="1"/>
  <c r="V907" i="1"/>
  <c r="W907" i="1"/>
  <c r="Y907" i="1"/>
  <c r="Z907" i="1"/>
  <c r="AA907" i="1"/>
  <c r="AB907" i="1"/>
  <c r="AC907" i="1"/>
  <c r="AD907" i="1"/>
  <c r="AE907" i="1"/>
  <c r="U908" i="1"/>
  <c r="V908" i="1"/>
  <c r="W908" i="1"/>
  <c r="Y908" i="1"/>
  <c r="Z908" i="1"/>
  <c r="AA908" i="1"/>
  <c r="AB908" i="1"/>
  <c r="AC908" i="1"/>
  <c r="AD908" i="1"/>
  <c r="AE908" i="1"/>
  <c r="U909" i="1"/>
  <c r="V909" i="1"/>
  <c r="W909" i="1"/>
  <c r="Y909" i="1"/>
  <c r="Z909" i="1"/>
  <c r="AA909" i="1"/>
  <c r="AB909" i="1"/>
  <c r="AC909" i="1"/>
  <c r="AD909" i="1"/>
  <c r="AE909" i="1"/>
  <c r="U910" i="1"/>
  <c r="V910" i="1"/>
  <c r="W910" i="1"/>
  <c r="Y910" i="1"/>
  <c r="Z910" i="1"/>
  <c r="AA910" i="1"/>
  <c r="AB910" i="1"/>
  <c r="AC910" i="1"/>
  <c r="AD910" i="1"/>
  <c r="AE910" i="1"/>
  <c r="U911" i="1"/>
  <c r="V911" i="1"/>
  <c r="W911" i="1"/>
  <c r="Y911" i="1"/>
  <c r="Z911" i="1"/>
  <c r="AA911" i="1"/>
  <c r="AB911" i="1"/>
  <c r="AC911" i="1"/>
  <c r="AD911" i="1"/>
  <c r="AE911" i="1"/>
  <c r="U912" i="1"/>
  <c r="V912" i="1"/>
  <c r="W912" i="1"/>
  <c r="Y912" i="1"/>
  <c r="Z912" i="1"/>
  <c r="AA912" i="1"/>
  <c r="AB912" i="1"/>
  <c r="AC912" i="1"/>
  <c r="AD912" i="1"/>
  <c r="AE912" i="1"/>
  <c r="U913" i="1"/>
  <c r="V913" i="1"/>
  <c r="W913" i="1"/>
  <c r="Y913" i="1"/>
  <c r="Z913" i="1"/>
  <c r="AA913" i="1"/>
  <c r="AB913" i="1"/>
  <c r="AC913" i="1"/>
  <c r="AD913" i="1"/>
  <c r="AE913" i="1"/>
  <c r="U914" i="1"/>
  <c r="V914" i="1"/>
  <c r="W914" i="1"/>
  <c r="Y914" i="1"/>
  <c r="Z914" i="1"/>
  <c r="AA914" i="1"/>
  <c r="AB914" i="1"/>
  <c r="AC914" i="1"/>
  <c r="AD914" i="1"/>
  <c r="AE914" i="1"/>
  <c r="U915" i="1"/>
  <c r="V915" i="1"/>
  <c r="W915" i="1"/>
  <c r="Y915" i="1"/>
  <c r="Z915" i="1"/>
  <c r="AA915" i="1"/>
  <c r="AB915" i="1"/>
  <c r="AC915" i="1"/>
  <c r="AD915" i="1"/>
  <c r="AE915" i="1"/>
  <c r="U916" i="1"/>
  <c r="V916" i="1"/>
  <c r="W916" i="1"/>
  <c r="Y916" i="1"/>
  <c r="Z916" i="1"/>
  <c r="AA916" i="1"/>
  <c r="AB916" i="1"/>
  <c r="AC916" i="1"/>
  <c r="AD916" i="1"/>
  <c r="AE916" i="1"/>
  <c r="U917" i="1"/>
  <c r="V917" i="1"/>
  <c r="W917" i="1"/>
  <c r="Y917" i="1"/>
  <c r="Z917" i="1"/>
  <c r="AA917" i="1"/>
  <c r="AB917" i="1"/>
  <c r="AC917" i="1"/>
  <c r="AD917" i="1"/>
  <c r="AE917" i="1"/>
  <c r="U918" i="1"/>
  <c r="V918" i="1"/>
  <c r="W918" i="1"/>
  <c r="Y918" i="1"/>
  <c r="Z918" i="1"/>
  <c r="AA918" i="1"/>
  <c r="AB918" i="1"/>
  <c r="AC918" i="1"/>
  <c r="AD918" i="1"/>
  <c r="AE918" i="1"/>
  <c r="U919" i="1"/>
  <c r="V919" i="1"/>
  <c r="W919" i="1"/>
  <c r="Y919" i="1"/>
  <c r="Z919" i="1"/>
  <c r="AA919" i="1"/>
  <c r="AB919" i="1"/>
  <c r="AC919" i="1"/>
  <c r="AD919" i="1"/>
  <c r="AE919" i="1"/>
  <c r="U920" i="1"/>
  <c r="V920" i="1"/>
  <c r="W920" i="1"/>
  <c r="Y920" i="1"/>
  <c r="Z920" i="1"/>
  <c r="AA920" i="1"/>
  <c r="AB920" i="1"/>
  <c r="AC920" i="1"/>
  <c r="AD920" i="1"/>
  <c r="AE920" i="1"/>
  <c r="U921" i="1"/>
  <c r="V921" i="1"/>
  <c r="W921" i="1"/>
  <c r="Y921" i="1"/>
  <c r="Z921" i="1"/>
  <c r="AA921" i="1"/>
  <c r="AB921" i="1"/>
  <c r="AC921" i="1"/>
  <c r="AD921" i="1"/>
  <c r="AE921" i="1"/>
  <c r="U922" i="1"/>
  <c r="V922" i="1"/>
  <c r="W922" i="1"/>
  <c r="Y922" i="1"/>
  <c r="Z922" i="1"/>
  <c r="AA922" i="1"/>
  <c r="AB922" i="1"/>
  <c r="AC922" i="1"/>
  <c r="AD922" i="1"/>
  <c r="AE922" i="1"/>
  <c r="U923" i="1"/>
  <c r="V923" i="1"/>
  <c r="W923" i="1"/>
  <c r="Y923" i="1"/>
  <c r="Z923" i="1"/>
  <c r="AA923" i="1"/>
  <c r="AB923" i="1"/>
  <c r="AC923" i="1"/>
  <c r="AD923" i="1"/>
  <c r="AE923" i="1"/>
  <c r="U924" i="1"/>
  <c r="V924" i="1"/>
  <c r="W924" i="1"/>
  <c r="Y924" i="1"/>
  <c r="Z924" i="1"/>
  <c r="AA924" i="1"/>
  <c r="AB924" i="1"/>
  <c r="AC924" i="1"/>
  <c r="AD924" i="1"/>
  <c r="AE924" i="1"/>
  <c r="U925" i="1"/>
  <c r="V925" i="1"/>
  <c r="W925" i="1"/>
  <c r="Y925" i="1"/>
  <c r="Z925" i="1"/>
  <c r="AA925" i="1"/>
  <c r="AB925" i="1"/>
  <c r="AC925" i="1"/>
  <c r="AD925" i="1"/>
  <c r="AE925" i="1"/>
  <c r="U926" i="1"/>
  <c r="V926" i="1"/>
  <c r="W926" i="1"/>
  <c r="Y926" i="1"/>
  <c r="Z926" i="1"/>
  <c r="AA926" i="1"/>
  <c r="AB926" i="1"/>
  <c r="AC926" i="1"/>
  <c r="AD926" i="1"/>
  <c r="AE926" i="1"/>
  <c r="U927" i="1"/>
  <c r="V927" i="1"/>
  <c r="W927" i="1"/>
  <c r="Y927" i="1"/>
  <c r="Z927" i="1"/>
  <c r="AA927" i="1"/>
  <c r="AB927" i="1"/>
  <c r="AC927" i="1"/>
  <c r="AD927" i="1"/>
  <c r="AE927" i="1"/>
  <c r="U928" i="1"/>
  <c r="V928" i="1"/>
  <c r="W928" i="1"/>
  <c r="Y928" i="1"/>
  <c r="Z928" i="1"/>
  <c r="AA928" i="1"/>
  <c r="AB928" i="1"/>
  <c r="AC928" i="1"/>
  <c r="AD928" i="1"/>
  <c r="AE928" i="1"/>
  <c r="U929" i="1"/>
  <c r="V929" i="1"/>
  <c r="W929" i="1"/>
  <c r="Y929" i="1"/>
  <c r="Z929" i="1"/>
  <c r="AA929" i="1"/>
  <c r="AB929" i="1"/>
  <c r="AC929" i="1"/>
  <c r="AD929" i="1"/>
  <c r="AE929" i="1"/>
  <c r="U930" i="1"/>
  <c r="V930" i="1"/>
  <c r="W930" i="1"/>
  <c r="Y930" i="1"/>
  <c r="Z930" i="1"/>
  <c r="AA930" i="1"/>
  <c r="AB930" i="1"/>
  <c r="AC930" i="1"/>
  <c r="AD930" i="1"/>
  <c r="AE930" i="1"/>
  <c r="U931" i="1"/>
  <c r="V931" i="1"/>
  <c r="W931" i="1"/>
  <c r="Y931" i="1"/>
  <c r="Z931" i="1"/>
  <c r="AA931" i="1"/>
  <c r="AB931" i="1"/>
  <c r="AC931" i="1"/>
  <c r="AD931" i="1"/>
  <c r="AE931" i="1"/>
  <c r="U932" i="1"/>
  <c r="V932" i="1"/>
  <c r="W932" i="1"/>
  <c r="Y932" i="1"/>
  <c r="Z932" i="1"/>
  <c r="AA932" i="1"/>
  <c r="AB932" i="1"/>
  <c r="AC932" i="1"/>
  <c r="AD932" i="1"/>
  <c r="AE932" i="1"/>
  <c r="U933" i="1"/>
  <c r="V933" i="1"/>
  <c r="W933" i="1"/>
  <c r="Y933" i="1"/>
  <c r="Z933" i="1"/>
  <c r="AA933" i="1"/>
  <c r="AB933" i="1"/>
  <c r="AC933" i="1"/>
  <c r="AD933" i="1"/>
  <c r="AE933" i="1"/>
  <c r="U934" i="1"/>
  <c r="V934" i="1"/>
  <c r="W934" i="1"/>
  <c r="Y934" i="1"/>
  <c r="Z934" i="1"/>
  <c r="AA934" i="1"/>
  <c r="AB934" i="1"/>
  <c r="AC934" i="1"/>
  <c r="AD934" i="1"/>
  <c r="AE934" i="1"/>
  <c r="U935" i="1"/>
  <c r="V935" i="1"/>
  <c r="W935" i="1"/>
  <c r="Y935" i="1"/>
  <c r="Z935" i="1"/>
  <c r="AA935" i="1"/>
  <c r="AB935" i="1"/>
  <c r="AC935" i="1"/>
  <c r="AD935" i="1"/>
  <c r="AE935" i="1"/>
  <c r="U936" i="1"/>
  <c r="V936" i="1"/>
  <c r="W936" i="1"/>
  <c r="Y936" i="1"/>
  <c r="Z936" i="1"/>
  <c r="AA936" i="1"/>
  <c r="AB936" i="1"/>
  <c r="AC936" i="1"/>
  <c r="AD936" i="1"/>
  <c r="AE936" i="1"/>
  <c r="U937" i="1"/>
  <c r="V937" i="1"/>
  <c r="W937" i="1"/>
  <c r="Y937" i="1"/>
  <c r="Z937" i="1"/>
  <c r="AA937" i="1"/>
  <c r="AB937" i="1"/>
  <c r="AC937" i="1"/>
  <c r="AD937" i="1"/>
  <c r="AE937" i="1"/>
  <c r="U938" i="1"/>
  <c r="V938" i="1"/>
  <c r="W938" i="1"/>
  <c r="Y938" i="1"/>
  <c r="Z938" i="1"/>
  <c r="AA938" i="1"/>
  <c r="AB938" i="1"/>
  <c r="AC938" i="1"/>
  <c r="AD938" i="1"/>
  <c r="AE938" i="1"/>
  <c r="U939" i="1"/>
  <c r="V939" i="1"/>
  <c r="W939" i="1"/>
  <c r="Y939" i="1"/>
  <c r="Z939" i="1"/>
  <c r="AA939" i="1"/>
  <c r="AB939" i="1"/>
  <c r="AC939" i="1"/>
  <c r="AD939" i="1"/>
  <c r="AE939" i="1"/>
  <c r="U940" i="1"/>
  <c r="V940" i="1"/>
  <c r="W940" i="1"/>
  <c r="Y940" i="1"/>
  <c r="Z940" i="1"/>
  <c r="AA940" i="1"/>
  <c r="AB940" i="1"/>
  <c r="AC940" i="1"/>
  <c r="AD940" i="1"/>
  <c r="AE940" i="1"/>
  <c r="U941" i="1"/>
  <c r="V941" i="1"/>
  <c r="W941" i="1"/>
  <c r="Y941" i="1"/>
  <c r="Z941" i="1"/>
  <c r="AA941" i="1"/>
  <c r="AB941" i="1"/>
  <c r="AC941" i="1"/>
  <c r="AD941" i="1"/>
  <c r="AE941" i="1"/>
  <c r="U942" i="1"/>
  <c r="V942" i="1"/>
  <c r="W942" i="1"/>
  <c r="Y942" i="1"/>
  <c r="Z942" i="1"/>
  <c r="AA942" i="1"/>
  <c r="AB942" i="1"/>
  <c r="AC942" i="1"/>
  <c r="AD942" i="1"/>
  <c r="AE942" i="1"/>
  <c r="U943" i="1"/>
  <c r="V943" i="1"/>
  <c r="W943" i="1"/>
  <c r="Y943" i="1"/>
  <c r="Z943" i="1"/>
  <c r="AA943" i="1"/>
  <c r="AB943" i="1"/>
  <c r="AC943" i="1"/>
  <c r="AD943" i="1"/>
  <c r="U944" i="1"/>
  <c r="V944" i="1"/>
  <c r="W944" i="1"/>
  <c r="Y944" i="1"/>
  <c r="Z944" i="1"/>
  <c r="AA944" i="1"/>
  <c r="AB944" i="1"/>
  <c r="AC944" i="1"/>
  <c r="AD944" i="1"/>
  <c r="U945" i="1"/>
  <c r="V945" i="1"/>
  <c r="W945" i="1"/>
  <c r="Y945" i="1"/>
  <c r="Z945" i="1"/>
  <c r="AA945" i="1"/>
  <c r="AB945" i="1"/>
  <c r="AC945" i="1"/>
  <c r="AD945" i="1"/>
  <c r="U946" i="1"/>
  <c r="V946" i="1"/>
  <c r="W946" i="1"/>
  <c r="Y946" i="1"/>
  <c r="Z946" i="1"/>
  <c r="AA946" i="1"/>
  <c r="AB946" i="1"/>
  <c r="AC946" i="1"/>
  <c r="AD946" i="1"/>
  <c r="U947" i="1"/>
  <c r="V947" i="1"/>
  <c r="W947" i="1"/>
  <c r="Y947" i="1"/>
  <c r="Z947" i="1"/>
  <c r="AA947" i="1"/>
  <c r="AB947" i="1"/>
  <c r="AC947" i="1"/>
  <c r="AD947" i="1"/>
  <c r="U948" i="1"/>
  <c r="V948" i="1"/>
  <c r="W948" i="1"/>
  <c r="Y948" i="1"/>
  <c r="Z948" i="1"/>
  <c r="AA948" i="1"/>
  <c r="AB948" i="1"/>
  <c r="AC948" i="1"/>
  <c r="AD948" i="1"/>
  <c r="U949" i="1"/>
  <c r="V949" i="1"/>
  <c r="W949" i="1"/>
  <c r="Y949" i="1"/>
  <c r="Z949" i="1"/>
  <c r="AA949" i="1"/>
  <c r="AB949" i="1"/>
  <c r="AC949" i="1"/>
  <c r="AD949" i="1"/>
  <c r="U950" i="1"/>
  <c r="V950" i="1"/>
  <c r="W950" i="1"/>
  <c r="Y950" i="1"/>
  <c r="Z950" i="1"/>
  <c r="AA950" i="1"/>
  <c r="AB950" i="1"/>
  <c r="AC950" i="1"/>
  <c r="AD950" i="1"/>
  <c r="U951" i="1"/>
  <c r="V951" i="1"/>
  <c r="W951" i="1"/>
  <c r="Y951" i="1"/>
  <c r="Z951" i="1"/>
  <c r="AA951" i="1"/>
  <c r="AB951" i="1"/>
  <c r="AC951" i="1"/>
  <c r="AD951" i="1"/>
  <c r="AE951" i="1"/>
  <c r="U952" i="1"/>
  <c r="V952" i="1"/>
  <c r="W952" i="1"/>
  <c r="Y952" i="1"/>
  <c r="Z952" i="1"/>
  <c r="AA952" i="1"/>
  <c r="AB952" i="1"/>
  <c r="AC952" i="1"/>
  <c r="AD952" i="1"/>
  <c r="U953" i="1"/>
  <c r="V953" i="1"/>
  <c r="W953" i="1"/>
  <c r="Y953" i="1"/>
  <c r="Z953" i="1"/>
  <c r="AA953" i="1"/>
  <c r="AB953" i="1"/>
  <c r="AC953" i="1"/>
  <c r="AD953" i="1"/>
  <c r="U954" i="1"/>
  <c r="V954" i="1"/>
  <c r="W954" i="1"/>
  <c r="Y954" i="1"/>
  <c r="Z954" i="1"/>
  <c r="AA954" i="1"/>
  <c r="AB954" i="1"/>
  <c r="AC954" i="1"/>
  <c r="AD954" i="1"/>
  <c r="U955" i="1"/>
  <c r="V955" i="1"/>
  <c r="W955" i="1"/>
  <c r="Y955" i="1"/>
  <c r="Z955" i="1"/>
  <c r="AA955" i="1"/>
  <c r="AB955" i="1"/>
  <c r="AC955" i="1"/>
  <c r="AD955" i="1"/>
  <c r="U956" i="1"/>
  <c r="V956" i="1"/>
  <c r="W956" i="1"/>
  <c r="Y956" i="1"/>
  <c r="Z956" i="1"/>
  <c r="AA956" i="1"/>
  <c r="AB956" i="1"/>
  <c r="AC956" i="1"/>
  <c r="AD956" i="1"/>
  <c r="U957" i="1"/>
  <c r="V957" i="1"/>
  <c r="W957" i="1"/>
  <c r="Y957" i="1"/>
  <c r="Z957" i="1"/>
  <c r="AA957" i="1"/>
  <c r="AB957" i="1"/>
  <c r="AC957" i="1"/>
  <c r="AD957" i="1"/>
  <c r="U958" i="1"/>
  <c r="V958" i="1"/>
  <c r="W958" i="1"/>
  <c r="Y958" i="1"/>
  <c r="Z958" i="1"/>
  <c r="AA958" i="1"/>
  <c r="AB958" i="1"/>
  <c r="AC958" i="1"/>
  <c r="AD958" i="1"/>
  <c r="U959" i="1"/>
  <c r="V959" i="1"/>
  <c r="W959" i="1"/>
  <c r="Y959" i="1"/>
  <c r="Z959" i="1"/>
  <c r="AA959" i="1"/>
  <c r="AB959" i="1"/>
  <c r="AC959" i="1"/>
  <c r="AD959" i="1"/>
  <c r="U960" i="1"/>
  <c r="V960" i="1"/>
  <c r="W960" i="1"/>
  <c r="Y960" i="1"/>
  <c r="Z960" i="1"/>
  <c r="AA960" i="1"/>
  <c r="AB960" i="1"/>
  <c r="AC960" i="1"/>
  <c r="AD960" i="1"/>
  <c r="U961" i="1"/>
  <c r="V961" i="1"/>
  <c r="W961" i="1"/>
  <c r="Y961" i="1"/>
  <c r="Z961" i="1"/>
  <c r="AA961" i="1"/>
  <c r="AB961" i="1"/>
  <c r="AC961" i="1"/>
  <c r="AD961" i="1"/>
  <c r="U962" i="1"/>
  <c r="V962" i="1"/>
  <c r="W962" i="1"/>
  <c r="Y962" i="1"/>
  <c r="Z962" i="1"/>
  <c r="AA962" i="1"/>
  <c r="AB962" i="1"/>
  <c r="AC962" i="1"/>
  <c r="AD962" i="1"/>
  <c r="U963" i="1"/>
  <c r="V963" i="1"/>
  <c r="W963" i="1"/>
  <c r="Y963" i="1"/>
  <c r="Z963" i="1"/>
  <c r="AA963" i="1"/>
  <c r="AB963" i="1"/>
  <c r="AC963" i="1"/>
  <c r="AD963" i="1"/>
  <c r="U964" i="1"/>
  <c r="V964" i="1"/>
  <c r="W964" i="1"/>
  <c r="Y964" i="1"/>
  <c r="Z964" i="1"/>
  <c r="AA964" i="1"/>
  <c r="AB964" i="1"/>
  <c r="AC964" i="1"/>
  <c r="AD964" i="1"/>
  <c r="U965" i="1"/>
  <c r="V965" i="1"/>
  <c r="W965" i="1"/>
  <c r="Y965" i="1"/>
  <c r="Z965" i="1"/>
  <c r="AA965" i="1"/>
  <c r="AB965" i="1"/>
  <c r="AC965" i="1"/>
  <c r="AD965" i="1"/>
  <c r="U966" i="1"/>
  <c r="V966" i="1"/>
  <c r="W966" i="1"/>
  <c r="Y966" i="1"/>
  <c r="Z966" i="1"/>
  <c r="AA966" i="1"/>
  <c r="AB966" i="1"/>
  <c r="AC966" i="1"/>
  <c r="AD966" i="1"/>
  <c r="U967" i="1"/>
  <c r="V967" i="1"/>
  <c r="W967" i="1"/>
  <c r="Y967" i="1"/>
  <c r="Z967" i="1"/>
  <c r="AA967" i="1"/>
  <c r="AB967" i="1"/>
  <c r="AC967" i="1"/>
  <c r="AD967" i="1"/>
  <c r="U968" i="1"/>
  <c r="V968" i="1"/>
  <c r="W968" i="1"/>
  <c r="Y968" i="1"/>
  <c r="Z968" i="1"/>
  <c r="AA968" i="1"/>
  <c r="AB968" i="1"/>
  <c r="AC968" i="1"/>
  <c r="AD968" i="1"/>
  <c r="U969" i="1"/>
  <c r="V969" i="1"/>
  <c r="W969" i="1"/>
  <c r="Y969" i="1"/>
  <c r="Z969" i="1"/>
  <c r="AA969" i="1"/>
  <c r="AB969" i="1"/>
  <c r="AC969" i="1"/>
  <c r="AD969" i="1"/>
  <c r="U970" i="1"/>
  <c r="V970" i="1"/>
  <c r="W970" i="1"/>
  <c r="Y970" i="1"/>
  <c r="Z970" i="1"/>
  <c r="AA970" i="1"/>
  <c r="AB970" i="1"/>
  <c r="AC970" i="1"/>
  <c r="AD970" i="1"/>
  <c r="U971" i="1"/>
  <c r="V971" i="1"/>
  <c r="W971" i="1"/>
  <c r="Y971" i="1"/>
  <c r="Z971" i="1"/>
  <c r="AA971" i="1"/>
  <c r="AB971" i="1"/>
  <c r="AC971" i="1"/>
  <c r="AD971" i="1"/>
  <c r="U972" i="1"/>
  <c r="V972" i="1"/>
  <c r="W972" i="1"/>
  <c r="Y972" i="1"/>
  <c r="Z972" i="1"/>
  <c r="AA972" i="1"/>
  <c r="AB972" i="1"/>
  <c r="AC972" i="1"/>
  <c r="AD972" i="1"/>
  <c r="U973" i="1"/>
  <c r="V973" i="1"/>
  <c r="W973" i="1"/>
  <c r="Y973" i="1"/>
  <c r="Z973" i="1"/>
  <c r="AA973" i="1"/>
  <c r="AB973" i="1"/>
  <c r="AC973" i="1"/>
  <c r="AD973" i="1"/>
  <c r="AE973" i="1"/>
  <c r="U974" i="1"/>
  <c r="V974" i="1"/>
  <c r="W974" i="1"/>
  <c r="Y974" i="1"/>
  <c r="Z974" i="1"/>
  <c r="AA974" i="1"/>
  <c r="AB974" i="1"/>
  <c r="AC974" i="1"/>
  <c r="AD974" i="1"/>
  <c r="AE974" i="1"/>
  <c r="U975" i="1"/>
  <c r="V975" i="1"/>
  <c r="W975" i="1"/>
  <c r="Y975" i="1"/>
  <c r="Z975" i="1"/>
  <c r="AA975" i="1"/>
  <c r="AB975" i="1"/>
  <c r="AC975" i="1"/>
  <c r="AD975" i="1"/>
  <c r="AE975" i="1"/>
  <c r="U976" i="1"/>
  <c r="V976" i="1"/>
  <c r="W976" i="1"/>
  <c r="Y976" i="1"/>
  <c r="Z976" i="1"/>
  <c r="AA976" i="1"/>
  <c r="AB976" i="1"/>
  <c r="AC976" i="1"/>
  <c r="AD976" i="1"/>
  <c r="AE976" i="1"/>
  <c r="U977" i="1"/>
  <c r="V977" i="1"/>
  <c r="W977" i="1"/>
  <c r="Y977" i="1"/>
  <c r="Z977" i="1"/>
  <c r="AA977" i="1"/>
  <c r="AB977" i="1"/>
  <c r="AC977" i="1"/>
  <c r="AD977" i="1"/>
  <c r="AE977" i="1"/>
  <c r="U978" i="1"/>
  <c r="V978" i="1"/>
  <c r="W978" i="1"/>
  <c r="Y978" i="1"/>
  <c r="Z978" i="1"/>
  <c r="AA978" i="1"/>
  <c r="AB978" i="1"/>
  <c r="AC978" i="1"/>
  <c r="AD978" i="1"/>
  <c r="AE978" i="1"/>
  <c r="U979" i="1"/>
  <c r="V979" i="1"/>
  <c r="W979" i="1"/>
  <c r="Y979" i="1"/>
  <c r="Z979" i="1"/>
  <c r="AA979" i="1"/>
  <c r="AB979" i="1"/>
  <c r="AC979" i="1"/>
  <c r="AD979" i="1"/>
  <c r="AE979" i="1"/>
  <c r="U980" i="1"/>
  <c r="V980" i="1"/>
  <c r="W980" i="1"/>
  <c r="Y980" i="1"/>
  <c r="Z980" i="1"/>
  <c r="AA980" i="1"/>
  <c r="AB980" i="1"/>
  <c r="AC980" i="1"/>
  <c r="AD980" i="1"/>
  <c r="AE980" i="1"/>
  <c r="U981" i="1"/>
  <c r="V981" i="1"/>
  <c r="W981" i="1"/>
  <c r="Y981" i="1"/>
  <c r="Z981" i="1"/>
  <c r="AA981" i="1"/>
  <c r="AB981" i="1"/>
  <c r="AC981" i="1"/>
  <c r="AD981" i="1"/>
  <c r="AE981" i="1"/>
  <c r="U982" i="1"/>
  <c r="V982" i="1"/>
  <c r="W982" i="1"/>
  <c r="Y982" i="1"/>
  <c r="Z982" i="1"/>
  <c r="AA982" i="1"/>
  <c r="AB982" i="1"/>
  <c r="AC982" i="1"/>
  <c r="AD982" i="1"/>
  <c r="AE982" i="1"/>
  <c r="U983" i="1"/>
  <c r="V983" i="1"/>
  <c r="W983" i="1"/>
  <c r="Y983" i="1"/>
  <c r="Z983" i="1"/>
  <c r="AA983" i="1"/>
  <c r="AB983" i="1"/>
  <c r="AC983" i="1"/>
  <c r="AD983" i="1"/>
  <c r="AE983" i="1"/>
  <c r="U984" i="1"/>
  <c r="V984" i="1"/>
  <c r="W984" i="1"/>
  <c r="Y984" i="1"/>
  <c r="Z984" i="1"/>
  <c r="AA984" i="1"/>
  <c r="AB984" i="1"/>
  <c r="AC984" i="1"/>
  <c r="AD984" i="1"/>
  <c r="AE984" i="1"/>
  <c r="U985" i="1"/>
  <c r="V985" i="1"/>
  <c r="W985" i="1"/>
  <c r="Y985" i="1"/>
  <c r="Z985" i="1"/>
  <c r="AA985" i="1"/>
  <c r="AB985" i="1"/>
  <c r="AC985" i="1"/>
  <c r="AD985" i="1"/>
  <c r="AE985" i="1"/>
  <c r="U986" i="1"/>
  <c r="V986" i="1"/>
  <c r="W986" i="1"/>
  <c r="Y986" i="1"/>
  <c r="Z986" i="1"/>
  <c r="AA986" i="1"/>
  <c r="AB986" i="1"/>
  <c r="AC986" i="1"/>
  <c r="AD986" i="1"/>
  <c r="AE986" i="1"/>
  <c r="U987" i="1"/>
  <c r="V987" i="1"/>
  <c r="W987" i="1"/>
  <c r="Y987" i="1"/>
  <c r="Z987" i="1"/>
  <c r="AA987" i="1"/>
  <c r="AB987" i="1"/>
  <c r="AC987" i="1"/>
  <c r="AD987" i="1"/>
  <c r="AE987" i="1"/>
  <c r="U988" i="1"/>
  <c r="V988" i="1"/>
  <c r="W988" i="1"/>
  <c r="Y988" i="1"/>
  <c r="Z988" i="1"/>
  <c r="AA988" i="1"/>
  <c r="AB988" i="1"/>
  <c r="AC988" i="1"/>
  <c r="AD988" i="1"/>
  <c r="AE988" i="1"/>
  <c r="U989" i="1"/>
  <c r="V989" i="1"/>
  <c r="W989" i="1"/>
  <c r="Y989" i="1"/>
  <c r="Z989" i="1"/>
  <c r="AA989" i="1"/>
  <c r="AB989" i="1"/>
  <c r="AC989" i="1"/>
  <c r="AD989" i="1"/>
  <c r="AE989" i="1"/>
  <c r="U990" i="1"/>
  <c r="V990" i="1"/>
  <c r="W990" i="1"/>
  <c r="Y990" i="1"/>
  <c r="Z990" i="1"/>
  <c r="AA990" i="1"/>
  <c r="AB990" i="1"/>
  <c r="AC990" i="1"/>
  <c r="AD990" i="1"/>
  <c r="AE990" i="1"/>
  <c r="U991" i="1"/>
  <c r="V991" i="1"/>
  <c r="W991" i="1"/>
  <c r="Y991" i="1"/>
  <c r="Z991" i="1"/>
  <c r="AA991" i="1"/>
  <c r="AB991" i="1"/>
  <c r="AC991" i="1"/>
  <c r="AD991" i="1"/>
  <c r="AE991" i="1"/>
  <c r="U992" i="1"/>
  <c r="V992" i="1"/>
  <c r="W992" i="1"/>
  <c r="Y992" i="1"/>
  <c r="Z992" i="1"/>
  <c r="AA992" i="1"/>
  <c r="AB992" i="1"/>
  <c r="AC992" i="1"/>
  <c r="AD992" i="1"/>
  <c r="AE992" i="1"/>
  <c r="U993" i="1"/>
  <c r="V993" i="1"/>
  <c r="W993" i="1"/>
  <c r="Y993" i="1"/>
  <c r="Z993" i="1"/>
  <c r="AA993" i="1"/>
  <c r="AB993" i="1"/>
  <c r="AC993" i="1"/>
  <c r="AD993" i="1"/>
  <c r="AE993" i="1"/>
  <c r="U994" i="1"/>
  <c r="V994" i="1"/>
  <c r="W994" i="1"/>
  <c r="Y994" i="1"/>
  <c r="Z994" i="1"/>
  <c r="AA994" i="1"/>
  <c r="AB994" i="1"/>
  <c r="AC994" i="1"/>
  <c r="AD994" i="1"/>
  <c r="AE994" i="1"/>
  <c r="U995" i="1"/>
  <c r="V995" i="1"/>
  <c r="W995" i="1"/>
  <c r="Y995" i="1"/>
  <c r="Z995" i="1"/>
  <c r="AA995" i="1"/>
  <c r="AB995" i="1"/>
  <c r="AC995" i="1"/>
  <c r="AD995" i="1"/>
  <c r="AE995" i="1"/>
  <c r="U996" i="1"/>
  <c r="V996" i="1"/>
  <c r="W996" i="1"/>
  <c r="Y996" i="1"/>
  <c r="Z996" i="1"/>
  <c r="AA996" i="1"/>
  <c r="AB996" i="1"/>
  <c r="AC996" i="1"/>
  <c r="AD996" i="1"/>
  <c r="AE996" i="1"/>
  <c r="U997" i="1"/>
  <c r="V997" i="1"/>
  <c r="W997" i="1"/>
  <c r="Y997" i="1"/>
  <c r="Z997" i="1"/>
  <c r="AA997" i="1"/>
  <c r="AB997" i="1"/>
  <c r="AC997" i="1"/>
  <c r="AD997" i="1"/>
  <c r="AE997" i="1"/>
  <c r="U998" i="1"/>
  <c r="V998" i="1"/>
  <c r="W998" i="1"/>
  <c r="Y998" i="1"/>
  <c r="Z998" i="1"/>
  <c r="AA998" i="1"/>
  <c r="AB998" i="1"/>
  <c r="AC998" i="1"/>
  <c r="AD998" i="1"/>
  <c r="AE998" i="1"/>
  <c r="U999" i="1"/>
  <c r="V999" i="1"/>
  <c r="W999" i="1"/>
  <c r="Y999" i="1"/>
  <c r="Z999" i="1"/>
  <c r="AA999" i="1"/>
  <c r="AB999" i="1"/>
  <c r="AC999" i="1"/>
  <c r="AD999" i="1"/>
  <c r="AE999" i="1"/>
  <c r="U1000" i="1"/>
  <c r="V1000" i="1"/>
  <c r="W1000" i="1"/>
  <c r="Y1000" i="1"/>
  <c r="Z1000" i="1"/>
  <c r="AA1000" i="1"/>
  <c r="AB1000" i="1"/>
  <c r="AC1000" i="1"/>
  <c r="AD1000" i="1"/>
  <c r="AE1000" i="1"/>
  <c r="U1001" i="1"/>
  <c r="V1001" i="1"/>
  <c r="W1001" i="1"/>
  <c r="Y1001" i="1"/>
  <c r="Z1001" i="1"/>
  <c r="AA1001" i="1"/>
  <c r="AB1001" i="1"/>
  <c r="AC1001" i="1"/>
  <c r="AD1001" i="1"/>
  <c r="AE1001" i="1"/>
  <c r="U1002" i="1"/>
  <c r="V1002" i="1"/>
  <c r="W1002" i="1"/>
  <c r="Y1002" i="1"/>
  <c r="Z1002" i="1"/>
  <c r="AA1002" i="1"/>
  <c r="AB1002" i="1"/>
  <c r="AC1002" i="1"/>
  <c r="AD1002" i="1"/>
  <c r="AE1002" i="1"/>
  <c r="U1003" i="1"/>
  <c r="V1003" i="1"/>
  <c r="W1003" i="1"/>
  <c r="Y1003" i="1"/>
  <c r="Z1003" i="1"/>
  <c r="AA1003" i="1"/>
  <c r="AB1003" i="1"/>
  <c r="AC1003" i="1"/>
  <c r="AD1003" i="1"/>
  <c r="AE1003" i="1"/>
  <c r="U1004" i="1"/>
  <c r="V1004" i="1"/>
  <c r="W1004" i="1"/>
  <c r="Y1004" i="1"/>
  <c r="Z1004" i="1"/>
  <c r="AA1004" i="1"/>
  <c r="AB1004" i="1"/>
  <c r="AC1004" i="1"/>
  <c r="AD1004" i="1"/>
  <c r="U1005" i="1"/>
  <c r="V1005" i="1"/>
  <c r="W1005" i="1"/>
  <c r="Y1005" i="1"/>
  <c r="Z1005" i="1"/>
  <c r="AA1005" i="1"/>
  <c r="AB1005" i="1"/>
  <c r="AC1005" i="1"/>
  <c r="AD1005" i="1"/>
  <c r="U1006" i="1"/>
  <c r="V1006" i="1"/>
  <c r="W1006" i="1"/>
  <c r="Y1006" i="1"/>
  <c r="Z1006" i="1"/>
  <c r="AA1006" i="1"/>
  <c r="AB1006" i="1"/>
  <c r="AC1006" i="1"/>
  <c r="AD1006" i="1"/>
  <c r="U1007" i="1"/>
  <c r="V1007" i="1"/>
  <c r="W1007" i="1"/>
  <c r="Y1007" i="1"/>
  <c r="Z1007" i="1"/>
  <c r="AA1007" i="1"/>
  <c r="AB1007" i="1"/>
  <c r="AC1007" i="1"/>
  <c r="AD1007" i="1"/>
  <c r="U1008" i="1"/>
  <c r="V1008" i="1"/>
  <c r="W1008" i="1"/>
  <c r="Y1008" i="1"/>
  <c r="Z1008" i="1"/>
  <c r="AA1008" i="1"/>
  <c r="AB1008" i="1"/>
  <c r="AC1008" i="1"/>
  <c r="AD1008" i="1"/>
  <c r="U1009" i="1"/>
  <c r="V1009" i="1"/>
  <c r="W1009" i="1"/>
  <c r="Y1009" i="1"/>
  <c r="Z1009" i="1"/>
  <c r="AA1009" i="1"/>
  <c r="AB1009" i="1"/>
  <c r="AC1009" i="1"/>
  <c r="AD1009" i="1"/>
  <c r="U1010" i="1"/>
  <c r="V1010" i="1"/>
  <c r="W1010" i="1"/>
  <c r="Y1010" i="1"/>
  <c r="Z1010" i="1"/>
  <c r="AA1010" i="1"/>
  <c r="AB1010" i="1"/>
  <c r="AC1010" i="1"/>
  <c r="AD1010" i="1"/>
  <c r="U1011" i="1"/>
  <c r="V1011" i="1"/>
  <c r="W1011" i="1"/>
  <c r="Y1011" i="1"/>
  <c r="Z1011" i="1"/>
  <c r="AA1011" i="1"/>
  <c r="AB1011" i="1"/>
  <c r="AC1011" i="1"/>
  <c r="AD1011" i="1"/>
  <c r="U1012" i="1"/>
  <c r="V1012" i="1"/>
  <c r="W1012" i="1"/>
  <c r="Y1012" i="1"/>
  <c r="Z1012" i="1"/>
  <c r="AA1012" i="1"/>
  <c r="AB1012" i="1"/>
  <c r="AC1012" i="1"/>
  <c r="AD1012" i="1"/>
  <c r="U1013" i="1"/>
  <c r="V1013" i="1"/>
  <c r="W1013" i="1"/>
  <c r="Y1013" i="1"/>
  <c r="Z1013" i="1"/>
  <c r="AA1013" i="1"/>
  <c r="AB1013" i="1"/>
  <c r="AC1013" i="1"/>
  <c r="AD1013" i="1"/>
  <c r="U1014" i="1"/>
  <c r="V1014" i="1"/>
  <c r="W1014" i="1"/>
  <c r="Y1014" i="1"/>
  <c r="Z1014" i="1"/>
  <c r="AA1014" i="1"/>
  <c r="AB1014" i="1"/>
  <c r="AC1014" i="1"/>
  <c r="AD1014" i="1"/>
  <c r="U1015" i="1"/>
  <c r="V1015" i="1"/>
  <c r="W1015" i="1"/>
  <c r="Y1015" i="1"/>
  <c r="Z1015" i="1"/>
  <c r="AA1015" i="1"/>
  <c r="AB1015" i="1"/>
  <c r="AC1015" i="1"/>
  <c r="AD1015" i="1"/>
  <c r="U1016" i="1"/>
  <c r="V1016" i="1"/>
  <c r="W1016" i="1"/>
  <c r="Y1016" i="1"/>
  <c r="Z1016" i="1"/>
  <c r="AA1016" i="1"/>
  <c r="AB1016" i="1"/>
  <c r="AC1016" i="1"/>
  <c r="AD1016" i="1"/>
  <c r="U1017" i="1"/>
  <c r="V1017" i="1"/>
  <c r="W1017" i="1"/>
  <c r="Y1017" i="1"/>
  <c r="Z1017" i="1"/>
  <c r="AA1017" i="1"/>
  <c r="AB1017" i="1"/>
  <c r="AC1017" i="1"/>
  <c r="AD1017" i="1"/>
  <c r="U1018" i="1"/>
  <c r="V1018" i="1"/>
  <c r="W1018" i="1"/>
  <c r="Y1018" i="1"/>
  <c r="Z1018" i="1"/>
  <c r="AA1018" i="1"/>
  <c r="AB1018" i="1"/>
  <c r="AC1018" i="1"/>
  <c r="AD1018" i="1"/>
  <c r="U1019" i="1"/>
  <c r="V1019" i="1"/>
  <c r="W1019" i="1"/>
  <c r="Y1019" i="1"/>
  <c r="Z1019" i="1"/>
  <c r="AA1019" i="1"/>
  <c r="AB1019" i="1"/>
  <c r="AC1019" i="1"/>
  <c r="AD1019" i="1"/>
  <c r="U1020" i="1"/>
  <c r="V1020" i="1"/>
  <c r="W1020" i="1"/>
  <c r="Y1020" i="1"/>
  <c r="Z1020" i="1"/>
  <c r="AA1020" i="1"/>
  <c r="AB1020" i="1"/>
  <c r="AC1020" i="1"/>
  <c r="AD1020" i="1"/>
  <c r="U1021" i="1"/>
  <c r="V1021" i="1"/>
  <c r="W1021" i="1"/>
  <c r="Y1021" i="1"/>
  <c r="Z1021" i="1"/>
  <c r="AA1021" i="1"/>
  <c r="AB1021" i="1"/>
  <c r="AC1021" i="1"/>
  <c r="AD1021" i="1"/>
  <c r="U1022" i="1"/>
  <c r="V1022" i="1"/>
  <c r="W1022" i="1"/>
  <c r="Y1022" i="1"/>
  <c r="Z1022" i="1"/>
  <c r="AA1022" i="1"/>
  <c r="AB1022" i="1"/>
  <c r="AC1022" i="1"/>
  <c r="AD1022" i="1"/>
  <c r="U1023" i="1"/>
  <c r="V1023" i="1"/>
  <c r="W1023" i="1"/>
  <c r="Y1023" i="1"/>
  <c r="Z1023" i="1"/>
  <c r="AA1023" i="1"/>
  <c r="AB1023" i="1"/>
  <c r="AC1023" i="1"/>
  <c r="AD1023" i="1"/>
  <c r="U1024" i="1"/>
  <c r="V1024" i="1"/>
  <c r="W1024" i="1"/>
  <c r="Y1024" i="1"/>
  <c r="Z1024" i="1"/>
  <c r="AA1024" i="1"/>
  <c r="AB1024" i="1"/>
  <c r="AC1024" i="1"/>
  <c r="AD1024" i="1"/>
  <c r="U1025" i="1"/>
  <c r="V1025" i="1"/>
  <c r="W1025" i="1"/>
  <c r="Y1025" i="1"/>
  <c r="Z1025" i="1"/>
  <c r="AA1025" i="1"/>
  <c r="AB1025" i="1"/>
  <c r="AC1025" i="1"/>
  <c r="AD1025" i="1"/>
  <c r="AE1025" i="1"/>
  <c r="U1026" i="1"/>
  <c r="V1026" i="1"/>
  <c r="W1026" i="1"/>
  <c r="Y1026" i="1"/>
  <c r="Z1026" i="1"/>
  <c r="AA1026" i="1"/>
  <c r="AB1026" i="1"/>
  <c r="AC1026" i="1"/>
  <c r="AD1026" i="1"/>
  <c r="AE1026" i="1"/>
  <c r="U1027" i="1"/>
  <c r="V1027" i="1"/>
  <c r="W1027" i="1"/>
  <c r="Y1027" i="1"/>
  <c r="Z1027" i="1"/>
  <c r="AA1027" i="1"/>
  <c r="AB1027" i="1"/>
  <c r="AC1027" i="1"/>
  <c r="AD1027" i="1"/>
  <c r="AE1027" i="1"/>
  <c r="U1028" i="1"/>
  <c r="V1028" i="1"/>
  <c r="W1028" i="1"/>
  <c r="Y1028" i="1"/>
  <c r="Z1028" i="1"/>
  <c r="AA1028" i="1"/>
  <c r="AB1028" i="1"/>
  <c r="AC1028" i="1"/>
  <c r="AD1028" i="1"/>
  <c r="AE1028" i="1"/>
  <c r="U1029" i="1"/>
  <c r="V1029" i="1"/>
  <c r="W1029" i="1"/>
  <c r="Y1029" i="1"/>
  <c r="Z1029" i="1"/>
  <c r="AA1029" i="1"/>
  <c r="AB1029" i="1"/>
  <c r="AC1029" i="1"/>
  <c r="AD1029" i="1"/>
  <c r="AE1029" i="1"/>
  <c r="U1030" i="1"/>
  <c r="V1030" i="1"/>
  <c r="W1030" i="1"/>
  <c r="Y1030" i="1"/>
  <c r="Z1030" i="1"/>
  <c r="AA1030" i="1"/>
  <c r="AB1030" i="1"/>
  <c r="AC1030" i="1"/>
  <c r="AD1030" i="1"/>
  <c r="AE1030" i="1"/>
  <c r="U1031" i="1"/>
  <c r="V1031" i="1"/>
  <c r="W1031" i="1"/>
  <c r="Y1031" i="1"/>
  <c r="Z1031" i="1"/>
  <c r="AA1031" i="1"/>
  <c r="AB1031" i="1"/>
  <c r="AC1031" i="1"/>
  <c r="AD1031" i="1"/>
  <c r="AE1031" i="1"/>
  <c r="U1032" i="1"/>
  <c r="V1032" i="1"/>
  <c r="W1032" i="1"/>
  <c r="Y1032" i="1"/>
  <c r="Z1032" i="1"/>
  <c r="AA1032" i="1"/>
  <c r="AB1032" i="1"/>
  <c r="AC1032" i="1"/>
  <c r="AD1032" i="1"/>
  <c r="AE1032" i="1"/>
  <c r="U1033" i="1"/>
  <c r="V1033" i="1"/>
  <c r="W1033" i="1"/>
  <c r="Y1033" i="1"/>
  <c r="Z1033" i="1"/>
  <c r="AA1033" i="1"/>
  <c r="AB1033" i="1"/>
  <c r="AC1033" i="1"/>
  <c r="AD1033" i="1"/>
  <c r="AE1033" i="1"/>
  <c r="U1034" i="1"/>
  <c r="V1034" i="1"/>
  <c r="W1034" i="1"/>
  <c r="Y1034" i="1"/>
  <c r="Z1034" i="1"/>
  <c r="AA1034" i="1"/>
  <c r="AB1034" i="1"/>
  <c r="AC1034" i="1"/>
  <c r="AD1034" i="1"/>
  <c r="AE1034" i="1"/>
  <c r="U1035" i="1"/>
  <c r="V1035" i="1"/>
  <c r="W1035" i="1"/>
  <c r="Y1035" i="1"/>
  <c r="Z1035" i="1"/>
  <c r="AA1035" i="1"/>
  <c r="AB1035" i="1"/>
  <c r="AC1035" i="1"/>
  <c r="AD1035" i="1"/>
  <c r="AE1035" i="1"/>
  <c r="U1036" i="1"/>
  <c r="V1036" i="1"/>
  <c r="W1036" i="1"/>
  <c r="Y1036" i="1"/>
  <c r="Z1036" i="1"/>
  <c r="AA1036" i="1"/>
  <c r="AB1036" i="1"/>
  <c r="AC1036" i="1"/>
  <c r="AD1036" i="1"/>
  <c r="AE1036" i="1"/>
  <c r="U1037" i="1"/>
  <c r="V1037" i="1"/>
  <c r="W1037" i="1"/>
  <c r="Y1037" i="1"/>
  <c r="Z1037" i="1"/>
  <c r="AA1037" i="1"/>
  <c r="AB1037" i="1"/>
  <c r="AC1037" i="1"/>
  <c r="AD1037" i="1"/>
  <c r="AE1037" i="1"/>
  <c r="U1038" i="1"/>
  <c r="V1038" i="1"/>
  <c r="W1038" i="1"/>
  <c r="Y1038" i="1"/>
  <c r="Z1038" i="1"/>
  <c r="AA1038" i="1"/>
  <c r="AB1038" i="1"/>
  <c r="AC1038" i="1"/>
  <c r="AD1038" i="1"/>
  <c r="AE1038" i="1"/>
  <c r="U1039" i="1"/>
  <c r="V1039" i="1"/>
  <c r="W1039" i="1"/>
  <c r="Y1039" i="1"/>
  <c r="Z1039" i="1"/>
  <c r="AA1039" i="1"/>
  <c r="AB1039" i="1"/>
  <c r="AC1039" i="1"/>
  <c r="AD1039" i="1"/>
  <c r="AE1039" i="1"/>
  <c r="U1040" i="1"/>
  <c r="V1040" i="1"/>
  <c r="W1040" i="1"/>
  <c r="Y1040" i="1"/>
  <c r="Z1040" i="1"/>
  <c r="AA1040" i="1"/>
  <c r="AB1040" i="1"/>
  <c r="AC1040" i="1"/>
  <c r="AD1040" i="1"/>
  <c r="AE1040" i="1"/>
  <c r="U1041" i="1"/>
  <c r="V1041" i="1"/>
  <c r="W1041" i="1"/>
  <c r="Y1041" i="1"/>
  <c r="Z1041" i="1"/>
  <c r="AA1041" i="1"/>
  <c r="AB1041" i="1"/>
  <c r="AC1041" i="1"/>
  <c r="AD1041" i="1"/>
  <c r="AE1041" i="1"/>
  <c r="U1042" i="1"/>
  <c r="V1042" i="1"/>
  <c r="W1042" i="1"/>
  <c r="Y1042" i="1"/>
  <c r="Z1042" i="1"/>
  <c r="AA1042" i="1"/>
  <c r="AB1042" i="1"/>
  <c r="AC1042" i="1"/>
  <c r="AD1042" i="1"/>
  <c r="AE1042" i="1"/>
  <c r="U1043" i="1"/>
  <c r="V1043" i="1"/>
  <c r="W1043" i="1"/>
  <c r="Y1043" i="1"/>
  <c r="Z1043" i="1"/>
  <c r="AA1043" i="1"/>
  <c r="AB1043" i="1"/>
  <c r="AC1043" i="1"/>
  <c r="AD1043" i="1"/>
  <c r="AE1043" i="1"/>
  <c r="U1044" i="1"/>
  <c r="V1044" i="1"/>
  <c r="W1044" i="1"/>
  <c r="Y1044" i="1"/>
  <c r="Z1044" i="1"/>
  <c r="AA1044" i="1"/>
  <c r="AB1044" i="1"/>
  <c r="AC1044" i="1"/>
  <c r="AD1044" i="1"/>
  <c r="AE1044" i="1"/>
  <c r="U1045" i="1"/>
  <c r="V1045" i="1"/>
  <c r="W1045" i="1"/>
  <c r="Y1045" i="1"/>
  <c r="Z1045" i="1"/>
  <c r="AA1045" i="1"/>
  <c r="AB1045" i="1"/>
  <c r="AC1045" i="1"/>
  <c r="AD1045" i="1"/>
  <c r="AE1045" i="1"/>
  <c r="U1046" i="1"/>
  <c r="V1046" i="1"/>
  <c r="W1046" i="1"/>
  <c r="Y1046" i="1"/>
  <c r="Z1046" i="1"/>
  <c r="AA1046" i="1"/>
  <c r="AB1046" i="1"/>
  <c r="AC1046" i="1"/>
  <c r="AD1046" i="1"/>
  <c r="AE1046" i="1"/>
  <c r="U1047" i="1"/>
  <c r="V1047" i="1"/>
  <c r="W1047" i="1"/>
  <c r="Y1047" i="1"/>
  <c r="Z1047" i="1"/>
  <c r="AA1047" i="1"/>
  <c r="AB1047" i="1"/>
  <c r="AC1047" i="1"/>
  <c r="AD1047" i="1"/>
  <c r="AE1047" i="1"/>
  <c r="U1048" i="1"/>
  <c r="V1048" i="1"/>
  <c r="W1048" i="1"/>
  <c r="Y1048" i="1"/>
  <c r="Z1048" i="1"/>
  <c r="AA1048" i="1"/>
  <c r="AB1048" i="1"/>
  <c r="AC1048" i="1"/>
  <c r="AD1048" i="1"/>
  <c r="AE1048" i="1"/>
  <c r="U1049" i="1"/>
  <c r="V1049" i="1"/>
  <c r="W1049" i="1"/>
  <c r="Y1049" i="1"/>
  <c r="Z1049" i="1"/>
  <c r="AA1049" i="1"/>
  <c r="AB1049" i="1"/>
  <c r="AC1049" i="1"/>
  <c r="AD1049" i="1"/>
  <c r="AE1049" i="1"/>
  <c r="U1050" i="1"/>
  <c r="V1050" i="1"/>
  <c r="W1050" i="1"/>
  <c r="Y1050" i="1"/>
  <c r="Z1050" i="1"/>
  <c r="AA1050" i="1"/>
  <c r="AB1050" i="1"/>
  <c r="AC1050" i="1"/>
  <c r="AD1050" i="1"/>
  <c r="AE1050" i="1"/>
  <c r="U1051" i="1"/>
  <c r="V1051" i="1"/>
  <c r="W1051" i="1"/>
  <c r="Y1051" i="1"/>
  <c r="Z1051" i="1"/>
  <c r="AA1051" i="1"/>
  <c r="AB1051" i="1"/>
  <c r="AC1051" i="1"/>
  <c r="AD1051" i="1"/>
  <c r="AE1051" i="1"/>
  <c r="U1052" i="1"/>
  <c r="V1052" i="1"/>
  <c r="W1052" i="1"/>
  <c r="Y1052" i="1"/>
  <c r="Z1052" i="1"/>
  <c r="AA1052" i="1"/>
  <c r="AB1052" i="1"/>
  <c r="AC1052" i="1"/>
  <c r="AD1052" i="1"/>
  <c r="AE1052" i="1"/>
  <c r="U1053" i="1"/>
  <c r="V1053" i="1"/>
  <c r="W1053" i="1"/>
  <c r="Y1053" i="1"/>
  <c r="Z1053" i="1"/>
  <c r="AA1053" i="1"/>
  <c r="AB1053" i="1"/>
  <c r="AC1053" i="1"/>
  <c r="AD1053" i="1"/>
  <c r="AE1053" i="1"/>
  <c r="U1054" i="1"/>
  <c r="V1054" i="1"/>
  <c r="W1054" i="1"/>
  <c r="Y1054" i="1"/>
  <c r="Z1054" i="1"/>
  <c r="AA1054" i="1"/>
  <c r="AB1054" i="1"/>
  <c r="AC1054" i="1"/>
  <c r="AD1054" i="1"/>
  <c r="AE1054" i="1"/>
  <c r="U1055" i="1"/>
  <c r="V1055" i="1"/>
  <c r="W1055" i="1"/>
  <c r="Y1055" i="1"/>
  <c r="Z1055" i="1"/>
  <c r="AA1055" i="1"/>
  <c r="AB1055" i="1"/>
  <c r="AC1055" i="1"/>
  <c r="AD1055" i="1"/>
  <c r="AE1055" i="1"/>
  <c r="U1056" i="1"/>
  <c r="V1056" i="1"/>
  <c r="W1056" i="1"/>
  <c r="Y1056" i="1"/>
  <c r="Z1056" i="1"/>
  <c r="AA1056" i="1"/>
  <c r="AB1056" i="1"/>
  <c r="AC1056" i="1"/>
  <c r="AD1056" i="1"/>
  <c r="AE1056" i="1"/>
  <c r="U1057" i="1"/>
  <c r="V1057" i="1"/>
  <c r="W1057" i="1"/>
  <c r="Y1057" i="1"/>
  <c r="Z1057" i="1"/>
  <c r="AA1057" i="1"/>
  <c r="AB1057" i="1"/>
  <c r="AC1057" i="1"/>
  <c r="AD1057" i="1"/>
  <c r="AE1057" i="1"/>
  <c r="U1058" i="1"/>
  <c r="V1058" i="1"/>
  <c r="W1058" i="1"/>
  <c r="Y1058" i="1"/>
  <c r="Z1058" i="1"/>
  <c r="AA1058" i="1"/>
  <c r="AB1058" i="1"/>
  <c r="AC1058" i="1"/>
  <c r="AD1058" i="1"/>
  <c r="AE1058" i="1"/>
  <c r="U1059" i="1"/>
  <c r="V1059" i="1"/>
  <c r="W1059" i="1"/>
  <c r="Y1059" i="1"/>
  <c r="Z1059" i="1"/>
  <c r="AA1059" i="1"/>
  <c r="AB1059" i="1"/>
  <c r="AC1059" i="1"/>
  <c r="AD1059" i="1"/>
  <c r="AE1059" i="1"/>
  <c r="U1060" i="1"/>
  <c r="V1060" i="1"/>
  <c r="W1060" i="1"/>
  <c r="Y1060" i="1"/>
  <c r="Z1060" i="1"/>
  <c r="AA1060" i="1"/>
  <c r="AB1060" i="1"/>
  <c r="AC1060" i="1"/>
  <c r="AD1060" i="1"/>
  <c r="AE1060" i="1"/>
  <c r="U1061" i="1"/>
  <c r="V1061" i="1"/>
  <c r="W1061" i="1"/>
  <c r="Y1061" i="1"/>
  <c r="Z1061" i="1"/>
  <c r="AA1061" i="1"/>
  <c r="AB1061" i="1"/>
  <c r="AC1061" i="1"/>
  <c r="AD1061" i="1"/>
  <c r="AE1061" i="1"/>
  <c r="U1062" i="1"/>
  <c r="V1062" i="1"/>
  <c r="W1062" i="1"/>
  <c r="Y1062" i="1"/>
  <c r="Z1062" i="1"/>
  <c r="AA1062" i="1"/>
  <c r="AB1062" i="1"/>
  <c r="AC1062" i="1"/>
  <c r="AD1062" i="1"/>
  <c r="AE1062" i="1"/>
  <c r="U1063" i="1"/>
  <c r="V1063" i="1"/>
  <c r="W1063" i="1"/>
  <c r="Y1063" i="1"/>
  <c r="Z1063" i="1"/>
  <c r="AA1063" i="1"/>
  <c r="AB1063" i="1"/>
  <c r="AC1063" i="1"/>
  <c r="AD1063" i="1"/>
  <c r="AE1063" i="1"/>
  <c r="U1064" i="1"/>
  <c r="V1064" i="1"/>
  <c r="W1064" i="1"/>
  <c r="Y1064" i="1"/>
  <c r="Z1064" i="1"/>
  <c r="AA1064" i="1"/>
  <c r="AB1064" i="1"/>
  <c r="AC1064" i="1"/>
  <c r="AD1064" i="1"/>
  <c r="AE1064" i="1"/>
  <c r="U1065" i="1"/>
  <c r="V1065" i="1"/>
  <c r="W1065" i="1"/>
  <c r="Y1065" i="1"/>
  <c r="Z1065" i="1"/>
  <c r="AA1065" i="1"/>
  <c r="AB1065" i="1"/>
  <c r="AC1065" i="1"/>
  <c r="AD1065" i="1"/>
  <c r="AE1065" i="1"/>
  <c r="U1066" i="1"/>
  <c r="V1066" i="1"/>
  <c r="W1066" i="1"/>
  <c r="Y1066" i="1"/>
  <c r="Z1066" i="1"/>
  <c r="AA1066" i="1"/>
  <c r="AB1066" i="1"/>
  <c r="AC1066" i="1"/>
  <c r="AD1066" i="1"/>
  <c r="AE1066" i="1"/>
  <c r="U1067" i="1"/>
  <c r="V1067" i="1"/>
  <c r="W1067" i="1"/>
  <c r="Y1067" i="1"/>
  <c r="Z1067" i="1"/>
  <c r="AA1067" i="1"/>
  <c r="AB1067" i="1"/>
  <c r="AC1067" i="1"/>
  <c r="AD1067" i="1"/>
  <c r="AE1067" i="1"/>
  <c r="U1068" i="1"/>
  <c r="V1068" i="1"/>
  <c r="W1068" i="1"/>
  <c r="Y1068" i="1"/>
  <c r="Z1068" i="1"/>
  <c r="AA1068" i="1"/>
  <c r="AB1068" i="1"/>
  <c r="AC1068" i="1"/>
  <c r="AD1068" i="1"/>
  <c r="AE1068" i="1"/>
  <c r="U1069" i="1"/>
  <c r="V1069" i="1"/>
  <c r="W1069" i="1"/>
  <c r="Y1069" i="1"/>
  <c r="Z1069" i="1"/>
  <c r="AA1069" i="1"/>
  <c r="AB1069" i="1"/>
  <c r="AC1069" i="1"/>
  <c r="AD1069" i="1"/>
  <c r="AE1069" i="1"/>
  <c r="U1070" i="1"/>
  <c r="V1070" i="1"/>
  <c r="W1070" i="1"/>
  <c r="Y1070" i="1"/>
  <c r="Z1070" i="1"/>
  <c r="AA1070" i="1"/>
  <c r="AB1070" i="1"/>
  <c r="AC1070" i="1"/>
  <c r="AD1070" i="1"/>
  <c r="AE1070" i="1"/>
  <c r="U1071" i="1"/>
  <c r="V1071" i="1"/>
  <c r="W1071" i="1"/>
  <c r="Y1071" i="1"/>
  <c r="Z1071" i="1"/>
  <c r="AA1071" i="1"/>
  <c r="AB1071" i="1"/>
  <c r="AC1071" i="1"/>
  <c r="AD1071" i="1"/>
  <c r="AE1071" i="1"/>
  <c r="U1072" i="1"/>
  <c r="V1072" i="1"/>
  <c r="W1072" i="1"/>
  <c r="Y1072" i="1"/>
  <c r="Z1072" i="1"/>
  <c r="AA1072" i="1"/>
  <c r="AB1072" i="1"/>
  <c r="AC1072" i="1"/>
  <c r="AD1072" i="1"/>
  <c r="AE1072" i="1"/>
  <c r="U1073" i="1"/>
  <c r="V1073" i="1"/>
  <c r="W1073" i="1"/>
  <c r="Y1073" i="1"/>
  <c r="Z1073" i="1"/>
  <c r="AA1073" i="1"/>
  <c r="AB1073" i="1"/>
  <c r="AC1073" i="1"/>
  <c r="AD1073" i="1"/>
  <c r="AE1073" i="1"/>
  <c r="U1074" i="1"/>
  <c r="V1074" i="1"/>
  <c r="W1074" i="1"/>
  <c r="Y1074" i="1"/>
  <c r="Z1074" i="1"/>
  <c r="AA1074" i="1"/>
  <c r="AB1074" i="1"/>
  <c r="AC1074" i="1"/>
  <c r="AD1074" i="1"/>
  <c r="AE1074" i="1"/>
  <c r="U1075" i="1"/>
  <c r="V1075" i="1"/>
  <c r="W1075" i="1"/>
  <c r="Y1075" i="1"/>
  <c r="Z1075" i="1"/>
  <c r="AA1075" i="1"/>
  <c r="AB1075" i="1"/>
  <c r="AC1075" i="1"/>
  <c r="AD1075" i="1"/>
  <c r="AE1075" i="1"/>
  <c r="U1076" i="1"/>
  <c r="V1076" i="1"/>
  <c r="W1076" i="1"/>
  <c r="Y1076" i="1"/>
  <c r="Z1076" i="1"/>
  <c r="AA1076" i="1"/>
  <c r="AB1076" i="1"/>
  <c r="AC1076" i="1"/>
  <c r="AD1076" i="1"/>
  <c r="AE1076" i="1"/>
  <c r="U1077" i="1"/>
  <c r="V1077" i="1"/>
  <c r="W1077" i="1"/>
  <c r="Y1077" i="1"/>
  <c r="Z1077" i="1"/>
  <c r="AA1077" i="1"/>
  <c r="AB1077" i="1"/>
  <c r="AC1077" i="1"/>
  <c r="AD1077" i="1"/>
  <c r="AE1077" i="1"/>
  <c r="U1078" i="1"/>
  <c r="V1078" i="1"/>
  <c r="W1078" i="1"/>
  <c r="Y1078" i="1"/>
  <c r="Z1078" i="1"/>
  <c r="AA1078" i="1"/>
  <c r="AB1078" i="1"/>
  <c r="AC1078" i="1"/>
  <c r="AD1078" i="1"/>
  <c r="AE1078" i="1"/>
  <c r="U1079" i="1"/>
  <c r="V1079" i="1"/>
  <c r="W1079" i="1"/>
  <c r="Y1079" i="1"/>
  <c r="Z1079" i="1"/>
  <c r="AA1079" i="1"/>
  <c r="AB1079" i="1"/>
  <c r="AC1079" i="1"/>
  <c r="AD1079" i="1"/>
  <c r="AE1079" i="1"/>
  <c r="U1080" i="1"/>
  <c r="V1080" i="1"/>
  <c r="W1080" i="1"/>
  <c r="Y1080" i="1"/>
  <c r="Z1080" i="1"/>
  <c r="AA1080" i="1"/>
  <c r="AB1080" i="1"/>
  <c r="AC1080" i="1"/>
  <c r="AD1080" i="1"/>
  <c r="AE1080" i="1"/>
  <c r="U1081" i="1"/>
  <c r="V1081" i="1"/>
  <c r="W1081" i="1"/>
  <c r="Y1081" i="1"/>
  <c r="Z1081" i="1"/>
  <c r="AA1081" i="1"/>
  <c r="AB1081" i="1"/>
  <c r="AC1081" i="1"/>
  <c r="AD1081" i="1"/>
  <c r="AE1081" i="1"/>
  <c r="U1082" i="1"/>
  <c r="V1082" i="1"/>
  <c r="W1082" i="1"/>
  <c r="Y1082" i="1"/>
  <c r="Z1082" i="1"/>
  <c r="AA1082" i="1"/>
  <c r="AB1082" i="1"/>
  <c r="AC1082" i="1"/>
  <c r="AD1082" i="1"/>
  <c r="AE1082" i="1"/>
  <c r="U1083" i="1"/>
  <c r="V1083" i="1"/>
  <c r="W1083" i="1"/>
  <c r="Y1083" i="1"/>
  <c r="Z1083" i="1"/>
  <c r="AA1083" i="1"/>
  <c r="AB1083" i="1"/>
  <c r="AC1083" i="1"/>
  <c r="AD1083" i="1"/>
  <c r="AE1083" i="1"/>
  <c r="U1084" i="1"/>
  <c r="V1084" i="1"/>
  <c r="W1084" i="1"/>
  <c r="Y1084" i="1"/>
  <c r="Z1084" i="1"/>
  <c r="AA1084" i="1"/>
  <c r="AB1084" i="1"/>
  <c r="AC1084" i="1"/>
  <c r="AD1084" i="1"/>
  <c r="AE1084" i="1"/>
  <c r="U1085" i="1"/>
  <c r="V1085" i="1"/>
  <c r="W1085" i="1"/>
  <c r="Y1085" i="1"/>
  <c r="Z1085" i="1"/>
  <c r="AA1085" i="1"/>
  <c r="AB1085" i="1"/>
  <c r="AC1085" i="1"/>
  <c r="AD1085" i="1"/>
  <c r="AE1085" i="1"/>
  <c r="U1086" i="1"/>
  <c r="V1086" i="1"/>
  <c r="W1086" i="1"/>
  <c r="Y1086" i="1"/>
  <c r="Z1086" i="1"/>
  <c r="AA1086" i="1"/>
  <c r="AB1086" i="1"/>
  <c r="AC1086" i="1"/>
  <c r="AD1086" i="1"/>
  <c r="AE1086" i="1"/>
  <c r="U1087" i="1"/>
  <c r="V1087" i="1"/>
  <c r="W1087" i="1"/>
  <c r="Y1087" i="1"/>
  <c r="Z1087" i="1"/>
  <c r="AA1087" i="1"/>
  <c r="AB1087" i="1"/>
  <c r="AC1087" i="1"/>
  <c r="AD1087" i="1"/>
  <c r="AE1087" i="1"/>
  <c r="U1088" i="1"/>
  <c r="V1088" i="1"/>
  <c r="W1088" i="1"/>
  <c r="Y1088" i="1"/>
  <c r="Z1088" i="1"/>
  <c r="AA1088" i="1"/>
  <c r="AB1088" i="1"/>
  <c r="AC1088" i="1"/>
  <c r="AD1088" i="1"/>
  <c r="AE1088" i="1"/>
  <c r="U1089" i="1"/>
  <c r="V1089" i="1"/>
  <c r="W1089" i="1"/>
  <c r="Y1089" i="1"/>
  <c r="Z1089" i="1"/>
  <c r="AA1089" i="1"/>
  <c r="AB1089" i="1"/>
  <c r="AC1089" i="1"/>
  <c r="AD1089" i="1"/>
  <c r="AE1089" i="1"/>
  <c r="U1090" i="1"/>
  <c r="V1090" i="1"/>
  <c r="W1090" i="1"/>
  <c r="Y1090" i="1"/>
  <c r="Z1090" i="1"/>
  <c r="AA1090" i="1"/>
  <c r="AB1090" i="1"/>
  <c r="AC1090" i="1"/>
  <c r="AD1090" i="1"/>
  <c r="AE1090" i="1"/>
  <c r="U1091" i="1"/>
  <c r="V1091" i="1"/>
  <c r="W1091" i="1"/>
  <c r="Y1091" i="1"/>
  <c r="Z1091" i="1"/>
  <c r="AA1091" i="1"/>
  <c r="AB1091" i="1"/>
  <c r="AC1091" i="1"/>
  <c r="AD1091" i="1"/>
  <c r="AE1091" i="1"/>
  <c r="U1092" i="1"/>
  <c r="V1092" i="1"/>
  <c r="W1092" i="1"/>
  <c r="Y1092" i="1"/>
  <c r="Z1092" i="1"/>
  <c r="AA1092" i="1"/>
  <c r="AB1092" i="1"/>
  <c r="AC1092" i="1"/>
  <c r="AD1092" i="1"/>
  <c r="AE1092" i="1"/>
  <c r="U1093" i="1"/>
  <c r="V1093" i="1"/>
  <c r="W1093" i="1"/>
  <c r="Y1093" i="1"/>
  <c r="Z1093" i="1"/>
  <c r="AA1093" i="1"/>
  <c r="AB1093" i="1"/>
  <c r="AC1093" i="1"/>
  <c r="AD1093" i="1"/>
  <c r="AE1093" i="1"/>
  <c r="U1094" i="1"/>
  <c r="V1094" i="1"/>
  <c r="W1094" i="1"/>
  <c r="Y1094" i="1"/>
  <c r="Z1094" i="1"/>
  <c r="AA1094" i="1"/>
  <c r="AB1094" i="1"/>
  <c r="AC1094" i="1"/>
  <c r="AD1094" i="1"/>
  <c r="AE1094" i="1"/>
  <c r="U1095" i="1"/>
  <c r="V1095" i="1"/>
  <c r="W1095" i="1"/>
  <c r="Y1095" i="1"/>
  <c r="Z1095" i="1"/>
  <c r="AA1095" i="1"/>
  <c r="AB1095" i="1"/>
  <c r="AC1095" i="1"/>
  <c r="AD1095" i="1"/>
  <c r="AE1095" i="1"/>
  <c r="U1096" i="1"/>
  <c r="V1096" i="1"/>
  <c r="W1096" i="1"/>
  <c r="Y1096" i="1"/>
  <c r="Z1096" i="1"/>
  <c r="AA1096" i="1"/>
  <c r="AB1096" i="1"/>
  <c r="AC1096" i="1"/>
  <c r="AD1096" i="1"/>
  <c r="AE1096" i="1"/>
  <c r="U1097" i="1"/>
  <c r="V1097" i="1"/>
  <c r="W1097" i="1"/>
  <c r="Y1097" i="1"/>
  <c r="Z1097" i="1"/>
  <c r="AA1097" i="1"/>
  <c r="AB1097" i="1"/>
  <c r="AC1097" i="1"/>
  <c r="AD1097" i="1"/>
  <c r="AE1097" i="1"/>
  <c r="U1098" i="1"/>
  <c r="V1098" i="1"/>
  <c r="W1098" i="1"/>
  <c r="Y1098" i="1"/>
  <c r="Z1098" i="1"/>
  <c r="AA1098" i="1"/>
  <c r="AB1098" i="1"/>
  <c r="AC1098" i="1"/>
  <c r="AD1098" i="1"/>
  <c r="AE1098" i="1"/>
  <c r="U1099" i="1"/>
  <c r="V1099" i="1"/>
  <c r="W1099" i="1"/>
  <c r="Y1099" i="1"/>
  <c r="Z1099" i="1"/>
  <c r="AA1099" i="1"/>
  <c r="AB1099" i="1"/>
  <c r="AC1099" i="1"/>
  <c r="AD1099" i="1"/>
  <c r="AE1099" i="1"/>
  <c r="U1100" i="1"/>
  <c r="V1100" i="1"/>
  <c r="W1100" i="1"/>
  <c r="Y1100" i="1"/>
  <c r="Z1100" i="1"/>
  <c r="AA1100" i="1"/>
  <c r="AB1100" i="1"/>
  <c r="AC1100" i="1"/>
  <c r="AD1100" i="1"/>
  <c r="AE1100" i="1"/>
  <c r="U1101" i="1"/>
  <c r="V1101" i="1"/>
  <c r="W1101" i="1"/>
  <c r="Y1101" i="1"/>
  <c r="Z1101" i="1"/>
  <c r="AA1101" i="1"/>
  <c r="AB1101" i="1"/>
  <c r="AC1101" i="1"/>
  <c r="AD1101" i="1"/>
  <c r="AE1101" i="1"/>
  <c r="U1102" i="1"/>
  <c r="V1102" i="1"/>
  <c r="W1102" i="1"/>
  <c r="Y1102" i="1"/>
  <c r="Z1102" i="1"/>
  <c r="AA1102" i="1"/>
  <c r="AB1102" i="1"/>
  <c r="AC1102" i="1"/>
  <c r="AD1102" i="1"/>
  <c r="AE1102" i="1"/>
  <c r="U1103" i="1"/>
  <c r="V1103" i="1"/>
  <c r="W1103" i="1"/>
  <c r="Y1103" i="1"/>
  <c r="Z1103" i="1"/>
  <c r="AA1103" i="1"/>
  <c r="AB1103" i="1"/>
  <c r="AC1103" i="1"/>
  <c r="AD1103" i="1"/>
  <c r="AE1103" i="1"/>
  <c r="U1104" i="1"/>
  <c r="V1104" i="1"/>
  <c r="W1104" i="1"/>
  <c r="Y1104" i="1"/>
  <c r="Z1104" i="1"/>
  <c r="AA1104" i="1"/>
  <c r="AB1104" i="1"/>
  <c r="AC1104" i="1"/>
  <c r="AD1104" i="1"/>
  <c r="AE1104" i="1"/>
  <c r="U1105" i="1"/>
  <c r="V1105" i="1"/>
  <c r="W1105" i="1"/>
  <c r="Y1105" i="1"/>
  <c r="Z1105" i="1"/>
  <c r="AA1105" i="1"/>
  <c r="AB1105" i="1"/>
  <c r="AC1105" i="1"/>
  <c r="AD1105" i="1"/>
  <c r="AE1105" i="1"/>
  <c r="U1106" i="1"/>
  <c r="V1106" i="1"/>
  <c r="W1106" i="1"/>
  <c r="Y1106" i="1"/>
  <c r="Z1106" i="1"/>
  <c r="AA1106" i="1"/>
  <c r="AB1106" i="1"/>
  <c r="AC1106" i="1"/>
  <c r="AD1106" i="1"/>
  <c r="AE1106" i="1"/>
  <c r="U1107" i="1"/>
  <c r="V1107" i="1"/>
  <c r="W1107" i="1"/>
  <c r="Y1107" i="1"/>
  <c r="Z1107" i="1"/>
  <c r="AA1107" i="1"/>
  <c r="AB1107" i="1"/>
  <c r="AC1107" i="1"/>
  <c r="AD1107" i="1"/>
  <c r="AE1107" i="1"/>
  <c r="U1108" i="1"/>
  <c r="V1108" i="1"/>
  <c r="W1108" i="1"/>
  <c r="Y1108" i="1"/>
  <c r="Z1108" i="1"/>
  <c r="AA1108" i="1"/>
  <c r="AB1108" i="1"/>
  <c r="AC1108" i="1"/>
  <c r="AD1108" i="1"/>
  <c r="AE1108" i="1"/>
  <c r="U1109" i="1"/>
  <c r="V1109" i="1"/>
  <c r="W1109" i="1"/>
  <c r="Y1109" i="1"/>
  <c r="Z1109" i="1"/>
  <c r="AA1109" i="1"/>
  <c r="AB1109" i="1"/>
  <c r="AC1109" i="1"/>
  <c r="AD1109" i="1"/>
  <c r="AE1109" i="1"/>
  <c r="U1110" i="1"/>
  <c r="V1110" i="1"/>
  <c r="W1110" i="1"/>
  <c r="Y1110" i="1"/>
  <c r="Z1110" i="1"/>
  <c r="AA1110" i="1"/>
  <c r="AB1110" i="1"/>
  <c r="AC1110" i="1"/>
  <c r="AD1110" i="1"/>
  <c r="AE1110" i="1"/>
  <c r="U1111" i="1"/>
  <c r="V1111" i="1"/>
  <c r="W1111" i="1"/>
  <c r="Y1111" i="1"/>
  <c r="Z1111" i="1"/>
  <c r="AA1111" i="1"/>
  <c r="AB1111" i="1"/>
  <c r="AC1111" i="1"/>
  <c r="AD1111" i="1"/>
  <c r="AE1111" i="1"/>
  <c r="U1112" i="1"/>
  <c r="V1112" i="1"/>
  <c r="W1112" i="1"/>
  <c r="Y1112" i="1"/>
  <c r="Z1112" i="1"/>
  <c r="AA1112" i="1"/>
  <c r="AB1112" i="1"/>
  <c r="AC1112" i="1"/>
  <c r="AD1112" i="1"/>
  <c r="AE1112" i="1"/>
  <c r="U1113" i="1"/>
  <c r="V1113" i="1"/>
  <c r="W1113" i="1"/>
  <c r="Y1113" i="1"/>
  <c r="Z1113" i="1"/>
  <c r="AA1113" i="1"/>
  <c r="AB1113" i="1"/>
  <c r="AC1113" i="1"/>
  <c r="AD1113" i="1"/>
  <c r="AE1113" i="1"/>
  <c r="U1114" i="1"/>
  <c r="V1114" i="1"/>
  <c r="W1114" i="1"/>
  <c r="Y1114" i="1"/>
  <c r="Z1114" i="1"/>
  <c r="AA1114" i="1"/>
  <c r="AB1114" i="1"/>
  <c r="AC1114" i="1"/>
  <c r="AD1114" i="1"/>
  <c r="AE1114" i="1"/>
  <c r="U1115" i="1"/>
  <c r="V1115" i="1"/>
  <c r="W1115" i="1"/>
  <c r="Y1115" i="1"/>
  <c r="Z1115" i="1"/>
  <c r="AA1115" i="1"/>
  <c r="AB1115" i="1"/>
  <c r="AC1115" i="1"/>
  <c r="AD1115" i="1"/>
  <c r="AE1115" i="1"/>
  <c r="U1116" i="1"/>
  <c r="V1116" i="1"/>
  <c r="W1116" i="1"/>
  <c r="Y1116" i="1"/>
  <c r="Z1116" i="1"/>
  <c r="AA1116" i="1"/>
  <c r="AB1116" i="1"/>
  <c r="AC1116" i="1"/>
  <c r="AD1116" i="1"/>
  <c r="AE1116" i="1"/>
  <c r="U1117" i="1"/>
  <c r="V1117" i="1"/>
  <c r="W1117" i="1"/>
  <c r="Y1117" i="1"/>
  <c r="Z1117" i="1"/>
  <c r="AA1117" i="1"/>
  <c r="AB1117" i="1"/>
  <c r="AC1117" i="1"/>
  <c r="AD1117" i="1"/>
  <c r="AE1117" i="1"/>
  <c r="U1118" i="1"/>
  <c r="V1118" i="1"/>
  <c r="W1118" i="1"/>
  <c r="Y1118" i="1"/>
  <c r="Z1118" i="1"/>
  <c r="AA1118" i="1"/>
  <c r="AB1118" i="1"/>
  <c r="AC1118" i="1"/>
  <c r="AD1118" i="1"/>
  <c r="AE1118" i="1"/>
  <c r="U1119" i="1"/>
  <c r="V1119" i="1"/>
  <c r="W1119" i="1"/>
  <c r="Y1119" i="1"/>
  <c r="Z1119" i="1"/>
  <c r="AA1119" i="1"/>
  <c r="AB1119" i="1"/>
  <c r="AC1119" i="1"/>
  <c r="AD1119" i="1"/>
  <c r="AE1119" i="1"/>
  <c r="U1120" i="1"/>
  <c r="V1120" i="1"/>
  <c r="W1120" i="1"/>
  <c r="Y1120" i="1"/>
  <c r="Z1120" i="1"/>
  <c r="AA1120" i="1"/>
  <c r="AB1120" i="1"/>
  <c r="AC1120" i="1"/>
  <c r="AD1120" i="1"/>
  <c r="AE1120" i="1"/>
  <c r="U1121" i="1"/>
  <c r="V1121" i="1"/>
  <c r="W1121" i="1"/>
  <c r="Y1121" i="1"/>
  <c r="Z1121" i="1"/>
  <c r="AA1121" i="1"/>
  <c r="AB1121" i="1"/>
  <c r="AC1121" i="1"/>
  <c r="AD1121" i="1"/>
  <c r="AE1121" i="1"/>
  <c r="U1122" i="1"/>
  <c r="V1122" i="1"/>
  <c r="W1122" i="1"/>
  <c r="Y1122" i="1"/>
  <c r="Z1122" i="1"/>
  <c r="AA1122" i="1"/>
  <c r="AB1122" i="1"/>
  <c r="AC1122" i="1"/>
  <c r="AD1122" i="1"/>
  <c r="AE1122" i="1"/>
  <c r="U1123" i="1"/>
  <c r="V1123" i="1"/>
  <c r="W1123" i="1"/>
  <c r="Y1123" i="1"/>
  <c r="Z1123" i="1"/>
  <c r="AA1123" i="1"/>
  <c r="AB1123" i="1"/>
  <c r="AC1123" i="1"/>
  <c r="AD1123" i="1"/>
  <c r="AE1123" i="1"/>
  <c r="U1124" i="1"/>
  <c r="V1124" i="1"/>
  <c r="W1124" i="1"/>
  <c r="Y1124" i="1"/>
  <c r="Z1124" i="1"/>
  <c r="AA1124" i="1"/>
  <c r="AB1124" i="1"/>
  <c r="AC1124" i="1"/>
  <c r="AD1124" i="1"/>
  <c r="AE1124" i="1"/>
  <c r="U1125" i="1"/>
  <c r="V1125" i="1"/>
  <c r="W1125" i="1"/>
  <c r="Y1125" i="1"/>
  <c r="Z1125" i="1"/>
  <c r="AA1125" i="1"/>
  <c r="AB1125" i="1"/>
  <c r="AC1125" i="1"/>
  <c r="AD1125" i="1"/>
  <c r="AE1125" i="1"/>
  <c r="U1126" i="1"/>
  <c r="V1126" i="1"/>
  <c r="W1126" i="1"/>
  <c r="Y1126" i="1"/>
  <c r="Z1126" i="1"/>
  <c r="AA1126" i="1"/>
  <c r="AB1126" i="1"/>
  <c r="AC1126" i="1"/>
  <c r="AD1126" i="1"/>
  <c r="AE1126" i="1"/>
  <c r="U1127" i="1"/>
  <c r="V1127" i="1"/>
  <c r="W1127" i="1"/>
  <c r="Y1127" i="1"/>
  <c r="Z1127" i="1"/>
  <c r="AA1127" i="1"/>
  <c r="AB1127" i="1"/>
  <c r="AC1127" i="1"/>
  <c r="AD1127" i="1"/>
  <c r="AE1127" i="1"/>
  <c r="U1128" i="1"/>
  <c r="V1128" i="1"/>
  <c r="W1128" i="1"/>
  <c r="Y1128" i="1"/>
  <c r="Z1128" i="1"/>
  <c r="AA1128" i="1"/>
  <c r="AB1128" i="1"/>
  <c r="AC1128" i="1"/>
  <c r="AD1128" i="1"/>
  <c r="AE1128" i="1"/>
  <c r="U1129" i="1"/>
  <c r="V1129" i="1"/>
  <c r="W1129" i="1"/>
  <c r="Y1129" i="1"/>
  <c r="Z1129" i="1"/>
  <c r="AA1129" i="1"/>
  <c r="AB1129" i="1"/>
  <c r="AC1129" i="1"/>
  <c r="AD1129" i="1"/>
  <c r="AE1129" i="1"/>
  <c r="U1130" i="1"/>
  <c r="V1130" i="1"/>
  <c r="W1130" i="1"/>
  <c r="Y1130" i="1"/>
  <c r="Z1130" i="1"/>
  <c r="AA1130" i="1"/>
  <c r="AB1130" i="1"/>
  <c r="AC1130" i="1"/>
  <c r="AD1130" i="1"/>
  <c r="AE1130" i="1"/>
  <c r="U1131" i="1"/>
  <c r="V1131" i="1"/>
  <c r="W1131" i="1"/>
  <c r="Y1131" i="1"/>
  <c r="Z1131" i="1"/>
  <c r="AA1131" i="1"/>
  <c r="AB1131" i="1"/>
  <c r="AC1131" i="1"/>
  <c r="AD1131" i="1"/>
  <c r="AE1131" i="1"/>
  <c r="U1132" i="1"/>
  <c r="V1132" i="1"/>
  <c r="W1132" i="1"/>
  <c r="Y1132" i="1"/>
  <c r="Z1132" i="1"/>
  <c r="AA1132" i="1"/>
  <c r="AB1132" i="1"/>
  <c r="AC1132" i="1"/>
  <c r="AD1132" i="1"/>
  <c r="AE1132" i="1"/>
  <c r="U1133" i="1"/>
  <c r="V1133" i="1"/>
  <c r="W1133" i="1"/>
  <c r="Y1133" i="1"/>
  <c r="Z1133" i="1"/>
  <c r="AA1133" i="1"/>
  <c r="AB1133" i="1"/>
  <c r="AC1133" i="1"/>
  <c r="AD1133" i="1"/>
  <c r="AE1133" i="1"/>
  <c r="U1134" i="1"/>
  <c r="V1134" i="1"/>
  <c r="W1134" i="1"/>
  <c r="Y1134" i="1"/>
  <c r="Z1134" i="1"/>
  <c r="AA1134" i="1"/>
  <c r="AB1134" i="1"/>
  <c r="AC1134" i="1"/>
  <c r="AD1134" i="1"/>
  <c r="AE1134" i="1"/>
  <c r="U1135" i="1"/>
  <c r="V1135" i="1"/>
  <c r="W1135" i="1"/>
  <c r="Y1135" i="1"/>
  <c r="Z1135" i="1"/>
  <c r="AA1135" i="1"/>
  <c r="AB1135" i="1"/>
  <c r="AC1135" i="1"/>
  <c r="AD1135" i="1"/>
  <c r="AE1135" i="1"/>
  <c r="U1136" i="1"/>
  <c r="V1136" i="1"/>
  <c r="W1136" i="1"/>
  <c r="Y1136" i="1"/>
  <c r="Z1136" i="1"/>
  <c r="AA1136" i="1"/>
  <c r="AB1136" i="1"/>
  <c r="AC1136" i="1"/>
  <c r="AD1136" i="1"/>
  <c r="AE1136" i="1"/>
  <c r="U1137" i="1"/>
  <c r="V1137" i="1"/>
  <c r="W1137" i="1"/>
  <c r="Y1137" i="1"/>
  <c r="Z1137" i="1"/>
  <c r="AA1137" i="1"/>
  <c r="AB1137" i="1"/>
  <c r="AC1137" i="1"/>
  <c r="AD1137" i="1"/>
  <c r="AE1137" i="1"/>
  <c r="U1138" i="1"/>
  <c r="V1138" i="1"/>
  <c r="W1138" i="1"/>
  <c r="Y1138" i="1"/>
  <c r="Z1138" i="1"/>
  <c r="AA1138" i="1"/>
  <c r="AB1138" i="1"/>
  <c r="AC1138" i="1"/>
  <c r="AD1138" i="1"/>
  <c r="AE1138" i="1"/>
  <c r="U1139" i="1"/>
  <c r="V1139" i="1"/>
  <c r="W1139" i="1"/>
  <c r="Y1139" i="1"/>
  <c r="Z1139" i="1"/>
  <c r="AA1139" i="1"/>
  <c r="AB1139" i="1"/>
  <c r="AC1139" i="1"/>
  <c r="AD1139" i="1"/>
  <c r="AE1139" i="1"/>
  <c r="U1140" i="1"/>
  <c r="V1140" i="1"/>
  <c r="W1140" i="1"/>
  <c r="Y1140" i="1"/>
  <c r="Z1140" i="1"/>
  <c r="AA1140" i="1"/>
  <c r="AB1140" i="1"/>
  <c r="AC1140" i="1"/>
  <c r="AD1140" i="1"/>
  <c r="AE1140" i="1"/>
  <c r="U1141" i="1"/>
  <c r="V1141" i="1"/>
  <c r="W1141" i="1"/>
  <c r="Y1141" i="1"/>
  <c r="Z1141" i="1"/>
  <c r="AA1141" i="1"/>
  <c r="AB1141" i="1"/>
  <c r="AC1141" i="1"/>
  <c r="AD1141" i="1"/>
  <c r="AE1141" i="1"/>
  <c r="U1142" i="1"/>
  <c r="V1142" i="1"/>
  <c r="W1142" i="1"/>
  <c r="Y1142" i="1"/>
  <c r="Z1142" i="1"/>
  <c r="AA1142" i="1"/>
  <c r="AB1142" i="1"/>
  <c r="AC1142" i="1"/>
  <c r="AD1142" i="1"/>
  <c r="AE1142" i="1"/>
  <c r="U1143" i="1"/>
  <c r="V1143" i="1"/>
  <c r="W1143" i="1"/>
  <c r="Y1143" i="1"/>
  <c r="Z1143" i="1"/>
  <c r="AA1143" i="1"/>
  <c r="AB1143" i="1"/>
  <c r="AC1143" i="1"/>
  <c r="AD1143" i="1"/>
  <c r="AE1143" i="1"/>
  <c r="U1144" i="1"/>
  <c r="V1144" i="1"/>
  <c r="W1144" i="1"/>
  <c r="Y1144" i="1"/>
  <c r="Z1144" i="1"/>
  <c r="AA1144" i="1"/>
  <c r="AB1144" i="1"/>
  <c r="AC1144" i="1"/>
  <c r="AD1144" i="1"/>
  <c r="AE1144" i="1"/>
  <c r="U1145" i="1"/>
  <c r="V1145" i="1"/>
  <c r="W1145" i="1"/>
  <c r="Y1145" i="1"/>
  <c r="Z1145" i="1"/>
  <c r="AA1145" i="1"/>
  <c r="AB1145" i="1"/>
  <c r="AC1145" i="1"/>
  <c r="AD1145" i="1"/>
  <c r="AE1145" i="1"/>
  <c r="U1146" i="1"/>
  <c r="V1146" i="1"/>
  <c r="W1146" i="1"/>
  <c r="Y1146" i="1"/>
  <c r="Z1146" i="1"/>
  <c r="AA1146" i="1"/>
  <c r="AB1146" i="1"/>
  <c r="AC1146" i="1"/>
  <c r="AD1146" i="1"/>
  <c r="AE1146" i="1"/>
  <c r="U1147" i="1"/>
  <c r="V1147" i="1"/>
  <c r="W1147" i="1"/>
  <c r="Y1147" i="1"/>
  <c r="Z1147" i="1"/>
  <c r="AA1147" i="1"/>
  <c r="AB1147" i="1"/>
  <c r="AC1147" i="1"/>
  <c r="AD1147" i="1"/>
  <c r="AE1147" i="1"/>
  <c r="U1148" i="1"/>
  <c r="V1148" i="1"/>
  <c r="W1148" i="1"/>
  <c r="Y1148" i="1"/>
  <c r="Z1148" i="1"/>
  <c r="AA1148" i="1"/>
  <c r="AB1148" i="1"/>
  <c r="AC1148" i="1"/>
  <c r="AD1148" i="1"/>
  <c r="AE1148" i="1"/>
  <c r="U1149" i="1"/>
  <c r="V1149" i="1"/>
  <c r="W1149" i="1"/>
  <c r="Y1149" i="1"/>
  <c r="Z1149" i="1"/>
  <c r="AA1149" i="1"/>
  <c r="AB1149" i="1"/>
  <c r="AC1149" i="1"/>
  <c r="AD1149" i="1"/>
  <c r="AE1149" i="1"/>
  <c r="U1150" i="1"/>
  <c r="V1150" i="1"/>
  <c r="W1150" i="1"/>
  <c r="Y1150" i="1"/>
  <c r="Z1150" i="1"/>
  <c r="AA1150" i="1"/>
  <c r="AB1150" i="1"/>
  <c r="AC1150" i="1"/>
  <c r="AD1150" i="1"/>
  <c r="AE1150" i="1"/>
  <c r="U1151" i="1"/>
  <c r="V1151" i="1"/>
  <c r="W1151" i="1"/>
  <c r="Y1151" i="1"/>
  <c r="Z1151" i="1"/>
  <c r="AA1151" i="1"/>
  <c r="AB1151" i="1"/>
  <c r="AC1151" i="1"/>
  <c r="AD1151" i="1"/>
  <c r="AE1151" i="1"/>
  <c r="U1152" i="1"/>
  <c r="V1152" i="1"/>
  <c r="W1152" i="1"/>
  <c r="Y1152" i="1"/>
  <c r="Z1152" i="1"/>
  <c r="AA1152" i="1"/>
  <c r="AB1152" i="1"/>
  <c r="AC1152" i="1"/>
  <c r="AD1152" i="1"/>
  <c r="AE1152" i="1"/>
  <c r="U1153" i="1"/>
  <c r="V1153" i="1"/>
  <c r="W1153" i="1"/>
  <c r="Y1153" i="1"/>
  <c r="Z1153" i="1"/>
  <c r="AA1153" i="1"/>
  <c r="AB1153" i="1"/>
  <c r="AC1153" i="1"/>
  <c r="AD1153" i="1"/>
  <c r="AE1153" i="1"/>
  <c r="U1154" i="1"/>
  <c r="V1154" i="1"/>
  <c r="W1154" i="1"/>
  <c r="Y1154" i="1"/>
  <c r="Z1154" i="1"/>
  <c r="AA1154" i="1"/>
  <c r="AB1154" i="1"/>
  <c r="AC1154" i="1"/>
  <c r="AD1154" i="1"/>
  <c r="AE1154" i="1"/>
  <c r="U1155" i="1"/>
  <c r="V1155" i="1"/>
  <c r="W1155" i="1"/>
  <c r="Y1155" i="1"/>
  <c r="Z1155" i="1"/>
  <c r="AA1155" i="1"/>
  <c r="AB1155" i="1"/>
  <c r="AC1155" i="1"/>
  <c r="AD1155" i="1"/>
  <c r="AE1155" i="1"/>
  <c r="U1156" i="1"/>
  <c r="V1156" i="1"/>
  <c r="W1156" i="1"/>
  <c r="Y1156" i="1"/>
  <c r="Z1156" i="1"/>
  <c r="AA1156" i="1"/>
  <c r="AB1156" i="1"/>
  <c r="AC1156" i="1"/>
  <c r="AD1156" i="1"/>
  <c r="AE1156" i="1"/>
  <c r="U1157" i="1"/>
  <c r="V1157" i="1"/>
  <c r="W1157" i="1"/>
  <c r="Y1157" i="1"/>
  <c r="Z1157" i="1"/>
  <c r="AA1157" i="1"/>
  <c r="AB1157" i="1"/>
  <c r="AC1157" i="1"/>
  <c r="AD1157" i="1"/>
  <c r="AE1157" i="1"/>
  <c r="U1158" i="1"/>
  <c r="V1158" i="1"/>
  <c r="W1158" i="1"/>
  <c r="Y1158" i="1"/>
  <c r="Z1158" i="1"/>
  <c r="AA1158" i="1"/>
  <c r="AB1158" i="1"/>
  <c r="AC1158" i="1"/>
  <c r="AD1158" i="1"/>
  <c r="AE1158" i="1"/>
  <c r="U1159" i="1"/>
  <c r="V1159" i="1"/>
  <c r="W1159" i="1"/>
  <c r="Y1159" i="1"/>
  <c r="Z1159" i="1"/>
  <c r="AA1159" i="1"/>
  <c r="AB1159" i="1"/>
  <c r="AC1159" i="1"/>
  <c r="AD1159" i="1"/>
  <c r="AE1159" i="1"/>
  <c r="U1160" i="1"/>
  <c r="V1160" i="1"/>
  <c r="W1160" i="1"/>
  <c r="Y1160" i="1"/>
  <c r="Z1160" i="1"/>
  <c r="AA1160" i="1"/>
  <c r="AB1160" i="1"/>
  <c r="AC1160" i="1"/>
  <c r="AD1160" i="1"/>
  <c r="AE1160" i="1"/>
  <c r="U1161" i="1"/>
  <c r="V1161" i="1"/>
  <c r="W1161" i="1"/>
  <c r="Y1161" i="1"/>
  <c r="Z1161" i="1"/>
  <c r="AA1161" i="1"/>
  <c r="AB1161" i="1"/>
  <c r="AC1161" i="1"/>
  <c r="AD1161" i="1"/>
  <c r="AE1161" i="1"/>
  <c r="U1162" i="1"/>
  <c r="V1162" i="1"/>
  <c r="W1162" i="1"/>
  <c r="Y1162" i="1"/>
  <c r="Z1162" i="1"/>
  <c r="AA1162" i="1"/>
  <c r="AB1162" i="1"/>
  <c r="AC1162" i="1"/>
  <c r="AD1162" i="1"/>
  <c r="AE1162" i="1"/>
  <c r="U1163" i="1"/>
  <c r="V1163" i="1"/>
  <c r="W1163" i="1"/>
  <c r="Y1163" i="1"/>
  <c r="Z1163" i="1"/>
  <c r="AA1163" i="1"/>
  <c r="AB1163" i="1"/>
  <c r="AC1163" i="1"/>
  <c r="AD1163" i="1"/>
  <c r="AE1163" i="1"/>
  <c r="U1164" i="1"/>
  <c r="V1164" i="1"/>
  <c r="W1164" i="1"/>
  <c r="Y1164" i="1"/>
  <c r="Z1164" i="1"/>
  <c r="AA1164" i="1"/>
  <c r="AB1164" i="1"/>
  <c r="AC1164" i="1"/>
  <c r="AD1164" i="1"/>
  <c r="AE1164" i="1"/>
  <c r="U1165" i="1"/>
  <c r="V1165" i="1"/>
  <c r="W1165" i="1"/>
  <c r="Y1165" i="1"/>
  <c r="Z1165" i="1"/>
  <c r="AA1165" i="1"/>
  <c r="AB1165" i="1"/>
  <c r="AC1165" i="1"/>
  <c r="AD1165" i="1"/>
  <c r="AE1165" i="1"/>
  <c r="U1166" i="1"/>
  <c r="V1166" i="1"/>
  <c r="W1166" i="1"/>
  <c r="Y1166" i="1"/>
  <c r="Z1166" i="1"/>
  <c r="AA1166" i="1"/>
  <c r="AB1166" i="1"/>
  <c r="AC1166" i="1"/>
  <c r="AD1166" i="1"/>
  <c r="AE1166" i="1"/>
  <c r="U1167" i="1"/>
  <c r="V1167" i="1"/>
  <c r="W1167" i="1"/>
  <c r="Y1167" i="1"/>
  <c r="Z1167" i="1"/>
  <c r="AA1167" i="1"/>
  <c r="AB1167" i="1"/>
  <c r="AC1167" i="1"/>
  <c r="AD1167" i="1"/>
  <c r="AE1167" i="1"/>
  <c r="U1168" i="1"/>
  <c r="V1168" i="1"/>
  <c r="W1168" i="1"/>
  <c r="Y1168" i="1"/>
  <c r="Z1168" i="1"/>
  <c r="AA1168" i="1"/>
  <c r="AB1168" i="1"/>
  <c r="AC1168" i="1"/>
  <c r="AD1168" i="1"/>
  <c r="AE1168" i="1"/>
  <c r="U1169" i="1"/>
  <c r="V1169" i="1"/>
  <c r="W1169" i="1"/>
  <c r="Y1169" i="1"/>
  <c r="Z1169" i="1"/>
  <c r="AA1169" i="1"/>
  <c r="AB1169" i="1"/>
  <c r="AC1169" i="1"/>
  <c r="AD1169" i="1"/>
  <c r="AE1169" i="1"/>
  <c r="U1170" i="1"/>
  <c r="V1170" i="1"/>
  <c r="W1170" i="1"/>
  <c r="Y1170" i="1"/>
  <c r="Z1170" i="1"/>
  <c r="AA1170" i="1"/>
  <c r="AB1170" i="1"/>
  <c r="AC1170" i="1"/>
  <c r="AD1170" i="1"/>
  <c r="AE1170" i="1"/>
  <c r="U1171" i="1"/>
  <c r="V1171" i="1"/>
  <c r="W1171" i="1"/>
  <c r="Y1171" i="1"/>
  <c r="Z1171" i="1"/>
  <c r="AA1171" i="1"/>
  <c r="AB1171" i="1"/>
  <c r="AC1171" i="1"/>
  <c r="AD1171" i="1"/>
  <c r="AE1171" i="1"/>
  <c r="U1172" i="1"/>
  <c r="V1172" i="1"/>
  <c r="W1172" i="1"/>
  <c r="Y1172" i="1"/>
  <c r="Z1172" i="1"/>
  <c r="AA1172" i="1"/>
  <c r="AB1172" i="1"/>
  <c r="AC1172" i="1"/>
  <c r="AD1172" i="1"/>
  <c r="AE1172" i="1"/>
  <c r="U1173" i="1"/>
  <c r="V1173" i="1"/>
  <c r="W1173" i="1"/>
  <c r="Y1173" i="1"/>
  <c r="Z1173" i="1"/>
  <c r="AA1173" i="1"/>
  <c r="AB1173" i="1"/>
  <c r="AC1173" i="1"/>
  <c r="AD1173" i="1"/>
  <c r="AE1173" i="1"/>
  <c r="U1174" i="1"/>
  <c r="V1174" i="1"/>
  <c r="W1174" i="1"/>
  <c r="Y1174" i="1"/>
  <c r="Z1174" i="1"/>
  <c r="AA1174" i="1"/>
  <c r="AB1174" i="1"/>
  <c r="AC1174" i="1"/>
  <c r="AD1174" i="1"/>
  <c r="AE1174" i="1"/>
  <c r="U1175" i="1"/>
  <c r="V1175" i="1"/>
  <c r="W1175" i="1"/>
  <c r="Y1175" i="1"/>
  <c r="Z1175" i="1"/>
  <c r="AA1175" i="1"/>
  <c r="AB1175" i="1"/>
  <c r="AC1175" i="1"/>
  <c r="AD1175" i="1"/>
  <c r="AE1175" i="1"/>
  <c r="U1176" i="1"/>
  <c r="V1176" i="1"/>
  <c r="W1176" i="1"/>
  <c r="Y1176" i="1"/>
  <c r="Z1176" i="1"/>
  <c r="AA1176" i="1"/>
  <c r="AB1176" i="1"/>
  <c r="AC1176" i="1"/>
  <c r="AD1176" i="1"/>
  <c r="AE1176" i="1"/>
  <c r="U1177" i="1"/>
  <c r="V1177" i="1"/>
  <c r="W1177" i="1"/>
  <c r="Y1177" i="1"/>
  <c r="Z1177" i="1"/>
  <c r="AA1177" i="1"/>
  <c r="AB1177" i="1"/>
  <c r="AC1177" i="1"/>
  <c r="AD1177" i="1"/>
  <c r="AE1177" i="1"/>
  <c r="U1178" i="1"/>
  <c r="V1178" i="1"/>
  <c r="W1178" i="1"/>
  <c r="Y1178" i="1"/>
  <c r="Z1178" i="1"/>
  <c r="AA1178" i="1"/>
  <c r="AB1178" i="1"/>
  <c r="AC1178" i="1"/>
  <c r="AD1178" i="1"/>
  <c r="AE1178" i="1"/>
  <c r="U1179" i="1"/>
  <c r="V1179" i="1"/>
  <c r="W1179" i="1"/>
  <c r="Y1179" i="1"/>
  <c r="Z1179" i="1"/>
  <c r="AA1179" i="1"/>
  <c r="AB1179" i="1"/>
  <c r="AC1179" i="1"/>
  <c r="AD1179" i="1"/>
  <c r="AE1179" i="1"/>
  <c r="U1180" i="1"/>
  <c r="V1180" i="1"/>
  <c r="W1180" i="1"/>
  <c r="Y1180" i="1"/>
  <c r="Z1180" i="1"/>
  <c r="AA1180" i="1"/>
  <c r="AB1180" i="1"/>
  <c r="AC1180" i="1"/>
  <c r="AD1180" i="1"/>
  <c r="AE1180" i="1"/>
  <c r="U1181" i="1"/>
  <c r="V1181" i="1"/>
  <c r="W1181" i="1"/>
  <c r="Y1181" i="1"/>
  <c r="Z1181" i="1"/>
  <c r="AA1181" i="1"/>
  <c r="AB1181" i="1"/>
  <c r="AC1181" i="1"/>
  <c r="AD1181" i="1"/>
  <c r="AE1181" i="1"/>
  <c r="U1182" i="1"/>
  <c r="V1182" i="1"/>
  <c r="W1182" i="1"/>
  <c r="Y1182" i="1"/>
  <c r="Z1182" i="1"/>
  <c r="AA1182" i="1"/>
  <c r="AB1182" i="1"/>
  <c r="AC1182" i="1"/>
  <c r="AD1182" i="1"/>
  <c r="U1183" i="1"/>
  <c r="V1183" i="1"/>
  <c r="W1183" i="1"/>
  <c r="Y1183" i="1"/>
  <c r="Z1183" i="1"/>
  <c r="AA1183" i="1"/>
  <c r="AB1183" i="1"/>
  <c r="AC1183" i="1"/>
  <c r="AD1183" i="1"/>
  <c r="AE1183" i="1"/>
  <c r="U1184" i="1"/>
  <c r="V1184" i="1"/>
  <c r="W1184" i="1"/>
  <c r="Y1184" i="1"/>
  <c r="Z1184" i="1"/>
  <c r="AA1184" i="1"/>
  <c r="AB1184" i="1"/>
  <c r="AC1184" i="1"/>
  <c r="AD1184" i="1"/>
  <c r="U1185" i="1"/>
  <c r="V1185" i="1"/>
  <c r="W1185" i="1"/>
  <c r="Y1185" i="1"/>
  <c r="Z1185" i="1"/>
  <c r="AA1185" i="1"/>
  <c r="AB1185" i="1"/>
  <c r="AC1185" i="1"/>
  <c r="AD1185" i="1"/>
  <c r="U1186" i="1"/>
  <c r="V1186" i="1"/>
  <c r="W1186" i="1"/>
  <c r="Y1186" i="1"/>
  <c r="Z1186" i="1"/>
  <c r="AA1186" i="1"/>
  <c r="AB1186" i="1"/>
  <c r="AC1186" i="1"/>
  <c r="AD1186" i="1"/>
  <c r="U1187" i="1"/>
  <c r="V1187" i="1"/>
  <c r="W1187" i="1"/>
  <c r="Y1187" i="1"/>
  <c r="Z1187" i="1"/>
  <c r="AA1187" i="1"/>
  <c r="AB1187" i="1"/>
  <c r="AC1187" i="1"/>
  <c r="AD1187" i="1"/>
  <c r="AE1187" i="1"/>
  <c r="U1188" i="1"/>
  <c r="V1188" i="1"/>
  <c r="W1188" i="1"/>
  <c r="Y1188" i="1"/>
  <c r="Z1188" i="1"/>
  <c r="AA1188" i="1"/>
  <c r="AB1188" i="1"/>
  <c r="AC1188" i="1"/>
  <c r="AD1188" i="1"/>
  <c r="AE1188" i="1"/>
  <c r="U1189" i="1"/>
  <c r="V1189" i="1"/>
  <c r="W1189" i="1"/>
  <c r="Y1189" i="1"/>
  <c r="Z1189" i="1"/>
  <c r="AA1189" i="1"/>
  <c r="AB1189" i="1"/>
  <c r="AC1189" i="1"/>
  <c r="AD1189" i="1"/>
  <c r="AE1189" i="1"/>
  <c r="U1190" i="1"/>
  <c r="V1190" i="1"/>
  <c r="W1190" i="1"/>
  <c r="Y1190" i="1"/>
  <c r="Z1190" i="1"/>
  <c r="AA1190" i="1"/>
  <c r="AB1190" i="1"/>
  <c r="AC1190" i="1"/>
  <c r="AD1190" i="1"/>
  <c r="AE1190" i="1"/>
  <c r="U1191" i="1"/>
  <c r="V1191" i="1"/>
  <c r="W1191" i="1"/>
  <c r="Y1191" i="1"/>
  <c r="Z1191" i="1"/>
  <c r="AA1191" i="1"/>
  <c r="AB1191" i="1"/>
  <c r="AC1191" i="1"/>
  <c r="AD1191" i="1"/>
  <c r="AE1191" i="1"/>
  <c r="U1192" i="1"/>
  <c r="V1192" i="1"/>
  <c r="W1192" i="1"/>
  <c r="Y1192" i="1"/>
  <c r="Z1192" i="1"/>
  <c r="AA1192" i="1"/>
  <c r="AB1192" i="1"/>
  <c r="AC1192" i="1"/>
  <c r="AD1192" i="1"/>
  <c r="AE1192" i="1"/>
  <c r="U1193" i="1"/>
  <c r="V1193" i="1"/>
  <c r="W1193" i="1"/>
  <c r="Y1193" i="1"/>
  <c r="Z1193" i="1"/>
  <c r="AA1193" i="1"/>
  <c r="AB1193" i="1"/>
  <c r="AC1193" i="1"/>
  <c r="AD1193" i="1"/>
  <c r="AE1193" i="1"/>
  <c r="U1194" i="1"/>
  <c r="V1194" i="1"/>
  <c r="W1194" i="1"/>
  <c r="Y1194" i="1"/>
  <c r="Z1194" i="1"/>
  <c r="AA1194" i="1"/>
  <c r="AB1194" i="1"/>
  <c r="AC1194" i="1"/>
  <c r="AD1194" i="1"/>
  <c r="U1195" i="1"/>
  <c r="V1195" i="1"/>
  <c r="W1195" i="1"/>
  <c r="Y1195" i="1"/>
  <c r="Z1195" i="1"/>
  <c r="AA1195" i="1"/>
  <c r="AB1195" i="1"/>
  <c r="AC1195" i="1"/>
  <c r="AD1195" i="1"/>
  <c r="U1196" i="1"/>
  <c r="V1196" i="1"/>
  <c r="W1196" i="1"/>
  <c r="Y1196" i="1"/>
  <c r="Z1196" i="1"/>
  <c r="AA1196" i="1"/>
  <c r="AB1196" i="1"/>
  <c r="AC1196" i="1"/>
  <c r="AD1196" i="1"/>
  <c r="U1197" i="1"/>
  <c r="V1197" i="1"/>
  <c r="W1197" i="1"/>
  <c r="Y1197" i="1"/>
  <c r="Z1197" i="1"/>
  <c r="AA1197" i="1"/>
  <c r="AB1197" i="1"/>
  <c r="AC1197" i="1"/>
  <c r="AD1197" i="1"/>
  <c r="U1198" i="1"/>
  <c r="V1198" i="1"/>
  <c r="W1198" i="1"/>
  <c r="Y1198" i="1"/>
  <c r="Z1198" i="1"/>
  <c r="AA1198" i="1"/>
  <c r="AB1198" i="1"/>
  <c r="AC1198" i="1"/>
  <c r="AD1198" i="1"/>
  <c r="AE1198" i="1"/>
  <c r="U1199" i="1"/>
  <c r="V1199" i="1"/>
  <c r="W1199" i="1"/>
  <c r="Y1199" i="1"/>
  <c r="Z1199" i="1"/>
  <c r="AA1199" i="1"/>
  <c r="AB1199" i="1"/>
  <c r="AC1199" i="1"/>
  <c r="AD1199" i="1"/>
  <c r="AE1199" i="1"/>
  <c r="U1200" i="1"/>
  <c r="V1200" i="1"/>
  <c r="W1200" i="1"/>
  <c r="Y1200" i="1"/>
  <c r="Z1200" i="1"/>
  <c r="AA1200" i="1"/>
  <c r="AB1200" i="1"/>
  <c r="AC1200" i="1"/>
  <c r="AD1200" i="1"/>
  <c r="AE1200" i="1"/>
  <c r="U1201" i="1"/>
  <c r="V1201" i="1"/>
  <c r="W1201" i="1"/>
  <c r="Y1201" i="1"/>
  <c r="Z1201" i="1"/>
  <c r="AA1201" i="1"/>
  <c r="AB1201" i="1"/>
  <c r="AC1201" i="1"/>
  <c r="AD1201" i="1"/>
  <c r="AE1201" i="1"/>
  <c r="U1202" i="1"/>
  <c r="V1202" i="1"/>
  <c r="W1202" i="1"/>
  <c r="Y1202" i="1"/>
  <c r="Z1202" i="1"/>
  <c r="AA1202" i="1"/>
  <c r="AB1202" i="1"/>
  <c r="AC1202" i="1"/>
  <c r="AD1202" i="1"/>
  <c r="AE1202" i="1"/>
  <c r="U1203" i="1"/>
  <c r="V1203" i="1"/>
  <c r="W1203" i="1"/>
  <c r="Y1203" i="1"/>
  <c r="Z1203" i="1"/>
  <c r="AA1203" i="1"/>
  <c r="AB1203" i="1"/>
  <c r="AC1203" i="1"/>
  <c r="AD1203" i="1"/>
  <c r="AE1203" i="1"/>
  <c r="U1204" i="1"/>
  <c r="V1204" i="1"/>
  <c r="W1204" i="1"/>
  <c r="Y1204" i="1"/>
  <c r="Z1204" i="1"/>
  <c r="AA1204" i="1"/>
  <c r="AB1204" i="1"/>
  <c r="AC1204" i="1"/>
  <c r="AD1204" i="1"/>
  <c r="AE1204" i="1"/>
  <c r="U1205" i="1"/>
  <c r="V1205" i="1"/>
  <c r="W1205" i="1"/>
  <c r="Y1205" i="1"/>
  <c r="Z1205" i="1"/>
  <c r="AA1205" i="1"/>
  <c r="AB1205" i="1"/>
  <c r="AC1205" i="1"/>
  <c r="AD1205" i="1"/>
  <c r="AE1205" i="1"/>
  <c r="U1206" i="1"/>
  <c r="V1206" i="1"/>
  <c r="W1206" i="1"/>
  <c r="Y1206" i="1"/>
  <c r="Z1206" i="1"/>
  <c r="AA1206" i="1"/>
  <c r="AB1206" i="1"/>
  <c r="AC1206" i="1"/>
  <c r="AD1206" i="1"/>
  <c r="AE1206" i="1"/>
  <c r="U1207" i="1"/>
  <c r="V1207" i="1"/>
  <c r="W1207" i="1"/>
  <c r="Y1207" i="1"/>
  <c r="Z1207" i="1"/>
  <c r="AA1207" i="1"/>
  <c r="AB1207" i="1"/>
  <c r="AC1207" i="1"/>
  <c r="AD1207" i="1"/>
  <c r="AE1207" i="1"/>
  <c r="U1208" i="1"/>
  <c r="V1208" i="1"/>
  <c r="W1208" i="1"/>
  <c r="Y1208" i="1"/>
  <c r="Z1208" i="1"/>
  <c r="AA1208" i="1"/>
  <c r="AB1208" i="1"/>
  <c r="AC1208" i="1"/>
  <c r="AD1208" i="1"/>
  <c r="AE1208" i="1"/>
  <c r="U1209" i="1"/>
  <c r="V1209" i="1"/>
  <c r="W1209" i="1"/>
  <c r="Y1209" i="1"/>
  <c r="Z1209" i="1"/>
  <c r="AA1209" i="1"/>
  <c r="AB1209" i="1"/>
  <c r="AC1209" i="1"/>
  <c r="AD1209" i="1"/>
  <c r="AE1209" i="1"/>
  <c r="U1210" i="1"/>
  <c r="V1210" i="1"/>
  <c r="W1210" i="1"/>
  <c r="Y1210" i="1"/>
  <c r="Z1210" i="1"/>
  <c r="AA1210" i="1"/>
  <c r="AB1210" i="1"/>
  <c r="AC1210" i="1"/>
  <c r="AD1210" i="1"/>
  <c r="AE1210" i="1"/>
  <c r="U1211" i="1"/>
  <c r="V1211" i="1"/>
  <c r="W1211" i="1"/>
  <c r="Y1211" i="1"/>
  <c r="Z1211" i="1"/>
  <c r="AA1211" i="1"/>
  <c r="AB1211" i="1"/>
  <c r="AC1211" i="1"/>
  <c r="AD1211" i="1"/>
  <c r="AE1211" i="1"/>
  <c r="U1212" i="1"/>
  <c r="V1212" i="1"/>
  <c r="W1212" i="1"/>
  <c r="Y1212" i="1"/>
  <c r="Z1212" i="1"/>
  <c r="AA1212" i="1"/>
  <c r="AB1212" i="1"/>
  <c r="AC1212" i="1"/>
  <c r="AD1212" i="1"/>
  <c r="AE1212" i="1"/>
  <c r="U1213" i="1"/>
  <c r="V1213" i="1"/>
  <c r="W1213" i="1"/>
  <c r="Y1213" i="1"/>
  <c r="Z1213" i="1"/>
  <c r="AA1213" i="1"/>
  <c r="AB1213" i="1"/>
  <c r="AC1213" i="1"/>
  <c r="AD1213" i="1"/>
  <c r="AE1213" i="1"/>
  <c r="U1214" i="1"/>
  <c r="V1214" i="1"/>
  <c r="W1214" i="1"/>
  <c r="Y1214" i="1"/>
  <c r="Z1214" i="1"/>
  <c r="AA1214" i="1"/>
  <c r="AB1214" i="1"/>
  <c r="AC1214" i="1"/>
  <c r="AD1214" i="1"/>
  <c r="AE1214" i="1"/>
  <c r="U1215" i="1"/>
  <c r="V1215" i="1"/>
  <c r="W1215" i="1"/>
  <c r="Y1215" i="1"/>
  <c r="Z1215" i="1"/>
  <c r="AA1215" i="1"/>
  <c r="AB1215" i="1"/>
  <c r="AC1215" i="1"/>
  <c r="AD1215" i="1"/>
  <c r="AE1215" i="1"/>
  <c r="U1216" i="1"/>
  <c r="V1216" i="1"/>
  <c r="W1216" i="1"/>
  <c r="Y1216" i="1"/>
  <c r="Z1216" i="1"/>
  <c r="AA1216" i="1"/>
  <c r="AB1216" i="1"/>
  <c r="AC1216" i="1"/>
  <c r="AD1216" i="1"/>
  <c r="AE1216" i="1"/>
  <c r="U1217" i="1"/>
  <c r="V1217" i="1"/>
  <c r="W1217" i="1"/>
  <c r="Y1217" i="1"/>
  <c r="Z1217" i="1"/>
  <c r="AA1217" i="1"/>
  <c r="AB1217" i="1"/>
  <c r="AC1217" i="1"/>
  <c r="AD1217" i="1"/>
  <c r="AE1217" i="1"/>
  <c r="U1218" i="1"/>
  <c r="V1218" i="1"/>
  <c r="W1218" i="1"/>
  <c r="Y1218" i="1"/>
  <c r="Z1218" i="1"/>
  <c r="AA1218" i="1"/>
  <c r="AB1218" i="1"/>
  <c r="AC1218" i="1"/>
  <c r="AD1218" i="1"/>
  <c r="AE1218" i="1"/>
  <c r="U1219" i="1"/>
  <c r="V1219" i="1"/>
  <c r="W1219" i="1"/>
  <c r="Y1219" i="1"/>
  <c r="Z1219" i="1"/>
  <c r="AA1219" i="1"/>
  <c r="AB1219" i="1"/>
  <c r="AC1219" i="1"/>
  <c r="AD1219" i="1"/>
  <c r="U1220" i="1"/>
  <c r="V1220" i="1"/>
  <c r="W1220" i="1"/>
  <c r="Y1220" i="1"/>
  <c r="Z1220" i="1"/>
  <c r="AA1220" i="1"/>
  <c r="AB1220" i="1"/>
  <c r="AC1220" i="1"/>
  <c r="AD1220" i="1"/>
  <c r="U1221" i="1"/>
  <c r="V1221" i="1"/>
  <c r="W1221" i="1"/>
  <c r="Y1221" i="1"/>
  <c r="Z1221" i="1"/>
  <c r="AA1221" i="1"/>
  <c r="AB1221" i="1"/>
  <c r="AC1221" i="1"/>
  <c r="AD1221" i="1"/>
  <c r="U1222" i="1"/>
  <c r="V1222" i="1"/>
  <c r="W1222" i="1"/>
  <c r="Y1222" i="1"/>
  <c r="Z1222" i="1"/>
  <c r="AA1222" i="1"/>
  <c r="AB1222" i="1"/>
  <c r="AC1222" i="1"/>
  <c r="AD1222" i="1"/>
  <c r="U1223" i="1"/>
  <c r="V1223" i="1"/>
  <c r="W1223" i="1"/>
  <c r="Y1223" i="1"/>
  <c r="Z1223" i="1"/>
  <c r="AA1223" i="1"/>
  <c r="AB1223" i="1"/>
  <c r="AC1223" i="1"/>
  <c r="AD1223" i="1"/>
  <c r="U1224" i="1"/>
  <c r="V1224" i="1"/>
  <c r="W1224" i="1"/>
  <c r="Y1224" i="1"/>
  <c r="Z1224" i="1"/>
  <c r="AA1224" i="1"/>
  <c r="AB1224" i="1"/>
  <c r="AC1224" i="1"/>
  <c r="AD1224" i="1"/>
  <c r="AE1224" i="1"/>
  <c r="U1225" i="1"/>
  <c r="V1225" i="1"/>
  <c r="W1225" i="1"/>
  <c r="Y1225" i="1"/>
  <c r="Z1225" i="1"/>
  <c r="AA1225" i="1"/>
  <c r="AB1225" i="1"/>
  <c r="AC1225" i="1"/>
  <c r="AD1225" i="1"/>
  <c r="AE1225" i="1"/>
  <c r="U1226" i="1"/>
  <c r="V1226" i="1"/>
  <c r="W1226" i="1"/>
  <c r="Y1226" i="1"/>
  <c r="Z1226" i="1"/>
  <c r="AA1226" i="1"/>
  <c r="AB1226" i="1"/>
  <c r="AC1226" i="1"/>
  <c r="AD1226" i="1"/>
  <c r="AE1226" i="1"/>
  <c r="U1227" i="1"/>
  <c r="V1227" i="1"/>
  <c r="W1227" i="1"/>
  <c r="Y1227" i="1"/>
  <c r="Z1227" i="1"/>
  <c r="AA1227" i="1"/>
  <c r="AB1227" i="1"/>
  <c r="AC1227" i="1"/>
  <c r="AD1227" i="1"/>
  <c r="AE1227" i="1"/>
  <c r="U1228" i="1"/>
  <c r="V1228" i="1"/>
  <c r="W1228" i="1"/>
  <c r="Y1228" i="1"/>
  <c r="Z1228" i="1"/>
  <c r="AA1228" i="1"/>
  <c r="AB1228" i="1"/>
  <c r="AC1228" i="1"/>
  <c r="AD1228" i="1"/>
  <c r="AE1228" i="1"/>
  <c r="U1229" i="1"/>
  <c r="V1229" i="1"/>
  <c r="W1229" i="1"/>
  <c r="Y1229" i="1"/>
  <c r="Z1229" i="1"/>
  <c r="AA1229" i="1"/>
  <c r="AB1229" i="1"/>
  <c r="AC1229" i="1"/>
  <c r="AD1229" i="1"/>
  <c r="AE1229" i="1"/>
  <c r="U1230" i="1"/>
  <c r="V1230" i="1"/>
  <c r="W1230" i="1"/>
  <c r="Y1230" i="1"/>
  <c r="Z1230" i="1"/>
  <c r="AA1230" i="1"/>
  <c r="AB1230" i="1"/>
  <c r="AC1230" i="1"/>
  <c r="AD1230" i="1"/>
  <c r="AE1230" i="1"/>
  <c r="U1231" i="1"/>
  <c r="V1231" i="1"/>
  <c r="W1231" i="1"/>
  <c r="Y1231" i="1"/>
  <c r="Z1231" i="1"/>
  <c r="AA1231" i="1"/>
  <c r="AB1231" i="1"/>
  <c r="AC1231" i="1"/>
  <c r="AD1231" i="1"/>
  <c r="AE1231" i="1"/>
  <c r="U1232" i="1"/>
  <c r="V1232" i="1"/>
  <c r="W1232" i="1"/>
  <c r="Y1232" i="1"/>
  <c r="Z1232" i="1"/>
  <c r="AA1232" i="1"/>
  <c r="AB1232" i="1"/>
  <c r="AC1232" i="1"/>
  <c r="AD1232" i="1"/>
  <c r="AE1232" i="1"/>
  <c r="U1233" i="1"/>
  <c r="V1233" i="1"/>
  <c r="W1233" i="1"/>
  <c r="Y1233" i="1"/>
  <c r="Z1233" i="1"/>
  <c r="AA1233" i="1"/>
  <c r="AB1233" i="1"/>
  <c r="AC1233" i="1"/>
  <c r="AD1233" i="1"/>
  <c r="AE1233" i="1"/>
  <c r="U1234" i="1"/>
  <c r="V1234" i="1"/>
  <c r="W1234" i="1"/>
  <c r="Y1234" i="1"/>
  <c r="Z1234" i="1"/>
  <c r="AA1234" i="1"/>
  <c r="AB1234" i="1"/>
  <c r="AC1234" i="1"/>
  <c r="AD1234" i="1"/>
  <c r="AE1234" i="1"/>
  <c r="U1235" i="1"/>
  <c r="V1235" i="1"/>
  <c r="W1235" i="1"/>
  <c r="Y1235" i="1"/>
  <c r="Z1235" i="1"/>
  <c r="AA1235" i="1"/>
  <c r="AB1235" i="1"/>
  <c r="AC1235" i="1"/>
  <c r="AD1235" i="1"/>
  <c r="AE1235" i="1"/>
  <c r="U1236" i="1"/>
  <c r="V1236" i="1"/>
  <c r="W1236" i="1"/>
  <c r="Y1236" i="1"/>
  <c r="Z1236" i="1"/>
  <c r="AA1236" i="1"/>
  <c r="AB1236" i="1"/>
  <c r="AC1236" i="1"/>
  <c r="AD1236" i="1"/>
  <c r="AE1236" i="1"/>
  <c r="U1237" i="1"/>
  <c r="V1237" i="1"/>
  <c r="W1237" i="1"/>
  <c r="Y1237" i="1"/>
  <c r="Z1237" i="1"/>
  <c r="AA1237" i="1"/>
  <c r="AB1237" i="1"/>
  <c r="AC1237" i="1"/>
  <c r="AD1237" i="1"/>
  <c r="AE1237" i="1"/>
  <c r="U1238" i="1"/>
  <c r="V1238" i="1"/>
  <c r="W1238" i="1"/>
  <c r="Y1238" i="1"/>
  <c r="Z1238" i="1"/>
  <c r="AA1238" i="1"/>
  <c r="AB1238" i="1"/>
  <c r="AC1238" i="1"/>
  <c r="AD1238" i="1"/>
  <c r="AE1238" i="1"/>
  <c r="U1239" i="1"/>
  <c r="V1239" i="1"/>
  <c r="W1239" i="1"/>
  <c r="Y1239" i="1"/>
  <c r="Z1239" i="1"/>
  <c r="AA1239" i="1"/>
  <c r="AB1239" i="1"/>
  <c r="AC1239" i="1"/>
  <c r="AD1239" i="1"/>
  <c r="AE1239" i="1"/>
  <c r="U1240" i="1"/>
  <c r="V1240" i="1"/>
  <c r="W1240" i="1"/>
  <c r="Y1240" i="1"/>
  <c r="Z1240" i="1"/>
  <c r="AA1240" i="1"/>
  <c r="AB1240" i="1"/>
  <c r="AC1240" i="1"/>
  <c r="AD1240" i="1"/>
  <c r="AE1240" i="1"/>
  <c r="U1241" i="1"/>
  <c r="V1241" i="1"/>
  <c r="W1241" i="1"/>
  <c r="Y1241" i="1"/>
  <c r="Z1241" i="1"/>
  <c r="AA1241" i="1"/>
  <c r="AB1241" i="1"/>
  <c r="AC1241" i="1"/>
  <c r="AD1241" i="1"/>
  <c r="AE1241" i="1"/>
  <c r="U1242" i="1"/>
  <c r="V1242" i="1"/>
  <c r="W1242" i="1"/>
  <c r="Y1242" i="1"/>
  <c r="Z1242" i="1"/>
  <c r="AA1242" i="1"/>
  <c r="AB1242" i="1"/>
  <c r="AC1242" i="1"/>
  <c r="AD1242" i="1"/>
  <c r="AE1242" i="1"/>
  <c r="U1243" i="1"/>
  <c r="V1243" i="1"/>
  <c r="W1243" i="1"/>
  <c r="Y1243" i="1"/>
  <c r="Z1243" i="1"/>
  <c r="AA1243" i="1"/>
  <c r="AB1243" i="1"/>
  <c r="AC1243" i="1"/>
  <c r="AD1243" i="1"/>
  <c r="AE1243" i="1"/>
  <c r="U1244" i="1"/>
  <c r="V1244" i="1"/>
  <c r="W1244" i="1"/>
  <c r="Y1244" i="1"/>
  <c r="Z1244" i="1"/>
  <c r="AA1244" i="1"/>
  <c r="AB1244" i="1"/>
  <c r="AC1244" i="1"/>
  <c r="AD1244" i="1"/>
  <c r="AE1244" i="1"/>
  <c r="U1245" i="1"/>
  <c r="V1245" i="1"/>
  <c r="W1245" i="1"/>
  <c r="Y1245" i="1"/>
  <c r="Z1245" i="1"/>
  <c r="AA1245" i="1"/>
  <c r="AB1245" i="1"/>
  <c r="AC1245" i="1"/>
  <c r="AD1245" i="1"/>
  <c r="AE1245" i="1"/>
  <c r="U1246" i="1"/>
  <c r="V1246" i="1"/>
  <c r="W1246" i="1"/>
  <c r="Y1246" i="1"/>
  <c r="Z1246" i="1"/>
  <c r="AA1246" i="1"/>
  <c r="AB1246" i="1"/>
  <c r="AC1246" i="1"/>
  <c r="AD1246" i="1"/>
  <c r="AE1246" i="1"/>
  <c r="U1247" i="1"/>
  <c r="V1247" i="1"/>
  <c r="W1247" i="1"/>
  <c r="Y1247" i="1"/>
  <c r="Z1247" i="1"/>
  <c r="AA1247" i="1"/>
  <c r="AB1247" i="1"/>
  <c r="AC1247" i="1"/>
  <c r="AD1247" i="1"/>
  <c r="AE1247" i="1"/>
  <c r="U1248" i="1"/>
  <c r="V1248" i="1"/>
  <c r="W1248" i="1"/>
  <c r="Y1248" i="1"/>
  <c r="Z1248" i="1"/>
  <c r="AA1248" i="1"/>
  <c r="AB1248" i="1"/>
  <c r="AC1248" i="1"/>
  <c r="AD1248" i="1"/>
  <c r="AE1248" i="1"/>
  <c r="U1249" i="1"/>
  <c r="V1249" i="1"/>
  <c r="W1249" i="1"/>
  <c r="Y1249" i="1"/>
  <c r="Z1249" i="1"/>
  <c r="AA1249" i="1"/>
  <c r="AB1249" i="1"/>
  <c r="AC1249" i="1"/>
  <c r="AD1249" i="1"/>
  <c r="U1250" i="1"/>
  <c r="V1250" i="1"/>
  <c r="W1250" i="1"/>
  <c r="Y1250" i="1"/>
  <c r="Z1250" i="1"/>
  <c r="AA1250" i="1"/>
  <c r="AB1250" i="1"/>
  <c r="AC1250" i="1"/>
  <c r="AD1250" i="1"/>
  <c r="AE1250" i="1"/>
  <c r="U1251" i="1"/>
  <c r="V1251" i="1"/>
  <c r="W1251" i="1"/>
  <c r="Y1251" i="1"/>
  <c r="Z1251" i="1"/>
  <c r="AA1251" i="1"/>
  <c r="AB1251" i="1"/>
  <c r="AC1251" i="1"/>
  <c r="AD1251" i="1"/>
  <c r="AE1251" i="1"/>
  <c r="U1252" i="1"/>
  <c r="V1252" i="1"/>
  <c r="W1252" i="1"/>
  <c r="Y1252" i="1"/>
  <c r="Z1252" i="1"/>
  <c r="AA1252" i="1"/>
  <c r="AB1252" i="1"/>
  <c r="AC1252" i="1"/>
  <c r="AD1252" i="1"/>
  <c r="AE1252" i="1"/>
  <c r="U1253" i="1"/>
  <c r="V1253" i="1"/>
  <c r="W1253" i="1"/>
  <c r="Y1253" i="1"/>
  <c r="Z1253" i="1"/>
  <c r="AA1253" i="1"/>
  <c r="AB1253" i="1"/>
  <c r="AC1253" i="1"/>
  <c r="AD1253" i="1"/>
  <c r="AE1253" i="1"/>
  <c r="U1254" i="1"/>
  <c r="V1254" i="1"/>
  <c r="W1254" i="1"/>
  <c r="Y1254" i="1"/>
  <c r="Z1254" i="1"/>
  <c r="AA1254" i="1"/>
  <c r="AB1254" i="1"/>
  <c r="AC1254" i="1"/>
  <c r="AD1254" i="1"/>
  <c r="AE1254" i="1"/>
  <c r="U1255" i="1"/>
  <c r="V1255" i="1"/>
  <c r="W1255" i="1"/>
  <c r="Y1255" i="1"/>
  <c r="Z1255" i="1"/>
  <c r="AA1255" i="1"/>
  <c r="AB1255" i="1"/>
  <c r="AC1255" i="1"/>
  <c r="AD1255" i="1"/>
  <c r="AE1255" i="1"/>
  <c r="U1256" i="1"/>
  <c r="V1256" i="1"/>
  <c r="W1256" i="1"/>
  <c r="Y1256" i="1"/>
  <c r="Z1256" i="1"/>
  <c r="AA1256" i="1"/>
  <c r="AB1256" i="1"/>
  <c r="AC1256" i="1"/>
  <c r="AD1256" i="1"/>
  <c r="U1257" i="1"/>
  <c r="V1257" i="1"/>
  <c r="W1257" i="1"/>
  <c r="Y1257" i="1"/>
  <c r="Z1257" i="1"/>
  <c r="AA1257" i="1"/>
  <c r="AB1257" i="1"/>
  <c r="AC1257" i="1"/>
  <c r="AD1257" i="1"/>
  <c r="U1258" i="1"/>
  <c r="V1258" i="1"/>
  <c r="W1258" i="1"/>
  <c r="Y1258" i="1"/>
  <c r="Z1258" i="1"/>
  <c r="AA1258" i="1"/>
  <c r="AB1258" i="1"/>
  <c r="AC1258" i="1"/>
  <c r="AD1258" i="1"/>
  <c r="U1259" i="1"/>
  <c r="V1259" i="1"/>
  <c r="W1259" i="1"/>
  <c r="Y1259" i="1"/>
  <c r="Z1259" i="1"/>
  <c r="AA1259" i="1"/>
  <c r="AB1259" i="1"/>
  <c r="AC1259" i="1"/>
  <c r="AD1259" i="1"/>
  <c r="AE1259" i="1"/>
  <c r="U1260" i="1"/>
  <c r="V1260" i="1"/>
  <c r="W1260" i="1"/>
  <c r="Y1260" i="1"/>
  <c r="Z1260" i="1"/>
  <c r="AA1260" i="1"/>
  <c r="AB1260" i="1"/>
  <c r="AC1260" i="1"/>
  <c r="AD1260" i="1"/>
  <c r="AE1260" i="1"/>
  <c r="U1261" i="1"/>
  <c r="V1261" i="1"/>
  <c r="W1261" i="1"/>
  <c r="Y1261" i="1"/>
  <c r="Z1261" i="1"/>
  <c r="AA1261" i="1"/>
  <c r="AB1261" i="1"/>
  <c r="AC1261" i="1"/>
  <c r="AD1261" i="1"/>
  <c r="AE1261" i="1"/>
  <c r="U1262" i="1"/>
  <c r="V1262" i="1"/>
  <c r="W1262" i="1"/>
  <c r="Y1262" i="1"/>
  <c r="Z1262" i="1"/>
  <c r="AA1262" i="1"/>
  <c r="AB1262" i="1"/>
  <c r="AC1262" i="1"/>
  <c r="AD1262" i="1"/>
  <c r="AE1262" i="1"/>
  <c r="U1263" i="1"/>
  <c r="V1263" i="1"/>
  <c r="W1263" i="1"/>
  <c r="Y1263" i="1"/>
  <c r="Z1263" i="1"/>
  <c r="AA1263" i="1"/>
  <c r="AB1263" i="1"/>
  <c r="AC1263" i="1"/>
  <c r="AD1263" i="1"/>
  <c r="AE1263" i="1"/>
  <c r="U1264" i="1"/>
  <c r="V1264" i="1"/>
  <c r="W1264" i="1"/>
  <c r="Y1264" i="1"/>
  <c r="Z1264" i="1"/>
  <c r="AA1264" i="1"/>
  <c r="AB1264" i="1"/>
  <c r="AC1264" i="1"/>
  <c r="AD1264" i="1"/>
  <c r="AE1264" i="1"/>
  <c r="U1265" i="1"/>
  <c r="V1265" i="1"/>
  <c r="W1265" i="1"/>
  <c r="Y1265" i="1"/>
  <c r="Z1265" i="1"/>
  <c r="AA1265" i="1"/>
  <c r="AB1265" i="1"/>
  <c r="AC1265" i="1"/>
  <c r="AD1265" i="1"/>
  <c r="AE1265" i="1"/>
  <c r="U1266" i="1"/>
  <c r="V1266" i="1"/>
  <c r="W1266" i="1"/>
  <c r="Y1266" i="1"/>
  <c r="Z1266" i="1"/>
  <c r="AA1266" i="1"/>
  <c r="AB1266" i="1"/>
  <c r="AC1266" i="1"/>
  <c r="AD1266" i="1"/>
  <c r="AE1266" i="1"/>
  <c r="U1267" i="1"/>
  <c r="V1267" i="1"/>
  <c r="W1267" i="1"/>
  <c r="Y1267" i="1"/>
  <c r="Z1267" i="1"/>
  <c r="AA1267" i="1"/>
  <c r="AB1267" i="1"/>
  <c r="AC1267" i="1"/>
  <c r="AD1267" i="1"/>
  <c r="U1268" i="1"/>
  <c r="V1268" i="1"/>
  <c r="W1268" i="1"/>
  <c r="Y1268" i="1"/>
  <c r="Z1268" i="1"/>
  <c r="AA1268" i="1"/>
  <c r="AB1268" i="1"/>
  <c r="AC1268" i="1"/>
  <c r="AD1268" i="1"/>
  <c r="U1269" i="1"/>
  <c r="V1269" i="1"/>
  <c r="W1269" i="1"/>
  <c r="Y1269" i="1"/>
  <c r="Z1269" i="1"/>
  <c r="AA1269" i="1"/>
  <c r="AB1269" i="1"/>
  <c r="AC1269" i="1"/>
  <c r="AD1269" i="1"/>
  <c r="U1270" i="1"/>
  <c r="V1270" i="1"/>
  <c r="W1270" i="1"/>
  <c r="Y1270" i="1"/>
  <c r="Z1270" i="1"/>
  <c r="AA1270" i="1"/>
  <c r="AB1270" i="1"/>
  <c r="AC1270" i="1"/>
  <c r="AD1270" i="1"/>
  <c r="AE1270" i="1"/>
  <c r="U1271" i="1"/>
  <c r="V1271" i="1"/>
  <c r="W1271" i="1"/>
  <c r="Y1271" i="1"/>
  <c r="Z1271" i="1"/>
  <c r="AA1271" i="1"/>
  <c r="AB1271" i="1"/>
  <c r="AC1271" i="1"/>
  <c r="AD1271" i="1"/>
  <c r="AE1271" i="1"/>
  <c r="U1272" i="1"/>
  <c r="V1272" i="1"/>
  <c r="W1272" i="1"/>
  <c r="Y1272" i="1"/>
  <c r="Z1272" i="1"/>
  <c r="AA1272" i="1"/>
  <c r="AB1272" i="1"/>
  <c r="AC1272" i="1"/>
  <c r="AD1272" i="1"/>
  <c r="AE1272" i="1"/>
  <c r="U1273" i="1"/>
  <c r="V1273" i="1"/>
  <c r="W1273" i="1"/>
  <c r="Y1273" i="1"/>
  <c r="Z1273" i="1"/>
  <c r="AA1273" i="1"/>
  <c r="AB1273" i="1"/>
  <c r="AC1273" i="1"/>
  <c r="AD1273" i="1"/>
  <c r="AE1273" i="1"/>
  <c r="U1274" i="1"/>
  <c r="V1274" i="1"/>
  <c r="W1274" i="1"/>
  <c r="Y1274" i="1"/>
  <c r="Z1274" i="1"/>
  <c r="AA1274" i="1"/>
  <c r="AB1274" i="1"/>
  <c r="AC1274" i="1"/>
  <c r="AD1274" i="1"/>
  <c r="AE1274" i="1"/>
  <c r="U1275" i="1"/>
  <c r="V1275" i="1"/>
  <c r="W1275" i="1"/>
  <c r="Y1275" i="1"/>
  <c r="Z1275" i="1"/>
  <c r="AA1275" i="1"/>
  <c r="AB1275" i="1"/>
  <c r="AC1275" i="1"/>
  <c r="AD1275" i="1"/>
  <c r="AE1275" i="1"/>
  <c r="U1276" i="1"/>
  <c r="V1276" i="1"/>
  <c r="W1276" i="1"/>
  <c r="Y1276" i="1"/>
  <c r="Z1276" i="1"/>
  <c r="AA1276" i="1"/>
  <c r="AB1276" i="1"/>
  <c r="AC1276" i="1"/>
  <c r="AD1276" i="1"/>
  <c r="AE1276" i="1"/>
  <c r="U1277" i="1"/>
  <c r="V1277" i="1"/>
  <c r="W1277" i="1"/>
  <c r="Y1277" i="1"/>
  <c r="Z1277" i="1"/>
  <c r="AA1277" i="1"/>
  <c r="AB1277" i="1"/>
  <c r="AC1277" i="1"/>
  <c r="AD1277" i="1"/>
  <c r="AE1277" i="1"/>
  <c r="U1278" i="1"/>
  <c r="V1278" i="1"/>
  <c r="W1278" i="1"/>
  <c r="Y1278" i="1"/>
  <c r="Z1278" i="1"/>
  <c r="AA1278" i="1"/>
  <c r="AB1278" i="1"/>
  <c r="AC1278" i="1"/>
  <c r="AD1278" i="1"/>
  <c r="AE1278" i="1"/>
  <c r="U1279" i="1"/>
  <c r="V1279" i="1"/>
  <c r="W1279" i="1"/>
  <c r="Y1279" i="1"/>
  <c r="Z1279" i="1"/>
  <c r="AA1279" i="1"/>
  <c r="AB1279" i="1"/>
  <c r="AC1279" i="1"/>
  <c r="AD1279" i="1"/>
  <c r="AE1279" i="1"/>
  <c r="U1280" i="1"/>
  <c r="V1280" i="1"/>
  <c r="W1280" i="1"/>
  <c r="Y1280" i="1"/>
  <c r="Z1280" i="1"/>
  <c r="AA1280" i="1"/>
  <c r="AB1280" i="1"/>
  <c r="AC1280" i="1"/>
  <c r="AD1280" i="1"/>
  <c r="AE1280" i="1"/>
  <c r="U1281" i="1"/>
  <c r="V1281" i="1"/>
  <c r="W1281" i="1"/>
  <c r="Y1281" i="1"/>
  <c r="Z1281" i="1"/>
  <c r="AA1281" i="1"/>
  <c r="AB1281" i="1"/>
  <c r="AC1281" i="1"/>
  <c r="AD1281" i="1"/>
  <c r="AE1281" i="1"/>
  <c r="U1282" i="1"/>
  <c r="V1282" i="1"/>
  <c r="W1282" i="1"/>
  <c r="Y1282" i="1"/>
  <c r="Z1282" i="1"/>
  <c r="AA1282" i="1"/>
  <c r="AB1282" i="1"/>
  <c r="AC1282" i="1"/>
  <c r="AD1282" i="1"/>
  <c r="AE1282" i="1"/>
  <c r="U1283" i="1"/>
  <c r="V1283" i="1"/>
  <c r="W1283" i="1"/>
  <c r="Y1283" i="1"/>
  <c r="Z1283" i="1"/>
  <c r="AA1283" i="1"/>
  <c r="AB1283" i="1"/>
  <c r="AC1283" i="1"/>
  <c r="AD1283" i="1"/>
  <c r="AE1283" i="1"/>
  <c r="U1284" i="1"/>
  <c r="V1284" i="1"/>
  <c r="W1284" i="1"/>
  <c r="Y1284" i="1"/>
  <c r="Z1284" i="1"/>
  <c r="AA1284" i="1"/>
  <c r="AB1284" i="1"/>
  <c r="AC1284" i="1"/>
  <c r="AD1284" i="1"/>
  <c r="U1285" i="1"/>
  <c r="V1285" i="1"/>
  <c r="W1285" i="1"/>
  <c r="Y1285" i="1"/>
  <c r="Z1285" i="1"/>
  <c r="AA1285" i="1"/>
  <c r="AB1285" i="1"/>
  <c r="AC1285" i="1"/>
  <c r="AD1285" i="1"/>
  <c r="U1286" i="1"/>
  <c r="V1286" i="1"/>
  <c r="W1286" i="1"/>
  <c r="Y1286" i="1"/>
  <c r="Z1286" i="1"/>
  <c r="AA1286" i="1"/>
  <c r="AB1286" i="1"/>
  <c r="AC1286" i="1"/>
  <c r="AD1286" i="1"/>
  <c r="U1287" i="1"/>
  <c r="V1287" i="1"/>
  <c r="W1287" i="1"/>
  <c r="Y1287" i="1"/>
  <c r="Z1287" i="1"/>
  <c r="AA1287" i="1"/>
  <c r="AB1287" i="1"/>
  <c r="AC1287" i="1"/>
  <c r="AD1287" i="1"/>
  <c r="U1288" i="1"/>
  <c r="V1288" i="1"/>
  <c r="W1288" i="1"/>
  <c r="Y1288" i="1"/>
  <c r="Z1288" i="1"/>
  <c r="AA1288" i="1"/>
  <c r="AB1288" i="1"/>
  <c r="AC1288" i="1"/>
  <c r="AD1288" i="1"/>
  <c r="U1289" i="1"/>
  <c r="V1289" i="1"/>
  <c r="W1289" i="1"/>
  <c r="Y1289" i="1"/>
  <c r="Z1289" i="1"/>
  <c r="AA1289" i="1"/>
  <c r="AB1289" i="1"/>
  <c r="AC1289" i="1"/>
  <c r="AD1289" i="1"/>
  <c r="U1290" i="1"/>
  <c r="V1290" i="1"/>
  <c r="W1290" i="1"/>
  <c r="Y1290" i="1"/>
  <c r="Z1290" i="1"/>
  <c r="AA1290" i="1"/>
  <c r="AB1290" i="1"/>
  <c r="AC1290" i="1"/>
  <c r="AD1290" i="1"/>
  <c r="U1291" i="1"/>
  <c r="V1291" i="1"/>
  <c r="W1291" i="1"/>
  <c r="Y1291" i="1"/>
  <c r="Z1291" i="1"/>
  <c r="AA1291" i="1"/>
  <c r="AB1291" i="1"/>
  <c r="AC1291" i="1"/>
  <c r="AD1291" i="1"/>
  <c r="U1292" i="1"/>
  <c r="V1292" i="1"/>
  <c r="W1292" i="1"/>
  <c r="Y1292" i="1"/>
  <c r="Z1292" i="1"/>
  <c r="AA1292" i="1"/>
  <c r="AB1292" i="1"/>
  <c r="AC1292" i="1"/>
  <c r="AD1292" i="1"/>
  <c r="AE1292" i="1"/>
  <c r="U1293" i="1"/>
  <c r="V1293" i="1"/>
  <c r="W1293" i="1"/>
  <c r="Y1293" i="1"/>
  <c r="Z1293" i="1"/>
  <c r="AA1293" i="1"/>
  <c r="AB1293" i="1"/>
  <c r="AC1293" i="1"/>
  <c r="AD1293" i="1"/>
  <c r="U1294" i="1"/>
  <c r="V1294" i="1"/>
  <c r="W1294" i="1"/>
  <c r="Y1294" i="1"/>
  <c r="Z1294" i="1"/>
  <c r="AA1294" i="1"/>
  <c r="AB1294" i="1"/>
  <c r="AC1294" i="1"/>
  <c r="AD1294" i="1"/>
  <c r="U1295" i="1"/>
  <c r="V1295" i="1"/>
  <c r="W1295" i="1"/>
  <c r="Y1295" i="1"/>
  <c r="Z1295" i="1"/>
  <c r="AA1295" i="1"/>
  <c r="AB1295" i="1"/>
  <c r="AC1295" i="1"/>
  <c r="AD1295" i="1"/>
  <c r="AE1295" i="1"/>
  <c r="U1296" i="1"/>
  <c r="V1296" i="1"/>
  <c r="W1296" i="1"/>
  <c r="Y1296" i="1"/>
  <c r="Z1296" i="1"/>
  <c r="AA1296" i="1"/>
  <c r="AB1296" i="1"/>
  <c r="AC1296" i="1"/>
  <c r="AD1296" i="1"/>
  <c r="AE1296" i="1"/>
  <c r="U1297" i="1"/>
  <c r="V1297" i="1"/>
  <c r="W1297" i="1"/>
  <c r="Y1297" i="1"/>
  <c r="Z1297" i="1"/>
  <c r="AA1297" i="1"/>
  <c r="AB1297" i="1"/>
  <c r="AC1297" i="1"/>
  <c r="AD1297" i="1"/>
  <c r="AE1297" i="1"/>
  <c r="U1298" i="1"/>
  <c r="V1298" i="1"/>
  <c r="W1298" i="1"/>
  <c r="Y1298" i="1"/>
  <c r="Z1298" i="1"/>
  <c r="AA1298" i="1"/>
  <c r="AB1298" i="1"/>
  <c r="AC1298" i="1"/>
  <c r="AD1298" i="1"/>
  <c r="U1299" i="1"/>
  <c r="V1299" i="1"/>
  <c r="W1299" i="1"/>
  <c r="Y1299" i="1"/>
  <c r="Z1299" i="1"/>
  <c r="AA1299" i="1"/>
  <c r="AB1299" i="1"/>
  <c r="AC1299" i="1"/>
  <c r="AD1299" i="1"/>
  <c r="AE1299" i="1"/>
  <c r="U1300" i="1"/>
  <c r="V1300" i="1"/>
  <c r="W1300" i="1"/>
  <c r="Y1300" i="1"/>
  <c r="Z1300" i="1"/>
  <c r="AA1300" i="1"/>
  <c r="AB1300" i="1"/>
  <c r="AC1300" i="1"/>
  <c r="AD1300" i="1"/>
  <c r="U1301" i="1"/>
  <c r="V1301" i="1"/>
  <c r="W1301" i="1"/>
  <c r="Y1301" i="1"/>
  <c r="Z1301" i="1"/>
  <c r="AA1301" i="1"/>
  <c r="AB1301" i="1"/>
  <c r="AC1301" i="1"/>
  <c r="AD1301" i="1"/>
  <c r="U1302" i="1"/>
  <c r="V1302" i="1"/>
  <c r="W1302" i="1"/>
  <c r="Y1302" i="1"/>
  <c r="Z1302" i="1"/>
  <c r="AA1302" i="1"/>
  <c r="AB1302" i="1"/>
  <c r="AC1302" i="1"/>
  <c r="AD1302" i="1"/>
  <c r="U1303" i="1"/>
  <c r="V1303" i="1"/>
  <c r="W1303" i="1"/>
  <c r="Y1303" i="1"/>
  <c r="Z1303" i="1"/>
  <c r="AA1303" i="1"/>
  <c r="AB1303" i="1"/>
  <c r="AC1303" i="1"/>
  <c r="AD1303" i="1"/>
  <c r="U1304" i="1"/>
  <c r="V1304" i="1"/>
  <c r="W1304" i="1"/>
  <c r="Y1304" i="1"/>
  <c r="Z1304" i="1"/>
  <c r="AA1304" i="1"/>
  <c r="AB1304" i="1"/>
  <c r="AC1304" i="1"/>
  <c r="AD1304" i="1"/>
  <c r="U1305" i="1"/>
  <c r="V1305" i="1"/>
  <c r="W1305" i="1"/>
  <c r="Y1305" i="1"/>
  <c r="Z1305" i="1"/>
  <c r="AA1305" i="1"/>
  <c r="AB1305" i="1"/>
  <c r="AC1305" i="1"/>
  <c r="AD1305" i="1"/>
  <c r="AE1305" i="1"/>
  <c r="U1306" i="1"/>
  <c r="V1306" i="1"/>
  <c r="W1306" i="1"/>
  <c r="Y1306" i="1"/>
  <c r="Z1306" i="1"/>
  <c r="AA1306" i="1"/>
  <c r="AB1306" i="1"/>
  <c r="AC1306" i="1"/>
  <c r="AD1306" i="1"/>
  <c r="AE1306" i="1"/>
  <c r="U1307" i="1"/>
  <c r="V1307" i="1"/>
  <c r="W1307" i="1"/>
  <c r="Y1307" i="1"/>
  <c r="Z1307" i="1"/>
  <c r="AA1307" i="1"/>
  <c r="AB1307" i="1"/>
  <c r="AC1307" i="1"/>
  <c r="AD1307" i="1"/>
  <c r="AE1307" i="1"/>
  <c r="U1308" i="1"/>
  <c r="V1308" i="1"/>
  <c r="W1308" i="1"/>
  <c r="Y1308" i="1"/>
  <c r="Z1308" i="1"/>
  <c r="AA1308" i="1"/>
  <c r="AB1308" i="1"/>
  <c r="AC1308" i="1"/>
  <c r="AD1308" i="1"/>
  <c r="AE1308" i="1"/>
  <c r="U1309" i="1"/>
  <c r="V1309" i="1"/>
  <c r="W1309" i="1"/>
  <c r="Y1309" i="1"/>
  <c r="Z1309" i="1"/>
  <c r="AA1309" i="1"/>
  <c r="AB1309" i="1"/>
  <c r="AC1309" i="1"/>
  <c r="AD1309" i="1"/>
  <c r="AE1309" i="1"/>
  <c r="U1310" i="1"/>
  <c r="V1310" i="1"/>
  <c r="W1310" i="1"/>
  <c r="Y1310" i="1"/>
  <c r="Z1310" i="1"/>
  <c r="AA1310" i="1"/>
  <c r="AB1310" i="1"/>
  <c r="AC1310" i="1"/>
  <c r="AD1310" i="1"/>
  <c r="AE1310" i="1"/>
  <c r="U1311" i="1"/>
  <c r="V1311" i="1"/>
  <c r="W1311" i="1"/>
  <c r="Y1311" i="1"/>
  <c r="Z1311" i="1"/>
  <c r="AA1311" i="1"/>
  <c r="AB1311" i="1"/>
  <c r="AC1311" i="1"/>
  <c r="AD1311" i="1"/>
  <c r="AE1311" i="1"/>
  <c r="U1312" i="1"/>
  <c r="V1312" i="1"/>
  <c r="W1312" i="1"/>
  <c r="Y1312" i="1"/>
  <c r="Z1312" i="1"/>
  <c r="AA1312" i="1"/>
  <c r="AB1312" i="1"/>
  <c r="AC1312" i="1"/>
  <c r="AD1312" i="1"/>
  <c r="AE1312" i="1"/>
  <c r="U1313" i="1"/>
  <c r="V1313" i="1"/>
  <c r="W1313" i="1"/>
  <c r="Y1313" i="1"/>
  <c r="Z1313" i="1"/>
  <c r="AA1313" i="1"/>
  <c r="AB1313" i="1"/>
  <c r="AC1313" i="1"/>
  <c r="AD1313" i="1"/>
  <c r="AE1313" i="1"/>
  <c r="U1314" i="1"/>
  <c r="V1314" i="1"/>
  <c r="W1314" i="1"/>
  <c r="Y1314" i="1"/>
  <c r="Z1314" i="1"/>
  <c r="AA1314" i="1"/>
  <c r="AB1314" i="1"/>
  <c r="AC1314" i="1"/>
  <c r="AD1314" i="1"/>
  <c r="AE1314" i="1"/>
  <c r="U1315" i="1"/>
  <c r="V1315" i="1"/>
  <c r="W1315" i="1"/>
  <c r="Y1315" i="1"/>
  <c r="Z1315" i="1"/>
  <c r="AA1315" i="1"/>
  <c r="AB1315" i="1"/>
  <c r="AC1315" i="1"/>
  <c r="AD1315" i="1"/>
  <c r="AE1315" i="1"/>
  <c r="U1316" i="1"/>
  <c r="V1316" i="1"/>
  <c r="W1316" i="1"/>
  <c r="Y1316" i="1"/>
  <c r="Z1316" i="1"/>
  <c r="AA1316" i="1"/>
  <c r="AB1316" i="1"/>
  <c r="AC1316" i="1"/>
  <c r="AD1316" i="1"/>
  <c r="AE1316" i="1"/>
  <c r="U1317" i="1"/>
  <c r="V1317" i="1"/>
  <c r="W1317" i="1"/>
  <c r="Y1317" i="1"/>
  <c r="Z1317" i="1"/>
  <c r="AA1317" i="1"/>
  <c r="AB1317" i="1"/>
  <c r="AC1317" i="1"/>
  <c r="AD1317" i="1"/>
  <c r="AE1317" i="1"/>
  <c r="U1318" i="1"/>
  <c r="V1318" i="1"/>
  <c r="W1318" i="1"/>
  <c r="Y1318" i="1"/>
  <c r="Z1318" i="1"/>
  <c r="AA1318" i="1"/>
  <c r="AB1318" i="1"/>
  <c r="AC1318" i="1"/>
  <c r="AD1318" i="1"/>
  <c r="AE1318" i="1"/>
  <c r="U1319" i="1"/>
  <c r="V1319" i="1"/>
  <c r="W1319" i="1"/>
  <c r="Y1319" i="1"/>
  <c r="Z1319" i="1"/>
  <c r="AA1319" i="1"/>
  <c r="AB1319" i="1"/>
  <c r="AC1319" i="1"/>
  <c r="AD1319" i="1"/>
  <c r="AE1319" i="1"/>
  <c r="U1320" i="1"/>
  <c r="V1320" i="1"/>
  <c r="W1320" i="1"/>
  <c r="Y1320" i="1"/>
  <c r="Z1320" i="1"/>
  <c r="AA1320" i="1"/>
  <c r="AB1320" i="1"/>
  <c r="AC1320" i="1"/>
  <c r="AD1320" i="1"/>
  <c r="AE1320" i="1"/>
  <c r="U1321" i="1"/>
  <c r="V1321" i="1"/>
  <c r="W1321" i="1"/>
  <c r="Y1321" i="1"/>
  <c r="Z1321" i="1"/>
  <c r="AA1321" i="1"/>
  <c r="AB1321" i="1"/>
  <c r="AC1321" i="1"/>
  <c r="AD1321" i="1"/>
  <c r="U1322" i="1"/>
  <c r="V1322" i="1"/>
  <c r="W1322" i="1"/>
  <c r="Y1322" i="1"/>
  <c r="Z1322" i="1"/>
  <c r="AA1322" i="1"/>
  <c r="AB1322" i="1"/>
  <c r="AC1322" i="1"/>
  <c r="AD1322" i="1"/>
  <c r="AE1322" i="1"/>
  <c r="U1323" i="1"/>
  <c r="V1323" i="1"/>
  <c r="W1323" i="1"/>
  <c r="Y1323" i="1"/>
  <c r="Z1323" i="1"/>
  <c r="AA1323" i="1"/>
  <c r="AB1323" i="1"/>
  <c r="AC1323" i="1"/>
  <c r="AD1323" i="1"/>
  <c r="U1324" i="1"/>
  <c r="V1324" i="1"/>
  <c r="W1324" i="1"/>
  <c r="Y1324" i="1"/>
  <c r="Z1324" i="1"/>
  <c r="AA1324" i="1"/>
  <c r="AB1324" i="1"/>
  <c r="AC1324" i="1"/>
  <c r="AD1324" i="1"/>
  <c r="AE1324" i="1"/>
  <c r="U1325" i="1"/>
  <c r="V1325" i="1"/>
  <c r="W1325" i="1"/>
  <c r="Y1325" i="1"/>
  <c r="Z1325" i="1"/>
  <c r="AA1325" i="1"/>
  <c r="AB1325" i="1"/>
  <c r="AC1325" i="1"/>
  <c r="AD1325" i="1"/>
  <c r="AE1325" i="1"/>
  <c r="U1326" i="1"/>
  <c r="V1326" i="1"/>
  <c r="W1326" i="1"/>
  <c r="Y1326" i="1"/>
  <c r="Z1326" i="1"/>
  <c r="AA1326" i="1"/>
  <c r="AB1326" i="1"/>
  <c r="AC1326" i="1"/>
  <c r="AD1326" i="1"/>
  <c r="AE1326" i="1"/>
  <c r="U1327" i="1"/>
  <c r="V1327" i="1"/>
  <c r="W1327" i="1"/>
  <c r="Y1327" i="1"/>
  <c r="Z1327" i="1"/>
  <c r="AA1327" i="1"/>
  <c r="AB1327" i="1"/>
  <c r="AC1327" i="1"/>
  <c r="AD1327" i="1"/>
  <c r="AE1327" i="1"/>
  <c r="U1328" i="1"/>
  <c r="V1328" i="1"/>
  <c r="W1328" i="1"/>
  <c r="Y1328" i="1"/>
  <c r="Z1328" i="1"/>
  <c r="AA1328" i="1"/>
  <c r="AB1328" i="1"/>
  <c r="AC1328" i="1"/>
  <c r="AD1328" i="1"/>
  <c r="AE1328" i="1"/>
  <c r="U1329" i="1"/>
  <c r="V1329" i="1"/>
  <c r="W1329" i="1"/>
  <c r="Y1329" i="1"/>
  <c r="Z1329" i="1"/>
  <c r="AA1329" i="1"/>
  <c r="AB1329" i="1"/>
  <c r="AC1329" i="1"/>
  <c r="AD1329" i="1"/>
  <c r="AE1329" i="1"/>
  <c r="U1330" i="1"/>
  <c r="V1330" i="1"/>
  <c r="W1330" i="1"/>
  <c r="Y1330" i="1"/>
  <c r="Z1330" i="1"/>
  <c r="AA1330" i="1"/>
  <c r="AB1330" i="1"/>
  <c r="AC1330" i="1"/>
  <c r="AD1330" i="1"/>
  <c r="AE1330" i="1"/>
  <c r="U1331" i="1"/>
  <c r="V1331" i="1"/>
  <c r="W1331" i="1"/>
  <c r="Y1331" i="1"/>
  <c r="Z1331" i="1"/>
  <c r="AA1331" i="1"/>
  <c r="AB1331" i="1"/>
  <c r="AC1331" i="1"/>
  <c r="AD1331" i="1"/>
  <c r="AE1331" i="1"/>
  <c r="U1332" i="1"/>
  <c r="V1332" i="1"/>
  <c r="W1332" i="1"/>
  <c r="Y1332" i="1"/>
  <c r="Z1332" i="1"/>
  <c r="AA1332" i="1"/>
  <c r="AB1332" i="1"/>
  <c r="AC1332" i="1"/>
  <c r="AD1332" i="1"/>
  <c r="AE1332" i="1"/>
  <c r="U1333" i="1"/>
  <c r="V1333" i="1"/>
  <c r="W1333" i="1"/>
  <c r="Y1333" i="1"/>
  <c r="Z1333" i="1"/>
  <c r="AA1333" i="1"/>
  <c r="AB1333" i="1"/>
  <c r="AC1333" i="1"/>
  <c r="AD1333" i="1"/>
  <c r="AE1333" i="1"/>
  <c r="U1334" i="1"/>
  <c r="V1334" i="1"/>
  <c r="W1334" i="1"/>
  <c r="Y1334" i="1"/>
  <c r="Z1334" i="1"/>
  <c r="AA1334" i="1"/>
  <c r="AB1334" i="1"/>
  <c r="AC1334" i="1"/>
  <c r="AD1334" i="1"/>
  <c r="AE1334" i="1"/>
  <c r="U1335" i="1"/>
  <c r="V1335" i="1"/>
  <c r="W1335" i="1"/>
  <c r="Y1335" i="1"/>
  <c r="Z1335" i="1"/>
  <c r="AA1335" i="1"/>
  <c r="AB1335" i="1"/>
  <c r="AC1335" i="1"/>
  <c r="AD1335" i="1"/>
  <c r="AE1335" i="1"/>
  <c r="U1336" i="1"/>
  <c r="V1336" i="1"/>
  <c r="W1336" i="1"/>
  <c r="Y1336" i="1"/>
  <c r="Z1336" i="1"/>
  <c r="AA1336" i="1"/>
  <c r="AB1336" i="1"/>
  <c r="AC1336" i="1"/>
  <c r="AD1336" i="1"/>
  <c r="AE1336" i="1"/>
  <c r="U1337" i="1"/>
  <c r="V1337" i="1"/>
  <c r="W1337" i="1"/>
  <c r="Y1337" i="1"/>
  <c r="Z1337" i="1"/>
  <c r="AA1337" i="1"/>
  <c r="AB1337" i="1"/>
  <c r="AC1337" i="1"/>
  <c r="AD1337" i="1"/>
  <c r="AE1337" i="1"/>
  <c r="U1338" i="1"/>
  <c r="V1338" i="1"/>
  <c r="W1338" i="1"/>
  <c r="Y1338" i="1"/>
  <c r="Z1338" i="1"/>
  <c r="AA1338" i="1"/>
  <c r="AB1338" i="1"/>
  <c r="AC1338" i="1"/>
  <c r="AD1338" i="1"/>
  <c r="AE1338" i="1"/>
  <c r="U1339" i="1"/>
  <c r="V1339" i="1"/>
  <c r="W1339" i="1"/>
  <c r="Y1339" i="1"/>
  <c r="Z1339" i="1"/>
  <c r="AA1339" i="1"/>
  <c r="AB1339" i="1"/>
  <c r="AC1339" i="1"/>
  <c r="AD1339" i="1"/>
  <c r="AE1339" i="1"/>
  <c r="U1340" i="1"/>
  <c r="V1340" i="1"/>
  <c r="W1340" i="1"/>
  <c r="Y1340" i="1"/>
  <c r="Z1340" i="1"/>
  <c r="AA1340" i="1"/>
  <c r="AB1340" i="1"/>
  <c r="AC1340" i="1"/>
  <c r="AD1340" i="1"/>
  <c r="AE1340" i="1"/>
  <c r="U1341" i="1"/>
  <c r="V1341" i="1"/>
  <c r="W1341" i="1"/>
  <c r="Y1341" i="1"/>
  <c r="Z1341" i="1"/>
  <c r="AA1341" i="1"/>
  <c r="AB1341" i="1"/>
  <c r="AC1341" i="1"/>
  <c r="AD1341" i="1"/>
  <c r="AE1341" i="1"/>
  <c r="U1342" i="1"/>
  <c r="V1342" i="1"/>
  <c r="W1342" i="1"/>
  <c r="Y1342" i="1"/>
  <c r="Z1342" i="1"/>
  <c r="AA1342" i="1"/>
  <c r="AB1342" i="1"/>
  <c r="AC1342" i="1"/>
  <c r="AD1342" i="1"/>
  <c r="AE1342" i="1"/>
  <c r="U1343" i="1"/>
  <c r="V1343" i="1"/>
  <c r="W1343" i="1"/>
  <c r="Y1343" i="1"/>
  <c r="Z1343" i="1"/>
  <c r="AA1343" i="1"/>
  <c r="AB1343" i="1"/>
  <c r="AC1343" i="1"/>
  <c r="AD1343" i="1"/>
  <c r="AE1343" i="1"/>
  <c r="U1344" i="1"/>
  <c r="V1344" i="1"/>
  <c r="W1344" i="1"/>
  <c r="Y1344" i="1"/>
  <c r="Z1344" i="1"/>
  <c r="AA1344" i="1"/>
  <c r="AB1344" i="1"/>
  <c r="AC1344" i="1"/>
  <c r="AD1344" i="1"/>
  <c r="AE1344" i="1"/>
  <c r="U1345" i="1"/>
  <c r="V1345" i="1"/>
  <c r="W1345" i="1"/>
  <c r="Y1345" i="1"/>
  <c r="Z1345" i="1"/>
  <c r="AA1345" i="1"/>
  <c r="AB1345" i="1"/>
  <c r="AC1345" i="1"/>
  <c r="AD1345" i="1"/>
  <c r="AE1345" i="1"/>
  <c r="U1346" i="1"/>
  <c r="V1346" i="1"/>
  <c r="W1346" i="1"/>
  <c r="Y1346" i="1"/>
  <c r="Z1346" i="1"/>
  <c r="AA1346" i="1"/>
  <c r="AB1346" i="1"/>
  <c r="AC1346" i="1"/>
  <c r="AD1346" i="1"/>
  <c r="AE1346" i="1"/>
  <c r="U1347" i="1"/>
  <c r="V1347" i="1"/>
  <c r="W1347" i="1"/>
  <c r="Y1347" i="1"/>
  <c r="Z1347" i="1"/>
  <c r="AA1347" i="1"/>
  <c r="AB1347" i="1"/>
  <c r="AC1347" i="1"/>
  <c r="AD1347" i="1"/>
  <c r="AE1347" i="1"/>
  <c r="U1348" i="1"/>
  <c r="V1348" i="1"/>
  <c r="W1348" i="1"/>
  <c r="Y1348" i="1"/>
  <c r="Z1348" i="1"/>
  <c r="AA1348" i="1"/>
  <c r="AB1348" i="1"/>
  <c r="AC1348" i="1"/>
  <c r="AD1348" i="1"/>
  <c r="AE1348" i="1"/>
  <c r="U1349" i="1"/>
  <c r="V1349" i="1"/>
  <c r="W1349" i="1"/>
  <c r="Y1349" i="1"/>
  <c r="Z1349" i="1"/>
  <c r="AA1349" i="1"/>
  <c r="AB1349" i="1"/>
  <c r="AC1349" i="1"/>
  <c r="AD1349" i="1"/>
  <c r="AE1349" i="1"/>
  <c r="U1350" i="1"/>
  <c r="V1350" i="1"/>
  <c r="W1350" i="1"/>
  <c r="Y1350" i="1"/>
  <c r="Z1350" i="1"/>
  <c r="AA1350" i="1"/>
  <c r="AB1350" i="1"/>
  <c r="AC1350" i="1"/>
  <c r="AD1350" i="1"/>
  <c r="AE1350" i="1"/>
  <c r="U1351" i="1"/>
  <c r="V1351" i="1"/>
  <c r="W1351" i="1"/>
  <c r="Y1351" i="1"/>
  <c r="Z1351" i="1"/>
  <c r="AA1351" i="1"/>
  <c r="AB1351" i="1"/>
  <c r="AC1351" i="1"/>
  <c r="AD1351" i="1"/>
  <c r="AE1351" i="1"/>
  <c r="U1352" i="1"/>
  <c r="V1352" i="1"/>
  <c r="W1352" i="1"/>
  <c r="Y1352" i="1"/>
  <c r="Z1352" i="1"/>
  <c r="AA1352" i="1"/>
  <c r="AB1352" i="1"/>
  <c r="AC1352" i="1"/>
  <c r="AD1352" i="1"/>
  <c r="AE1352" i="1"/>
  <c r="U1353" i="1"/>
  <c r="V1353" i="1"/>
  <c r="W1353" i="1"/>
  <c r="Y1353" i="1"/>
  <c r="Z1353" i="1"/>
  <c r="AA1353" i="1"/>
  <c r="AB1353" i="1"/>
  <c r="AC1353" i="1"/>
  <c r="AD1353" i="1"/>
  <c r="AE1353" i="1"/>
  <c r="U1354" i="1"/>
  <c r="V1354" i="1"/>
  <c r="W1354" i="1"/>
  <c r="Y1354" i="1"/>
  <c r="Z1354" i="1"/>
  <c r="AA1354" i="1"/>
  <c r="AB1354" i="1"/>
  <c r="AC1354" i="1"/>
  <c r="AD1354" i="1"/>
  <c r="AE1354" i="1"/>
  <c r="U1355" i="1"/>
  <c r="V1355" i="1"/>
  <c r="W1355" i="1"/>
  <c r="Y1355" i="1"/>
  <c r="Z1355" i="1"/>
  <c r="AA1355" i="1"/>
  <c r="AB1355" i="1"/>
  <c r="AC1355" i="1"/>
  <c r="AD1355" i="1"/>
  <c r="AE1355" i="1"/>
  <c r="U1356" i="1"/>
  <c r="V1356" i="1"/>
  <c r="W1356" i="1"/>
  <c r="Y1356" i="1"/>
  <c r="Z1356" i="1"/>
  <c r="AA1356" i="1"/>
  <c r="AB1356" i="1"/>
  <c r="AC1356" i="1"/>
  <c r="AD1356" i="1"/>
  <c r="AE1356" i="1"/>
  <c r="U1357" i="1"/>
  <c r="V1357" i="1"/>
  <c r="W1357" i="1"/>
  <c r="Y1357" i="1"/>
  <c r="Z1357" i="1"/>
  <c r="AA1357" i="1"/>
  <c r="AB1357" i="1"/>
  <c r="AC1357" i="1"/>
  <c r="AD1357" i="1"/>
  <c r="AE1357" i="1"/>
  <c r="U1358" i="1"/>
  <c r="V1358" i="1"/>
  <c r="W1358" i="1"/>
  <c r="Y1358" i="1"/>
  <c r="Z1358" i="1"/>
  <c r="AA1358" i="1"/>
  <c r="AB1358" i="1"/>
  <c r="AC1358" i="1"/>
  <c r="AD1358" i="1"/>
  <c r="AE1358" i="1"/>
  <c r="U1359" i="1"/>
  <c r="V1359" i="1"/>
  <c r="W1359" i="1"/>
  <c r="Y1359" i="1"/>
  <c r="Z1359" i="1"/>
  <c r="AA1359" i="1"/>
  <c r="AB1359" i="1"/>
  <c r="AC1359" i="1"/>
  <c r="AD1359" i="1"/>
  <c r="AE1359" i="1"/>
  <c r="U1360" i="1"/>
  <c r="V1360" i="1"/>
  <c r="W1360" i="1"/>
  <c r="Y1360" i="1"/>
  <c r="Z1360" i="1"/>
  <c r="AA1360" i="1"/>
  <c r="AB1360" i="1"/>
  <c r="AC1360" i="1"/>
  <c r="AD1360" i="1"/>
  <c r="AE1360" i="1"/>
  <c r="U1361" i="1"/>
  <c r="V1361" i="1"/>
  <c r="W1361" i="1"/>
  <c r="Y1361" i="1"/>
  <c r="Z1361" i="1"/>
  <c r="AA1361" i="1"/>
  <c r="AB1361" i="1"/>
  <c r="AC1361" i="1"/>
  <c r="AD1361" i="1"/>
  <c r="AE1361" i="1"/>
  <c r="U1362" i="1"/>
  <c r="V1362" i="1"/>
  <c r="W1362" i="1"/>
  <c r="Y1362" i="1"/>
  <c r="Z1362" i="1"/>
  <c r="AA1362" i="1"/>
  <c r="AB1362" i="1"/>
  <c r="AC1362" i="1"/>
  <c r="AD1362" i="1"/>
  <c r="AE1362" i="1"/>
  <c r="U1363" i="1"/>
  <c r="V1363" i="1"/>
  <c r="W1363" i="1"/>
  <c r="Y1363" i="1"/>
  <c r="Z1363" i="1"/>
  <c r="AA1363" i="1"/>
  <c r="AB1363" i="1"/>
  <c r="AC1363" i="1"/>
  <c r="AD1363" i="1"/>
  <c r="AE1363" i="1"/>
  <c r="U1364" i="1"/>
  <c r="V1364" i="1"/>
  <c r="W1364" i="1"/>
  <c r="Y1364" i="1"/>
  <c r="Z1364" i="1"/>
  <c r="AA1364" i="1"/>
  <c r="AB1364" i="1"/>
  <c r="AC1364" i="1"/>
  <c r="AD1364" i="1"/>
  <c r="AE1364" i="1"/>
  <c r="U1365" i="1"/>
  <c r="V1365" i="1"/>
  <c r="W1365" i="1"/>
  <c r="Y1365" i="1"/>
  <c r="Z1365" i="1"/>
  <c r="AA1365" i="1"/>
  <c r="AB1365" i="1"/>
  <c r="AC1365" i="1"/>
  <c r="AD1365" i="1"/>
  <c r="AE1365" i="1"/>
  <c r="U1366" i="1"/>
  <c r="V1366" i="1"/>
  <c r="W1366" i="1"/>
  <c r="Y1366" i="1"/>
  <c r="Z1366" i="1"/>
  <c r="AA1366" i="1"/>
  <c r="AB1366" i="1"/>
  <c r="AC1366" i="1"/>
  <c r="AD1366" i="1"/>
  <c r="AE1366" i="1"/>
  <c r="U1367" i="1"/>
  <c r="V1367" i="1"/>
  <c r="W1367" i="1"/>
  <c r="Y1367" i="1"/>
  <c r="Z1367" i="1"/>
  <c r="AA1367" i="1"/>
  <c r="AB1367" i="1"/>
  <c r="AC1367" i="1"/>
  <c r="AD1367" i="1"/>
  <c r="AE1367" i="1"/>
  <c r="U1368" i="1"/>
  <c r="V1368" i="1"/>
  <c r="W1368" i="1"/>
  <c r="Y1368" i="1"/>
  <c r="Z1368" i="1"/>
  <c r="AA1368" i="1"/>
  <c r="AB1368" i="1"/>
  <c r="AC1368" i="1"/>
  <c r="AD1368" i="1"/>
  <c r="AE1368" i="1"/>
  <c r="U1369" i="1"/>
  <c r="V1369" i="1"/>
  <c r="W1369" i="1"/>
  <c r="Y1369" i="1"/>
  <c r="Z1369" i="1"/>
  <c r="AA1369" i="1"/>
  <c r="AB1369" i="1"/>
  <c r="AC1369" i="1"/>
  <c r="AD1369" i="1"/>
  <c r="AE1369" i="1"/>
  <c r="U1370" i="1"/>
  <c r="V1370" i="1"/>
  <c r="W1370" i="1"/>
  <c r="Y1370" i="1"/>
  <c r="Z1370" i="1"/>
  <c r="AA1370" i="1"/>
  <c r="AB1370" i="1"/>
  <c r="AC1370" i="1"/>
  <c r="AD1370" i="1"/>
  <c r="AE1370" i="1"/>
  <c r="U1371" i="1"/>
  <c r="V1371" i="1"/>
  <c r="W1371" i="1"/>
  <c r="Y1371" i="1"/>
  <c r="Z1371" i="1"/>
  <c r="AA1371" i="1"/>
  <c r="AB1371" i="1"/>
  <c r="AC1371" i="1"/>
  <c r="AD1371" i="1"/>
  <c r="AE1371" i="1"/>
  <c r="U1372" i="1"/>
  <c r="V1372" i="1"/>
  <c r="W1372" i="1"/>
  <c r="Y1372" i="1"/>
  <c r="Z1372" i="1"/>
  <c r="AA1372" i="1"/>
  <c r="AB1372" i="1"/>
  <c r="AC1372" i="1"/>
  <c r="AD1372" i="1"/>
  <c r="AE1372" i="1"/>
  <c r="U1373" i="1"/>
  <c r="V1373" i="1"/>
  <c r="W1373" i="1"/>
  <c r="Y1373" i="1"/>
  <c r="Z1373" i="1"/>
  <c r="AA1373" i="1"/>
  <c r="AB1373" i="1"/>
  <c r="AC1373" i="1"/>
  <c r="AD1373" i="1"/>
  <c r="AE1373" i="1"/>
  <c r="U1374" i="1"/>
  <c r="V1374" i="1"/>
  <c r="W1374" i="1"/>
  <c r="Y1374" i="1"/>
  <c r="Z1374" i="1"/>
  <c r="AA1374" i="1"/>
  <c r="AB1374" i="1"/>
  <c r="AC1374" i="1"/>
  <c r="AD1374" i="1"/>
  <c r="AE1374" i="1"/>
  <c r="U1375" i="1"/>
  <c r="V1375" i="1"/>
  <c r="W1375" i="1"/>
  <c r="Y1375" i="1"/>
  <c r="Z1375" i="1"/>
  <c r="AA1375" i="1"/>
  <c r="AB1375" i="1"/>
  <c r="AC1375" i="1"/>
  <c r="AD1375" i="1"/>
  <c r="AE1375" i="1"/>
  <c r="U1376" i="1"/>
  <c r="V1376" i="1"/>
  <c r="W1376" i="1"/>
  <c r="Y1376" i="1"/>
  <c r="Z1376" i="1"/>
  <c r="AA1376" i="1"/>
  <c r="AB1376" i="1"/>
  <c r="AC1376" i="1"/>
  <c r="AD1376" i="1"/>
  <c r="AE1376" i="1"/>
  <c r="U1377" i="1"/>
  <c r="V1377" i="1"/>
  <c r="W1377" i="1"/>
  <c r="Y1377" i="1"/>
  <c r="Z1377" i="1"/>
  <c r="AA1377" i="1"/>
  <c r="AB1377" i="1"/>
  <c r="AC1377" i="1"/>
  <c r="AD1377" i="1"/>
  <c r="AE1377" i="1"/>
  <c r="U1378" i="1"/>
  <c r="V1378" i="1"/>
  <c r="W1378" i="1"/>
  <c r="Y1378" i="1"/>
  <c r="Z1378" i="1"/>
  <c r="AA1378" i="1"/>
  <c r="AB1378" i="1"/>
  <c r="AC1378" i="1"/>
  <c r="AD1378" i="1"/>
  <c r="AE1378" i="1"/>
  <c r="U1379" i="1"/>
  <c r="V1379" i="1"/>
  <c r="W1379" i="1"/>
  <c r="Y1379" i="1"/>
  <c r="Z1379" i="1"/>
  <c r="AA1379" i="1"/>
  <c r="AB1379" i="1"/>
  <c r="AC1379" i="1"/>
  <c r="AD1379" i="1"/>
  <c r="AE1379" i="1"/>
  <c r="U1380" i="1"/>
  <c r="V1380" i="1"/>
  <c r="W1380" i="1"/>
  <c r="Y1380" i="1"/>
  <c r="Z1380" i="1"/>
  <c r="AA1380" i="1"/>
  <c r="AB1380" i="1"/>
  <c r="AC1380" i="1"/>
  <c r="AD1380" i="1"/>
  <c r="AE1380" i="1"/>
  <c r="U1381" i="1"/>
  <c r="V1381" i="1"/>
  <c r="W1381" i="1"/>
  <c r="Y1381" i="1"/>
  <c r="Z1381" i="1"/>
  <c r="AA1381" i="1"/>
  <c r="AB1381" i="1"/>
  <c r="AC1381" i="1"/>
  <c r="AD1381" i="1"/>
  <c r="AE1381" i="1"/>
  <c r="U1382" i="1"/>
  <c r="V1382" i="1"/>
  <c r="W1382" i="1"/>
  <c r="Y1382" i="1"/>
  <c r="Z1382" i="1"/>
  <c r="AA1382" i="1"/>
  <c r="AB1382" i="1"/>
  <c r="AC1382" i="1"/>
  <c r="AD1382" i="1"/>
  <c r="AE1382" i="1"/>
  <c r="U1383" i="1"/>
  <c r="V1383" i="1"/>
  <c r="W1383" i="1"/>
  <c r="Y1383" i="1"/>
  <c r="Z1383" i="1"/>
  <c r="AA1383" i="1"/>
  <c r="AB1383" i="1"/>
  <c r="AC1383" i="1"/>
  <c r="AD1383" i="1"/>
  <c r="AE1383" i="1"/>
  <c r="U1384" i="1"/>
  <c r="V1384" i="1"/>
  <c r="W1384" i="1"/>
  <c r="Y1384" i="1"/>
  <c r="Z1384" i="1"/>
  <c r="AA1384" i="1"/>
  <c r="AB1384" i="1"/>
  <c r="AC1384" i="1"/>
  <c r="AD1384" i="1"/>
  <c r="AE1384" i="1"/>
  <c r="U1385" i="1"/>
  <c r="V1385" i="1"/>
  <c r="W1385" i="1"/>
  <c r="Y1385" i="1"/>
  <c r="Z1385" i="1"/>
  <c r="AA1385" i="1"/>
  <c r="AB1385" i="1"/>
  <c r="AC1385" i="1"/>
  <c r="AD1385" i="1"/>
  <c r="AE1385" i="1"/>
  <c r="U1386" i="1"/>
  <c r="V1386" i="1"/>
  <c r="W1386" i="1"/>
  <c r="Y1386" i="1"/>
  <c r="Z1386" i="1"/>
  <c r="AA1386" i="1"/>
  <c r="AB1386" i="1"/>
  <c r="AC1386" i="1"/>
  <c r="AD1386" i="1"/>
  <c r="AE1386" i="1"/>
  <c r="U1387" i="1"/>
  <c r="V1387" i="1"/>
  <c r="W1387" i="1"/>
  <c r="Y1387" i="1"/>
  <c r="Z1387" i="1"/>
  <c r="AA1387" i="1"/>
  <c r="AB1387" i="1"/>
  <c r="AC1387" i="1"/>
  <c r="AD1387" i="1"/>
  <c r="AE1387" i="1"/>
  <c r="U1388" i="1"/>
  <c r="V1388" i="1"/>
  <c r="W1388" i="1"/>
  <c r="Y1388" i="1"/>
  <c r="Z1388" i="1"/>
  <c r="AA1388" i="1"/>
  <c r="AB1388" i="1"/>
  <c r="AC1388" i="1"/>
  <c r="AD1388" i="1"/>
  <c r="AE1388" i="1"/>
  <c r="U1389" i="1"/>
  <c r="V1389" i="1"/>
  <c r="W1389" i="1"/>
  <c r="Y1389" i="1"/>
  <c r="Z1389" i="1"/>
  <c r="AA1389" i="1"/>
  <c r="AB1389" i="1"/>
  <c r="AC1389" i="1"/>
  <c r="AD1389" i="1"/>
  <c r="AE1389" i="1"/>
  <c r="U1390" i="1"/>
  <c r="V1390" i="1"/>
  <c r="W1390" i="1"/>
  <c r="Y1390" i="1"/>
  <c r="Z1390" i="1"/>
  <c r="AA1390" i="1"/>
  <c r="AB1390" i="1"/>
  <c r="AC1390" i="1"/>
  <c r="AD1390" i="1"/>
  <c r="AE1390" i="1"/>
  <c r="U1391" i="1"/>
  <c r="V1391" i="1"/>
  <c r="W1391" i="1"/>
  <c r="Y1391" i="1"/>
  <c r="Z1391" i="1"/>
  <c r="AA1391" i="1"/>
  <c r="AB1391" i="1"/>
  <c r="AC1391" i="1"/>
  <c r="AD1391" i="1"/>
  <c r="AE1391" i="1"/>
  <c r="U1392" i="1"/>
  <c r="V1392" i="1"/>
  <c r="W1392" i="1"/>
  <c r="Y1392" i="1"/>
  <c r="Z1392" i="1"/>
  <c r="AA1392" i="1"/>
  <c r="AB1392" i="1"/>
  <c r="AC1392" i="1"/>
  <c r="AD1392" i="1"/>
  <c r="AE1392" i="1"/>
  <c r="U1393" i="1"/>
  <c r="V1393" i="1"/>
  <c r="W1393" i="1"/>
  <c r="Y1393" i="1"/>
  <c r="Z1393" i="1"/>
  <c r="AA1393" i="1"/>
  <c r="AB1393" i="1"/>
  <c r="AC1393" i="1"/>
  <c r="AD1393" i="1"/>
  <c r="AE1393" i="1"/>
  <c r="U1394" i="1"/>
  <c r="V1394" i="1"/>
  <c r="W1394" i="1"/>
  <c r="Y1394" i="1"/>
  <c r="Z1394" i="1"/>
  <c r="AA1394" i="1"/>
  <c r="AB1394" i="1"/>
  <c r="AC1394" i="1"/>
  <c r="AD1394" i="1"/>
  <c r="AE1394" i="1"/>
  <c r="U1395" i="1"/>
  <c r="V1395" i="1"/>
  <c r="W1395" i="1"/>
  <c r="Y1395" i="1"/>
  <c r="Z1395" i="1"/>
  <c r="AA1395" i="1"/>
  <c r="AB1395" i="1"/>
  <c r="AC1395" i="1"/>
  <c r="AD1395" i="1"/>
  <c r="AE1395" i="1"/>
  <c r="U1396" i="1"/>
  <c r="V1396" i="1"/>
  <c r="W1396" i="1"/>
  <c r="Y1396" i="1"/>
  <c r="Z1396" i="1"/>
  <c r="AA1396" i="1"/>
  <c r="AB1396" i="1"/>
  <c r="AC1396" i="1"/>
  <c r="AD1396" i="1"/>
  <c r="AE1396" i="1"/>
  <c r="U1397" i="1"/>
  <c r="V1397" i="1"/>
  <c r="W1397" i="1"/>
  <c r="Y1397" i="1"/>
  <c r="Z1397" i="1"/>
  <c r="AA1397" i="1"/>
  <c r="AB1397" i="1"/>
  <c r="AC1397" i="1"/>
  <c r="AD1397" i="1"/>
  <c r="U1398" i="1"/>
  <c r="V1398" i="1"/>
  <c r="W1398" i="1"/>
  <c r="Y1398" i="1"/>
  <c r="Z1398" i="1"/>
  <c r="AA1398" i="1"/>
  <c r="AB1398" i="1"/>
  <c r="AC1398" i="1"/>
  <c r="AD1398" i="1"/>
  <c r="AE1398" i="1"/>
  <c r="U1399" i="1"/>
  <c r="V1399" i="1"/>
  <c r="W1399" i="1"/>
  <c r="Y1399" i="1"/>
  <c r="Z1399" i="1"/>
  <c r="AA1399" i="1"/>
  <c r="AB1399" i="1"/>
  <c r="AC1399" i="1"/>
  <c r="AD1399" i="1"/>
  <c r="AE1399" i="1"/>
  <c r="U1400" i="1"/>
  <c r="V1400" i="1"/>
  <c r="W1400" i="1"/>
  <c r="Y1400" i="1"/>
  <c r="Z1400" i="1"/>
  <c r="AA1400" i="1"/>
  <c r="AB1400" i="1"/>
  <c r="AC1400" i="1"/>
  <c r="AD1400" i="1"/>
  <c r="AE1400" i="1"/>
  <c r="U1401" i="1"/>
  <c r="V1401" i="1"/>
  <c r="W1401" i="1"/>
  <c r="Y1401" i="1"/>
  <c r="Z1401" i="1"/>
  <c r="AA1401" i="1"/>
  <c r="AB1401" i="1"/>
  <c r="AC1401" i="1"/>
  <c r="AD1401" i="1"/>
  <c r="AE1401" i="1"/>
  <c r="U1402" i="1"/>
  <c r="V1402" i="1"/>
  <c r="W1402" i="1"/>
  <c r="Y1402" i="1"/>
  <c r="Z1402" i="1"/>
  <c r="AA1402" i="1"/>
  <c r="AB1402" i="1"/>
  <c r="AC1402" i="1"/>
  <c r="AD1402" i="1"/>
  <c r="AE1402" i="1"/>
  <c r="U1403" i="1"/>
  <c r="V1403" i="1"/>
  <c r="W1403" i="1"/>
  <c r="Y1403" i="1"/>
  <c r="Z1403" i="1"/>
  <c r="AA1403" i="1"/>
  <c r="AB1403" i="1"/>
  <c r="AC1403" i="1"/>
  <c r="AD1403" i="1"/>
  <c r="AE1403" i="1"/>
  <c r="U1404" i="1"/>
  <c r="V1404" i="1"/>
  <c r="W1404" i="1"/>
  <c r="Y1404" i="1"/>
  <c r="Z1404" i="1"/>
  <c r="AA1404" i="1"/>
  <c r="AB1404" i="1"/>
  <c r="AC1404" i="1"/>
  <c r="AD1404" i="1"/>
  <c r="AE1404" i="1"/>
  <c r="U1405" i="1"/>
  <c r="V1405" i="1"/>
  <c r="W1405" i="1"/>
  <c r="Y1405" i="1"/>
  <c r="Z1405" i="1"/>
  <c r="AA1405" i="1"/>
  <c r="AB1405" i="1"/>
  <c r="AC1405" i="1"/>
  <c r="AD1405" i="1"/>
  <c r="AE1405" i="1"/>
  <c r="U1406" i="1"/>
  <c r="V1406" i="1"/>
  <c r="W1406" i="1"/>
  <c r="Y1406" i="1"/>
  <c r="Z1406" i="1"/>
  <c r="AA1406" i="1"/>
  <c r="AB1406" i="1"/>
  <c r="AC1406" i="1"/>
  <c r="AD1406" i="1"/>
  <c r="AE1406" i="1"/>
  <c r="U1407" i="1"/>
  <c r="V1407" i="1"/>
  <c r="W1407" i="1"/>
  <c r="Y1407" i="1"/>
  <c r="Z1407" i="1"/>
  <c r="AA1407" i="1"/>
  <c r="AB1407" i="1"/>
  <c r="AC1407" i="1"/>
  <c r="AD1407" i="1"/>
  <c r="AE1407" i="1"/>
  <c r="U1408" i="1"/>
  <c r="V1408" i="1"/>
  <c r="W1408" i="1"/>
  <c r="Y1408" i="1"/>
  <c r="Z1408" i="1"/>
  <c r="AA1408" i="1"/>
  <c r="AB1408" i="1"/>
  <c r="AC1408" i="1"/>
  <c r="AD1408" i="1"/>
  <c r="AE1408" i="1"/>
  <c r="U1409" i="1"/>
  <c r="V1409" i="1"/>
  <c r="W1409" i="1"/>
  <c r="Y1409" i="1"/>
  <c r="Z1409" i="1"/>
  <c r="AA1409" i="1"/>
  <c r="AB1409" i="1"/>
  <c r="AC1409" i="1"/>
  <c r="AD1409" i="1"/>
  <c r="AE1409" i="1"/>
  <c r="U1410" i="1"/>
  <c r="V1410" i="1"/>
  <c r="W1410" i="1"/>
  <c r="Y1410" i="1"/>
  <c r="Z1410" i="1"/>
  <c r="AA1410" i="1"/>
  <c r="AB1410" i="1"/>
  <c r="AC1410" i="1"/>
  <c r="AD1410" i="1"/>
  <c r="AE1410" i="1"/>
  <c r="U1411" i="1"/>
  <c r="V1411" i="1"/>
  <c r="W1411" i="1"/>
  <c r="Y1411" i="1"/>
  <c r="Z1411" i="1"/>
  <c r="AA1411" i="1"/>
  <c r="AB1411" i="1"/>
  <c r="AC1411" i="1"/>
  <c r="AD1411" i="1"/>
  <c r="AE1411" i="1"/>
  <c r="U1412" i="1"/>
  <c r="V1412" i="1"/>
  <c r="W1412" i="1"/>
  <c r="Y1412" i="1"/>
  <c r="Z1412" i="1"/>
  <c r="AA1412" i="1"/>
  <c r="AB1412" i="1"/>
  <c r="AC1412" i="1"/>
  <c r="AD1412" i="1"/>
  <c r="AE1412" i="1"/>
  <c r="U1413" i="1"/>
  <c r="V1413" i="1"/>
  <c r="W1413" i="1"/>
  <c r="Y1413" i="1"/>
  <c r="Z1413" i="1"/>
  <c r="AA1413" i="1"/>
  <c r="AB1413" i="1"/>
  <c r="AC1413" i="1"/>
  <c r="AD1413" i="1"/>
  <c r="AE1413" i="1"/>
  <c r="U1414" i="1"/>
  <c r="V1414" i="1"/>
  <c r="W1414" i="1"/>
  <c r="Y1414" i="1"/>
  <c r="Z1414" i="1"/>
  <c r="AA1414" i="1"/>
  <c r="AB1414" i="1"/>
  <c r="AC1414" i="1"/>
  <c r="AD1414" i="1"/>
  <c r="U1415" i="1"/>
  <c r="V1415" i="1"/>
  <c r="W1415" i="1"/>
  <c r="Y1415" i="1"/>
  <c r="Z1415" i="1"/>
  <c r="AA1415" i="1"/>
  <c r="AB1415" i="1"/>
  <c r="AC1415" i="1"/>
  <c r="AD1415" i="1"/>
  <c r="U1416" i="1"/>
  <c r="V1416" i="1"/>
  <c r="W1416" i="1"/>
  <c r="Y1416" i="1"/>
  <c r="Z1416" i="1"/>
  <c r="AA1416" i="1"/>
  <c r="AB1416" i="1"/>
  <c r="AC1416" i="1"/>
  <c r="AD1416" i="1"/>
  <c r="AE1416" i="1"/>
  <c r="U1417" i="1"/>
  <c r="V1417" i="1"/>
  <c r="W1417" i="1"/>
  <c r="Y1417" i="1"/>
  <c r="Z1417" i="1"/>
  <c r="AA1417" i="1"/>
  <c r="AB1417" i="1"/>
  <c r="AC1417" i="1"/>
  <c r="AD1417" i="1"/>
  <c r="AE1417" i="1"/>
  <c r="U1418" i="1"/>
  <c r="V1418" i="1"/>
  <c r="W1418" i="1"/>
  <c r="Y1418" i="1"/>
  <c r="Z1418" i="1"/>
  <c r="AA1418" i="1"/>
  <c r="AB1418" i="1"/>
  <c r="AC1418" i="1"/>
  <c r="AD1418" i="1"/>
  <c r="AE1418" i="1"/>
  <c r="U1419" i="1"/>
  <c r="V1419" i="1"/>
  <c r="W1419" i="1"/>
  <c r="Y1419" i="1"/>
  <c r="Z1419" i="1"/>
  <c r="AA1419" i="1"/>
  <c r="AB1419" i="1"/>
  <c r="AC1419" i="1"/>
  <c r="AD1419" i="1"/>
  <c r="AE1419" i="1"/>
  <c r="U1420" i="1"/>
  <c r="V1420" i="1"/>
  <c r="W1420" i="1"/>
  <c r="Y1420" i="1"/>
  <c r="Z1420" i="1"/>
  <c r="AA1420" i="1"/>
  <c r="AB1420" i="1"/>
  <c r="AC1420" i="1"/>
  <c r="AD1420" i="1"/>
  <c r="AE1420" i="1"/>
  <c r="U1421" i="1"/>
  <c r="V1421" i="1"/>
  <c r="W1421" i="1"/>
  <c r="Y1421" i="1"/>
  <c r="Z1421" i="1"/>
  <c r="AA1421" i="1"/>
  <c r="AB1421" i="1"/>
  <c r="AC1421" i="1"/>
  <c r="AD1421" i="1"/>
  <c r="AE1421" i="1"/>
  <c r="U1422" i="1"/>
  <c r="V1422" i="1"/>
  <c r="W1422" i="1"/>
  <c r="Y1422" i="1"/>
  <c r="Z1422" i="1"/>
  <c r="AA1422" i="1"/>
  <c r="AB1422" i="1"/>
  <c r="AC1422" i="1"/>
  <c r="AD1422" i="1"/>
  <c r="AE1422" i="1"/>
  <c r="U1423" i="1"/>
  <c r="V1423" i="1"/>
  <c r="W1423" i="1"/>
  <c r="Y1423" i="1"/>
  <c r="Z1423" i="1"/>
  <c r="AA1423" i="1"/>
  <c r="AB1423" i="1"/>
  <c r="AC1423" i="1"/>
  <c r="AD1423" i="1"/>
  <c r="AE1423" i="1"/>
  <c r="U1424" i="1"/>
  <c r="V1424" i="1"/>
  <c r="W1424" i="1"/>
  <c r="Y1424" i="1"/>
  <c r="Z1424" i="1"/>
  <c r="AA1424" i="1"/>
  <c r="AB1424" i="1"/>
  <c r="AC1424" i="1"/>
  <c r="AD1424" i="1"/>
  <c r="AE1424" i="1"/>
  <c r="U1425" i="1"/>
  <c r="V1425" i="1"/>
  <c r="W1425" i="1"/>
  <c r="Y1425" i="1"/>
  <c r="Z1425" i="1"/>
  <c r="AA1425" i="1"/>
  <c r="AB1425" i="1"/>
  <c r="AC1425" i="1"/>
  <c r="AD1425" i="1"/>
  <c r="AE1425" i="1"/>
  <c r="U1426" i="1"/>
  <c r="V1426" i="1"/>
  <c r="W1426" i="1"/>
  <c r="Y1426" i="1"/>
  <c r="Z1426" i="1"/>
  <c r="AA1426" i="1"/>
  <c r="AB1426" i="1"/>
  <c r="AC1426" i="1"/>
  <c r="AD1426" i="1"/>
  <c r="AE1426" i="1"/>
  <c r="U1427" i="1"/>
  <c r="V1427" i="1"/>
  <c r="W1427" i="1"/>
  <c r="Y1427" i="1"/>
  <c r="Z1427" i="1"/>
  <c r="AA1427" i="1"/>
  <c r="AB1427" i="1"/>
  <c r="AC1427" i="1"/>
  <c r="AD1427" i="1"/>
  <c r="AE1427" i="1"/>
  <c r="U1428" i="1"/>
  <c r="V1428" i="1"/>
  <c r="W1428" i="1"/>
  <c r="Y1428" i="1"/>
  <c r="Z1428" i="1"/>
  <c r="AA1428" i="1"/>
  <c r="AB1428" i="1"/>
  <c r="AC1428" i="1"/>
  <c r="AD1428" i="1"/>
  <c r="AE1428" i="1"/>
  <c r="U1429" i="1"/>
  <c r="V1429" i="1"/>
  <c r="W1429" i="1"/>
  <c r="Y1429" i="1"/>
  <c r="Z1429" i="1"/>
  <c r="AA1429" i="1"/>
  <c r="AB1429" i="1"/>
  <c r="AC1429" i="1"/>
  <c r="AD1429" i="1"/>
  <c r="AE1429" i="1"/>
  <c r="U1430" i="1"/>
  <c r="V1430" i="1"/>
  <c r="W1430" i="1"/>
  <c r="Y1430" i="1"/>
  <c r="Z1430" i="1"/>
  <c r="AA1430" i="1"/>
  <c r="AB1430" i="1"/>
  <c r="AC1430" i="1"/>
  <c r="AD1430" i="1"/>
  <c r="AE1430" i="1"/>
  <c r="U1431" i="1"/>
  <c r="V1431" i="1"/>
  <c r="W1431" i="1"/>
  <c r="Y1431" i="1"/>
  <c r="Z1431" i="1"/>
  <c r="AA1431" i="1"/>
  <c r="AB1431" i="1"/>
  <c r="AC1431" i="1"/>
  <c r="AD1431" i="1"/>
  <c r="AE1431" i="1"/>
  <c r="U1432" i="1"/>
  <c r="V1432" i="1"/>
  <c r="W1432" i="1"/>
  <c r="Y1432" i="1"/>
  <c r="Z1432" i="1"/>
  <c r="AA1432" i="1"/>
  <c r="AB1432" i="1"/>
  <c r="AC1432" i="1"/>
  <c r="AD1432" i="1"/>
  <c r="AE1432" i="1"/>
  <c r="U1433" i="1"/>
  <c r="V1433" i="1"/>
  <c r="W1433" i="1"/>
  <c r="Y1433" i="1"/>
  <c r="Z1433" i="1"/>
  <c r="AA1433" i="1"/>
  <c r="AB1433" i="1"/>
  <c r="AC1433" i="1"/>
  <c r="AD1433" i="1"/>
  <c r="AE1433" i="1"/>
  <c r="U1434" i="1"/>
  <c r="V1434" i="1"/>
  <c r="W1434" i="1"/>
  <c r="Y1434" i="1"/>
  <c r="Z1434" i="1"/>
  <c r="AA1434" i="1"/>
  <c r="AB1434" i="1"/>
  <c r="AC1434" i="1"/>
  <c r="AD1434" i="1"/>
  <c r="AE1434" i="1"/>
  <c r="U1435" i="1"/>
  <c r="V1435" i="1"/>
  <c r="W1435" i="1"/>
  <c r="Y1435" i="1"/>
  <c r="Z1435" i="1"/>
  <c r="AA1435" i="1"/>
  <c r="AB1435" i="1"/>
  <c r="AC1435" i="1"/>
  <c r="AD1435" i="1"/>
  <c r="U1436" i="1"/>
  <c r="V1436" i="1"/>
  <c r="W1436" i="1"/>
  <c r="Y1436" i="1"/>
  <c r="Z1436" i="1"/>
  <c r="AA1436" i="1"/>
  <c r="AB1436" i="1"/>
  <c r="AC1436" i="1"/>
  <c r="AD1436" i="1"/>
  <c r="U1437" i="1"/>
  <c r="V1437" i="1"/>
  <c r="W1437" i="1"/>
  <c r="Y1437" i="1"/>
  <c r="Z1437" i="1"/>
  <c r="AA1437" i="1"/>
  <c r="AB1437" i="1"/>
  <c r="AC1437" i="1"/>
  <c r="AD1437" i="1"/>
  <c r="U1438" i="1"/>
  <c r="V1438" i="1"/>
  <c r="W1438" i="1"/>
  <c r="Y1438" i="1"/>
  <c r="Z1438" i="1"/>
  <c r="AA1438" i="1"/>
  <c r="AB1438" i="1"/>
  <c r="AC1438" i="1"/>
  <c r="AD1438" i="1"/>
  <c r="U1439" i="1"/>
  <c r="V1439" i="1"/>
  <c r="W1439" i="1"/>
  <c r="Y1439" i="1"/>
  <c r="Z1439" i="1"/>
  <c r="AA1439" i="1"/>
  <c r="AB1439" i="1"/>
  <c r="AC1439" i="1"/>
  <c r="AD1439" i="1"/>
  <c r="AE1439" i="1"/>
  <c r="U1440" i="1"/>
  <c r="V1440" i="1"/>
  <c r="W1440" i="1"/>
  <c r="Y1440" i="1"/>
  <c r="Z1440" i="1"/>
  <c r="AA1440" i="1"/>
  <c r="AB1440" i="1"/>
  <c r="AC1440" i="1"/>
  <c r="AD1440" i="1"/>
  <c r="U1441" i="1"/>
  <c r="V1441" i="1"/>
  <c r="W1441" i="1"/>
  <c r="Y1441" i="1"/>
  <c r="Z1441" i="1"/>
  <c r="AA1441" i="1"/>
  <c r="AB1441" i="1"/>
  <c r="AC1441" i="1"/>
  <c r="AD1441" i="1"/>
  <c r="U1442" i="1"/>
  <c r="V1442" i="1"/>
  <c r="W1442" i="1"/>
  <c r="Y1442" i="1"/>
  <c r="Z1442" i="1"/>
  <c r="AA1442" i="1"/>
  <c r="AB1442" i="1"/>
  <c r="AC1442" i="1"/>
  <c r="AD1442" i="1"/>
  <c r="U1443" i="1"/>
  <c r="V1443" i="1"/>
  <c r="W1443" i="1"/>
  <c r="Y1443" i="1"/>
  <c r="Z1443" i="1"/>
  <c r="AA1443" i="1"/>
  <c r="AB1443" i="1"/>
  <c r="AC1443" i="1"/>
  <c r="AD1443" i="1"/>
  <c r="AE1443" i="1"/>
  <c r="U1444" i="1"/>
  <c r="V1444" i="1"/>
  <c r="W1444" i="1"/>
  <c r="Y1444" i="1"/>
  <c r="Z1444" i="1"/>
  <c r="AA1444" i="1"/>
  <c r="AB1444" i="1"/>
  <c r="AC1444" i="1"/>
  <c r="AD1444" i="1"/>
  <c r="U1445" i="1"/>
  <c r="V1445" i="1"/>
  <c r="W1445" i="1"/>
  <c r="Y1445" i="1"/>
  <c r="Z1445" i="1"/>
  <c r="AA1445" i="1"/>
  <c r="AB1445" i="1"/>
  <c r="AC1445" i="1"/>
  <c r="AD1445" i="1"/>
  <c r="AE1445" i="1"/>
  <c r="U1446" i="1"/>
  <c r="V1446" i="1"/>
  <c r="W1446" i="1"/>
  <c r="Y1446" i="1"/>
  <c r="Z1446" i="1"/>
  <c r="AA1446" i="1"/>
  <c r="AB1446" i="1"/>
  <c r="AC1446" i="1"/>
  <c r="AD1446" i="1"/>
  <c r="AE1446" i="1"/>
  <c r="U1447" i="1"/>
  <c r="V1447" i="1"/>
  <c r="W1447" i="1"/>
  <c r="Y1447" i="1"/>
  <c r="Z1447" i="1"/>
  <c r="AA1447" i="1"/>
  <c r="AB1447" i="1"/>
  <c r="AC1447" i="1"/>
  <c r="AD1447" i="1"/>
  <c r="AE1447" i="1"/>
  <c r="U1448" i="1"/>
  <c r="V1448" i="1"/>
  <c r="W1448" i="1"/>
  <c r="Y1448" i="1"/>
  <c r="Z1448" i="1"/>
  <c r="AA1448" i="1"/>
  <c r="AB1448" i="1"/>
  <c r="AC1448" i="1"/>
  <c r="AD1448" i="1"/>
  <c r="AE1448" i="1"/>
  <c r="U1449" i="1"/>
  <c r="V1449" i="1"/>
  <c r="W1449" i="1"/>
  <c r="Y1449" i="1"/>
  <c r="Z1449" i="1"/>
  <c r="AA1449" i="1"/>
  <c r="AB1449" i="1"/>
  <c r="AC1449" i="1"/>
  <c r="AD1449" i="1"/>
  <c r="AE1449" i="1"/>
  <c r="U1450" i="1"/>
  <c r="V1450" i="1"/>
  <c r="W1450" i="1"/>
  <c r="Y1450" i="1"/>
  <c r="Z1450" i="1"/>
  <c r="AA1450" i="1"/>
  <c r="AB1450" i="1"/>
  <c r="AC1450" i="1"/>
  <c r="AD1450" i="1"/>
  <c r="AE1450" i="1"/>
  <c r="U1451" i="1"/>
  <c r="V1451" i="1"/>
  <c r="W1451" i="1"/>
  <c r="Y1451" i="1"/>
  <c r="Z1451" i="1"/>
  <c r="AA1451" i="1"/>
  <c r="AB1451" i="1"/>
  <c r="AC1451" i="1"/>
  <c r="AD1451" i="1"/>
  <c r="AE1451" i="1"/>
  <c r="U1452" i="1"/>
  <c r="V1452" i="1"/>
  <c r="W1452" i="1"/>
  <c r="Y1452" i="1"/>
  <c r="Z1452" i="1"/>
  <c r="AA1452" i="1"/>
  <c r="AB1452" i="1"/>
  <c r="AC1452" i="1"/>
  <c r="AD1452" i="1"/>
  <c r="AE1452" i="1"/>
  <c r="U1453" i="1"/>
  <c r="V1453" i="1"/>
  <c r="W1453" i="1"/>
  <c r="Y1453" i="1"/>
  <c r="Z1453" i="1"/>
  <c r="AA1453" i="1"/>
  <c r="AB1453" i="1"/>
  <c r="AC1453" i="1"/>
  <c r="AD1453" i="1"/>
  <c r="AE1453" i="1"/>
  <c r="U1454" i="1"/>
  <c r="V1454" i="1"/>
  <c r="W1454" i="1"/>
  <c r="Y1454" i="1"/>
  <c r="Z1454" i="1"/>
  <c r="AA1454" i="1"/>
  <c r="AB1454" i="1"/>
  <c r="AC1454" i="1"/>
  <c r="AD1454" i="1"/>
  <c r="AE1454" i="1"/>
  <c r="U1455" i="1"/>
  <c r="V1455" i="1"/>
  <c r="W1455" i="1"/>
  <c r="Y1455" i="1"/>
  <c r="Z1455" i="1"/>
  <c r="AA1455" i="1"/>
  <c r="AB1455" i="1"/>
  <c r="AC1455" i="1"/>
  <c r="AD1455" i="1"/>
  <c r="AE1455" i="1"/>
  <c r="U1456" i="1"/>
  <c r="V1456" i="1"/>
  <c r="W1456" i="1"/>
  <c r="Y1456" i="1"/>
  <c r="Z1456" i="1"/>
  <c r="AA1456" i="1"/>
  <c r="AB1456" i="1"/>
  <c r="AC1456" i="1"/>
  <c r="AD1456" i="1"/>
  <c r="AE1456" i="1"/>
  <c r="U1457" i="1"/>
  <c r="V1457" i="1"/>
  <c r="W1457" i="1"/>
  <c r="Y1457" i="1"/>
  <c r="Z1457" i="1"/>
  <c r="AA1457" i="1"/>
  <c r="AB1457" i="1"/>
  <c r="AC1457" i="1"/>
  <c r="AD1457" i="1"/>
  <c r="AE1457" i="1"/>
  <c r="U1458" i="1"/>
  <c r="V1458" i="1"/>
  <c r="W1458" i="1"/>
  <c r="Y1458" i="1"/>
  <c r="Z1458" i="1"/>
  <c r="AA1458" i="1"/>
  <c r="AB1458" i="1"/>
  <c r="AC1458" i="1"/>
  <c r="AD1458" i="1"/>
  <c r="AE1458" i="1"/>
  <c r="U1459" i="1"/>
  <c r="V1459" i="1"/>
  <c r="W1459" i="1"/>
  <c r="Y1459" i="1"/>
  <c r="Z1459" i="1"/>
  <c r="AA1459" i="1"/>
  <c r="AB1459" i="1"/>
  <c r="AC1459" i="1"/>
  <c r="AD1459" i="1"/>
  <c r="AE1459" i="1"/>
  <c r="U1460" i="1"/>
  <c r="V1460" i="1"/>
  <c r="W1460" i="1"/>
  <c r="Y1460" i="1"/>
  <c r="Z1460" i="1"/>
  <c r="AA1460" i="1"/>
  <c r="AB1460" i="1"/>
  <c r="AC1460" i="1"/>
  <c r="AD1460" i="1"/>
  <c r="AE1460" i="1"/>
  <c r="U1461" i="1"/>
  <c r="V1461" i="1"/>
  <c r="W1461" i="1"/>
  <c r="Y1461" i="1"/>
  <c r="Z1461" i="1"/>
  <c r="AA1461" i="1"/>
  <c r="AB1461" i="1"/>
  <c r="AC1461" i="1"/>
  <c r="AD1461" i="1"/>
  <c r="AE1461" i="1"/>
  <c r="U1462" i="1"/>
  <c r="V1462" i="1"/>
  <c r="W1462" i="1"/>
  <c r="Y1462" i="1"/>
  <c r="Z1462" i="1"/>
  <c r="AA1462" i="1"/>
  <c r="AB1462" i="1"/>
  <c r="AC1462" i="1"/>
  <c r="AD1462" i="1"/>
  <c r="AE1462" i="1"/>
  <c r="U1463" i="1"/>
  <c r="V1463" i="1"/>
  <c r="W1463" i="1"/>
  <c r="Y1463" i="1"/>
  <c r="Z1463" i="1"/>
  <c r="AA1463" i="1"/>
  <c r="AB1463" i="1"/>
  <c r="AC1463" i="1"/>
  <c r="AD1463" i="1"/>
  <c r="AE1463" i="1"/>
  <c r="U1464" i="1"/>
  <c r="V1464" i="1"/>
  <c r="W1464" i="1"/>
  <c r="Y1464" i="1"/>
  <c r="Z1464" i="1"/>
  <c r="AA1464" i="1"/>
  <c r="AB1464" i="1"/>
  <c r="AC1464" i="1"/>
  <c r="AD1464" i="1"/>
  <c r="AE1464" i="1"/>
  <c r="U1465" i="1"/>
  <c r="V1465" i="1"/>
  <c r="W1465" i="1"/>
  <c r="Y1465" i="1"/>
  <c r="Z1465" i="1"/>
  <c r="AA1465" i="1"/>
  <c r="AB1465" i="1"/>
  <c r="AC1465" i="1"/>
  <c r="AD1465" i="1"/>
  <c r="AE1465" i="1"/>
  <c r="U1466" i="1"/>
  <c r="V1466" i="1"/>
  <c r="W1466" i="1"/>
  <c r="Y1466" i="1"/>
  <c r="Z1466" i="1"/>
  <c r="AA1466" i="1"/>
  <c r="AB1466" i="1"/>
  <c r="AC1466" i="1"/>
  <c r="AD1466" i="1"/>
  <c r="AE1466" i="1"/>
  <c r="U1467" i="1"/>
  <c r="V1467" i="1"/>
  <c r="W1467" i="1"/>
  <c r="Y1467" i="1"/>
  <c r="Z1467" i="1"/>
  <c r="AA1467" i="1"/>
  <c r="AB1467" i="1"/>
  <c r="AC1467" i="1"/>
  <c r="AD1467" i="1"/>
  <c r="AE1467" i="1"/>
  <c r="U1468" i="1"/>
  <c r="V1468" i="1"/>
  <c r="W1468" i="1"/>
  <c r="Y1468" i="1"/>
  <c r="Z1468" i="1"/>
  <c r="AA1468" i="1"/>
  <c r="AB1468" i="1"/>
  <c r="AC1468" i="1"/>
  <c r="AD1468" i="1"/>
  <c r="AE1468" i="1"/>
  <c r="U1469" i="1"/>
  <c r="V1469" i="1"/>
  <c r="W1469" i="1"/>
  <c r="Y1469" i="1"/>
  <c r="Z1469" i="1"/>
  <c r="AA1469" i="1"/>
  <c r="AB1469" i="1"/>
  <c r="AC1469" i="1"/>
  <c r="AD1469" i="1"/>
  <c r="AE1469" i="1"/>
  <c r="U1470" i="1"/>
  <c r="V1470" i="1"/>
  <c r="W1470" i="1"/>
  <c r="Y1470" i="1"/>
  <c r="Z1470" i="1"/>
  <c r="AA1470" i="1"/>
  <c r="AB1470" i="1"/>
  <c r="AC1470" i="1"/>
  <c r="AD1470" i="1"/>
  <c r="AE1470" i="1"/>
  <c r="U1471" i="1"/>
  <c r="V1471" i="1"/>
  <c r="W1471" i="1"/>
  <c r="Y1471" i="1"/>
  <c r="Z1471" i="1"/>
  <c r="AA1471" i="1"/>
  <c r="AB1471" i="1"/>
  <c r="AC1471" i="1"/>
  <c r="AD1471" i="1"/>
  <c r="AE1471" i="1"/>
  <c r="U1472" i="1"/>
  <c r="V1472" i="1"/>
  <c r="W1472" i="1"/>
  <c r="Y1472" i="1"/>
  <c r="Z1472" i="1"/>
  <c r="AA1472" i="1"/>
  <c r="AB1472" i="1"/>
  <c r="AC1472" i="1"/>
  <c r="AD1472" i="1"/>
  <c r="AE1472" i="1"/>
  <c r="U1473" i="1"/>
  <c r="V1473" i="1"/>
  <c r="W1473" i="1"/>
  <c r="Y1473" i="1"/>
  <c r="Z1473" i="1"/>
  <c r="AA1473" i="1"/>
  <c r="AB1473" i="1"/>
  <c r="AC1473" i="1"/>
  <c r="AD1473" i="1"/>
  <c r="AE1473" i="1"/>
  <c r="U1474" i="1"/>
  <c r="V1474" i="1"/>
  <c r="W1474" i="1"/>
  <c r="Y1474" i="1"/>
  <c r="Z1474" i="1"/>
  <c r="AA1474" i="1"/>
  <c r="AB1474" i="1"/>
  <c r="AC1474" i="1"/>
  <c r="AD1474" i="1"/>
  <c r="AE1474" i="1"/>
  <c r="U1475" i="1"/>
  <c r="V1475" i="1"/>
  <c r="W1475" i="1"/>
  <c r="Y1475" i="1"/>
  <c r="Z1475" i="1"/>
  <c r="AA1475" i="1"/>
  <c r="AB1475" i="1"/>
  <c r="AC1475" i="1"/>
  <c r="AD1475" i="1"/>
  <c r="AE1475" i="1"/>
  <c r="U1476" i="1"/>
  <c r="V1476" i="1"/>
  <c r="W1476" i="1"/>
  <c r="Y1476" i="1"/>
  <c r="Z1476" i="1"/>
  <c r="AA1476" i="1"/>
  <c r="AB1476" i="1"/>
  <c r="AC1476" i="1"/>
  <c r="AD1476" i="1"/>
  <c r="AE1476" i="1"/>
  <c r="U1477" i="1"/>
  <c r="V1477" i="1"/>
  <c r="W1477" i="1"/>
  <c r="Y1477" i="1"/>
  <c r="Z1477" i="1"/>
  <c r="AA1477" i="1"/>
  <c r="AB1477" i="1"/>
  <c r="AC1477" i="1"/>
  <c r="AD1477" i="1"/>
  <c r="AE1477" i="1"/>
  <c r="U1478" i="1"/>
  <c r="V1478" i="1"/>
  <c r="W1478" i="1"/>
  <c r="Y1478" i="1"/>
  <c r="Z1478" i="1"/>
  <c r="AA1478" i="1"/>
  <c r="AB1478" i="1"/>
  <c r="AC1478" i="1"/>
  <c r="AD1478" i="1"/>
  <c r="U1479" i="1"/>
  <c r="V1479" i="1"/>
  <c r="W1479" i="1"/>
  <c r="Y1479" i="1"/>
  <c r="Z1479" i="1"/>
  <c r="AA1479" i="1"/>
  <c r="AB1479" i="1"/>
  <c r="AC1479" i="1"/>
  <c r="AD1479" i="1"/>
  <c r="AE1479" i="1"/>
  <c r="U1480" i="1"/>
  <c r="V1480" i="1"/>
  <c r="W1480" i="1"/>
  <c r="Y1480" i="1"/>
  <c r="Z1480" i="1"/>
  <c r="AA1480" i="1"/>
  <c r="AB1480" i="1"/>
  <c r="AC1480" i="1"/>
  <c r="AD1480" i="1"/>
  <c r="AE1480" i="1"/>
  <c r="U1481" i="1"/>
  <c r="V1481" i="1"/>
  <c r="W1481" i="1"/>
  <c r="Y1481" i="1"/>
  <c r="Z1481" i="1"/>
  <c r="AA1481" i="1"/>
  <c r="AB1481" i="1"/>
  <c r="AC1481" i="1"/>
  <c r="AD1481" i="1"/>
  <c r="AE1481" i="1"/>
  <c r="U1482" i="1"/>
  <c r="V1482" i="1"/>
  <c r="W1482" i="1"/>
  <c r="Y1482" i="1"/>
  <c r="Z1482" i="1"/>
  <c r="AA1482" i="1"/>
  <c r="AB1482" i="1"/>
  <c r="AC1482" i="1"/>
  <c r="AD1482" i="1"/>
  <c r="U1483" i="1"/>
  <c r="V1483" i="1"/>
  <c r="W1483" i="1"/>
  <c r="Y1483" i="1"/>
  <c r="Z1483" i="1"/>
  <c r="AA1483" i="1"/>
  <c r="AB1483" i="1"/>
  <c r="AC1483" i="1"/>
  <c r="AD1483" i="1"/>
  <c r="U1484" i="1"/>
  <c r="V1484" i="1"/>
  <c r="W1484" i="1"/>
  <c r="Y1484" i="1"/>
  <c r="Z1484" i="1"/>
  <c r="AA1484" i="1"/>
  <c r="AB1484" i="1"/>
  <c r="AC1484" i="1"/>
  <c r="AD1484" i="1"/>
  <c r="U1485" i="1"/>
  <c r="V1485" i="1"/>
  <c r="W1485" i="1"/>
  <c r="Y1485" i="1"/>
  <c r="Z1485" i="1"/>
  <c r="AA1485" i="1"/>
  <c r="AB1485" i="1"/>
  <c r="AC1485" i="1"/>
  <c r="AD1485" i="1"/>
  <c r="AE1485" i="1"/>
  <c r="U1486" i="1"/>
  <c r="V1486" i="1"/>
  <c r="W1486" i="1"/>
  <c r="Y1486" i="1"/>
  <c r="Z1486" i="1"/>
  <c r="AA1486" i="1"/>
  <c r="AB1486" i="1"/>
  <c r="AC1486" i="1"/>
  <c r="AD1486" i="1"/>
  <c r="U1487" i="1"/>
  <c r="V1487" i="1"/>
  <c r="W1487" i="1"/>
  <c r="Y1487" i="1"/>
  <c r="Z1487" i="1"/>
  <c r="AA1487" i="1"/>
  <c r="AB1487" i="1"/>
  <c r="AC1487" i="1"/>
  <c r="AD1487" i="1"/>
  <c r="U1488" i="1"/>
  <c r="V1488" i="1"/>
  <c r="W1488" i="1"/>
  <c r="Y1488" i="1"/>
  <c r="Z1488" i="1"/>
  <c r="AA1488" i="1"/>
  <c r="AB1488" i="1"/>
  <c r="AC1488" i="1"/>
  <c r="AD1488" i="1"/>
  <c r="AE1488" i="1"/>
  <c r="U1489" i="1"/>
  <c r="V1489" i="1"/>
  <c r="W1489" i="1"/>
  <c r="Y1489" i="1"/>
  <c r="Z1489" i="1"/>
  <c r="AA1489" i="1"/>
  <c r="AB1489" i="1"/>
  <c r="AC1489" i="1"/>
  <c r="AD1489" i="1"/>
  <c r="AE1489" i="1"/>
  <c r="U1490" i="1"/>
  <c r="V1490" i="1"/>
  <c r="W1490" i="1"/>
  <c r="Y1490" i="1"/>
  <c r="Z1490" i="1"/>
  <c r="AA1490" i="1"/>
  <c r="AB1490" i="1"/>
  <c r="AC1490" i="1"/>
  <c r="AD1490" i="1"/>
  <c r="U1491" i="1"/>
  <c r="V1491" i="1"/>
  <c r="W1491" i="1"/>
  <c r="Y1491" i="1"/>
  <c r="Z1491" i="1"/>
  <c r="AA1491" i="1"/>
  <c r="AB1491" i="1"/>
  <c r="AC1491" i="1"/>
  <c r="AD1491" i="1"/>
  <c r="U1492" i="1"/>
  <c r="V1492" i="1"/>
  <c r="W1492" i="1"/>
  <c r="Y1492" i="1"/>
  <c r="Z1492" i="1"/>
  <c r="AA1492" i="1"/>
  <c r="AB1492" i="1"/>
  <c r="AC1492" i="1"/>
  <c r="AD1492" i="1"/>
  <c r="AE1492" i="1"/>
  <c r="U1493" i="1"/>
  <c r="V1493" i="1"/>
  <c r="W1493" i="1"/>
  <c r="Y1493" i="1"/>
  <c r="Z1493" i="1"/>
  <c r="AA1493" i="1"/>
  <c r="AB1493" i="1"/>
  <c r="AC1493" i="1"/>
  <c r="AD1493" i="1"/>
  <c r="AE1493" i="1"/>
  <c r="U1494" i="1"/>
  <c r="V1494" i="1"/>
  <c r="W1494" i="1"/>
  <c r="Y1494" i="1"/>
  <c r="Z1494" i="1"/>
  <c r="AA1494" i="1"/>
  <c r="AB1494" i="1"/>
  <c r="AC1494" i="1"/>
  <c r="AD1494" i="1"/>
  <c r="AE1494" i="1"/>
  <c r="U1495" i="1"/>
  <c r="V1495" i="1"/>
  <c r="W1495" i="1"/>
  <c r="Y1495" i="1"/>
  <c r="Z1495" i="1"/>
  <c r="AA1495" i="1"/>
  <c r="AB1495" i="1"/>
  <c r="AC1495" i="1"/>
  <c r="AD1495" i="1"/>
  <c r="AE1495" i="1"/>
  <c r="U1496" i="1"/>
  <c r="V1496" i="1"/>
  <c r="W1496" i="1"/>
  <c r="Y1496" i="1"/>
  <c r="Z1496" i="1"/>
  <c r="AA1496" i="1"/>
  <c r="AB1496" i="1"/>
  <c r="AC1496" i="1"/>
  <c r="AD1496" i="1"/>
  <c r="AE1496" i="1"/>
  <c r="U1497" i="1"/>
  <c r="V1497" i="1"/>
  <c r="W1497" i="1"/>
  <c r="Y1497" i="1"/>
  <c r="Z1497" i="1"/>
  <c r="AA1497" i="1"/>
  <c r="AB1497" i="1"/>
  <c r="AC1497" i="1"/>
  <c r="AD1497" i="1"/>
  <c r="U1498" i="1"/>
  <c r="V1498" i="1"/>
  <c r="W1498" i="1"/>
  <c r="Y1498" i="1"/>
  <c r="Z1498" i="1"/>
  <c r="AA1498" i="1"/>
  <c r="AB1498" i="1"/>
  <c r="AC1498" i="1"/>
  <c r="AD1498" i="1"/>
  <c r="U1499" i="1"/>
  <c r="V1499" i="1"/>
  <c r="W1499" i="1"/>
  <c r="Y1499" i="1"/>
  <c r="Z1499" i="1"/>
  <c r="AA1499" i="1"/>
  <c r="AB1499" i="1"/>
  <c r="AC1499" i="1"/>
  <c r="AD1499" i="1"/>
  <c r="U1500" i="1"/>
  <c r="V1500" i="1"/>
  <c r="W1500" i="1"/>
  <c r="Y1500" i="1"/>
  <c r="Z1500" i="1"/>
  <c r="AA1500" i="1"/>
  <c r="AB1500" i="1"/>
  <c r="AC1500" i="1"/>
  <c r="AD1500" i="1"/>
  <c r="U1501" i="1"/>
  <c r="V1501" i="1"/>
  <c r="W1501" i="1"/>
  <c r="Y1501" i="1"/>
  <c r="Z1501" i="1"/>
  <c r="AA1501" i="1"/>
  <c r="AB1501" i="1"/>
  <c r="AC1501" i="1"/>
  <c r="AD1501" i="1"/>
  <c r="U1502" i="1"/>
  <c r="V1502" i="1"/>
  <c r="W1502" i="1"/>
  <c r="Y1502" i="1"/>
  <c r="Z1502" i="1"/>
  <c r="AA1502" i="1"/>
  <c r="AB1502" i="1"/>
  <c r="AC1502" i="1"/>
  <c r="AD1502" i="1"/>
  <c r="AE1502" i="1"/>
  <c r="U1503" i="1"/>
  <c r="V1503" i="1"/>
  <c r="W1503" i="1"/>
  <c r="Y1503" i="1"/>
  <c r="Z1503" i="1"/>
  <c r="AA1503" i="1"/>
  <c r="AB1503" i="1"/>
  <c r="AC1503" i="1"/>
  <c r="AD1503" i="1"/>
  <c r="AE1503" i="1"/>
  <c r="U1504" i="1"/>
  <c r="V1504" i="1"/>
  <c r="W1504" i="1"/>
  <c r="Y1504" i="1"/>
  <c r="Z1504" i="1"/>
  <c r="AA1504" i="1"/>
  <c r="AB1504" i="1"/>
  <c r="AC1504" i="1"/>
  <c r="AD1504" i="1"/>
  <c r="AE1504" i="1"/>
  <c r="U1505" i="1"/>
  <c r="V1505" i="1"/>
  <c r="W1505" i="1"/>
  <c r="Y1505" i="1"/>
  <c r="Z1505" i="1"/>
  <c r="AA1505" i="1"/>
  <c r="AB1505" i="1"/>
  <c r="AC1505" i="1"/>
  <c r="AD1505" i="1"/>
  <c r="AE1505" i="1"/>
  <c r="U1506" i="1"/>
  <c r="V1506" i="1"/>
  <c r="W1506" i="1"/>
  <c r="Y1506" i="1"/>
  <c r="Z1506" i="1"/>
  <c r="AA1506" i="1"/>
  <c r="AB1506" i="1"/>
  <c r="AC1506" i="1"/>
  <c r="AD1506" i="1"/>
  <c r="AE1506" i="1"/>
  <c r="U1507" i="1"/>
  <c r="V1507" i="1"/>
  <c r="W1507" i="1"/>
  <c r="Y1507" i="1"/>
  <c r="Z1507" i="1"/>
  <c r="AA1507" i="1"/>
  <c r="AB1507" i="1"/>
  <c r="AC1507" i="1"/>
  <c r="AD1507" i="1"/>
  <c r="AE1507" i="1"/>
  <c r="U1508" i="1"/>
  <c r="V1508" i="1"/>
  <c r="W1508" i="1"/>
  <c r="Y1508" i="1"/>
  <c r="Z1508" i="1"/>
  <c r="AA1508" i="1"/>
  <c r="AB1508" i="1"/>
  <c r="AC1508" i="1"/>
  <c r="AD1508" i="1"/>
  <c r="AE1508" i="1"/>
  <c r="U1509" i="1"/>
  <c r="V1509" i="1"/>
  <c r="W1509" i="1"/>
  <c r="Y1509" i="1"/>
  <c r="Z1509" i="1"/>
  <c r="AA1509" i="1"/>
  <c r="AB1509" i="1"/>
  <c r="AC1509" i="1"/>
  <c r="AD1509" i="1"/>
  <c r="AE1509" i="1"/>
  <c r="U1510" i="1"/>
  <c r="V1510" i="1"/>
  <c r="W1510" i="1"/>
  <c r="Y1510" i="1"/>
  <c r="Z1510" i="1"/>
  <c r="AA1510" i="1"/>
  <c r="AB1510" i="1"/>
  <c r="AC1510" i="1"/>
  <c r="AD1510" i="1"/>
  <c r="AE1510" i="1"/>
  <c r="U1511" i="1"/>
  <c r="V1511" i="1"/>
  <c r="W1511" i="1"/>
  <c r="Y1511" i="1"/>
  <c r="Z1511" i="1"/>
  <c r="AA1511" i="1"/>
  <c r="AB1511" i="1"/>
  <c r="AC1511" i="1"/>
  <c r="AD1511" i="1"/>
  <c r="U1512" i="1"/>
  <c r="V1512" i="1"/>
  <c r="W1512" i="1"/>
  <c r="Y1512" i="1"/>
  <c r="Z1512" i="1"/>
  <c r="AA1512" i="1"/>
  <c r="AB1512" i="1"/>
  <c r="AC1512" i="1"/>
  <c r="AD1512" i="1"/>
  <c r="AE1512" i="1"/>
  <c r="U1513" i="1"/>
  <c r="V1513" i="1"/>
  <c r="W1513" i="1"/>
  <c r="Y1513" i="1"/>
  <c r="Z1513" i="1"/>
  <c r="AA1513" i="1"/>
  <c r="AB1513" i="1"/>
  <c r="AC1513" i="1"/>
  <c r="AD1513" i="1"/>
  <c r="AE1513" i="1"/>
  <c r="U1514" i="1"/>
  <c r="V1514" i="1"/>
  <c r="W1514" i="1"/>
  <c r="Y1514" i="1"/>
  <c r="Z1514" i="1"/>
  <c r="AA1514" i="1"/>
  <c r="AB1514" i="1"/>
  <c r="AC1514" i="1"/>
  <c r="AD1514" i="1"/>
  <c r="AE1514" i="1"/>
  <c r="U1515" i="1"/>
  <c r="V1515" i="1"/>
  <c r="W1515" i="1"/>
  <c r="Y1515" i="1"/>
  <c r="Z1515" i="1"/>
  <c r="AA1515" i="1"/>
  <c r="AB1515" i="1"/>
  <c r="AC1515" i="1"/>
  <c r="AD1515" i="1"/>
  <c r="AE1515" i="1"/>
  <c r="U1516" i="1"/>
  <c r="V1516" i="1"/>
  <c r="W1516" i="1"/>
  <c r="Y1516" i="1"/>
  <c r="Z1516" i="1"/>
  <c r="AA1516" i="1"/>
  <c r="AB1516" i="1"/>
  <c r="AC1516" i="1"/>
  <c r="AD1516" i="1"/>
  <c r="AE1516" i="1"/>
  <c r="U1517" i="1"/>
  <c r="V1517" i="1"/>
  <c r="W1517" i="1"/>
  <c r="Y1517" i="1"/>
  <c r="Z1517" i="1"/>
  <c r="AA1517" i="1"/>
  <c r="AB1517" i="1"/>
  <c r="AC1517" i="1"/>
  <c r="AD1517" i="1"/>
  <c r="U1518" i="1"/>
  <c r="V1518" i="1"/>
  <c r="W1518" i="1"/>
  <c r="Y1518" i="1"/>
  <c r="Z1518" i="1"/>
  <c r="AA1518" i="1"/>
  <c r="AB1518" i="1"/>
  <c r="AC1518" i="1"/>
  <c r="AD1518" i="1"/>
  <c r="U1519" i="1"/>
  <c r="V1519" i="1"/>
  <c r="W1519" i="1"/>
  <c r="Y1519" i="1"/>
  <c r="Z1519" i="1"/>
  <c r="AA1519" i="1"/>
  <c r="AB1519" i="1"/>
  <c r="AC1519" i="1"/>
  <c r="AD1519" i="1"/>
  <c r="AE1519" i="1"/>
  <c r="U1520" i="1"/>
  <c r="V1520" i="1"/>
  <c r="W1520" i="1"/>
  <c r="Y1520" i="1"/>
  <c r="Z1520" i="1"/>
  <c r="AA1520" i="1"/>
  <c r="AB1520" i="1"/>
  <c r="AC1520" i="1"/>
  <c r="AD1520" i="1"/>
  <c r="AE1520" i="1"/>
  <c r="U1521" i="1"/>
  <c r="V1521" i="1"/>
  <c r="W1521" i="1"/>
  <c r="Y1521" i="1"/>
  <c r="Z1521" i="1"/>
  <c r="AA1521" i="1"/>
  <c r="AB1521" i="1"/>
  <c r="AC1521" i="1"/>
  <c r="AD1521" i="1"/>
  <c r="AE1521" i="1"/>
  <c r="U1522" i="1"/>
  <c r="V1522" i="1"/>
  <c r="W1522" i="1"/>
  <c r="Y1522" i="1"/>
  <c r="Z1522" i="1"/>
  <c r="AA1522" i="1"/>
  <c r="AB1522" i="1"/>
  <c r="AC1522" i="1"/>
  <c r="AD1522" i="1"/>
  <c r="AE1522" i="1"/>
  <c r="U1523" i="1"/>
  <c r="V1523" i="1"/>
  <c r="W1523" i="1"/>
  <c r="Y1523" i="1"/>
  <c r="Z1523" i="1"/>
  <c r="AA1523" i="1"/>
  <c r="AB1523" i="1"/>
  <c r="AC1523" i="1"/>
  <c r="AD1523" i="1"/>
  <c r="AE1523" i="1"/>
  <c r="U1524" i="1"/>
  <c r="V1524" i="1"/>
  <c r="W1524" i="1"/>
  <c r="Y1524" i="1"/>
  <c r="Z1524" i="1"/>
  <c r="AA1524" i="1"/>
  <c r="AB1524" i="1"/>
  <c r="AC1524" i="1"/>
  <c r="AD1524" i="1"/>
  <c r="AE1524" i="1"/>
  <c r="U1525" i="1"/>
  <c r="V1525" i="1"/>
  <c r="W1525" i="1"/>
  <c r="Y1525" i="1"/>
  <c r="Z1525" i="1"/>
  <c r="AA1525" i="1"/>
  <c r="AB1525" i="1"/>
  <c r="AC1525" i="1"/>
  <c r="AD1525" i="1"/>
  <c r="AE1525" i="1"/>
  <c r="U1526" i="1"/>
  <c r="V1526" i="1"/>
  <c r="W1526" i="1"/>
  <c r="Y1526" i="1"/>
  <c r="Z1526" i="1"/>
  <c r="AA1526" i="1"/>
  <c r="AB1526" i="1"/>
  <c r="AC1526" i="1"/>
  <c r="AD1526" i="1"/>
  <c r="AE1526" i="1"/>
  <c r="U1527" i="1"/>
  <c r="V1527" i="1"/>
  <c r="W1527" i="1"/>
  <c r="Y1527" i="1"/>
  <c r="Z1527" i="1"/>
  <c r="AA1527" i="1"/>
  <c r="AB1527" i="1"/>
  <c r="AC1527" i="1"/>
  <c r="AD1527" i="1"/>
  <c r="U1528" i="1"/>
  <c r="V1528" i="1"/>
  <c r="W1528" i="1"/>
  <c r="Y1528" i="1"/>
  <c r="Z1528" i="1"/>
  <c r="AA1528" i="1"/>
  <c r="AB1528" i="1"/>
  <c r="AC1528" i="1"/>
  <c r="AD1528" i="1"/>
  <c r="U1529" i="1"/>
  <c r="V1529" i="1"/>
  <c r="W1529" i="1"/>
  <c r="Y1529" i="1"/>
  <c r="Z1529" i="1"/>
  <c r="AA1529" i="1"/>
  <c r="AB1529" i="1"/>
  <c r="AC1529" i="1"/>
  <c r="AD1529" i="1"/>
  <c r="AE1529" i="1"/>
  <c r="U1530" i="1"/>
  <c r="V1530" i="1"/>
  <c r="W1530" i="1"/>
  <c r="Y1530" i="1"/>
  <c r="Z1530" i="1"/>
  <c r="AA1530" i="1"/>
  <c r="AB1530" i="1"/>
  <c r="AC1530" i="1"/>
  <c r="AD1530" i="1"/>
  <c r="AE1530" i="1"/>
  <c r="U1531" i="1"/>
  <c r="V1531" i="1"/>
  <c r="W1531" i="1"/>
  <c r="Y1531" i="1"/>
  <c r="Z1531" i="1"/>
  <c r="AA1531" i="1"/>
  <c r="AB1531" i="1"/>
  <c r="AC1531" i="1"/>
  <c r="AD1531" i="1"/>
  <c r="AE1531" i="1"/>
  <c r="U1532" i="1"/>
  <c r="V1532" i="1"/>
  <c r="W1532" i="1"/>
  <c r="Y1532" i="1"/>
  <c r="Z1532" i="1"/>
  <c r="AA1532" i="1"/>
  <c r="AB1532" i="1"/>
  <c r="AC1532" i="1"/>
  <c r="AD1532" i="1"/>
  <c r="AE1532" i="1"/>
  <c r="U1533" i="1"/>
  <c r="V1533" i="1"/>
  <c r="W1533" i="1"/>
  <c r="Y1533" i="1"/>
  <c r="Z1533" i="1"/>
  <c r="AA1533" i="1"/>
  <c r="AB1533" i="1"/>
  <c r="AC1533" i="1"/>
  <c r="AD1533" i="1"/>
  <c r="AE1533" i="1"/>
  <c r="U1534" i="1"/>
  <c r="V1534" i="1"/>
  <c r="W1534" i="1"/>
  <c r="Y1534" i="1"/>
  <c r="Z1534" i="1"/>
  <c r="AA1534" i="1"/>
  <c r="AB1534" i="1"/>
  <c r="AC1534" i="1"/>
  <c r="AD1534" i="1"/>
  <c r="AE1534" i="1"/>
  <c r="U1535" i="1"/>
  <c r="V1535" i="1"/>
  <c r="W1535" i="1"/>
  <c r="Y1535" i="1"/>
  <c r="Z1535" i="1"/>
  <c r="AA1535" i="1"/>
  <c r="AB1535" i="1"/>
  <c r="AC1535" i="1"/>
  <c r="AD1535" i="1"/>
  <c r="AE1535" i="1"/>
  <c r="U1536" i="1"/>
  <c r="V1536" i="1"/>
  <c r="W1536" i="1"/>
  <c r="Y1536" i="1"/>
  <c r="Z1536" i="1"/>
  <c r="AA1536" i="1"/>
  <c r="AB1536" i="1"/>
  <c r="AC1536" i="1"/>
  <c r="AD1536" i="1"/>
  <c r="AE1536" i="1"/>
  <c r="U1537" i="1"/>
  <c r="V1537" i="1"/>
  <c r="W1537" i="1"/>
  <c r="Y1537" i="1"/>
  <c r="Z1537" i="1"/>
  <c r="AA1537" i="1"/>
  <c r="AB1537" i="1"/>
  <c r="AC1537" i="1"/>
  <c r="AD1537" i="1"/>
  <c r="AE1537" i="1"/>
  <c r="U1538" i="1"/>
  <c r="V1538" i="1"/>
  <c r="W1538" i="1"/>
  <c r="Y1538" i="1"/>
  <c r="Z1538" i="1"/>
  <c r="AA1538" i="1"/>
  <c r="AB1538" i="1"/>
  <c r="AC1538" i="1"/>
  <c r="AD1538" i="1"/>
  <c r="U1539" i="1"/>
  <c r="V1539" i="1"/>
  <c r="W1539" i="1"/>
  <c r="Y1539" i="1"/>
  <c r="Z1539" i="1"/>
  <c r="AA1539" i="1"/>
  <c r="AB1539" i="1"/>
  <c r="AC1539" i="1"/>
  <c r="AD1539" i="1"/>
  <c r="AE1539" i="1"/>
  <c r="U1540" i="1"/>
  <c r="V1540" i="1"/>
  <c r="W1540" i="1"/>
  <c r="Y1540" i="1"/>
  <c r="Z1540" i="1"/>
  <c r="AA1540" i="1"/>
  <c r="AB1540" i="1"/>
  <c r="AC1540" i="1"/>
  <c r="AD1540" i="1"/>
  <c r="AE1540" i="1"/>
  <c r="U1541" i="1"/>
  <c r="V1541" i="1"/>
  <c r="W1541" i="1"/>
  <c r="Y1541" i="1"/>
  <c r="Z1541" i="1"/>
  <c r="AA1541" i="1"/>
  <c r="AB1541" i="1"/>
  <c r="AC1541" i="1"/>
  <c r="AD1541" i="1"/>
  <c r="AE1541" i="1"/>
  <c r="U1542" i="1"/>
  <c r="V1542" i="1"/>
  <c r="W1542" i="1"/>
  <c r="Y1542" i="1"/>
  <c r="Z1542" i="1"/>
  <c r="AA1542" i="1"/>
  <c r="AB1542" i="1"/>
  <c r="AC1542" i="1"/>
  <c r="AD1542" i="1"/>
  <c r="AE1542" i="1"/>
  <c r="U1543" i="1"/>
  <c r="V1543" i="1"/>
  <c r="W1543" i="1"/>
  <c r="Y1543" i="1"/>
  <c r="Z1543" i="1"/>
  <c r="AA1543" i="1"/>
  <c r="AB1543" i="1"/>
  <c r="AC1543" i="1"/>
  <c r="AD1543" i="1"/>
  <c r="AE1543" i="1"/>
  <c r="U1544" i="1"/>
  <c r="V1544" i="1"/>
  <c r="W1544" i="1"/>
  <c r="Y1544" i="1"/>
  <c r="Z1544" i="1"/>
  <c r="AA1544" i="1"/>
  <c r="AB1544" i="1"/>
  <c r="AC1544" i="1"/>
  <c r="AD1544" i="1"/>
  <c r="AE1544" i="1"/>
  <c r="U1545" i="1"/>
  <c r="V1545" i="1"/>
  <c r="W1545" i="1"/>
  <c r="Y1545" i="1"/>
  <c r="Z1545" i="1"/>
  <c r="AA1545" i="1"/>
  <c r="AB1545" i="1"/>
  <c r="AC1545" i="1"/>
  <c r="AD1545" i="1"/>
  <c r="AE1545" i="1"/>
  <c r="U1546" i="1"/>
  <c r="V1546" i="1"/>
  <c r="W1546" i="1"/>
  <c r="Y1546" i="1"/>
  <c r="Z1546" i="1"/>
  <c r="AA1546" i="1"/>
  <c r="AB1546" i="1"/>
  <c r="AC1546" i="1"/>
  <c r="AD1546" i="1"/>
  <c r="AE1546" i="1"/>
  <c r="U1547" i="1"/>
  <c r="V1547" i="1"/>
  <c r="W1547" i="1"/>
  <c r="Y1547" i="1"/>
  <c r="Z1547" i="1"/>
  <c r="AA1547" i="1"/>
  <c r="AB1547" i="1"/>
  <c r="AC1547" i="1"/>
  <c r="AD1547" i="1"/>
  <c r="AE1547" i="1"/>
  <c r="U1548" i="1"/>
  <c r="V1548" i="1"/>
  <c r="W1548" i="1"/>
  <c r="Y1548" i="1"/>
  <c r="Z1548" i="1"/>
  <c r="AA1548" i="1"/>
  <c r="AB1548" i="1"/>
  <c r="AC1548" i="1"/>
  <c r="AD1548" i="1"/>
  <c r="AE1548" i="1"/>
  <c r="U1549" i="1"/>
  <c r="V1549" i="1"/>
  <c r="W1549" i="1"/>
  <c r="Y1549" i="1"/>
  <c r="Z1549" i="1"/>
  <c r="AA1549" i="1"/>
  <c r="AB1549" i="1"/>
  <c r="AC1549" i="1"/>
  <c r="AD1549" i="1"/>
  <c r="AE1549" i="1"/>
  <c r="U1550" i="1"/>
  <c r="V1550" i="1"/>
  <c r="W1550" i="1"/>
  <c r="Y1550" i="1"/>
  <c r="Z1550" i="1"/>
  <c r="AA1550" i="1"/>
  <c r="AB1550" i="1"/>
  <c r="AC1550" i="1"/>
  <c r="AD1550" i="1"/>
  <c r="U1551" i="1"/>
  <c r="V1551" i="1"/>
  <c r="W1551" i="1"/>
  <c r="Y1551" i="1"/>
  <c r="Z1551" i="1"/>
  <c r="AA1551" i="1"/>
  <c r="AB1551" i="1"/>
  <c r="AC1551" i="1"/>
  <c r="AD1551" i="1"/>
  <c r="U1552" i="1"/>
  <c r="V1552" i="1"/>
  <c r="W1552" i="1"/>
  <c r="Y1552" i="1"/>
  <c r="Z1552" i="1"/>
  <c r="AA1552" i="1"/>
  <c r="AB1552" i="1"/>
  <c r="AC1552" i="1"/>
  <c r="AD1552" i="1"/>
  <c r="U1553" i="1"/>
  <c r="V1553" i="1"/>
  <c r="W1553" i="1"/>
  <c r="Y1553" i="1"/>
  <c r="Z1553" i="1"/>
  <c r="AA1553" i="1"/>
  <c r="AB1553" i="1"/>
  <c r="AC1553" i="1"/>
  <c r="AD1553" i="1"/>
  <c r="U1554" i="1"/>
  <c r="V1554" i="1"/>
  <c r="W1554" i="1"/>
  <c r="Y1554" i="1"/>
  <c r="Z1554" i="1"/>
  <c r="AA1554" i="1"/>
  <c r="AB1554" i="1"/>
  <c r="AC1554" i="1"/>
  <c r="AD1554" i="1"/>
  <c r="U1555" i="1"/>
  <c r="V1555" i="1"/>
  <c r="W1555" i="1"/>
  <c r="Y1555" i="1"/>
  <c r="Z1555" i="1"/>
  <c r="AA1555" i="1"/>
  <c r="AB1555" i="1"/>
  <c r="AC1555" i="1"/>
  <c r="AD1555" i="1"/>
  <c r="AE1555" i="1"/>
  <c r="U1556" i="1"/>
  <c r="V1556" i="1"/>
  <c r="W1556" i="1"/>
  <c r="Y1556" i="1"/>
  <c r="Z1556" i="1"/>
  <c r="AA1556" i="1"/>
  <c r="AB1556" i="1"/>
  <c r="AC1556" i="1"/>
  <c r="AD1556" i="1"/>
  <c r="AE1556" i="1"/>
  <c r="U1557" i="1"/>
  <c r="V1557" i="1"/>
  <c r="W1557" i="1"/>
  <c r="Y1557" i="1"/>
  <c r="Z1557" i="1"/>
  <c r="AA1557" i="1"/>
  <c r="AB1557" i="1"/>
  <c r="AC1557" i="1"/>
  <c r="AD1557" i="1"/>
  <c r="U1558" i="1"/>
  <c r="V1558" i="1"/>
  <c r="W1558" i="1"/>
  <c r="Y1558" i="1"/>
  <c r="Z1558" i="1"/>
  <c r="AA1558" i="1"/>
  <c r="AB1558" i="1"/>
  <c r="AC1558" i="1"/>
  <c r="AD1558" i="1"/>
  <c r="AE1558" i="1"/>
  <c r="U1559" i="1"/>
  <c r="V1559" i="1"/>
  <c r="W1559" i="1"/>
  <c r="Y1559" i="1"/>
  <c r="Z1559" i="1"/>
  <c r="AA1559" i="1"/>
  <c r="AB1559" i="1"/>
  <c r="AC1559" i="1"/>
  <c r="AD1559" i="1"/>
  <c r="AE1559" i="1"/>
  <c r="U1560" i="1"/>
  <c r="V1560" i="1"/>
  <c r="W1560" i="1"/>
  <c r="Y1560" i="1"/>
  <c r="Z1560" i="1"/>
  <c r="AA1560" i="1"/>
  <c r="AB1560" i="1"/>
  <c r="AC1560" i="1"/>
  <c r="AD1560" i="1"/>
  <c r="AE1560" i="1"/>
  <c r="U1561" i="1"/>
  <c r="V1561" i="1"/>
  <c r="W1561" i="1"/>
  <c r="Y1561" i="1"/>
  <c r="Z1561" i="1"/>
  <c r="AA1561" i="1"/>
  <c r="AB1561" i="1"/>
  <c r="AC1561" i="1"/>
  <c r="AD1561" i="1"/>
  <c r="AE1561" i="1"/>
  <c r="U1562" i="1"/>
  <c r="V1562" i="1"/>
  <c r="W1562" i="1"/>
  <c r="Y1562" i="1"/>
  <c r="Z1562" i="1"/>
  <c r="AA1562" i="1"/>
  <c r="AB1562" i="1"/>
  <c r="AC1562" i="1"/>
  <c r="AD1562" i="1"/>
  <c r="AE1562" i="1"/>
  <c r="U1563" i="1"/>
  <c r="V1563" i="1"/>
  <c r="W1563" i="1"/>
  <c r="Y1563" i="1"/>
  <c r="Z1563" i="1"/>
  <c r="AA1563" i="1"/>
  <c r="AB1563" i="1"/>
  <c r="AC1563" i="1"/>
  <c r="AD1563" i="1"/>
  <c r="U1564" i="1"/>
  <c r="V1564" i="1"/>
  <c r="W1564" i="1"/>
  <c r="Y1564" i="1"/>
  <c r="Z1564" i="1"/>
  <c r="AA1564" i="1"/>
  <c r="AB1564" i="1"/>
  <c r="AC1564" i="1"/>
  <c r="AD1564" i="1"/>
  <c r="U1565" i="1"/>
  <c r="V1565" i="1"/>
  <c r="W1565" i="1"/>
  <c r="Y1565" i="1"/>
  <c r="Z1565" i="1"/>
  <c r="AA1565" i="1"/>
  <c r="AB1565" i="1"/>
  <c r="AC1565" i="1"/>
  <c r="AD1565" i="1"/>
  <c r="U1566" i="1"/>
  <c r="V1566" i="1"/>
  <c r="W1566" i="1"/>
  <c r="Y1566" i="1"/>
  <c r="Z1566" i="1"/>
  <c r="AA1566" i="1"/>
  <c r="AB1566" i="1"/>
  <c r="AC1566" i="1"/>
  <c r="AD1566" i="1"/>
  <c r="U1567" i="1"/>
  <c r="V1567" i="1"/>
  <c r="W1567" i="1"/>
  <c r="Y1567" i="1"/>
  <c r="Z1567" i="1"/>
  <c r="AA1567" i="1"/>
  <c r="AB1567" i="1"/>
  <c r="AC1567" i="1"/>
  <c r="AD1567" i="1"/>
  <c r="U1568" i="1"/>
  <c r="V1568" i="1"/>
  <c r="W1568" i="1"/>
  <c r="Y1568" i="1"/>
  <c r="Z1568" i="1"/>
  <c r="AA1568" i="1"/>
  <c r="AB1568" i="1"/>
  <c r="AC1568" i="1"/>
  <c r="AD1568" i="1"/>
  <c r="U1569" i="1"/>
  <c r="V1569" i="1"/>
  <c r="W1569" i="1"/>
  <c r="Y1569" i="1"/>
  <c r="Z1569" i="1"/>
  <c r="AA1569" i="1"/>
  <c r="AB1569" i="1"/>
  <c r="AC1569" i="1"/>
  <c r="AD1569" i="1"/>
  <c r="AE1569" i="1"/>
  <c r="U1570" i="1"/>
  <c r="V1570" i="1"/>
  <c r="W1570" i="1"/>
  <c r="Y1570" i="1"/>
  <c r="Z1570" i="1"/>
  <c r="AA1570" i="1"/>
  <c r="AB1570" i="1"/>
  <c r="AC1570" i="1"/>
  <c r="AD1570" i="1"/>
  <c r="AE1570" i="1"/>
  <c r="U1571" i="1"/>
  <c r="V1571" i="1"/>
  <c r="W1571" i="1"/>
  <c r="Y1571" i="1"/>
  <c r="Z1571" i="1"/>
  <c r="AA1571" i="1"/>
  <c r="AB1571" i="1"/>
  <c r="AC1571" i="1"/>
  <c r="AD1571" i="1"/>
  <c r="U1572" i="1"/>
  <c r="V1572" i="1"/>
  <c r="W1572" i="1"/>
  <c r="Y1572" i="1"/>
  <c r="Z1572" i="1"/>
  <c r="AA1572" i="1"/>
  <c r="AB1572" i="1"/>
  <c r="AC1572" i="1"/>
  <c r="AD1572" i="1"/>
  <c r="AE1572" i="1"/>
  <c r="U1573" i="1"/>
  <c r="V1573" i="1"/>
  <c r="W1573" i="1"/>
  <c r="Y1573" i="1"/>
  <c r="Z1573" i="1"/>
  <c r="AA1573" i="1"/>
  <c r="AB1573" i="1"/>
  <c r="AC1573" i="1"/>
  <c r="AD1573" i="1"/>
  <c r="AE1573" i="1"/>
  <c r="U1574" i="1"/>
  <c r="V1574" i="1"/>
  <c r="W1574" i="1"/>
  <c r="Y1574" i="1"/>
  <c r="Z1574" i="1"/>
  <c r="AA1574" i="1"/>
  <c r="AB1574" i="1"/>
  <c r="AC1574" i="1"/>
  <c r="AD1574" i="1"/>
  <c r="AE1574" i="1"/>
  <c r="U1575" i="1"/>
  <c r="V1575" i="1"/>
  <c r="W1575" i="1"/>
  <c r="Y1575" i="1"/>
  <c r="Z1575" i="1"/>
  <c r="AA1575" i="1"/>
  <c r="AB1575" i="1"/>
  <c r="AC1575" i="1"/>
  <c r="AD1575" i="1"/>
  <c r="AE1575" i="1"/>
  <c r="U1576" i="1"/>
  <c r="V1576" i="1"/>
  <c r="W1576" i="1"/>
  <c r="Y1576" i="1"/>
  <c r="Z1576" i="1"/>
  <c r="AA1576" i="1"/>
  <c r="AB1576" i="1"/>
  <c r="AC1576" i="1"/>
  <c r="AD1576" i="1"/>
  <c r="AE1576" i="1"/>
  <c r="U1577" i="1"/>
  <c r="V1577" i="1"/>
  <c r="W1577" i="1"/>
  <c r="Y1577" i="1"/>
  <c r="Z1577" i="1"/>
  <c r="AA1577" i="1"/>
  <c r="AB1577" i="1"/>
  <c r="AC1577" i="1"/>
  <c r="AD1577" i="1"/>
  <c r="AE1577" i="1"/>
  <c r="U1578" i="1"/>
  <c r="V1578" i="1"/>
  <c r="W1578" i="1"/>
  <c r="Y1578" i="1"/>
  <c r="Z1578" i="1"/>
  <c r="AA1578" i="1"/>
  <c r="AB1578" i="1"/>
  <c r="AC1578" i="1"/>
  <c r="AD1578" i="1"/>
  <c r="AE1578" i="1"/>
  <c r="U1579" i="1"/>
  <c r="V1579" i="1"/>
  <c r="W1579" i="1"/>
  <c r="Y1579" i="1"/>
  <c r="Z1579" i="1"/>
  <c r="AA1579" i="1"/>
  <c r="AB1579" i="1"/>
  <c r="AC1579" i="1"/>
  <c r="AD1579" i="1"/>
  <c r="AE1579" i="1"/>
  <c r="U1580" i="1"/>
  <c r="V1580" i="1"/>
  <c r="W1580" i="1"/>
  <c r="Y1580" i="1"/>
  <c r="Z1580" i="1"/>
  <c r="AA1580" i="1"/>
  <c r="AB1580" i="1"/>
  <c r="AC1580" i="1"/>
  <c r="AD1580" i="1"/>
  <c r="AE1580" i="1"/>
  <c r="U1581" i="1"/>
  <c r="V1581" i="1"/>
  <c r="W1581" i="1"/>
  <c r="Y1581" i="1"/>
  <c r="Z1581" i="1"/>
  <c r="AA1581" i="1"/>
  <c r="AB1581" i="1"/>
  <c r="AC1581" i="1"/>
  <c r="AD1581" i="1"/>
  <c r="AE1581" i="1"/>
  <c r="U1582" i="1"/>
  <c r="V1582" i="1"/>
  <c r="W1582" i="1"/>
  <c r="Y1582" i="1"/>
  <c r="Z1582" i="1"/>
  <c r="AA1582" i="1"/>
  <c r="AB1582" i="1"/>
  <c r="AC1582" i="1"/>
  <c r="AD1582" i="1"/>
  <c r="AE1582" i="1"/>
  <c r="U1583" i="1"/>
  <c r="V1583" i="1"/>
  <c r="W1583" i="1"/>
  <c r="Y1583" i="1"/>
  <c r="Z1583" i="1"/>
  <c r="AA1583" i="1"/>
  <c r="AB1583" i="1"/>
  <c r="AC1583" i="1"/>
  <c r="AD1583" i="1"/>
  <c r="AE1583" i="1"/>
  <c r="U1584" i="1"/>
  <c r="V1584" i="1"/>
  <c r="W1584" i="1"/>
  <c r="Y1584" i="1"/>
  <c r="Z1584" i="1"/>
  <c r="AA1584" i="1"/>
  <c r="AB1584" i="1"/>
  <c r="AC1584" i="1"/>
  <c r="AD1584" i="1"/>
  <c r="AE1584" i="1"/>
  <c r="U1585" i="1"/>
  <c r="V1585" i="1"/>
  <c r="W1585" i="1"/>
  <c r="Y1585" i="1"/>
  <c r="Z1585" i="1"/>
  <c r="AA1585" i="1"/>
  <c r="AB1585" i="1"/>
  <c r="AC1585" i="1"/>
  <c r="AD1585" i="1"/>
  <c r="AE1585" i="1"/>
  <c r="U1586" i="1"/>
  <c r="V1586" i="1"/>
  <c r="W1586" i="1"/>
  <c r="Y1586" i="1"/>
  <c r="Z1586" i="1"/>
  <c r="AA1586" i="1"/>
  <c r="AB1586" i="1"/>
  <c r="AC1586" i="1"/>
  <c r="AD1586" i="1"/>
  <c r="AE1586" i="1"/>
  <c r="U1587" i="1"/>
  <c r="V1587" i="1"/>
  <c r="W1587" i="1"/>
  <c r="Y1587" i="1"/>
  <c r="Z1587" i="1"/>
  <c r="AA1587" i="1"/>
  <c r="AB1587" i="1"/>
  <c r="AC1587" i="1"/>
  <c r="AD1587" i="1"/>
  <c r="AE1587" i="1"/>
  <c r="U1588" i="1"/>
  <c r="V1588" i="1"/>
  <c r="W1588" i="1"/>
  <c r="Y1588" i="1"/>
  <c r="Z1588" i="1"/>
  <c r="AA1588" i="1"/>
  <c r="AB1588" i="1"/>
  <c r="AC1588" i="1"/>
  <c r="AD1588" i="1"/>
  <c r="AE1588" i="1"/>
  <c r="U1589" i="1"/>
  <c r="V1589" i="1"/>
  <c r="W1589" i="1"/>
  <c r="Y1589" i="1"/>
  <c r="Z1589" i="1"/>
  <c r="AA1589" i="1"/>
  <c r="AB1589" i="1"/>
  <c r="AC1589" i="1"/>
  <c r="AD1589" i="1"/>
  <c r="AE1589" i="1"/>
  <c r="U1590" i="1"/>
  <c r="V1590" i="1"/>
  <c r="W1590" i="1"/>
  <c r="Y1590" i="1"/>
  <c r="Z1590" i="1"/>
  <c r="AA1590" i="1"/>
  <c r="AB1590" i="1"/>
  <c r="AC1590" i="1"/>
  <c r="AD1590" i="1"/>
  <c r="AE1590" i="1"/>
  <c r="U1591" i="1"/>
  <c r="V1591" i="1"/>
  <c r="W1591" i="1"/>
  <c r="Y1591" i="1"/>
  <c r="Z1591" i="1"/>
  <c r="AA1591" i="1"/>
  <c r="AB1591" i="1"/>
  <c r="AC1591" i="1"/>
  <c r="AD1591" i="1"/>
  <c r="AE1591" i="1"/>
  <c r="U1592" i="1"/>
  <c r="V1592" i="1"/>
  <c r="W1592" i="1"/>
  <c r="Y1592" i="1"/>
  <c r="Z1592" i="1"/>
  <c r="AA1592" i="1"/>
  <c r="AB1592" i="1"/>
  <c r="AC1592" i="1"/>
  <c r="AD1592" i="1"/>
  <c r="AE1592" i="1"/>
  <c r="U1593" i="1"/>
  <c r="V1593" i="1"/>
  <c r="W1593" i="1"/>
  <c r="Y1593" i="1"/>
  <c r="Z1593" i="1"/>
  <c r="AA1593" i="1"/>
  <c r="AB1593" i="1"/>
  <c r="AC1593" i="1"/>
  <c r="AD1593" i="1"/>
  <c r="AE1593" i="1"/>
  <c r="U1594" i="1"/>
  <c r="V1594" i="1"/>
  <c r="W1594" i="1"/>
  <c r="Y1594" i="1"/>
  <c r="Z1594" i="1"/>
  <c r="AA1594" i="1"/>
  <c r="AB1594" i="1"/>
  <c r="AC1594" i="1"/>
  <c r="AD1594" i="1"/>
  <c r="AE1594" i="1"/>
  <c r="U1595" i="1"/>
  <c r="V1595" i="1"/>
  <c r="W1595" i="1"/>
  <c r="Y1595" i="1"/>
  <c r="Z1595" i="1"/>
  <c r="AA1595" i="1"/>
  <c r="AB1595" i="1"/>
  <c r="AC1595" i="1"/>
  <c r="AD1595" i="1"/>
  <c r="AE1595" i="1"/>
  <c r="U1596" i="1"/>
  <c r="V1596" i="1"/>
  <c r="W1596" i="1"/>
  <c r="Y1596" i="1"/>
  <c r="Z1596" i="1"/>
  <c r="AA1596" i="1"/>
  <c r="AB1596" i="1"/>
  <c r="AC1596" i="1"/>
  <c r="AD1596" i="1"/>
  <c r="AE1596" i="1"/>
  <c r="U1597" i="1"/>
  <c r="V1597" i="1"/>
  <c r="W1597" i="1"/>
  <c r="Y1597" i="1"/>
  <c r="Z1597" i="1"/>
  <c r="AA1597" i="1"/>
  <c r="AB1597" i="1"/>
  <c r="AC1597" i="1"/>
  <c r="AD1597" i="1"/>
  <c r="AE1597" i="1"/>
  <c r="U1598" i="1"/>
  <c r="V1598" i="1"/>
  <c r="W1598" i="1"/>
  <c r="Y1598" i="1"/>
  <c r="Z1598" i="1"/>
  <c r="AA1598" i="1"/>
  <c r="AB1598" i="1"/>
  <c r="AC1598" i="1"/>
  <c r="AD1598" i="1"/>
  <c r="AE1598" i="1"/>
  <c r="U1599" i="1"/>
  <c r="V1599" i="1"/>
  <c r="W1599" i="1"/>
  <c r="Y1599" i="1"/>
  <c r="Z1599" i="1"/>
  <c r="AA1599" i="1"/>
  <c r="AB1599" i="1"/>
  <c r="AC1599" i="1"/>
  <c r="AD1599" i="1"/>
  <c r="AE1599" i="1"/>
  <c r="U1600" i="1"/>
  <c r="V1600" i="1"/>
  <c r="W1600" i="1"/>
  <c r="Y1600" i="1"/>
  <c r="Z1600" i="1"/>
  <c r="AA1600" i="1"/>
  <c r="AB1600" i="1"/>
  <c r="AC1600" i="1"/>
  <c r="AD1600" i="1"/>
  <c r="U1601" i="1"/>
  <c r="V1601" i="1"/>
  <c r="W1601" i="1"/>
  <c r="Y1601" i="1"/>
  <c r="Z1601" i="1"/>
  <c r="AA1601" i="1"/>
  <c r="AB1601" i="1"/>
  <c r="AC1601" i="1"/>
  <c r="AD1601" i="1"/>
  <c r="AE1601" i="1"/>
  <c r="U1602" i="1"/>
  <c r="V1602" i="1"/>
  <c r="W1602" i="1"/>
  <c r="Y1602" i="1"/>
  <c r="Z1602" i="1"/>
  <c r="AA1602" i="1"/>
  <c r="AB1602" i="1"/>
  <c r="AC1602" i="1"/>
  <c r="AD1602" i="1"/>
  <c r="AE1602" i="1"/>
  <c r="U1603" i="1"/>
  <c r="V1603" i="1"/>
  <c r="W1603" i="1"/>
  <c r="Y1603" i="1"/>
  <c r="Z1603" i="1"/>
  <c r="AA1603" i="1"/>
  <c r="AB1603" i="1"/>
  <c r="AC1603" i="1"/>
  <c r="AD1603" i="1"/>
  <c r="AE1603" i="1"/>
  <c r="U1604" i="1"/>
  <c r="V1604" i="1"/>
  <c r="W1604" i="1"/>
  <c r="Y1604" i="1"/>
  <c r="Z1604" i="1"/>
  <c r="AA1604" i="1"/>
  <c r="AB1604" i="1"/>
  <c r="AC1604" i="1"/>
  <c r="AD1604" i="1"/>
  <c r="AE1604" i="1"/>
  <c r="U1605" i="1"/>
  <c r="V1605" i="1"/>
  <c r="W1605" i="1"/>
  <c r="Y1605" i="1"/>
  <c r="Z1605" i="1"/>
  <c r="AA1605" i="1"/>
  <c r="AB1605" i="1"/>
  <c r="AC1605" i="1"/>
  <c r="AD1605" i="1"/>
  <c r="AE1605" i="1"/>
  <c r="U1606" i="1"/>
  <c r="V1606" i="1"/>
  <c r="W1606" i="1"/>
  <c r="Y1606" i="1"/>
  <c r="Z1606" i="1"/>
  <c r="AA1606" i="1"/>
  <c r="AB1606" i="1"/>
  <c r="AC1606" i="1"/>
  <c r="AD1606" i="1"/>
  <c r="U1607" i="1"/>
  <c r="V1607" i="1"/>
  <c r="W1607" i="1"/>
  <c r="Y1607" i="1"/>
  <c r="Z1607" i="1"/>
  <c r="AA1607" i="1"/>
  <c r="AB1607" i="1"/>
  <c r="AC1607" i="1"/>
  <c r="AD1607" i="1"/>
  <c r="U1608" i="1"/>
  <c r="V1608" i="1"/>
  <c r="W1608" i="1"/>
  <c r="Y1608" i="1"/>
  <c r="Z1608" i="1"/>
  <c r="AA1608" i="1"/>
  <c r="AB1608" i="1"/>
  <c r="AC1608" i="1"/>
  <c r="AD1608" i="1"/>
  <c r="AE1608" i="1"/>
  <c r="U1609" i="1"/>
  <c r="V1609" i="1"/>
  <c r="W1609" i="1"/>
  <c r="Y1609" i="1"/>
  <c r="Z1609" i="1"/>
  <c r="AA1609" i="1"/>
  <c r="AB1609" i="1"/>
  <c r="AC1609" i="1"/>
  <c r="AD1609" i="1"/>
  <c r="AE1609" i="1"/>
  <c r="U1610" i="1"/>
  <c r="V1610" i="1"/>
  <c r="W1610" i="1"/>
  <c r="Y1610" i="1"/>
  <c r="Z1610" i="1"/>
  <c r="AA1610" i="1"/>
  <c r="AB1610" i="1"/>
  <c r="AC1610" i="1"/>
  <c r="AD1610" i="1"/>
  <c r="AE1610" i="1"/>
  <c r="U1611" i="1"/>
  <c r="V1611" i="1"/>
  <c r="W1611" i="1"/>
  <c r="Y1611" i="1"/>
  <c r="Z1611" i="1"/>
  <c r="AA1611" i="1"/>
  <c r="AB1611" i="1"/>
  <c r="AC1611" i="1"/>
  <c r="AD1611" i="1"/>
  <c r="AE1611" i="1"/>
  <c r="U1612" i="1"/>
  <c r="V1612" i="1"/>
  <c r="W1612" i="1"/>
  <c r="Y1612" i="1"/>
  <c r="Z1612" i="1"/>
  <c r="AA1612" i="1"/>
  <c r="AB1612" i="1"/>
  <c r="AC1612" i="1"/>
  <c r="AD1612" i="1"/>
  <c r="AE1612" i="1"/>
  <c r="U1613" i="1"/>
  <c r="V1613" i="1"/>
  <c r="W1613" i="1"/>
  <c r="Y1613" i="1"/>
  <c r="Z1613" i="1"/>
  <c r="AA1613" i="1"/>
  <c r="AB1613" i="1"/>
  <c r="AC1613" i="1"/>
  <c r="AD1613" i="1"/>
  <c r="AE1613" i="1"/>
  <c r="U1614" i="1"/>
  <c r="V1614" i="1"/>
  <c r="W1614" i="1"/>
  <c r="Y1614" i="1"/>
  <c r="Z1614" i="1"/>
  <c r="AA1614" i="1"/>
  <c r="AB1614" i="1"/>
  <c r="AC1614" i="1"/>
  <c r="AD1614" i="1"/>
  <c r="AE1614" i="1"/>
  <c r="U1615" i="1"/>
  <c r="V1615" i="1"/>
  <c r="W1615" i="1"/>
  <c r="Y1615" i="1"/>
  <c r="Z1615" i="1"/>
  <c r="AA1615" i="1"/>
  <c r="AB1615" i="1"/>
  <c r="AC1615" i="1"/>
  <c r="AD1615" i="1"/>
  <c r="AE1615" i="1"/>
  <c r="U1616" i="1"/>
  <c r="V1616" i="1"/>
  <c r="W1616" i="1"/>
  <c r="Y1616" i="1"/>
  <c r="Z1616" i="1"/>
  <c r="AA1616" i="1"/>
  <c r="AB1616" i="1"/>
  <c r="AC1616" i="1"/>
  <c r="AD1616" i="1"/>
  <c r="AE1616" i="1"/>
  <c r="U1617" i="1"/>
  <c r="V1617" i="1"/>
  <c r="W1617" i="1"/>
  <c r="Y1617" i="1"/>
  <c r="Z1617" i="1"/>
  <c r="AA1617" i="1"/>
  <c r="AB1617" i="1"/>
  <c r="AC1617" i="1"/>
  <c r="AD1617" i="1"/>
  <c r="AE1617" i="1"/>
  <c r="U1618" i="1"/>
  <c r="V1618" i="1"/>
  <c r="W1618" i="1"/>
  <c r="Y1618" i="1"/>
  <c r="Z1618" i="1"/>
  <c r="AA1618" i="1"/>
  <c r="AB1618" i="1"/>
  <c r="AC1618" i="1"/>
  <c r="AD1618" i="1"/>
  <c r="AE1618" i="1"/>
  <c r="U1619" i="1"/>
  <c r="V1619" i="1"/>
  <c r="W1619" i="1"/>
  <c r="Y1619" i="1"/>
  <c r="Z1619" i="1"/>
  <c r="AA1619" i="1"/>
  <c r="AB1619" i="1"/>
  <c r="AC1619" i="1"/>
  <c r="AD1619" i="1"/>
  <c r="AE1619" i="1"/>
  <c r="U1620" i="1"/>
  <c r="V1620" i="1"/>
  <c r="W1620" i="1"/>
  <c r="Y1620" i="1"/>
  <c r="Z1620" i="1"/>
  <c r="AA1620" i="1"/>
  <c r="AB1620" i="1"/>
  <c r="AC1620" i="1"/>
  <c r="AD1620" i="1"/>
  <c r="U1621" i="1"/>
  <c r="V1621" i="1"/>
  <c r="W1621" i="1"/>
  <c r="Y1621" i="1"/>
  <c r="Z1621" i="1"/>
  <c r="AA1621" i="1"/>
  <c r="AB1621" i="1"/>
  <c r="AC1621" i="1"/>
  <c r="AD1621" i="1"/>
  <c r="AE1621" i="1"/>
  <c r="U1622" i="1"/>
  <c r="V1622" i="1"/>
  <c r="W1622" i="1"/>
  <c r="Y1622" i="1"/>
  <c r="Z1622" i="1"/>
  <c r="AA1622" i="1"/>
  <c r="AB1622" i="1"/>
  <c r="AC1622" i="1"/>
  <c r="AD1622" i="1"/>
  <c r="AE1622" i="1"/>
  <c r="U1623" i="1"/>
  <c r="V1623" i="1"/>
  <c r="W1623" i="1"/>
  <c r="Y1623" i="1"/>
  <c r="Z1623" i="1"/>
  <c r="AA1623" i="1"/>
  <c r="AB1623" i="1"/>
  <c r="AC1623" i="1"/>
  <c r="AD1623" i="1"/>
  <c r="AE1623" i="1"/>
  <c r="U1624" i="1"/>
  <c r="V1624" i="1"/>
  <c r="W1624" i="1"/>
  <c r="Y1624" i="1"/>
  <c r="Z1624" i="1"/>
  <c r="AA1624" i="1"/>
  <c r="AB1624" i="1"/>
  <c r="AC1624" i="1"/>
  <c r="AD1624" i="1"/>
  <c r="U1625" i="1"/>
  <c r="V1625" i="1"/>
  <c r="W1625" i="1"/>
  <c r="Y1625" i="1"/>
  <c r="Z1625" i="1"/>
  <c r="AA1625" i="1"/>
  <c r="AB1625" i="1"/>
  <c r="AC1625" i="1"/>
  <c r="AD1625" i="1"/>
  <c r="U1626" i="1"/>
  <c r="V1626" i="1"/>
  <c r="W1626" i="1"/>
  <c r="Y1626" i="1"/>
  <c r="Z1626" i="1"/>
  <c r="AA1626" i="1"/>
  <c r="AB1626" i="1"/>
  <c r="AC1626" i="1"/>
  <c r="AD1626" i="1"/>
  <c r="U1627" i="1"/>
  <c r="V1627" i="1"/>
  <c r="W1627" i="1"/>
  <c r="Y1627" i="1"/>
  <c r="Z1627" i="1"/>
  <c r="AA1627" i="1"/>
  <c r="AB1627" i="1"/>
  <c r="AC1627" i="1"/>
  <c r="AD1627" i="1"/>
  <c r="U1628" i="1"/>
  <c r="V1628" i="1"/>
  <c r="W1628" i="1"/>
  <c r="Y1628" i="1"/>
  <c r="Z1628" i="1"/>
  <c r="AA1628" i="1"/>
  <c r="AB1628" i="1"/>
  <c r="AC1628" i="1"/>
  <c r="AD1628" i="1"/>
  <c r="AE1628" i="1"/>
  <c r="U1629" i="1"/>
  <c r="V1629" i="1"/>
  <c r="W1629" i="1"/>
  <c r="Y1629" i="1"/>
  <c r="Z1629" i="1"/>
  <c r="AA1629" i="1"/>
  <c r="AB1629" i="1"/>
  <c r="AC1629" i="1"/>
  <c r="AD1629" i="1"/>
  <c r="AE1629" i="1"/>
  <c r="U1630" i="1"/>
  <c r="V1630" i="1"/>
  <c r="W1630" i="1"/>
  <c r="Y1630" i="1"/>
  <c r="Z1630" i="1"/>
  <c r="AA1630" i="1"/>
  <c r="AB1630" i="1"/>
  <c r="AC1630" i="1"/>
  <c r="AD1630" i="1"/>
  <c r="AE1630" i="1"/>
  <c r="U1631" i="1"/>
  <c r="V1631" i="1"/>
  <c r="W1631" i="1"/>
  <c r="Y1631" i="1"/>
  <c r="Z1631" i="1"/>
  <c r="AA1631" i="1"/>
  <c r="AB1631" i="1"/>
  <c r="AC1631" i="1"/>
  <c r="AD1631" i="1"/>
  <c r="AE1631" i="1"/>
  <c r="U1632" i="1"/>
  <c r="V1632" i="1"/>
  <c r="W1632" i="1"/>
  <c r="Y1632" i="1"/>
  <c r="Z1632" i="1"/>
  <c r="AA1632" i="1"/>
  <c r="AB1632" i="1"/>
  <c r="AC1632" i="1"/>
  <c r="AD1632" i="1"/>
  <c r="AE1632" i="1"/>
  <c r="U1633" i="1"/>
  <c r="V1633" i="1"/>
  <c r="W1633" i="1"/>
  <c r="Y1633" i="1"/>
  <c r="Z1633" i="1"/>
  <c r="AA1633" i="1"/>
  <c r="AB1633" i="1"/>
  <c r="AC1633" i="1"/>
  <c r="AD1633" i="1"/>
  <c r="U1634" i="1"/>
  <c r="V1634" i="1"/>
  <c r="W1634" i="1"/>
  <c r="Y1634" i="1"/>
  <c r="Z1634" i="1"/>
  <c r="AA1634" i="1"/>
  <c r="AB1634" i="1"/>
  <c r="AC1634" i="1"/>
  <c r="AD1634" i="1"/>
  <c r="U1635" i="1"/>
  <c r="V1635" i="1"/>
  <c r="W1635" i="1"/>
  <c r="Y1635" i="1"/>
  <c r="Z1635" i="1"/>
  <c r="AA1635" i="1"/>
  <c r="AB1635" i="1"/>
  <c r="AC1635" i="1"/>
  <c r="AD1635" i="1"/>
  <c r="AE1635" i="1"/>
  <c r="U1636" i="1"/>
  <c r="V1636" i="1"/>
  <c r="W1636" i="1"/>
  <c r="Y1636" i="1"/>
  <c r="Z1636" i="1"/>
  <c r="AA1636" i="1"/>
  <c r="AB1636" i="1"/>
  <c r="AC1636" i="1"/>
  <c r="AD1636" i="1"/>
  <c r="AE1636" i="1"/>
  <c r="U1637" i="1"/>
  <c r="V1637" i="1"/>
  <c r="W1637" i="1"/>
  <c r="Y1637" i="1"/>
  <c r="Z1637" i="1"/>
  <c r="AA1637" i="1"/>
  <c r="AB1637" i="1"/>
  <c r="AC1637" i="1"/>
  <c r="AD1637" i="1"/>
  <c r="AE1637" i="1"/>
  <c r="U1638" i="1"/>
  <c r="V1638" i="1"/>
  <c r="W1638" i="1"/>
  <c r="Y1638" i="1"/>
  <c r="Z1638" i="1"/>
  <c r="AA1638" i="1"/>
  <c r="AB1638" i="1"/>
  <c r="AC1638" i="1"/>
  <c r="AD1638" i="1"/>
  <c r="U1639" i="1"/>
  <c r="V1639" i="1"/>
  <c r="W1639" i="1"/>
  <c r="Y1639" i="1"/>
  <c r="Z1639" i="1"/>
  <c r="AA1639" i="1"/>
  <c r="AB1639" i="1"/>
  <c r="AC1639" i="1"/>
  <c r="AD1639" i="1"/>
  <c r="U1640" i="1"/>
  <c r="V1640" i="1"/>
  <c r="W1640" i="1"/>
  <c r="Y1640" i="1"/>
  <c r="Z1640" i="1"/>
  <c r="AA1640" i="1"/>
  <c r="AB1640" i="1"/>
  <c r="AC1640" i="1"/>
  <c r="AD1640" i="1"/>
  <c r="AE1640" i="1"/>
  <c r="U1641" i="1"/>
  <c r="V1641" i="1"/>
  <c r="W1641" i="1"/>
  <c r="Y1641" i="1"/>
  <c r="Z1641" i="1"/>
  <c r="AA1641" i="1"/>
  <c r="AB1641" i="1"/>
  <c r="AC1641" i="1"/>
  <c r="AD1641" i="1"/>
  <c r="AE1641" i="1"/>
  <c r="U1642" i="1"/>
  <c r="V1642" i="1"/>
  <c r="W1642" i="1"/>
  <c r="Y1642" i="1"/>
  <c r="Z1642" i="1"/>
  <c r="AA1642" i="1"/>
  <c r="AB1642" i="1"/>
  <c r="AC1642" i="1"/>
  <c r="AD1642" i="1"/>
  <c r="AE1642" i="1"/>
  <c r="U1643" i="1"/>
  <c r="V1643" i="1"/>
  <c r="W1643" i="1"/>
  <c r="Y1643" i="1"/>
  <c r="Z1643" i="1"/>
  <c r="AA1643" i="1"/>
  <c r="AB1643" i="1"/>
  <c r="AC1643" i="1"/>
  <c r="AD1643" i="1"/>
  <c r="AE1643" i="1"/>
  <c r="U1644" i="1"/>
  <c r="V1644" i="1"/>
  <c r="W1644" i="1"/>
  <c r="Y1644" i="1"/>
  <c r="Z1644" i="1"/>
  <c r="AA1644" i="1"/>
  <c r="AB1644" i="1"/>
  <c r="AC1644" i="1"/>
  <c r="AD1644" i="1"/>
  <c r="AE1644" i="1"/>
  <c r="U1645" i="1"/>
  <c r="V1645" i="1"/>
  <c r="W1645" i="1"/>
  <c r="Y1645" i="1"/>
  <c r="Z1645" i="1"/>
  <c r="AA1645" i="1"/>
  <c r="AB1645" i="1"/>
  <c r="AC1645" i="1"/>
  <c r="AD1645" i="1"/>
  <c r="AE1645" i="1"/>
  <c r="U1646" i="1"/>
  <c r="V1646" i="1"/>
  <c r="W1646" i="1"/>
  <c r="Y1646" i="1"/>
  <c r="Z1646" i="1"/>
  <c r="AA1646" i="1"/>
  <c r="AB1646" i="1"/>
  <c r="AC1646" i="1"/>
  <c r="AD1646" i="1"/>
  <c r="AE1646" i="1"/>
  <c r="U1647" i="1"/>
  <c r="V1647" i="1"/>
  <c r="W1647" i="1"/>
  <c r="Y1647" i="1"/>
  <c r="Z1647" i="1"/>
  <c r="AA1647" i="1"/>
  <c r="AB1647" i="1"/>
  <c r="AC1647" i="1"/>
  <c r="AD1647" i="1"/>
  <c r="U1648" i="1"/>
  <c r="V1648" i="1"/>
  <c r="W1648" i="1"/>
  <c r="Y1648" i="1"/>
  <c r="Z1648" i="1"/>
  <c r="AA1648" i="1"/>
  <c r="AB1648" i="1"/>
  <c r="AC1648" i="1"/>
  <c r="AD1648" i="1"/>
  <c r="U1649" i="1"/>
  <c r="V1649" i="1"/>
  <c r="W1649" i="1"/>
  <c r="Y1649" i="1"/>
  <c r="Z1649" i="1"/>
  <c r="AA1649" i="1"/>
  <c r="AB1649" i="1"/>
  <c r="AC1649" i="1"/>
  <c r="AD1649" i="1"/>
  <c r="AE1649" i="1"/>
  <c r="U1650" i="1"/>
  <c r="V1650" i="1"/>
  <c r="W1650" i="1"/>
  <c r="Y1650" i="1"/>
  <c r="Z1650" i="1"/>
  <c r="AA1650" i="1"/>
  <c r="AB1650" i="1"/>
  <c r="AC1650" i="1"/>
  <c r="AD1650" i="1"/>
  <c r="AE1650" i="1"/>
  <c r="U1651" i="1"/>
  <c r="V1651" i="1"/>
  <c r="W1651" i="1"/>
  <c r="Y1651" i="1"/>
  <c r="Z1651" i="1"/>
  <c r="AA1651" i="1"/>
  <c r="AB1651" i="1"/>
  <c r="AC1651" i="1"/>
  <c r="AD1651" i="1"/>
  <c r="AE1651" i="1"/>
  <c r="U1652" i="1"/>
  <c r="V1652" i="1"/>
  <c r="W1652" i="1"/>
  <c r="Y1652" i="1"/>
  <c r="Z1652" i="1"/>
  <c r="AA1652" i="1"/>
  <c r="AB1652" i="1"/>
  <c r="AC1652" i="1"/>
  <c r="AD1652" i="1"/>
  <c r="AE1652" i="1"/>
  <c r="U1653" i="1"/>
  <c r="V1653" i="1"/>
  <c r="W1653" i="1"/>
  <c r="Y1653" i="1"/>
  <c r="Z1653" i="1"/>
  <c r="AA1653" i="1"/>
  <c r="AB1653" i="1"/>
  <c r="AC1653" i="1"/>
  <c r="AD1653" i="1"/>
  <c r="AE1653" i="1"/>
  <c r="U1654" i="1"/>
  <c r="V1654" i="1"/>
  <c r="W1654" i="1"/>
  <c r="Y1654" i="1"/>
  <c r="Z1654" i="1"/>
  <c r="AA1654" i="1"/>
  <c r="AB1654" i="1"/>
  <c r="AC1654" i="1"/>
  <c r="AD1654" i="1"/>
  <c r="AE1654" i="1"/>
  <c r="U1655" i="1"/>
  <c r="V1655" i="1"/>
  <c r="W1655" i="1"/>
  <c r="Y1655" i="1"/>
  <c r="Z1655" i="1"/>
  <c r="AA1655" i="1"/>
  <c r="AB1655" i="1"/>
  <c r="AC1655" i="1"/>
  <c r="AD1655" i="1"/>
  <c r="AE1655" i="1"/>
  <c r="U1656" i="1"/>
  <c r="V1656" i="1"/>
  <c r="W1656" i="1"/>
  <c r="Y1656" i="1"/>
  <c r="Z1656" i="1"/>
  <c r="AA1656" i="1"/>
  <c r="AB1656" i="1"/>
  <c r="AC1656" i="1"/>
  <c r="AD1656" i="1"/>
  <c r="AE1656" i="1"/>
  <c r="U1657" i="1"/>
  <c r="V1657" i="1"/>
  <c r="W1657" i="1"/>
  <c r="Y1657" i="1"/>
  <c r="Z1657" i="1"/>
  <c r="AA1657" i="1"/>
  <c r="AB1657" i="1"/>
  <c r="AC1657" i="1"/>
  <c r="AD1657" i="1"/>
  <c r="AE1657" i="1"/>
  <c r="U1658" i="1"/>
  <c r="V1658" i="1"/>
  <c r="W1658" i="1"/>
  <c r="Y1658" i="1"/>
  <c r="Z1658" i="1"/>
  <c r="AA1658" i="1"/>
  <c r="AB1658" i="1"/>
  <c r="AC1658" i="1"/>
  <c r="AD1658" i="1"/>
  <c r="AE1658" i="1"/>
  <c r="U1659" i="1"/>
  <c r="V1659" i="1"/>
  <c r="W1659" i="1"/>
  <c r="Y1659" i="1"/>
  <c r="Z1659" i="1"/>
  <c r="AA1659" i="1"/>
  <c r="AB1659" i="1"/>
  <c r="AC1659" i="1"/>
  <c r="AD1659" i="1"/>
  <c r="AE1659" i="1"/>
  <c r="U1660" i="1"/>
  <c r="V1660" i="1"/>
  <c r="W1660" i="1"/>
  <c r="Y1660" i="1"/>
  <c r="Z1660" i="1"/>
  <c r="AA1660" i="1"/>
  <c r="AB1660" i="1"/>
  <c r="AC1660" i="1"/>
  <c r="AD1660" i="1"/>
  <c r="AE1660" i="1"/>
  <c r="U1661" i="1"/>
  <c r="V1661" i="1"/>
  <c r="W1661" i="1"/>
  <c r="Y1661" i="1"/>
  <c r="Z1661" i="1"/>
  <c r="AA1661" i="1"/>
  <c r="AB1661" i="1"/>
  <c r="AC1661" i="1"/>
  <c r="AD1661" i="1"/>
  <c r="AE1661" i="1"/>
  <c r="U1662" i="1"/>
  <c r="V1662" i="1"/>
  <c r="W1662" i="1"/>
  <c r="Y1662" i="1"/>
  <c r="Z1662" i="1"/>
  <c r="AA1662" i="1"/>
  <c r="AB1662" i="1"/>
  <c r="AC1662" i="1"/>
  <c r="AD1662" i="1"/>
  <c r="AE1662" i="1"/>
  <c r="U1663" i="1"/>
  <c r="V1663" i="1"/>
  <c r="W1663" i="1"/>
  <c r="Y1663" i="1"/>
  <c r="Z1663" i="1"/>
  <c r="AA1663" i="1"/>
  <c r="AB1663" i="1"/>
  <c r="AC1663" i="1"/>
  <c r="AD1663" i="1"/>
  <c r="AE1663" i="1"/>
  <c r="U1664" i="1"/>
  <c r="V1664" i="1"/>
  <c r="W1664" i="1"/>
  <c r="Y1664" i="1"/>
  <c r="Z1664" i="1"/>
  <c r="AA1664" i="1"/>
  <c r="AB1664" i="1"/>
  <c r="AC1664" i="1"/>
  <c r="AD1664" i="1"/>
  <c r="AE1664" i="1"/>
  <c r="U1665" i="1"/>
  <c r="V1665" i="1"/>
  <c r="W1665" i="1"/>
  <c r="Y1665" i="1"/>
  <c r="Z1665" i="1"/>
  <c r="AA1665" i="1"/>
  <c r="AB1665" i="1"/>
  <c r="AC1665" i="1"/>
  <c r="AD1665" i="1"/>
  <c r="AE1665" i="1"/>
  <c r="U1666" i="1"/>
  <c r="V1666" i="1"/>
  <c r="W1666" i="1"/>
  <c r="Y1666" i="1"/>
  <c r="Z1666" i="1"/>
  <c r="AA1666" i="1"/>
  <c r="AB1666" i="1"/>
  <c r="AC1666" i="1"/>
  <c r="AD1666" i="1"/>
  <c r="AE1666" i="1"/>
  <c r="U1667" i="1"/>
  <c r="V1667" i="1"/>
  <c r="W1667" i="1"/>
  <c r="Y1667" i="1"/>
  <c r="Z1667" i="1"/>
  <c r="AA1667" i="1"/>
  <c r="AB1667" i="1"/>
  <c r="AC1667" i="1"/>
  <c r="AD1667" i="1"/>
  <c r="AE1667" i="1"/>
  <c r="U1668" i="1"/>
  <c r="V1668" i="1"/>
  <c r="W1668" i="1"/>
  <c r="Y1668" i="1"/>
  <c r="Z1668" i="1"/>
  <c r="AA1668" i="1"/>
  <c r="AB1668" i="1"/>
  <c r="AC1668" i="1"/>
  <c r="AD1668" i="1"/>
  <c r="U1669" i="1"/>
  <c r="V1669" i="1"/>
  <c r="W1669" i="1"/>
  <c r="Y1669" i="1"/>
  <c r="Z1669" i="1"/>
  <c r="AA1669" i="1"/>
  <c r="AB1669" i="1"/>
  <c r="AC1669" i="1"/>
  <c r="AD1669" i="1"/>
  <c r="AE1669" i="1"/>
  <c r="U1670" i="1"/>
  <c r="V1670" i="1"/>
  <c r="W1670" i="1"/>
  <c r="Y1670" i="1"/>
  <c r="Z1670" i="1"/>
  <c r="AA1670" i="1"/>
  <c r="AB1670" i="1"/>
  <c r="AC1670" i="1"/>
  <c r="AD1670" i="1"/>
  <c r="AE1670" i="1"/>
  <c r="U1671" i="1"/>
  <c r="V1671" i="1"/>
  <c r="W1671" i="1"/>
  <c r="Y1671" i="1"/>
  <c r="Z1671" i="1"/>
  <c r="AA1671" i="1"/>
  <c r="AB1671" i="1"/>
  <c r="AC1671" i="1"/>
  <c r="AD1671" i="1"/>
  <c r="AE1671" i="1"/>
  <c r="U1672" i="1"/>
  <c r="V1672" i="1"/>
  <c r="W1672" i="1"/>
  <c r="Y1672" i="1"/>
  <c r="Z1672" i="1"/>
  <c r="AA1672" i="1"/>
  <c r="AB1672" i="1"/>
  <c r="AC1672" i="1"/>
  <c r="AD1672" i="1"/>
  <c r="AE1672" i="1"/>
  <c r="U1673" i="1"/>
  <c r="V1673" i="1"/>
  <c r="W1673" i="1"/>
  <c r="Y1673" i="1"/>
  <c r="Z1673" i="1"/>
  <c r="AA1673" i="1"/>
  <c r="AB1673" i="1"/>
  <c r="AC1673" i="1"/>
  <c r="AD1673" i="1"/>
  <c r="AE1673" i="1"/>
  <c r="U1674" i="1"/>
  <c r="V1674" i="1"/>
  <c r="W1674" i="1"/>
  <c r="Y1674" i="1"/>
  <c r="Z1674" i="1"/>
  <c r="AA1674" i="1"/>
  <c r="AB1674" i="1"/>
  <c r="AC1674" i="1"/>
  <c r="AD1674" i="1"/>
  <c r="AE1674" i="1"/>
  <c r="U1675" i="1"/>
  <c r="V1675" i="1"/>
  <c r="W1675" i="1"/>
  <c r="Y1675" i="1"/>
  <c r="Z1675" i="1"/>
  <c r="AA1675" i="1"/>
  <c r="AB1675" i="1"/>
  <c r="AC1675" i="1"/>
  <c r="AD1675" i="1"/>
  <c r="AE1675" i="1"/>
  <c r="U1676" i="1"/>
  <c r="V1676" i="1"/>
  <c r="W1676" i="1"/>
  <c r="Y1676" i="1"/>
  <c r="Z1676" i="1"/>
  <c r="AA1676" i="1"/>
  <c r="AB1676" i="1"/>
  <c r="AC1676" i="1"/>
  <c r="AD1676" i="1"/>
  <c r="AE1676" i="1"/>
  <c r="U1677" i="1"/>
  <c r="V1677" i="1"/>
  <c r="W1677" i="1"/>
  <c r="Y1677" i="1"/>
  <c r="Z1677" i="1"/>
  <c r="AA1677" i="1"/>
  <c r="AB1677" i="1"/>
  <c r="AC1677" i="1"/>
  <c r="AD1677" i="1"/>
  <c r="AE1677" i="1"/>
  <c r="U1678" i="1"/>
  <c r="V1678" i="1"/>
  <c r="W1678" i="1"/>
  <c r="Y1678" i="1"/>
  <c r="Z1678" i="1"/>
  <c r="AA1678" i="1"/>
  <c r="AB1678" i="1"/>
  <c r="AC1678" i="1"/>
  <c r="AD1678" i="1"/>
  <c r="AE1678" i="1"/>
  <c r="U1679" i="1"/>
  <c r="V1679" i="1"/>
  <c r="W1679" i="1"/>
  <c r="Y1679" i="1"/>
  <c r="Z1679" i="1"/>
  <c r="AA1679" i="1"/>
  <c r="AB1679" i="1"/>
  <c r="AC1679" i="1"/>
  <c r="AD1679" i="1"/>
  <c r="AE1679" i="1"/>
  <c r="U1680" i="1"/>
  <c r="V1680" i="1"/>
  <c r="W1680" i="1"/>
  <c r="Y1680" i="1"/>
  <c r="Z1680" i="1"/>
  <c r="AA1680" i="1"/>
  <c r="AB1680" i="1"/>
  <c r="AC1680" i="1"/>
  <c r="AD1680" i="1"/>
  <c r="AE1680" i="1"/>
  <c r="U1681" i="1"/>
  <c r="V1681" i="1"/>
  <c r="W1681" i="1"/>
  <c r="Y1681" i="1"/>
  <c r="Z1681" i="1"/>
  <c r="AA1681" i="1"/>
  <c r="AB1681" i="1"/>
  <c r="AC1681" i="1"/>
  <c r="AD1681" i="1"/>
  <c r="AE1681" i="1"/>
  <c r="U1682" i="1"/>
  <c r="V1682" i="1"/>
  <c r="W1682" i="1"/>
  <c r="Y1682" i="1"/>
  <c r="Z1682" i="1"/>
  <c r="AA1682" i="1"/>
  <c r="AB1682" i="1"/>
  <c r="AC1682" i="1"/>
  <c r="AD1682" i="1"/>
  <c r="AE1682" i="1"/>
  <c r="U1683" i="1"/>
  <c r="V1683" i="1"/>
  <c r="W1683" i="1"/>
  <c r="Y1683" i="1"/>
  <c r="Z1683" i="1"/>
  <c r="AA1683" i="1"/>
  <c r="AB1683" i="1"/>
  <c r="AC1683" i="1"/>
  <c r="AD1683" i="1"/>
  <c r="U1684" i="1"/>
  <c r="V1684" i="1"/>
  <c r="W1684" i="1"/>
  <c r="Y1684" i="1"/>
  <c r="Z1684" i="1"/>
  <c r="AA1684" i="1"/>
  <c r="AB1684" i="1"/>
  <c r="AC1684" i="1"/>
  <c r="AD1684" i="1"/>
  <c r="U1685" i="1"/>
  <c r="V1685" i="1"/>
  <c r="W1685" i="1"/>
  <c r="Y1685" i="1"/>
  <c r="Z1685" i="1"/>
  <c r="AA1685" i="1"/>
  <c r="AB1685" i="1"/>
  <c r="AC1685" i="1"/>
  <c r="AD1685" i="1"/>
  <c r="AE1685" i="1"/>
  <c r="U1686" i="1"/>
  <c r="V1686" i="1"/>
  <c r="W1686" i="1"/>
  <c r="Y1686" i="1"/>
  <c r="Z1686" i="1"/>
  <c r="AA1686" i="1"/>
  <c r="AB1686" i="1"/>
  <c r="AC1686" i="1"/>
  <c r="AD1686" i="1"/>
  <c r="AE1686" i="1"/>
  <c r="U1687" i="1"/>
  <c r="V1687" i="1"/>
  <c r="W1687" i="1"/>
  <c r="Y1687" i="1"/>
  <c r="Z1687" i="1"/>
  <c r="AA1687" i="1"/>
  <c r="AB1687" i="1"/>
  <c r="AC1687" i="1"/>
  <c r="AD1687" i="1"/>
  <c r="AE1687" i="1"/>
  <c r="U1688" i="1"/>
  <c r="V1688" i="1"/>
  <c r="W1688" i="1"/>
  <c r="Y1688" i="1"/>
  <c r="Z1688" i="1"/>
  <c r="AA1688" i="1"/>
  <c r="AB1688" i="1"/>
  <c r="AC1688" i="1"/>
  <c r="AD1688" i="1"/>
  <c r="AE1688" i="1"/>
  <c r="U1689" i="1"/>
  <c r="V1689" i="1"/>
  <c r="W1689" i="1"/>
  <c r="Y1689" i="1"/>
  <c r="Z1689" i="1"/>
  <c r="AA1689" i="1"/>
  <c r="AB1689" i="1"/>
  <c r="AC1689" i="1"/>
  <c r="AD1689" i="1"/>
  <c r="AE1689" i="1"/>
  <c r="U1690" i="1"/>
  <c r="V1690" i="1"/>
  <c r="W1690" i="1"/>
  <c r="Y1690" i="1"/>
  <c r="Z1690" i="1"/>
  <c r="AA1690" i="1"/>
  <c r="AB1690" i="1"/>
  <c r="AC1690" i="1"/>
  <c r="AD1690" i="1"/>
  <c r="AE1690" i="1"/>
  <c r="U1691" i="1"/>
  <c r="V1691" i="1"/>
  <c r="W1691" i="1"/>
  <c r="Y1691" i="1"/>
  <c r="Z1691" i="1"/>
  <c r="AA1691" i="1"/>
  <c r="AB1691" i="1"/>
  <c r="AC1691" i="1"/>
  <c r="AD1691" i="1"/>
  <c r="AE1691" i="1"/>
  <c r="U1692" i="1"/>
  <c r="V1692" i="1"/>
  <c r="W1692" i="1"/>
  <c r="Y1692" i="1"/>
  <c r="Z1692" i="1"/>
  <c r="AA1692" i="1"/>
  <c r="AB1692" i="1"/>
  <c r="AC1692" i="1"/>
  <c r="AD1692" i="1"/>
  <c r="AE1692" i="1"/>
  <c r="U1693" i="1"/>
  <c r="V1693" i="1"/>
  <c r="W1693" i="1"/>
  <c r="Y1693" i="1"/>
  <c r="Z1693" i="1"/>
  <c r="AA1693" i="1"/>
  <c r="AB1693" i="1"/>
  <c r="AC1693" i="1"/>
  <c r="AD1693" i="1"/>
  <c r="AE1693" i="1"/>
  <c r="U1694" i="1"/>
  <c r="V1694" i="1"/>
  <c r="W1694" i="1"/>
  <c r="Y1694" i="1"/>
  <c r="Z1694" i="1"/>
  <c r="AA1694" i="1"/>
  <c r="AB1694" i="1"/>
  <c r="AC1694" i="1"/>
  <c r="AD1694" i="1"/>
  <c r="AE1694" i="1"/>
  <c r="U1695" i="1"/>
  <c r="V1695" i="1"/>
  <c r="W1695" i="1"/>
  <c r="Y1695" i="1"/>
  <c r="Z1695" i="1"/>
  <c r="AA1695" i="1"/>
  <c r="AB1695" i="1"/>
  <c r="AC1695" i="1"/>
  <c r="AD1695" i="1"/>
  <c r="AE1695" i="1"/>
  <c r="U1696" i="1"/>
  <c r="V1696" i="1"/>
  <c r="W1696" i="1"/>
  <c r="Y1696" i="1"/>
  <c r="Z1696" i="1"/>
  <c r="AA1696" i="1"/>
  <c r="AB1696" i="1"/>
  <c r="AC1696" i="1"/>
  <c r="AD1696" i="1"/>
  <c r="AE1696" i="1"/>
  <c r="U1697" i="1"/>
  <c r="V1697" i="1"/>
  <c r="W1697" i="1"/>
  <c r="Y1697" i="1"/>
  <c r="Z1697" i="1"/>
  <c r="AA1697" i="1"/>
  <c r="AB1697" i="1"/>
  <c r="AC1697" i="1"/>
  <c r="AD1697" i="1"/>
  <c r="AE1697" i="1"/>
  <c r="U1698" i="1"/>
  <c r="V1698" i="1"/>
  <c r="W1698" i="1"/>
  <c r="Y1698" i="1"/>
  <c r="Z1698" i="1"/>
  <c r="AA1698" i="1"/>
  <c r="AB1698" i="1"/>
  <c r="AC1698" i="1"/>
  <c r="AD1698" i="1"/>
  <c r="AE1698" i="1"/>
  <c r="U1699" i="1"/>
  <c r="V1699" i="1"/>
  <c r="W1699" i="1"/>
  <c r="Y1699" i="1"/>
  <c r="Z1699" i="1"/>
  <c r="AA1699" i="1"/>
  <c r="AB1699" i="1"/>
  <c r="AC1699" i="1"/>
  <c r="AD1699" i="1"/>
  <c r="AE1699" i="1"/>
  <c r="U1700" i="1"/>
  <c r="V1700" i="1"/>
  <c r="W1700" i="1"/>
  <c r="Y1700" i="1"/>
  <c r="Z1700" i="1"/>
  <c r="AA1700" i="1"/>
  <c r="AB1700" i="1"/>
  <c r="AC1700" i="1"/>
  <c r="AD1700" i="1"/>
  <c r="U1701" i="1"/>
  <c r="V1701" i="1"/>
  <c r="W1701" i="1"/>
  <c r="Y1701" i="1"/>
  <c r="Z1701" i="1"/>
  <c r="AA1701" i="1"/>
  <c r="AB1701" i="1"/>
  <c r="AC1701" i="1"/>
  <c r="AD1701" i="1"/>
  <c r="U1702" i="1"/>
  <c r="V1702" i="1"/>
  <c r="W1702" i="1"/>
  <c r="Y1702" i="1"/>
  <c r="Z1702" i="1"/>
  <c r="AA1702" i="1"/>
  <c r="AB1702" i="1"/>
  <c r="AC1702" i="1"/>
  <c r="AD1702" i="1"/>
  <c r="AE1702" i="1"/>
  <c r="U1703" i="1"/>
  <c r="V1703" i="1"/>
  <c r="W1703" i="1"/>
  <c r="Y1703" i="1"/>
  <c r="Z1703" i="1"/>
  <c r="AA1703" i="1"/>
  <c r="AB1703" i="1"/>
  <c r="AC1703" i="1"/>
  <c r="AD1703" i="1"/>
  <c r="AE1703" i="1"/>
  <c r="U1704" i="1"/>
  <c r="V1704" i="1"/>
  <c r="W1704" i="1"/>
  <c r="Y1704" i="1"/>
  <c r="Z1704" i="1"/>
  <c r="AA1704" i="1"/>
  <c r="AB1704" i="1"/>
  <c r="AC1704" i="1"/>
  <c r="AD1704" i="1"/>
  <c r="AE1704" i="1"/>
  <c r="U1705" i="1"/>
  <c r="V1705" i="1"/>
  <c r="W1705" i="1"/>
  <c r="Y1705" i="1"/>
  <c r="Z1705" i="1"/>
  <c r="AA1705" i="1"/>
  <c r="AB1705" i="1"/>
  <c r="AC1705" i="1"/>
  <c r="AD1705" i="1"/>
  <c r="AE1705" i="1"/>
  <c r="U1706" i="1"/>
  <c r="V1706" i="1"/>
  <c r="W1706" i="1"/>
  <c r="Y1706" i="1"/>
  <c r="Z1706" i="1"/>
  <c r="AA1706" i="1"/>
  <c r="AB1706" i="1"/>
  <c r="AC1706" i="1"/>
  <c r="AD1706" i="1"/>
  <c r="AE1706" i="1"/>
  <c r="U1707" i="1"/>
  <c r="V1707" i="1"/>
  <c r="W1707" i="1"/>
  <c r="Y1707" i="1"/>
  <c r="Z1707" i="1"/>
  <c r="AA1707" i="1"/>
  <c r="AB1707" i="1"/>
  <c r="AC1707" i="1"/>
  <c r="AD1707" i="1"/>
  <c r="AE1707" i="1"/>
  <c r="U1708" i="1"/>
  <c r="V1708" i="1"/>
  <c r="W1708" i="1"/>
  <c r="Y1708" i="1"/>
  <c r="Z1708" i="1"/>
  <c r="AA1708" i="1"/>
  <c r="AB1708" i="1"/>
  <c r="AC1708" i="1"/>
  <c r="AD1708" i="1"/>
  <c r="AE1708" i="1"/>
  <c r="U1709" i="1"/>
  <c r="V1709" i="1"/>
  <c r="W1709" i="1"/>
  <c r="Y1709" i="1"/>
  <c r="Z1709" i="1"/>
  <c r="AA1709" i="1"/>
  <c r="AB1709" i="1"/>
  <c r="AC1709" i="1"/>
  <c r="AD1709" i="1"/>
  <c r="U1710" i="1"/>
  <c r="V1710" i="1"/>
  <c r="W1710" i="1"/>
  <c r="Y1710" i="1"/>
  <c r="Z1710" i="1"/>
  <c r="AA1710" i="1"/>
  <c r="AB1710" i="1"/>
  <c r="AC1710" i="1"/>
  <c r="AD1710" i="1"/>
  <c r="AE1710" i="1"/>
  <c r="U1711" i="1"/>
  <c r="V1711" i="1"/>
  <c r="W1711" i="1"/>
  <c r="Y1711" i="1"/>
  <c r="Z1711" i="1"/>
  <c r="AA1711" i="1"/>
  <c r="AB1711" i="1"/>
  <c r="AC1711" i="1"/>
  <c r="AD1711" i="1"/>
  <c r="U1712" i="1"/>
  <c r="V1712" i="1"/>
  <c r="W1712" i="1"/>
  <c r="Y1712" i="1"/>
  <c r="Z1712" i="1"/>
  <c r="AA1712" i="1"/>
  <c r="AB1712" i="1"/>
  <c r="AC1712" i="1"/>
  <c r="AD1712" i="1"/>
  <c r="AE1712" i="1"/>
  <c r="U1713" i="1"/>
  <c r="V1713" i="1"/>
  <c r="W1713" i="1"/>
  <c r="Y1713" i="1"/>
  <c r="Z1713" i="1"/>
  <c r="AA1713" i="1"/>
  <c r="AB1713" i="1"/>
  <c r="AC1713" i="1"/>
  <c r="AD1713" i="1"/>
  <c r="U1714" i="1"/>
  <c r="V1714" i="1"/>
  <c r="W1714" i="1"/>
  <c r="Y1714" i="1"/>
  <c r="Z1714" i="1"/>
  <c r="AA1714" i="1"/>
  <c r="AB1714" i="1"/>
  <c r="AC1714" i="1"/>
  <c r="AD1714" i="1"/>
  <c r="U1715" i="1"/>
  <c r="V1715" i="1"/>
  <c r="W1715" i="1"/>
  <c r="Y1715" i="1"/>
  <c r="Z1715" i="1"/>
  <c r="AA1715" i="1"/>
  <c r="AB1715" i="1"/>
  <c r="AC1715" i="1"/>
  <c r="AD1715" i="1"/>
  <c r="AE1715" i="1"/>
  <c r="U1716" i="1"/>
  <c r="V1716" i="1"/>
  <c r="W1716" i="1"/>
  <c r="Y1716" i="1"/>
  <c r="Z1716" i="1"/>
  <c r="AA1716" i="1"/>
  <c r="AB1716" i="1"/>
  <c r="AC1716" i="1"/>
  <c r="AD1716" i="1"/>
  <c r="AE1716" i="1"/>
  <c r="U1717" i="1"/>
  <c r="V1717" i="1"/>
  <c r="W1717" i="1"/>
  <c r="Y1717" i="1"/>
  <c r="Z1717" i="1"/>
  <c r="AA1717" i="1"/>
  <c r="AB1717" i="1"/>
  <c r="AC1717" i="1"/>
  <c r="AD1717" i="1"/>
  <c r="AE1717" i="1"/>
  <c r="U1718" i="1"/>
  <c r="V1718" i="1"/>
  <c r="W1718" i="1"/>
  <c r="Y1718" i="1"/>
  <c r="Z1718" i="1"/>
  <c r="AA1718" i="1"/>
  <c r="AB1718" i="1"/>
  <c r="AC1718" i="1"/>
  <c r="AD1718" i="1"/>
  <c r="AE1718" i="1"/>
  <c r="U1719" i="1"/>
  <c r="V1719" i="1"/>
  <c r="W1719" i="1"/>
  <c r="Y1719" i="1"/>
  <c r="Z1719" i="1"/>
  <c r="AA1719" i="1"/>
  <c r="AB1719" i="1"/>
  <c r="AC1719" i="1"/>
  <c r="AD1719" i="1"/>
  <c r="AE1719" i="1"/>
  <c r="U1720" i="1"/>
  <c r="V1720" i="1"/>
  <c r="W1720" i="1"/>
  <c r="Y1720" i="1"/>
  <c r="Z1720" i="1"/>
  <c r="AA1720" i="1"/>
  <c r="AB1720" i="1"/>
  <c r="AC1720" i="1"/>
  <c r="AD1720" i="1"/>
  <c r="U1721" i="1"/>
  <c r="V1721" i="1"/>
  <c r="W1721" i="1"/>
  <c r="Y1721" i="1"/>
  <c r="Z1721" i="1"/>
  <c r="AA1721" i="1"/>
  <c r="AB1721" i="1"/>
  <c r="AC1721" i="1"/>
  <c r="AD1721" i="1"/>
  <c r="AE1721" i="1"/>
  <c r="U1722" i="1"/>
  <c r="V1722" i="1"/>
  <c r="W1722" i="1"/>
  <c r="Y1722" i="1"/>
  <c r="Z1722" i="1"/>
  <c r="AA1722" i="1"/>
  <c r="AB1722" i="1"/>
  <c r="AC1722" i="1"/>
  <c r="AD1722" i="1"/>
  <c r="AE1722" i="1"/>
  <c r="U1723" i="1"/>
  <c r="V1723" i="1"/>
  <c r="W1723" i="1"/>
  <c r="Y1723" i="1"/>
  <c r="Z1723" i="1"/>
  <c r="AA1723" i="1"/>
  <c r="AB1723" i="1"/>
  <c r="AC1723" i="1"/>
  <c r="AD1723" i="1"/>
  <c r="AE1723" i="1"/>
  <c r="U1724" i="1"/>
  <c r="V1724" i="1"/>
  <c r="W1724" i="1"/>
  <c r="Y1724" i="1"/>
  <c r="Z1724" i="1"/>
  <c r="AA1724" i="1"/>
  <c r="AB1724" i="1"/>
  <c r="AC1724" i="1"/>
  <c r="AD1724" i="1"/>
  <c r="U1725" i="1"/>
  <c r="V1725" i="1"/>
  <c r="W1725" i="1"/>
  <c r="Y1725" i="1"/>
  <c r="Z1725" i="1"/>
  <c r="AA1725" i="1"/>
  <c r="AB1725" i="1"/>
  <c r="AC1725" i="1"/>
  <c r="AD1725" i="1"/>
  <c r="AE1725" i="1"/>
  <c r="U1726" i="1"/>
  <c r="V1726" i="1"/>
  <c r="W1726" i="1"/>
  <c r="Y1726" i="1"/>
  <c r="Z1726" i="1"/>
  <c r="AA1726" i="1"/>
  <c r="AB1726" i="1"/>
  <c r="AC1726" i="1"/>
  <c r="AD1726" i="1"/>
  <c r="U1727" i="1"/>
  <c r="V1727" i="1"/>
  <c r="W1727" i="1"/>
  <c r="Y1727" i="1"/>
  <c r="Z1727" i="1"/>
  <c r="AA1727" i="1"/>
  <c r="AB1727" i="1"/>
  <c r="AC1727" i="1"/>
  <c r="AD1727" i="1"/>
  <c r="U1728" i="1"/>
  <c r="V1728" i="1"/>
  <c r="W1728" i="1"/>
  <c r="Y1728" i="1"/>
  <c r="Z1728" i="1"/>
  <c r="AA1728" i="1"/>
  <c r="AB1728" i="1"/>
  <c r="AC1728" i="1"/>
  <c r="AD1728" i="1"/>
  <c r="AE1728" i="1"/>
  <c r="U1729" i="1"/>
  <c r="V1729" i="1"/>
  <c r="W1729" i="1"/>
  <c r="Y1729" i="1"/>
  <c r="Z1729" i="1"/>
  <c r="AA1729" i="1"/>
  <c r="AB1729" i="1"/>
  <c r="AC1729" i="1"/>
  <c r="AD1729" i="1"/>
  <c r="AE1729" i="1"/>
  <c r="U1730" i="1"/>
  <c r="V1730" i="1"/>
  <c r="W1730" i="1"/>
  <c r="Y1730" i="1"/>
  <c r="Z1730" i="1"/>
  <c r="AA1730" i="1"/>
  <c r="AB1730" i="1"/>
  <c r="AC1730" i="1"/>
  <c r="AD1730" i="1"/>
  <c r="AE1730" i="1"/>
  <c r="U1731" i="1"/>
  <c r="V1731" i="1"/>
  <c r="W1731" i="1"/>
  <c r="Y1731" i="1"/>
  <c r="Z1731" i="1"/>
  <c r="AA1731" i="1"/>
  <c r="AB1731" i="1"/>
  <c r="AC1731" i="1"/>
  <c r="AD1731" i="1"/>
  <c r="AE1731" i="1"/>
  <c r="U1732" i="1"/>
  <c r="V1732" i="1"/>
  <c r="W1732" i="1"/>
  <c r="Y1732" i="1"/>
  <c r="Z1732" i="1"/>
  <c r="AA1732" i="1"/>
  <c r="AB1732" i="1"/>
  <c r="AC1732" i="1"/>
  <c r="AD1732" i="1"/>
  <c r="AE1732" i="1"/>
  <c r="U1733" i="1"/>
  <c r="V1733" i="1"/>
  <c r="W1733" i="1"/>
  <c r="Y1733" i="1"/>
  <c r="Z1733" i="1"/>
  <c r="AA1733" i="1"/>
  <c r="AB1733" i="1"/>
  <c r="AC1733" i="1"/>
  <c r="AD1733" i="1"/>
  <c r="AE1733" i="1"/>
  <c r="U1734" i="1"/>
  <c r="V1734" i="1"/>
  <c r="W1734" i="1"/>
  <c r="Y1734" i="1"/>
  <c r="Z1734" i="1"/>
  <c r="AA1734" i="1"/>
  <c r="AB1734" i="1"/>
  <c r="AC1734" i="1"/>
  <c r="AD1734" i="1"/>
  <c r="AE1734" i="1"/>
  <c r="U1735" i="1"/>
  <c r="V1735" i="1"/>
  <c r="W1735" i="1"/>
  <c r="Y1735" i="1"/>
  <c r="Z1735" i="1"/>
  <c r="AA1735" i="1"/>
  <c r="AB1735" i="1"/>
  <c r="AC1735" i="1"/>
  <c r="AD1735" i="1"/>
  <c r="AE1735" i="1"/>
  <c r="U1736" i="1"/>
  <c r="V1736" i="1"/>
  <c r="W1736" i="1"/>
  <c r="Y1736" i="1"/>
  <c r="Z1736" i="1"/>
  <c r="AA1736" i="1"/>
  <c r="AB1736" i="1"/>
  <c r="AC1736" i="1"/>
  <c r="AD1736" i="1"/>
  <c r="AE1736" i="1"/>
  <c r="U1737" i="1"/>
  <c r="V1737" i="1"/>
  <c r="W1737" i="1"/>
  <c r="Y1737" i="1"/>
  <c r="Z1737" i="1"/>
  <c r="AA1737" i="1"/>
  <c r="AB1737" i="1"/>
  <c r="AC1737" i="1"/>
  <c r="AD1737" i="1"/>
  <c r="AE1737" i="1"/>
  <c r="U1738" i="1"/>
  <c r="V1738" i="1"/>
  <c r="W1738" i="1"/>
  <c r="Y1738" i="1"/>
  <c r="Z1738" i="1"/>
  <c r="AA1738" i="1"/>
  <c r="AB1738" i="1"/>
  <c r="AC1738" i="1"/>
  <c r="AD1738" i="1"/>
  <c r="AE1738" i="1"/>
  <c r="U1739" i="1"/>
  <c r="V1739" i="1"/>
  <c r="W1739" i="1"/>
  <c r="Y1739" i="1"/>
  <c r="Z1739" i="1"/>
  <c r="AA1739" i="1"/>
  <c r="AB1739" i="1"/>
  <c r="AC1739" i="1"/>
  <c r="AD1739" i="1"/>
  <c r="AE1739" i="1"/>
  <c r="U1740" i="1"/>
  <c r="V1740" i="1"/>
  <c r="W1740" i="1"/>
  <c r="Y1740" i="1"/>
  <c r="Z1740" i="1"/>
  <c r="AA1740" i="1"/>
  <c r="AB1740" i="1"/>
  <c r="AC1740" i="1"/>
  <c r="AD1740" i="1"/>
  <c r="AE1740" i="1"/>
  <c r="U1741" i="1"/>
  <c r="V1741" i="1"/>
  <c r="W1741" i="1"/>
  <c r="Y1741" i="1"/>
  <c r="Z1741" i="1"/>
  <c r="AA1741" i="1"/>
  <c r="AB1741" i="1"/>
  <c r="AC1741" i="1"/>
  <c r="AD1741" i="1"/>
  <c r="AE1741" i="1"/>
  <c r="U1742" i="1"/>
  <c r="V1742" i="1"/>
  <c r="W1742" i="1"/>
  <c r="Y1742" i="1"/>
  <c r="Z1742" i="1"/>
  <c r="AA1742" i="1"/>
  <c r="AB1742" i="1"/>
  <c r="AC1742" i="1"/>
  <c r="AD1742" i="1"/>
  <c r="AE1742" i="1"/>
  <c r="U1743" i="1"/>
  <c r="V1743" i="1"/>
  <c r="W1743" i="1"/>
  <c r="Y1743" i="1"/>
  <c r="Z1743" i="1"/>
  <c r="AA1743" i="1"/>
  <c r="AB1743" i="1"/>
  <c r="AC1743" i="1"/>
  <c r="AD1743" i="1"/>
  <c r="AE1743" i="1"/>
  <c r="U1744" i="1"/>
  <c r="V1744" i="1"/>
  <c r="W1744" i="1"/>
  <c r="Y1744" i="1"/>
  <c r="Z1744" i="1"/>
  <c r="AA1744" i="1"/>
  <c r="AB1744" i="1"/>
  <c r="AC1744" i="1"/>
  <c r="AD1744" i="1"/>
  <c r="AE1744" i="1"/>
  <c r="U1745" i="1"/>
  <c r="V1745" i="1"/>
  <c r="W1745" i="1"/>
  <c r="Y1745" i="1"/>
  <c r="Z1745" i="1"/>
  <c r="AA1745" i="1"/>
  <c r="AB1745" i="1"/>
  <c r="AC1745" i="1"/>
  <c r="AD1745" i="1"/>
  <c r="AE1745" i="1"/>
  <c r="U1746" i="1"/>
  <c r="V1746" i="1"/>
  <c r="W1746" i="1"/>
  <c r="Y1746" i="1"/>
  <c r="Z1746" i="1"/>
  <c r="AA1746" i="1"/>
  <c r="AB1746" i="1"/>
  <c r="AC1746" i="1"/>
  <c r="AD1746" i="1"/>
  <c r="AE1746" i="1"/>
  <c r="U1747" i="1"/>
  <c r="V1747" i="1"/>
  <c r="W1747" i="1"/>
  <c r="Y1747" i="1"/>
  <c r="Z1747" i="1"/>
  <c r="AA1747" i="1"/>
  <c r="AB1747" i="1"/>
  <c r="AC1747" i="1"/>
  <c r="AD1747" i="1"/>
  <c r="AE1747" i="1"/>
  <c r="U1748" i="1"/>
  <c r="V1748" i="1"/>
  <c r="W1748" i="1"/>
  <c r="Y1748" i="1"/>
  <c r="Z1748" i="1"/>
  <c r="AA1748" i="1"/>
  <c r="AB1748" i="1"/>
  <c r="AC1748" i="1"/>
  <c r="AD1748" i="1"/>
  <c r="AE1748" i="1"/>
  <c r="U1749" i="1"/>
  <c r="V1749" i="1"/>
  <c r="W1749" i="1"/>
  <c r="Y1749" i="1"/>
  <c r="Z1749" i="1"/>
  <c r="AA1749" i="1"/>
  <c r="AB1749" i="1"/>
  <c r="AC1749" i="1"/>
  <c r="AD1749" i="1"/>
  <c r="AE1749" i="1"/>
  <c r="U1750" i="1"/>
  <c r="V1750" i="1"/>
  <c r="W1750" i="1"/>
  <c r="Y1750" i="1"/>
  <c r="Z1750" i="1"/>
  <c r="AA1750" i="1"/>
  <c r="AB1750" i="1"/>
  <c r="AC1750" i="1"/>
  <c r="AD1750" i="1"/>
  <c r="AE1750" i="1"/>
  <c r="U1751" i="1"/>
  <c r="V1751" i="1"/>
  <c r="W1751" i="1"/>
  <c r="Y1751" i="1"/>
  <c r="Z1751" i="1"/>
  <c r="AA1751" i="1"/>
  <c r="AB1751" i="1"/>
  <c r="AC1751" i="1"/>
  <c r="AD1751" i="1"/>
  <c r="AE1751" i="1"/>
  <c r="U1752" i="1"/>
  <c r="V1752" i="1"/>
  <c r="W1752" i="1"/>
  <c r="Y1752" i="1"/>
  <c r="Z1752" i="1"/>
  <c r="AA1752" i="1"/>
  <c r="AB1752" i="1"/>
  <c r="AC1752" i="1"/>
  <c r="AD1752" i="1"/>
  <c r="AE1752" i="1"/>
  <c r="U1753" i="1"/>
  <c r="V1753" i="1"/>
  <c r="W1753" i="1"/>
  <c r="Y1753" i="1"/>
  <c r="Z1753" i="1"/>
  <c r="AA1753" i="1"/>
  <c r="AB1753" i="1"/>
  <c r="AC1753" i="1"/>
  <c r="AD1753" i="1"/>
  <c r="U1754" i="1"/>
  <c r="V1754" i="1"/>
  <c r="W1754" i="1"/>
  <c r="Y1754" i="1"/>
  <c r="Z1754" i="1"/>
  <c r="AA1754" i="1"/>
  <c r="AB1754" i="1"/>
  <c r="AC1754" i="1"/>
  <c r="AD1754" i="1"/>
  <c r="AE1754" i="1"/>
  <c r="U1755" i="1"/>
  <c r="V1755" i="1"/>
  <c r="W1755" i="1"/>
  <c r="Y1755" i="1"/>
  <c r="Z1755" i="1"/>
  <c r="AA1755" i="1"/>
  <c r="AB1755" i="1"/>
  <c r="AC1755" i="1"/>
  <c r="AD1755" i="1"/>
  <c r="U1756" i="1"/>
  <c r="V1756" i="1"/>
  <c r="W1756" i="1"/>
  <c r="Y1756" i="1"/>
  <c r="Z1756" i="1"/>
  <c r="AA1756" i="1"/>
  <c r="AB1756" i="1"/>
  <c r="AC1756" i="1"/>
  <c r="AD1756" i="1"/>
  <c r="AE1756" i="1"/>
  <c r="U1757" i="1"/>
  <c r="V1757" i="1"/>
  <c r="W1757" i="1"/>
  <c r="Y1757" i="1"/>
  <c r="Z1757" i="1"/>
  <c r="AA1757" i="1"/>
  <c r="AB1757" i="1"/>
  <c r="AC1757" i="1"/>
  <c r="AD1757" i="1"/>
  <c r="U1758" i="1"/>
  <c r="V1758" i="1"/>
  <c r="W1758" i="1"/>
  <c r="Y1758" i="1"/>
  <c r="Z1758" i="1"/>
  <c r="AA1758" i="1"/>
  <c r="AB1758" i="1"/>
  <c r="AC1758" i="1"/>
  <c r="AD1758" i="1"/>
  <c r="U1759" i="1"/>
  <c r="V1759" i="1"/>
  <c r="W1759" i="1"/>
  <c r="Y1759" i="1"/>
  <c r="Z1759" i="1"/>
  <c r="AA1759" i="1"/>
  <c r="AB1759" i="1"/>
  <c r="AC1759" i="1"/>
  <c r="AD1759" i="1"/>
  <c r="U1760" i="1"/>
  <c r="V1760" i="1"/>
  <c r="W1760" i="1"/>
  <c r="Y1760" i="1"/>
  <c r="Z1760" i="1"/>
  <c r="AA1760" i="1"/>
  <c r="AB1760" i="1"/>
  <c r="AC1760" i="1"/>
  <c r="AD1760" i="1"/>
  <c r="AE1760" i="1"/>
  <c r="U1761" i="1"/>
  <c r="V1761" i="1"/>
  <c r="W1761" i="1"/>
  <c r="Y1761" i="1"/>
  <c r="Z1761" i="1"/>
  <c r="AA1761" i="1"/>
  <c r="AB1761" i="1"/>
  <c r="AC1761" i="1"/>
  <c r="AD1761" i="1"/>
  <c r="AE1761" i="1"/>
  <c r="U1762" i="1"/>
  <c r="V1762" i="1"/>
  <c r="W1762" i="1"/>
  <c r="Y1762" i="1"/>
  <c r="Z1762" i="1"/>
  <c r="AA1762" i="1"/>
  <c r="AB1762" i="1"/>
  <c r="AC1762" i="1"/>
  <c r="AD1762" i="1"/>
  <c r="U1763" i="1"/>
  <c r="V1763" i="1"/>
  <c r="W1763" i="1"/>
  <c r="Y1763" i="1"/>
  <c r="Z1763" i="1"/>
  <c r="AA1763" i="1"/>
  <c r="AB1763" i="1"/>
  <c r="AC1763" i="1"/>
  <c r="AD1763" i="1"/>
  <c r="AE1763" i="1"/>
  <c r="U1764" i="1"/>
  <c r="V1764" i="1"/>
  <c r="W1764" i="1"/>
  <c r="Y1764" i="1"/>
  <c r="Z1764" i="1"/>
  <c r="AA1764" i="1"/>
  <c r="AB1764" i="1"/>
  <c r="AC1764" i="1"/>
  <c r="AD1764" i="1"/>
  <c r="AE1764" i="1"/>
  <c r="U1765" i="1"/>
  <c r="V1765" i="1"/>
  <c r="W1765" i="1"/>
  <c r="Y1765" i="1"/>
  <c r="Z1765" i="1"/>
  <c r="AA1765" i="1"/>
  <c r="AB1765" i="1"/>
  <c r="AC1765" i="1"/>
  <c r="AD1765" i="1"/>
  <c r="AE1765" i="1"/>
  <c r="U1766" i="1"/>
  <c r="V1766" i="1"/>
  <c r="W1766" i="1"/>
  <c r="Y1766" i="1"/>
  <c r="Z1766" i="1"/>
  <c r="AA1766" i="1"/>
  <c r="AB1766" i="1"/>
  <c r="AC1766" i="1"/>
  <c r="AD1766" i="1"/>
  <c r="AE1766" i="1"/>
  <c r="U1767" i="1"/>
  <c r="V1767" i="1"/>
  <c r="W1767" i="1"/>
  <c r="Y1767" i="1"/>
  <c r="Z1767" i="1"/>
  <c r="AA1767" i="1"/>
  <c r="AB1767" i="1"/>
  <c r="AC1767" i="1"/>
  <c r="AD1767" i="1"/>
  <c r="AE1767" i="1"/>
  <c r="U1768" i="1"/>
  <c r="V1768" i="1"/>
  <c r="W1768" i="1"/>
  <c r="Y1768" i="1"/>
  <c r="Z1768" i="1"/>
  <c r="AA1768" i="1"/>
  <c r="AB1768" i="1"/>
  <c r="AC1768" i="1"/>
  <c r="AD1768" i="1"/>
  <c r="AE1768" i="1"/>
  <c r="U1769" i="1"/>
  <c r="V1769" i="1"/>
  <c r="W1769" i="1"/>
  <c r="Y1769" i="1"/>
  <c r="Z1769" i="1"/>
  <c r="AA1769" i="1"/>
  <c r="AB1769" i="1"/>
  <c r="AC1769" i="1"/>
  <c r="AD1769" i="1"/>
  <c r="AE1769" i="1"/>
  <c r="U1770" i="1"/>
  <c r="V1770" i="1"/>
  <c r="W1770" i="1"/>
  <c r="Y1770" i="1"/>
  <c r="Z1770" i="1"/>
  <c r="AA1770" i="1"/>
  <c r="AB1770" i="1"/>
  <c r="AC1770" i="1"/>
  <c r="AD1770" i="1"/>
  <c r="AE1770" i="1"/>
  <c r="U1771" i="1"/>
  <c r="V1771" i="1"/>
  <c r="W1771" i="1"/>
  <c r="Y1771" i="1"/>
  <c r="Z1771" i="1"/>
  <c r="AA1771" i="1"/>
  <c r="AB1771" i="1"/>
  <c r="AC1771" i="1"/>
  <c r="AD1771" i="1"/>
  <c r="AE1771" i="1"/>
  <c r="U1772" i="1"/>
  <c r="V1772" i="1"/>
  <c r="W1772" i="1"/>
  <c r="Y1772" i="1"/>
  <c r="Z1772" i="1"/>
  <c r="AA1772" i="1"/>
  <c r="AB1772" i="1"/>
  <c r="AC1772" i="1"/>
  <c r="AD1772" i="1"/>
  <c r="AE1772" i="1"/>
  <c r="U1773" i="1"/>
  <c r="V1773" i="1"/>
  <c r="W1773" i="1"/>
  <c r="Y1773" i="1"/>
  <c r="Z1773" i="1"/>
  <c r="AA1773" i="1"/>
  <c r="AB1773" i="1"/>
  <c r="AC1773" i="1"/>
  <c r="AD1773" i="1"/>
  <c r="AE1773" i="1"/>
  <c r="U1774" i="1"/>
  <c r="V1774" i="1"/>
  <c r="W1774" i="1"/>
  <c r="Y1774" i="1"/>
  <c r="Z1774" i="1"/>
  <c r="AA1774" i="1"/>
  <c r="AB1774" i="1"/>
  <c r="AC1774" i="1"/>
  <c r="AD1774" i="1"/>
  <c r="AE1774" i="1"/>
  <c r="U1775" i="1"/>
  <c r="V1775" i="1"/>
  <c r="W1775" i="1"/>
  <c r="Y1775" i="1"/>
  <c r="Z1775" i="1"/>
  <c r="AA1775" i="1"/>
  <c r="AB1775" i="1"/>
  <c r="AC1775" i="1"/>
  <c r="AD1775" i="1"/>
  <c r="AE1775" i="1"/>
  <c r="U1776" i="1"/>
  <c r="V1776" i="1"/>
  <c r="W1776" i="1"/>
  <c r="Y1776" i="1"/>
  <c r="Z1776" i="1"/>
  <c r="AA1776" i="1"/>
  <c r="AB1776" i="1"/>
  <c r="AC1776" i="1"/>
  <c r="AD1776" i="1"/>
  <c r="AE1776" i="1"/>
  <c r="U1777" i="1"/>
  <c r="V1777" i="1"/>
  <c r="W1777" i="1"/>
  <c r="Y1777" i="1"/>
  <c r="Z1777" i="1"/>
  <c r="AA1777" i="1"/>
  <c r="AB1777" i="1"/>
  <c r="AC1777" i="1"/>
  <c r="AD1777" i="1"/>
  <c r="AE1777" i="1"/>
  <c r="U1778" i="1"/>
  <c r="V1778" i="1"/>
  <c r="W1778" i="1"/>
  <c r="Y1778" i="1"/>
  <c r="Z1778" i="1"/>
  <c r="AA1778" i="1"/>
  <c r="AB1778" i="1"/>
  <c r="AC1778" i="1"/>
  <c r="AD1778" i="1"/>
  <c r="AE1778" i="1"/>
  <c r="U1779" i="1"/>
  <c r="V1779" i="1"/>
  <c r="W1779" i="1"/>
  <c r="Y1779" i="1"/>
  <c r="Z1779" i="1"/>
  <c r="AA1779" i="1"/>
  <c r="AB1779" i="1"/>
  <c r="AC1779" i="1"/>
  <c r="AD1779" i="1"/>
  <c r="AE1779" i="1"/>
  <c r="U1780" i="1"/>
  <c r="V1780" i="1"/>
  <c r="W1780" i="1"/>
  <c r="Y1780" i="1"/>
  <c r="Z1780" i="1"/>
  <c r="AA1780" i="1"/>
  <c r="AB1780" i="1"/>
  <c r="AC1780" i="1"/>
  <c r="AD1780" i="1"/>
  <c r="AE1780" i="1"/>
  <c r="U1781" i="1"/>
  <c r="V1781" i="1"/>
  <c r="W1781" i="1"/>
  <c r="Y1781" i="1"/>
  <c r="Z1781" i="1"/>
  <c r="AA1781" i="1"/>
  <c r="AB1781" i="1"/>
  <c r="AC1781" i="1"/>
  <c r="AD1781" i="1"/>
  <c r="AE1781" i="1"/>
  <c r="U1782" i="1"/>
  <c r="V1782" i="1"/>
  <c r="W1782" i="1"/>
  <c r="Y1782" i="1"/>
  <c r="Z1782" i="1"/>
  <c r="AA1782" i="1"/>
  <c r="AB1782" i="1"/>
  <c r="AC1782" i="1"/>
  <c r="AD1782" i="1"/>
  <c r="AE1782" i="1"/>
  <c r="U1783" i="1"/>
  <c r="V1783" i="1"/>
  <c r="W1783" i="1"/>
  <c r="Y1783" i="1"/>
  <c r="Z1783" i="1"/>
  <c r="AA1783" i="1"/>
  <c r="AB1783" i="1"/>
  <c r="AC1783" i="1"/>
  <c r="AD1783" i="1"/>
  <c r="AE1783" i="1"/>
  <c r="U1784" i="1"/>
  <c r="V1784" i="1"/>
  <c r="W1784" i="1"/>
  <c r="Y1784" i="1"/>
  <c r="Z1784" i="1"/>
  <c r="AA1784" i="1"/>
  <c r="AB1784" i="1"/>
  <c r="AC1784" i="1"/>
  <c r="AD1784" i="1"/>
  <c r="AE1784" i="1"/>
  <c r="U1785" i="1"/>
  <c r="V1785" i="1"/>
  <c r="W1785" i="1"/>
  <c r="Y1785" i="1"/>
  <c r="Z1785" i="1"/>
  <c r="AA1785" i="1"/>
  <c r="AB1785" i="1"/>
  <c r="AC1785" i="1"/>
  <c r="AD1785" i="1"/>
  <c r="AE1785" i="1"/>
  <c r="U1786" i="1"/>
  <c r="V1786" i="1"/>
  <c r="W1786" i="1"/>
  <c r="Y1786" i="1"/>
  <c r="Z1786" i="1"/>
  <c r="AA1786" i="1"/>
  <c r="AB1786" i="1"/>
  <c r="AC1786" i="1"/>
  <c r="AD1786" i="1"/>
  <c r="AE1786" i="1"/>
  <c r="U1787" i="1"/>
  <c r="V1787" i="1"/>
  <c r="W1787" i="1"/>
  <c r="Y1787" i="1"/>
  <c r="Z1787" i="1"/>
  <c r="AA1787" i="1"/>
  <c r="AB1787" i="1"/>
  <c r="AC1787" i="1"/>
  <c r="AD1787" i="1"/>
  <c r="AE1787" i="1"/>
  <c r="U1788" i="1"/>
  <c r="V1788" i="1"/>
  <c r="W1788" i="1"/>
  <c r="Y1788" i="1"/>
  <c r="Z1788" i="1"/>
  <c r="AA1788" i="1"/>
  <c r="AB1788" i="1"/>
  <c r="AC1788" i="1"/>
  <c r="AD1788" i="1"/>
  <c r="AE1788" i="1"/>
  <c r="U1789" i="1"/>
  <c r="V1789" i="1"/>
  <c r="W1789" i="1"/>
  <c r="Y1789" i="1"/>
  <c r="Z1789" i="1"/>
  <c r="AA1789" i="1"/>
  <c r="AB1789" i="1"/>
  <c r="AC1789" i="1"/>
  <c r="AD1789" i="1"/>
  <c r="AE1789" i="1"/>
  <c r="U1790" i="1"/>
  <c r="V1790" i="1"/>
  <c r="W1790" i="1"/>
  <c r="Y1790" i="1"/>
  <c r="Z1790" i="1"/>
  <c r="AA1790" i="1"/>
  <c r="AB1790" i="1"/>
  <c r="AC1790" i="1"/>
  <c r="AD1790" i="1"/>
  <c r="AE1790" i="1"/>
  <c r="U1791" i="1"/>
  <c r="V1791" i="1"/>
  <c r="W1791" i="1"/>
  <c r="Y1791" i="1"/>
  <c r="Z1791" i="1"/>
  <c r="AA1791" i="1"/>
  <c r="AB1791" i="1"/>
  <c r="AC1791" i="1"/>
  <c r="AD1791" i="1"/>
  <c r="AE1791" i="1"/>
  <c r="U1792" i="1"/>
  <c r="V1792" i="1"/>
  <c r="W1792" i="1"/>
  <c r="Y1792" i="1"/>
  <c r="Z1792" i="1"/>
  <c r="AA1792" i="1"/>
  <c r="AB1792" i="1"/>
  <c r="AC1792" i="1"/>
  <c r="AD1792" i="1"/>
  <c r="AE1792" i="1"/>
  <c r="U1793" i="1"/>
  <c r="V1793" i="1"/>
  <c r="W1793" i="1"/>
  <c r="Y1793" i="1"/>
  <c r="Z1793" i="1"/>
  <c r="AA1793" i="1"/>
  <c r="AB1793" i="1"/>
  <c r="AC1793" i="1"/>
  <c r="AD1793" i="1"/>
  <c r="AE1793" i="1"/>
  <c r="U1794" i="1"/>
  <c r="V1794" i="1"/>
  <c r="W1794" i="1"/>
  <c r="Y1794" i="1"/>
  <c r="Z1794" i="1"/>
  <c r="AA1794" i="1"/>
  <c r="AB1794" i="1"/>
  <c r="AC1794" i="1"/>
  <c r="AD1794" i="1"/>
  <c r="AE1794" i="1"/>
  <c r="U1795" i="1"/>
  <c r="V1795" i="1"/>
  <c r="W1795" i="1"/>
  <c r="Y1795" i="1"/>
  <c r="Z1795" i="1"/>
  <c r="AA1795" i="1"/>
  <c r="AB1795" i="1"/>
  <c r="AC1795" i="1"/>
  <c r="AD1795" i="1"/>
  <c r="AE1795" i="1"/>
  <c r="U1796" i="1"/>
  <c r="V1796" i="1"/>
  <c r="W1796" i="1"/>
  <c r="Y1796" i="1"/>
  <c r="Z1796" i="1"/>
  <c r="AA1796" i="1"/>
  <c r="AB1796" i="1"/>
  <c r="AC1796" i="1"/>
  <c r="AD1796" i="1"/>
  <c r="AE1796" i="1"/>
  <c r="U1797" i="1"/>
  <c r="V1797" i="1"/>
  <c r="W1797" i="1"/>
  <c r="Y1797" i="1"/>
  <c r="Z1797" i="1"/>
  <c r="AA1797" i="1"/>
  <c r="AB1797" i="1"/>
  <c r="AC1797" i="1"/>
  <c r="AD1797" i="1"/>
  <c r="AE1797" i="1"/>
  <c r="U1798" i="1"/>
  <c r="V1798" i="1"/>
  <c r="W1798" i="1"/>
  <c r="Y1798" i="1"/>
  <c r="Z1798" i="1"/>
  <c r="AA1798" i="1"/>
  <c r="AB1798" i="1"/>
  <c r="AC1798" i="1"/>
  <c r="AD1798" i="1"/>
  <c r="AE1798" i="1"/>
  <c r="U1799" i="1"/>
  <c r="V1799" i="1"/>
  <c r="W1799" i="1"/>
  <c r="Y1799" i="1"/>
  <c r="Z1799" i="1"/>
  <c r="AA1799" i="1"/>
  <c r="AB1799" i="1"/>
  <c r="AC1799" i="1"/>
  <c r="AD1799" i="1"/>
  <c r="AE1799" i="1"/>
  <c r="U1800" i="1"/>
  <c r="V1800" i="1"/>
  <c r="W1800" i="1"/>
  <c r="Y1800" i="1"/>
  <c r="Z1800" i="1"/>
  <c r="AA1800" i="1"/>
  <c r="AB1800" i="1"/>
  <c r="AC1800" i="1"/>
  <c r="AD1800" i="1"/>
  <c r="U1801" i="1"/>
  <c r="V1801" i="1"/>
  <c r="W1801" i="1"/>
  <c r="Y1801" i="1"/>
  <c r="Z1801" i="1"/>
  <c r="AA1801" i="1"/>
  <c r="AB1801" i="1"/>
  <c r="AC1801" i="1"/>
  <c r="AD1801" i="1"/>
  <c r="U1802" i="1"/>
  <c r="V1802" i="1"/>
  <c r="W1802" i="1"/>
  <c r="Y1802" i="1"/>
  <c r="Z1802" i="1"/>
  <c r="AA1802" i="1"/>
  <c r="AB1802" i="1"/>
  <c r="AC1802" i="1"/>
  <c r="AD1802" i="1"/>
  <c r="U1803" i="1"/>
  <c r="V1803" i="1"/>
  <c r="W1803" i="1"/>
  <c r="Y1803" i="1"/>
  <c r="Z1803" i="1"/>
  <c r="AA1803" i="1"/>
  <c r="AB1803" i="1"/>
  <c r="AC1803" i="1"/>
  <c r="AD1803" i="1"/>
  <c r="U1804" i="1"/>
  <c r="V1804" i="1"/>
  <c r="W1804" i="1"/>
  <c r="Y1804" i="1"/>
  <c r="Z1804" i="1"/>
  <c r="AA1804" i="1"/>
  <c r="AB1804" i="1"/>
  <c r="AC1804" i="1"/>
  <c r="AD1804" i="1"/>
  <c r="AE1804" i="1"/>
  <c r="U1805" i="1"/>
  <c r="V1805" i="1"/>
  <c r="W1805" i="1"/>
  <c r="Y1805" i="1"/>
  <c r="Z1805" i="1"/>
  <c r="AA1805" i="1"/>
  <c r="AB1805" i="1"/>
  <c r="AC1805" i="1"/>
  <c r="AD1805" i="1"/>
  <c r="AE1805" i="1"/>
  <c r="U1806" i="1"/>
  <c r="V1806" i="1"/>
  <c r="W1806" i="1"/>
  <c r="Y1806" i="1"/>
  <c r="Z1806" i="1"/>
  <c r="AA1806" i="1"/>
  <c r="AB1806" i="1"/>
  <c r="AC1806" i="1"/>
  <c r="AD1806" i="1"/>
  <c r="AE1806" i="1"/>
  <c r="U1807" i="1"/>
  <c r="V1807" i="1"/>
  <c r="W1807" i="1"/>
  <c r="Y1807" i="1"/>
  <c r="Z1807" i="1"/>
  <c r="AA1807" i="1"/>
  <c r="AB1807" i="1"/>
  <c r="AC1807" i="1"/>
  <c r="AD1807" i="1"/>
  <c r="U1808" i="1"/>
  <c r="V1808" i="1"/>
  <c r="W1808" i="1"/>
  <c r="Y1808" i="1"/>
  <c r="Z1808" i="1"/>
  <c r="AA1808" i="1"/>
  <c r="AB1808" i="1"/>
  <c r="AC1808" i="1"/>
  <c r="AD1808" i="1"/>
  <c r="U1809" i="1"/>
  <c r="V1809" i="1"/>
  <c r="W1809" i="1"/>
  <c r="Y1809" i="1"/>
  <c r="Z1809" i="1"/>
  <c r="AA1809" i="1"/>
  <c r="AB1809" i="1"/>
  <c r="AC1809" i="1"/>
  <c r="AD1809" i="1"/>
  <c r="U1810" i="1"/>
  <c r="V1810" i="1"/>
  <c r="W1810" i="1"/>
  <c r="Y1810" i="1"/>
  <c r="Z1810" i="1"/>
  <c r="AA1810" i="1"/>
  <c r="AB1810" i="1"/>
  <c r="AC1810" i="1"/>
  <c r="AD1810" i="1"/>
  <c r="U1811" i="1"/>
  <c r="V1811" i="1"/>
  <c r="W1811" i="1"/>
  <c r="Y1811" i="1"/>
  <c r="Z1811" i="1"/>
  <c r="AA1811" i="1"/>
  <c r="AB1811" i="1"/>
  <c r="AC1811" i="1"/>
  <c r="AD1811" i="1"/>
  <c r="AE1811" i="1"/>
  <c r="U1812" i="1"/>
  <c r="V1812" i="1"/>
  <c r="W1812" i="1"/>
  <c r="Y1812" i="1"/>
  <c r="Z1812" i="1"/>
  <c r="AA1812" i="1"/>
  <c r="AB1812" i="1"/>
  <c r="AC1812" i="1"/>
  <c r="AD1812" i="1"/>
  <c r="AE1812" i="1"/>
  <c r="U1813" i="1"/>
  <c r="V1813" i="1"/>
  <c r="W1813" i="1"/>
  <c r="Y1813" i="1"/>
  <c r="Z1813" i="1"/>
  <c r="AA1813" i="1"/>
  <c r="AB1813" i="1"/>
  <c r="AC1813" i="1"/>
  <c r="AD1813" i="1"/>
  <c r="AE1813" i="1"/>
  <c r="U1814" i="1"/>
  <c r="V1814" i="1"/>
  <c r="W1814" i="1"/>
  <c r="Y1814" i="1"/>
  <c r="Z1814" i="1"/>
  <c r="AA1814" i="1"/>
  <c r="AB1814" i="1"/>
  <c r="AC1814" i="1"/>
  <c r="AD1814" i="1"/>
  <c r="AE1814" i="1"/>
  <c r="U1815" i="1"/>
  <c r="V1815" i="1"/>
  <c r="W1815" i="1"/>
  <c r="Y1815" i="1"/>
  <c r="Z1815" i="1"/>
  <c r="AA1815" i="1"/>
  <c r="AB1815" i="1"/>
  <c r="AC1815" i="1"/>
  <c r="AD1815" i="1"/>
  <c r="AE1815" i="1"/>
  <c r="U1816" i="1"/>
  <c r="V1816" i="1"/>
  <c r="W1816" i="1"/>
  <c r="Y1816" i="1"/>
  <c r="Z1816" i="1"/>
  <c r="AA1816" i="1"/>
  <c r="AB1816" i="1"/>
  <c r="AC1816" i="1"/>
  <c r="AD1816" i="1"/>
  <c r="AE1816" i="1"/>
  <c r="U1817" i="1"/>
  <c r="V1817" i="1"/>
  <c r="W1817" i="1"/>
  <c r="Y1817" i="1"/>
  <c r="Z1817" i="1"/>
  <c r="AA1817" i="1"/>
  <c r="AB1817" i="1"/>
  <c r="AC1817" i="1"/>
  <c r="AD1817" i="1"/>
  <c r="AE1817" i="1"/>
  <c r="U1818" i="1"/>
  <c r="V1818" i="1"/>
  <c r="W1818" i="1"/>
  <c r="Y1818" i="1"/>
  <c r="Z1818" i="1"/>
  <c r="AA1818" i="1"/>
  <c r="AB1818" i="1"/>
  <c r="AC1818" i="1"/>
  <c r="AD1818" i="1"/>
  <c r="AE1818" i="1"/>
  <c r="U1819" i="1"/>
  <c r="V1819" i="1"/>
  <c r="W1819" i="1"/>
  <c r="Y1819" i="1"/>
  <c r="Z1819" i="1"/>
  <c r="AA1819" i="1"/>
  <c r="AB1819" i="1"/>
  <c r="AC1819" i="1"/>
  <c r="AD1819" i="1"/>
  <c r="AE1819" i="1"/>
  <c r="U1820" i="1"/>
  <c r="V1820" i="1"/>
  <c r="W1820" i="1"/>
  <c r="Y1820" i="1"/>
  <c r="Z1820" i="1"/>
  <c r="AA1820" i="1"/>
  <c r="AB1820" i="1"/>
  <c r="AC1820" i="1"/>
  <c r="AD1820" i="1"/>
  <c r="AE1820" i="1"/>
  <c r="U1821" i="1"/>
  <c r="V1821" i="1"/>
  <c r="W1821" i="1"/>
  <c r="Y1821" i="1"/>
  <c r="Z1821" i="1"/>
  <c r="AA1821" i="1"/>
  <c r="AB1821" i="1"/>
  <c r="AC1821" i="1"/>
  <c r="AD1821" i="1"/>
  <c r="AE1821" i="1"/>
  <c r="U1822" i="1"/>
  <c r="V1822" i="1"/>
  <c r="W1822" i="1"/>
  <c r="Y1822" i="1"/>
  <c r="Z1822" i="1"/>
  <c r="AA1822" i="1"/>
  <c r="AB1822" i="1"/>
  <c r="AC1822" i="1"/>
  <c r="AD1822" i="1"/>
  <c r="AE1822" i="1"/>
  <c r="U1823" i="1"/>
  <c r="V1823" i="1"/>
  <c r="W1823" i="1"/>
  <c r="Y1823" i="1"/>
  <c r="Z1823" i="1"/>
  <c r="AA1823" i="1"/>
  <c r="AB1823" i="1"/>
  <c r="AC1823" i="1"/>
  <c r="AD1823" i="1"/>
  <c r="AE1823" i="1"/>
  <c r="U1824" i="1"/>
  <c r="V1824" i="1"/>
  <c r="W1824" i="1"/>
  <c r="Y1824" i="1"/>
  <c r="Z1824" i="1"/>
  <c r="AA1824" i="1"/>
  <c r="AB1824" i="1"/>
  <c r="AC1824" i="1"/>
  <c r="AD1824" i="1"/>
  <c r="AE1824" i="1"/>
  <c r="U1825" i="1"/>
  <c r="V1825" i="1"/>
  <c r="W1825" i="1"/>
  <c r="Y1825" i="1"/>
  <c r="Z1825" i="1"/>
  <c r="AA1825" i="1"/>
  <c r="AB1825" i="1"/>
  <c r="AC1825" i="1"/>
  <c r="AD1825" i="1"/>
  <c r="AE1825" i="1"/>
  <c r="U1826" i="1"/>
  <c r="V1826" i="1"/>
  <c r="W1826" i="1"/>
  <c r="Y1826" i="1"/>
  <c r="Z1826" i="1"/>
  <c r="AA1826" i="1"/>
  <c r="AB1826" i="1"/>
  <c r="AC1826" i="1"/>
  <c r="AD1826" i="1"/>
  <c r="AE1826" i="1"/>
  <c r="U1827" i="1"/>
  <c r="V1827" i="1"/>
  <c r="W1827" i="1"/>
  <c r="Y1827" i="1"/>
  <c r="Z1827" i="1"/>
  <c r="AA1827" i="1"/>
  <c r="AB1827" i="1"/>
  <c r="AC1827" i="1"/>
  <c r="AD1827" i="1"/>
  <c r="AE1827" i="1"/>
  <c r="U1828" i="1"/>
  <c r="V1828" i="1"/>
  <c r="W1828" i="1"/>
  <c r="Y1828" i="1"/>
  <c r="Z1828" i="1"/>
  <c r="AA1828" i="1"/>
  <c r="AB1828" i="1"/>
  <c r="AC1828" i="1"/>
  <c r="AD1828" i="1"/>
  <c r="AE1828" i="1"/>
  <c r="U1829" i="1"/>
  <c r="V1829" i="1"/>
  <c r="W1829" i="1"/>
  <c r="Y1829" i="1"/>
  <c r="Z1829" i="1"/>
  <c r="AA1829" i="1"/>
  <c r="AB1829" i="1"/>
  <c r="AC1829" i="1"/>
  <c r="AD1829" i="1"/>
  <c r="AE1829" i="1"/>
  <c r="U1830" i="1"/>
  <c r="V1830" i="1"/>
  <c r="W1830" i="1"/>
  <c r="Y1830" i="1"/>
  <c r="Z1830" i="1"/>
  <c r="AA1830" i="1"/>
  <c r="AB1830" i="1"/>
  <c r="AC1830" i="1"/>
  <c r="AD1830" i="1"/>
  <c r="AE1830" i="1"/>
  <c r="U1831" i="1"/>
  <c r="V1831" i="1"/>
  <c r="W1831" i="1"/>
  <c r="Y1831" i="1"/>
  <c r="Z1831" i="1"/>
  <c r="AA1831" i="1"/>
  <c r="AB1831" i="1"/>
  <c r="AC1831" i="1"/>
  <c r="AD1831" i="1"/>
  <c r="AE1831" i="1"/>
  <c r="U1832" i="1"/>
  <c r="V1832" i="1"/>
  <c r="W1832" i="1"/>
  <c r="Y1832" i="1"/>
  <c r="Z1832" i="1"/>
  <c r="AA1832" i="1"/>
  <c r="AB1832" i="1"/>
  <c r="AC1832" i="1"/>
  <c r="AD1832" i="1"/>
  <c r="AE1832" i="1"/>
  <c r="U1833" i="1"/>
  <c r="V1833" i="1"/>
  <c r="W1833" i="1"/>
  <c r="Y1833" i="1"/>
  <c r="Z1833" i="1"/>
  <c r="AA1833" i="1"/>
  <c r="AB1833" i="1"/>
  <c r="AC1833" i="1"/>
  <c r="AD1833" i="1"/>
  <c r="AE1833" i="1"/>
  <c r="U1834" i="1"/>
  <c r="V1834" i="1"/>
  <c r="W1834" i="1"/>
  <c r="Y1834" i="1"/>
  <c r="Z1834" i="1"/>
  <c r="AA1834" i="1"/>
  <c r="AB1834" i="1"/>
  <c r="AC1834" i="1"/>
  <c r="AD1834" i="1"/>
  <c r="AE1834" i="1"/>
  <c r="U1835" i="1"/>
  <c r="V1835" i="1"/>
  <c r="W1835" i="1"/>
  <c r="Y1835" i="1"/>
  <c r="Z1835" i="1"/>
  <c r="AA1835" i="1"/>
  <c r="AB1835" i="1"/>
  <c r="AC1835" i="1"/>
  <c r="AD1835" i="1"/>
  <c r="AE1835" i="1"/>
  <c r="U1836" i="1"/>
  <c r="V1836" i="1"/>
  <c r="W1836" i="1"/>
  <c r="Y1836" i="1"/>
  <c r="Z1836" i="1"/>
  <c r="AA1836" i="1"/>
  <c r="AB1836" i="1"/>
  <c r="AC1836" i="1"/>
  <c r="AD1836" i="1"/>
  <c r="AE1836" i="1"/>
  <c r="U1837" i="1"/>
  <c r="V1837" i="1"/>
  <c r="W1837" i="1"/>
  <c r="Y1837" i="1"/>
  <c r="Z1837" i="1"/>
  <c r="AA1837" i="1"/>
  <c r="AB1837" i="1"/>
  <c r="AC1837" i="1"/>
  <c r="AD1837" i="1"/>
  <c r="AE1837" i="1"/>
  <c r="U1838" i="1"/>
  <c r="V1838" i="1"/>
  <c r="W1838" i="1"/>
  <c r="Y1838" i="1"/>
  <c r="Z1838" i="1"/>
  <c r="AA1838" i="1"/>
  <c r="AB1838" i="1"/>
  <c r="AC1838" i="1"/>
  <c r="AD1838" i="1"/>
  <c r="AE1838" i="1"/>
  <c r="U1839" i="1"/>
  <c r="V1839" i="1"/>
  <c r="W1839" i="1"/>
  <c r="Y1839" i="1"/>
  <c r="Z1839" i="1"/>
  <c r="AA1839" i="1"/>
  <c r="AB1839" i="1"/>
  <c r="AC1839" i="1"/>
  <c r="AD1839" i="1"/>
  <c r="AE1839" i="1"/>
  <c r="U1840" i="1"/>
  <c r="V1840" i="1"/>
  <c r="W1840" i="1"/>
  <c r="Y1840" i="1"/>
  <c r="Z1840" i="1"/>
  <c r="AA1840" i="1"/>
  <c r="AB1840" i="1"/>
  <c r="AC1840" i="1"/>
  <c r="AD1840" i="1"/>
  <c r="AE1840" i="1"/>
  <c r="U1841" i="1"/>
  <c r="V1841" i="1"/>
  <c r="W1841" i="1"/>
  <c r="Y1841" i="1"/>
  <c r="Z1841" i="1"/>
  <c r="AA1841" i="1"/>
  <c r="AB1841" i="1"/>
  <c r="AC1841" i="1"/>
  <c r="AD1841" i="1"/>
  <c r="AE1841" i="1"/>
  <c r="U1842" i="1"/>
  <c r="V1842" i="1"/>
  <c r="W1842" i="1"/>
  <c r="Y1842" i="1"/>
  <c r="Z1842" i="1"/>
  <c r="AA1842" i="1"/>
  <c r="AB1842" i="1"/>
  <c r="AC1842" i="1"/>
  <c r="AD1842" i="1"/>
  <c r="AE1842" i="1"/>
  <c r="U1843" i="1"/>
  <c r="V1843" i="1"/>
  <c r="W1843" i="1"/>
  <c r="Y1843" i="1"/>
  <c r="Z1843" i="1"/>
  <c r="AA1843" i="1"/>
  <c r="AB1843" i="1"/>
  <c r="AC1843" i="1"/>
  <c r="AD1843" i="1"/>
  <c r="AE1843" i="1"/>
  <c r="U1844" i="1"/>
  <c r="V1844" i="1"/>
  <c r="W1844" i="1"/>
  <c r="Y1844" i="1"/>
  <c r="Z1844" i="1"/>
  <c r="AA1844" i="1"/>
  <c r="AB1844" i="1"/>
  <c r="AC1844" i="1"/>
  <c r="AD1844" i="1"/>
  <c r="AE1844" i="1"/>
  <c r="U1845" i="1"/>
  <c r="V1845" i="1"/>
  <c r="W1845" i="1"/>
  <c r="Y1845" i="1"/>
  <c r="Z1845" i="1"/>
  <c r="AA1845" i="1"/>
  <c r="AB1845" i="1"/>
  <c r="AC1845" i="1"/>
  <c r="AD1845" i="1"/>
  <c r="AE1845" i="1"/>
  <c r="U1846" i="1"/>
  <c r="V1846" i="1"/>
  <c r="W1846" i="1"/>
  <c r="Y1846" i="1"/>
  <c r="Z1846" i="1"/>
  <c r="AA1846" i="1"/>
  <c r="AB1846" i="1"/>
  <c r="AC1846" i="1"/>
  <c r="AD1846" i="1"/>
  <c r="AE1846" i="1"/>
  <c r="U1847" i="1"/>
  <c r="V1847" i="1"/>
  <c r="W1847" i="1"/>
  <c r="Y1847" i="1"/>
  <c r="Z1847" i="1"/>
  <c r="AA1847" i="1"/>
  <c r="AB1847" i="1"/>
  <c r="AC1847" i="1"/>
  <c r="AD1847" i="1"/>
  <c r="AE1847" i="1"/>
  <c r="U1848" i="1"/>
  <c r="V1848" i="1"/>
  <c r="W1848" i="1"/>
  <c r="Y1848" i="1"/>
  <c r="Z1848" i="1"/>
  <c r="AA1848" i="1"/>
  <c r="AB1848" i="1"/>
  <c r="AC1848" i="1"/>
  <c r="AD1848" i="1"/>
  <c r="AE1848" i="1"/>
  <c r="U1849" i="1"/>
  <c r="V1849" i="1"/>
  <c r="W1849" i="1"/>
  <c r="Y1849" i="1"/>
  <c r="Z1849" i="1"/>
  <c r="AA1849" i="1"/>
  <c r="AB1849" i="1"/>
  <c r="AC1849" i="1"/>
  <c r="AD1849" i="1"/>
  <c r="AE1849" i="1"/>
  <c r="U1850" i="1"/>
  <c r="V1850" i="1"/>
  <c r="W1850" i="1"/>
  <c r="Y1850" i="1"/>
  <c r="Z1850" i="1"/>
  <c r="AA1850" i="1"/>
  <c r="AB1850" i="1"/>
  <c r="AC1850" i="1"/>
  <c r="AD1850" i="1"/>
  <c r="AE1850" i="1"/>
  <c r="U1851" i="1"/>
  <c r="V1851" i="1"/>
  <c r="W1851" i="1"/>
  <c r="Y1851" i="1"/>
  <c r="Z1851" i="1"/>
  <c r="AA1851" i="1"/>
  <c r="AB1851" i="1"/>
  <c r="AC1851" i="1"/>
  <c r="AD1851" i="1"/>
  <c r="AE1851" i="1"/>
  <c r="U1852" i="1"/>
  <c r="V1852" i="1"/>
  <c r="W1852" i="1"/>
  <c r="Y1852" i="1"/>
  <c r="Z1852" i="1"/>
  <c r="AA1852" i="1"/>
  <c r="AB1852" i="1"/>
  <c r="AC1852" i="1"/>
  <c r="AD1852" i="1"/>
  <c r="AE1852" i="1"/>
  <c r="U1853" i="1"/>
  <c r="V1853" i="1"/>
  <c r="W1853" i="1"/>
  <c r="Y1853" i="1"/>
  <c r="Z1853" i="1"/>
  <c r="AA1853" i="1"/>
  <c r="AB1853" i="1"/>
  <c r="AC1853" i="1"/>
  <c r="AD1853" i="1"/>
  <c r="AE1853" i="1"/>
  <c r="U1854" i="1"/>
  <c r="V1854" i="1"/>
  <c r="W1854" i="1"/>
  <c r="Y1854" i="1"/>
  <c r="Z1854" i="1"/>
  <c r="AA1854" i="1"/>
  <c r="AB1854" i="1"/>
  <c r="AC1854" i="1"/>
  <c r="AD1854" i="1"/>
  <c r="AE1854" i="1"/>
  <c r="U1855" i="1"/>
  <c r="V1855" i="1"/>
  <c r="W1855" i="1"/>
  <c r="Y1855" i="1"/>
  <c r="Z1855" i="1"/>
  <c r="AA1855" i="1"/>
  <c r="AB1855" i="1"/>
  <c r="AC1855" i="1"/>
  <c r="AD1855" i="1"/>
  <c r="AE1855" i="1"/>
  <c r="U1856" i="1"/>
  <c r="V1856" i="1"/>
  <c r="W1856" i="1"/>
  <c r="Y1856" i="1"/>
  <c r="Z1856" i="1"/>
  <c r="AA1856" i="1"/>
  <c r="AB1856" i="1"/>
  <c r="AC1856" i="1"/>
  <c r="AD1856" i="1"/>
  <c r="AE1856" i="1"/>
  <c r="U1857" i="1"/>
  <c r="V1857" i="1"/>
  <c r="W1857" i="1"/>
  <c r="Y1857" i="1"/>
  <c r="Z1857" i="1"/>
  <c r="AA1857" i="1"/>
  <c r="AB1857" i="1"/>
  <c r="AC1857" i="1"/>
  <c r="AD1857" i="1"/>
  <c r="AE1857" i="1"/>
  <c r="U1858" i="1"/>
  <c r="V1858" i="1"/>
  <c r="W1858" i="1"/>
  <c r="Y1858" i="1"/>
  <c r="Z1858" i="1"/>
  <c r="AA1858" i="1"/>
  <c r="AB1858" i="1"/>
  <c r="AC1858" i="1"/>
  <c r="AD1858" i="1"/>
  <c r="AE1858" i="1"/>
  <c r="U1859" i="1"/>
  <c r="V1859" i="1"/>
  <c r="W1859" i="1"/>
  <c r="Y1859" i="1"/>
  <c r="Z1859" i="1"/>
  <c r="AA1859" i="1"/>
  <c r="AB1859" i="1"/>
  <c r="AC1859" i="1"/>
  <c r="AD1859" i="1"/>
  <c r="AE1859" i="1"/>
  <c r="U1860" i="1"/>
  <c r="V1860" i="1"/>
  <c r="W1860" i="1"/>
  <c r="Y1860" i="1"/>
  <c r="Z1860" i="1"/>
  <c r="AA1860" i="1"/>
  <c r="AB1860" i="1"/>
  <c r="AC1860" i="1"/>
  <c r="AD1860" i="1"/>
  <c r="AE1860" i="1"/>
  <c r="U1861" i="1"/>
  <c r="V1861" i="1"/>
  <c r="W1861" i="1"/>
  <c r="Y1861" i="1"/>
  <c r="Z1861" i="1"/>
  <c r="AA1861" i="1"/>
  <c r="AB1861" i="1"/>
  <c r="AC1861" i="1"/>
  <c r="AD1861" i="1"/>
  <c r="AE1861" i="1"/>
  <c r="U1862" i="1"/>
  <c r="V1862" i="1"/>
  <c r="W1862" i="1"/>
  <c r="Y1862" i="1"/>
  <c r="Z1862" i="1"/>
  <c r="AA1862" i="1"/>
  <c r="AB1862" i="1"/>
  <c r="AC1862" i="1"/>
  <c r="AD1862" i="1"/>
  <c r="AE1862" i="1"/>
  <c r="U1863" i="1"/>
  <c r="V1863" i="1"/>
  <c r="W1863" i="1"/>
  <c r="Y1863" i="1"/>
  <c r="Z1863" i="1"/>
  <c r="AA1863" i="1"/>
  <c r="AB1863" i="1"/>
  <c r="AC1863" i="1"/>
  <c r="AD1863" i="1"/>
  <c r="AE1863" i="1"/>
  <c r="U1864" i="1"/>
  <c r="V1864" i="1"/>
  <c r="W1864" i="1"/>
  <c r="Y1864" i="1"/>
  <c r="Z1864" i="1"/>
  <c r="AA1864" i="1"/>
  <c r="AB1864" i="1"/>
  <c r="AC1864" i="1"/>
  <c r="AD1864" i="1"/>
  <c r="AE1864" i="1"/>
  <c r="U1865" i="1"/>
  <c r="V1865" i="1"/>
  <c r="W1865" i="1"/>
  <c r="Y1865" i="1"/>
  <c r="Z1865" i="1"/>
  <c r="AA1865" i="1"/>
  <c r="AB1865" i="1"/>
  <c r="AC1865" i="1"/>
  <c r="AD1865" i="1"/>
  <c r="AE1865" i="1"/>
  <c r="U1866" i="1"/>
  <c r="V1866" i="1"/>
  <c r="W1866" i="1"/>
  <c r="Y1866" i="1"/>
  <c r="Z1866" i="1"/>
  <c r="AA1866" i="1"/>
  <c r="AB1866" i="1"/>
  <c r="AC1866" i="1"/>
  <c r="AD1866" i="1"/>
  <c r="AE1866" i="1"/>
  <c r="U1867" i="1"/>
  <c r="V1867" i="1"/>
  <c r="W1867" i="1"/>
  <c r="Y1867" i="1"/>
  <c r="Z1867" i="1"/>
  <c r="AA1867" i="1"/>
  <c r="AB1867" i="1"/>
  <c r="AC1867" i="1"/>
  <c r="AD1867" i="1"/>
  <c r="AE1867" i="1"/>
  <c r="U1868" i="1"/>
  <c r="V1868" i="1"/>
  <c r="W1868" i="1"/>
  <c r="Y1868" i="1"/>
  <c r="Z1868" i="1"/>
  <c r="AA1868" i="1"/>
  <c r="AB1868" i="1"/>
  <c r="AC1868" i="1"/>
  <c r="AD1868" i="1"/>
  <c r="AE1868" i="1"/>
  <c r="U1869" i="1"/>
  <c r="V1869" i="1"/>
  <c r="W1869" i="1"/>
  <c r="Y1869" i="1"/>
  <c r="Z1869" i="1"/>
  <c r="AA1869" i="1"/>
  <c r="AB1869" i="1"/>
  <c r="AC1869" i="1"/>
  <c r="AD1869" i="1"/>
  <c r="AE1869" i="1"/>
  <c r="U1870" i="1"/>
  <c r="V1870" i="1"/>
  <c r="W1870" i="1"/>
  <c r="Y1870" i="1"/>
  <c r="Z1870" i="1"/>
  <c r="AA1870" i="1"/>
  <c r="AB1870" i="1"/>
  <c r="AC1870" i="1"/>
  <c r="AD1870" i="1"/>
  <c r="AE1870" i="1"/>
  <c r="U1871" i="1"/>
  <c r="V1871" i="1"/>
  <c r="W1871" i="1"/>
  <c r="Y1871" i="1"/>
  <c r="Z1871" i="1"/>
  <c r="AA1871" i="1"/>
  <c r="AB1871" i="1"/>
  <c r="AC1871" i="1"/>
  <c r="AD1871" i="1"/>
  <c r="U1872" i="1"/>
  <c r="V1872" i="1"/>
  <c r="W1872" i="1"/>
  <c r="Y1872" i="1"/>
  <c r="Z1872" i="1"/>
  <c r="AA1872" i="1"/>
  <c r="AB1872" i="1"/>
  <c r="AC1872" i="1"/>
  <c r="AD1872" i="1"/>
  <c r="U1873" i="1"/>
  <c r="V1873" i="1"/>
  <c r="W1873" i="1"/>
  <c r="Y1873" i="1"/>
  <c r="Z1873" i="1"/>
  <c r="AA1873" i="1"/>
  <c r="AB1873" i="1"/>
  <c r="AC1873" i="1"/>
  <c r="AD1873" i="1"/>
  <c r="AE1873" i="1"/>
  <c r="U1874" i="1"/>
  <c r="V1874" i="1"/>
  <c r="W1874" i="1"/>
  <c r="Y1874" i="1"/>
  <c r="Z1874" i="1"/>
  <c r="AA1874" i="1"/>
  <c r="AB1874" i="1"/>
  <c r="AC1874" i="1"/>
  <c r="AD1874" i="1"/>
  <c r="U1875" i="1"/>
  <c r="V1875" i="1"/>
  <c r="W1875" i="1"/>
  <c r="Y1875" i="1"/>
  <c r="Z1875" i="1"/>
  <c r="AA1875" i="1"/>
  <c r="AB1875" i="1"/>
  <c r="AC1875" i="1"/>
  <c r="AD1875" i="1"/>
  <c r="U1876" i="1"/>
  <c r="V1876" i="1"/>
  <c r="W1876" i="1"/>
  <c r="Y1876" i="1"/>
  <c r="Z1876" i="1"/>
  <c r="AA1876" i="1"/>
  <c r="AB1876" i="1"/>
  <c r="AC1876" i="1"/>
  <c r="AD1876" i="1"/>
  <c r="U1877" i="1"/>
  <c r="V1877" i="1"/>
  <c r="W1877" i="1"/>
  <c r="Y1877" i="1"/>
  <c r="Z1877" i="1"/>
  <c r="AA1877" i="1"/>
  <c r="AB1877" i="1"/>
  <c r="AC1877" i="1"/>
  <c r="AD1877" i="1"/>
  <c r="AE1877" i="1"/>
  <c r="U1878" i="1"/>
  <c r="V1878" i="1"/>
  <c r="W1878" i="1"/>
  <c r="Y1878" i="1"/>
  <c r="Z1878" i="1"/>
  <c r="AA1878" i="1"/>
  <c r="AB1878" i="1"/>
  <c r="AC1878" i="1"/>
  <c r="AD1878" i="1"/>
  <c r="AE1878" i="1"/>
  <c r="U1879" i="1"/>
  <c r="V1879" i="1"/>
  <c r="W1879" i="1"/>
  <c r="Y1879" i="1"/>
  <c r="Z1879" i="1"/>
  <c r="AA1879" i="1"/>
  <c r="AB1879" i="1"/>
  <c r="AC1879" i="1"/>
  <c r="AD1879" i="1"/>
  <c r="AE1879" i="1"/>
  <c r="U1880" i="1"/>
  <c r="V1880" i="1"/>
  <c r="W1880" i="1"/>
  <c r="Y1880" i="1"/>
  <c r="Z1880" i="1"/>
  <c r="AA1880" i="1"/>
  <c r="AB1880" i="1"/>
  <c r="AC1880" i="1"/>
  <c r="AD1880" i="1"/>
  <c r="U1881" i="1"/>
  <c r="V1881" i="1"/>
  <c r="W1881" i="1"/>
  <c r="Y1881" i="1"/>
  <c r="Z1881" i="1"/>
  <c r="AA1881" i="1"/>
  <c r="AB1881" i="1"/>
  <c r="AC1881" i="1"/>
  <c r="AD1881" i="1"/>
  <c r="U1882" i="1"/>
  <c r="V1882" i="1"/>
  <c r="W1882" i="1"/>
  <c r="Y1882" i="1"/>
  <c r="Z1882" i="1"/>
  <c r="AA1882" i="1"/>
  <c r="AB1882" i="1"/>
  <c r="AC1882" i="1"/>
  <c r="AD1882" i="1"/>
  <c r="U1883" i="1"/>
  <c r="V1883" i="1"/>
  <c r="W1883" i="1"/>
  <c r="Y1883" i="1"/>
  <c r="Z1883" i="1"/>
  <c r="AA1883" i="1"/>
  <c r="AB1883" i="1"/>
  <c r="AC1883" i="1"/>
  <c r="AD1883" i="1"/>
  <c r="U1884" i="1"/>
  <c r="V1884" i="1"/>
  <c r="W1884" i="1"/>
  <c r="Y1884" i="1"/>
  <c r="Z1884" i="1"/>
  <c r="AA1884" i="1"/>
  <c r="AB1884" i="1"/>
  <c r="AC1884" i="1"/>
  <c r="AD1884" i="1"/>
  <c r="AE1884" i="1"/>
  <c r="U1885" i="1"/>
  <c r="V1885" i="1"/>
  <c r="W1885" i="1"/>
  <c r="Y1885" i="1"/>
  <c r="Z1885" i="1"/>
  <c r="AA1885" i="1"/>
  <c r="AB1885" i="1"/>
  <c r="AC1885" i="1"/>
  <c r="AD1885" i="1"/>
  <c r="AE1885" i="1"/>
  <c r="U1886" i="1"/>
  <c r="V1886" i="1"/>
  <c r="W1886" i="1"/>
  <c r="Y1886" i="1"/>
  <c r="Z1886" i="1"/>
  <c r="AA1886" i="1"/>
  <c r="AB1886" i="1"/>
  <c r="AC1886" i="1"/>
  <c r="AD1886" i="1"/>
  <c r="AE1886" i="1"/>
  <c r="U1887" i="1"/>
  <c r="V1887" i="1"/>
  <c r="W1887" i="1"/>
  <c r="Y1887" i="1"/>
  <c r="Z1887" i="1"/>
  <c r="AA1887" i="1"/>
  <c r="AB1887" i="1"/>
  <c r="AC1887" i="1"/>
  <c r="AD1887" i="1"/>
  <c r="AE1887" i="1"/>
  <c r="U1888" i="1"/>
  <c r="V1888" i="1"/>
  <c r="W1888" i="1"/>
  <c r="Y1888" i="1"/>
  <c r="Z1888" i="1"/>
  <c r="AA1888" i="1"/>
  <c r="AB1888" i="1"/>
  <c r="AC1888" i="1"/>
  <c r="AD1888" i="1"/>
  <c r="AE1888" i="1"/>
  <c r="U1889" i="1"/>
  <c r="V1889" i="1"/>
  <c r="W1889" i="1"/>
  <c r="Y1889" i="1"/>
  <c r="Z1889" i="1"/>
  <c r="AA1889" i="1"/>
  <c r="AB1889" i="1"/>
  <c r="AC1889" i="1"/>
  <c r="AD1889" i="1"/>
  <c r="AE1889" i="1"/>
  <c r="U1890" i="1"/>
  <c r="V1890" i="1"/>
  <c r="W1890" i="1"/>
  <c r="Y1890" i="1"/>
  <c r="Z1890" i="1"/>
  <c r="AA1890" i="1"/>
  <c r="AB1890" i="1"/>
  <c r="AC1890" i="1"/>
  <c r="AD1890" i="1"/>
  <c r="AE1890" i="1"/>
  <c r="U1891" i="1"/>
  <c r="V1891" i="1"/>
  <c r="W1891" i="1"/>
  <c r="Y1891" i="1"/>
  <c r="Z1891" i="1"/>
  <c r="AA1891" i="1"/>
  <c r="AB1891" i="1"/>
  <c r="AC1891" i="1"/>
  <c r="AD1891" i="1"/>
  <c r="AE1891" i="1"/>
  <c r="U1892" i="1"/>
  <c r="V1892" i="1"/>
  <c r="W1892" i="1"/>
  <c r="Y1892" i="1"/>
  <c r="Z1892" i="1"/>
  <c r="AA1892" i="1"/>
  <c r="AB1892" i="1"/>
  <c r="AC1892" i="1"/>
  <c r="AD1892" i="1"/>
  <c r="AE1892" i="1"/>
  <c r="U1893" i="1"/>
  <c r="V1893" i="1"/>
  <c r="W1893" i="1"/>
  <c r="Y1893" i="1"/>
  <c r="Z1893" i="1"/>
  <c r="AA1893" i="1"/>
  <c r="AB1893" i="1"/>
  <c r="AC1893" i="1"/>
  <c r="AD1893" i="1"/>
  <c r="AE1893" i="1"/>
  <c r="U1894" i="1"/>
  <c r="V1894" i="1"/>
  <c r="W1894" i="1"/>
  <c r="Y1894" i="1"/>
  <c r="Z1894" i="1"/>
  <c r="AA1894" i="1"/>
  <c r="AB1894" i="1"/>
  <c r="AC1894" i="1"/>
  <c r="AD1894" i="1"/>
  <c r="AE1894" i="1"/>
  <c r="U1895" i="1"/>
  <c r="V1895" i="1"/>
  <c r="W1895" i="1"/>
  <c r="Y1895" i="1"/>
  <c r="Z1895" i="1"/>
  <c r="AA1895" i="1"/>
  <c r="AB1895" i="1"/>
  <c r="AC1895" i="1"/>
  <c r="AD1895" i="1"/>
  <c r="AE1895" i="1"/>
  <c r="U1896" i="1"/>
  <c r="V1896" i="1"/>
  <c r="W1896" i="1"/>
  <c r="Y1896" i="1"/>
  <c r="Z1896" i="1"/>
  <c r="AA1896" i="1"/>
  <c r="AB1896" i="1"/>
  <c r="AC1896" i="1"/>
  <c r="AD1896" i="1"/>
  <c r="AE1896" i="1"/>
  <c r="U1897" i="1"/>
  <c r="V1897" i="1"/>
  <c r="W1897" i="1"/>
  <c r="Y1897" i="1"/>
  <c r="Z1897" i="1"/>
  <c r="AA1897" i="1"/>
  <c r="AB1897" i="1"/>
  <c r="AC1897" i="1"/>
  <c r="AD1897" i="1"/>
  <c r="AE1897" i="1"/>
  <c r="U1898" i="1"/>
  <c r="V1898" i="1"/>
  <c r="W1898" i="1"/>
  <c r="Y1898" i="1"/>
  <c r="Z1898" i="1"/>
  <c r="AA1898" i="1"/>
  <c r="AB1898" i="1"/>
  <c r="AC1898" i="1"/>
  <c r="AD1898" i="1"/>
  <c r="AE1898" i="1"/>
  <c r="U1899" i="1"/>
  <c r="V1899" i="1"/>
  <c r="W1899" i="1"/>
  <c r="Y1899" i="1"/>
  <c r="Z1899" i="1"/>
  <c r="AA1899" i="1"/>
  <c r="AB1899" i="1"/>
  <c r="AC1899" i="1"/>
  <c r="AD1899" i="1"/>
  <c r="AE1899" i="1"/>
  <c r="U1900" i="1"/>
  <c r="V1900" i="1"/>
  <c r="W1900" i="1"/>
  <c r="Y1900" i="1"/>
  <c r="Z1900" i="1"/>
  <c r="AA1900" i="1"/>
  <c r="AB1900" i="1"/>
  <c r="AC1900" i="1"/>
  <c r="AD1900" i="1"/>
  <c r="AE1900" i="1"/>
  <c r="U1901" i="1"/>
  <c r="V1901" i="1"/>
  <c r="W1901" i="1"/>
  <c r="Y1901" i="1"/>
  <c r="Z1901" i="1"/>
  <c r="AA1901" i="1"/>
  <c r="AB1901" i="1"/>
  <c r="AC1901" i="1"/>
  <c r="AD1901" i="1"/>
  <c r="AE1901" i="1"/>
  <c r="U1902" i="1"/>
  <c r="V1902" i="1"/>
  <c r="W1902" i="1"/>
  <c r="Y1902" i="1"/>
  <c r="Z1902" i="1"/>
  <c r="AA1902" i="1"/>
  <c r="AB1902" i="1"/>
  <c r="AC1902" i="1"/>
  <c r="AD1902" i="1"/>
  <c r="AE1902" i="1"/>
  <c r="U1903" i="1"/>
  <c r="V1903" i="1"/>
  <c r="W1903" i="1"/>
  <c r="Y1903" i="1"/>
  <c r="Z1903" i="1"/>
  <c r="AA1903" i="1"/>
  <c r="AB1903" i="1"/>
  <c r="AC1903" i="1"/>
  <c r="AD1903" i="1"/>
  <c r="AE1903" i="1"/>
  <c r="U1904" i="1"/>
  <c r="V1904" i="1"/>
  <c r="W1904" i="1"/>
  <c r="Y1904" i="1"/>
  <c r="Z1904" i="1"/>
  <c r="AA1904" i="1"/>
  <c r="AB1904" i="1"/>
  <c r="AC1904" i="1"/>
  <c r="AD1904" i="1"/>
  <c r="AE1904" i="1"/>
  <c r="U1905" i="1"/>
  <c r="V1905" i="1"/>
  <c r="W1905" i="1"/>
  <c r="Y1905" i="1"/>
  <c r="Z1905" i="1"/>
  <c r="AA1905" i="1"/>
  <c r="AB1905" i="1"/>
  <c r="AC1905" i="1"/>
  <c r="AD1905" i="1"/>
  <c r="AE1905" i="1"/>
  <c r="U1906" i="1"/>
  <c r="V1906" i="1"/>
  <c r="W1906" i="1"/>
  <c r="Y1906" i="1"/>
  <c r="Z1906" i="1"/>
  <c r="AA1906" i="1"/>
  <c r="AB1906" i="1"/>
  <c r="AC1906" i="1"/>
  <c r="AD1906" i="1"/>
  <c r="AE1906" i="1"/>
  <c r="U1907" i="1"/>
  <c r="V1907" i="1"/>
  <c r="W1907" i="1"/>
  <c r="Y1907" i="1"/>
  <c r="Z1907" i="1"/>
  <c r="AA1907" i="1"/>
  <c r="AB1907" i="1"/>
  <c r="AC1907" i="1"/>
  <c r="AD1907" i="1"/>
  <c r="AE1907" i="1"/>
  <c r="U1908" i="1"/>
  <c r="V1908" i="1"/>
  <c r="W1908" i="1"/>
  <c r="Y1908" i="1"/>
  <c r="Z1908" i="1"/>
  <c r="AA1908" i="1"/>
  <c r="AB1908" i="1"/>
  <c r="AC1908" i="1"/>
  <c r="AD1908" i="1"/>
  <c r="AE1908" i="1"/>
  <c r="U1909" i="1"/>
  <c r="V1909" i="1"/>
  <c r="W1909" i="1"/>
  <c r="Y1909" i="1"/>
  <c r="Z1909" i="1"/>
  <c r="AA1909" i="1"/>
  <c r="AB1909" i="1"/>
  <c r="AC1909" i="1"/>
  <c r="AD1909" i="1"/>
  <c r="U1910" i="1"/>
  <c r="V1910" i="1"/>
  <c r="W1910" i="1"/>
  <c r="Y1910" i="1"/>
  <c r="Z1910" i="1"/>
  <c r="AA1910" i="1"/>
  <c r="AB1910" i="1"/>
  <c r="AC1910" i="1"/>
  <c r="AD1910" i="1"/>
  <c r="U1911" i="1"/>
  <c r="V1911" i="1"/>
  <c r="W1911" i="1"/>
  <c r="Y1911" i="1"/>
  <c r="Z1911" i="1"/>
  <c r="AA1911" i="1"/>
  <c r="AB1911" i="1"/>
  <c r="AC1911" i="1"/>
  <c r="AD1911" i="1"/>
  <c r="AE1911" i="1"/>
  <c r="U1912" i="1"/>
  <c r="V1912" i="1"/>
  <c r="W1912" i="1"/>
  <c r="Y1912" i="1"/>
  <c r="Z1912" i="1"/>
  <c r="AA1912" i="1"/>
  <c r="AB1912" i="1"/>
  <c r="AC1912" i="1"/>
  <c r="AD1912" i="1"/>
  <c r="AE1912" i="1"/>
  <c r="U1913" i="1"/>
  <c r="V1913" i="1"/>
  <c r="W1913" i="1"/>
  <c r="Y1913" i="1"/>
  <c r="Z1913" i="1"/>
  <c r="AA1913" i="1"/>
  <c r="AB1913" i="1"/>
  <c r="AC1913" i="1"/>
  <c r="AD1913" i="1"/>
  <c r="AE1913" i="1"/>
  <c r="U1914" i="1"/>
  <c r="V1914" i="1"/>
  <c r="W1914" i="1"/>
  <c r="Y1914" i="1"/>
  <c r="Z1914" i="1"/>
  <c r="AA1914" i="1"/>
  <c r="AB1914" i="1"/>
  <c r="AC1914" i="1"/>
  <c r="AD1914" i="1"/>
  <c r="AE1914" i="1"/>
  <c r="U1915" i="1"/>
  <c r="V1915" i="1"/>
  <c r="W1915" i="1"/>
  <c r="Y1915" i="1"/>
  <c r="Z1915" i="1"/>
  <c r="AA1915" i="1"/>
  <c r="AB1915" i="1"/>
  <c r="AC1915" i="1"/>
  <c r="AD1915" i="1"/>
  <c r="U1916" i="1"/>
  <c r="V1916" i="1"/>
  <c r="W1916" i="1"/>
  <c r="Y1916" i="1"/>
  <c r="Z1916" i="1"/>
  <c r="AA1916" i="1"/>
  <c r="AB1916" i="1"/>
  <c r="AC1916" i="1"/>
  <c r="AD1916" i="1"/>
  <c r="U1917" i="1"/>
  <c r="V1917" i="1"/>
  <c r="W1917" i="1"/>
  <c r="Y1917" i="1"/>
  <c r="Z1917" i="1"/>
  <c r="AA1917" i="1"/>
  <c r="AB1917" i="1"/>
  <c r="AC1917" i="1"/>
  <c r="AD1917" i="1"/>
  <c r="U1918" i="1"/>
  <c r="V1918" i="1"/>
  <c r="W1918" i="1"/>
  <c r="Y1918" i="1"/>
  <c r="Z1918" i="1"/>
  <c r="AA1918" i="1"/>
  <c r="AB1918" i="1"/>
  <c r="AC1918" i="1"/>
  <c r="AD1918" i="1"/>
  <c r="AE1918" i="1"/>
  <c r="U1919" i="1"/>
  <c r="V1919" i="1"/>
  <c r="W1919" i="1"/>
  <c r="Y1919" i="1"/>
  <c r="Z1919" i="1"/>
  <c r="AA1919" i="1"/>
  <c r="AB1919" i="1"/>
  <c r="AC1919" i="1"/>
  <c r="AD1919" i="1"/>
  <c r="U1920" i="1"/>
  <c r="V1920" i="1"/>
  <c r="W1920" i="1"/>
  <c r="Y1920" i="1"/>
  <c r="Z1920" i="1"/>
  <c r="AA1920" i="1"/>
  <c r="AB1920" i="1"/>
  <c r="AC1920" i="1"/>
  <c r="AD1920" i="1"/>
  <c r="U1921" i="1"/>
  <c r="V1921" i="1"/>
  <c r="W1921" i="1"/>
  <c r="Y1921" i="1"/>
  <c r="Z1921" i="1"/>
  <c r="AA1921" i="1"/>
  <c r="AB1921" i="1"/>
  <c r="AC1921" i="1"/>
  <c r="AD1921" i="1"/>
  <c r="U1922" i="1"/>
  <c r="V1922" i="1"/>
  <c r="W1922" i="1"/>
  <c r="Y1922" i="1"/>
  <c r="Z1922" i="1"/>
  <c r="AA1922" i="1"/>
  <c r="AB1922" i="1"/>
  <c r="AC1922" i="1"/>
  <c r="AD1922" i="1"/>
  <c r="AE1922" i="1"/>
  <c r="U1923" i="1"/>
  <c r="V1923" i="1"/>
  <c r="W1923" i="1"/>
  <c r="Y1923" i="1"/>
  <c r="Z1923" i="1"/>
  <c r="AA1923" i="1"/>
  <c r="AB1923" i="1"/>
  <c r="AC1923" i="1"/>
  <c r="AD1923" i="1"/>
  <c r="AE1923" i="1"/>
  <c r="R1914" i="1"/>
  <c r="R1915" i="1"/>
  <c r="AE1915" i="1" s="1"/>
  <c r="R1916" i="1"/>
  <c r="AE1916" i="1" s="1"/>
  <c r="R1917" i="1"/>
  <c r="AE1917" i="1" s="1"/>
  <c r="R1918" i="1"/>
  <c r="R1919" i="1"/>
  <c r="AE1919" i="1" s="1"/>
  <c r="AE1920" i="1"/>
  <c r="AE1921" i="1"/>
  <c r="R1923" i="1"/>
  <c r="R1924" i="1"/>
  <c r="R1925" i="1"/>
  <c r="R1861" i="1"/>
  <c r="R1862" i="1"/>
  <c r="R1863" i="1"/>
  <c r="R1864" i="1"/>
  <c r="R1865" i="1"/>
  <c r="R1866" i="1"/>
  <c r="R1867" i="1"/>
  <c r="R1868" i="1"/>
  <c r="R1869" i="1"/>
  <c r="R1870" i="1"/>
  <c r="R1871" i="1"/>
  <c r="AE1871" i="1" s="1"/>
  <c r="R1872" i="1"/>
  <c r="AE1872" i="1" s="1"/>
  <c r="R1873" i="1"/>
  <c r="R1874" i="1"/>
  <c r="AE1874" i="1" s="1"/>
  <c r="R1875" i="1"/>
  <c r="AE1875" i="1" s="1"/>
  <c r="R1876" i="1"/>
  <c r="AE1876" i="1" s="1"/>
  <c r="R1877" i="1"/>
  <c r="R1878" i="1"/>
  <c r="R1879" i="1"/>
  <c r="R1880" i="1"/>
  <c r="AE1880" i="1" s="1"/>
  <c r="R1881" i="1"/>
  <c r="AE1881" i="1" s="1"/>
  <c r="R1882" i="1"/>
  <c r="AE1882" i="1" s="1"/>
  <c r="R1883" i="1"/>
  <c r="AE1883" i="1" s="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AE1909" i="1" s="1"/>
  <c r="R1910" i="1"/>
  <c r="AE1910" i="1" s="1"/>
  <c r="R1911" i="1"/>
  <c r="R1912" i="1"/>
  <c r="R1913" i="1"/>
  <c r="R1792" i="1"/>
  <c r="R1793" i="1"/>
  <c r="R1794" i="1"/>
  <c r="R1795" i="1"/>
  <c r="R1796" i="1"/>
  <c r="R1797" i="1"/>
  <c r="R1798" i="1"/>
  <c r="R1799" i="1"/>
  <c r="R1800" i="1"/>
  <c r="AE1800" i="1" s="1"/>
  <c r="R1801" i="1"/>
  <c r="AE1801" i="1" s="1"/>
  <c r="R1802" i="1"/>
  <c r="AE1802" i="1" s="1"/>
  <c r="R1803" i="1"/>
  <c r="AE1803" i="1" s="1"/>
  <c r="R1804" i="1"/>
  <c r="R1805" i="1"/>
  <c r="R1806" i="1"/>
  <c r="R1807" i="1"/>
  <c r="AE1807" i="1" s="1"/>
  <c r="R1808" i="1"/>
  <c r="AE1808" i="1" s="1"/>
  <c r="R1809" i="1"/>
  <c r="AE1809" i="1" s="1"/>
  <c r="R1810" i="1"/>
  <c r="AE1810" i="1" s="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750" i="1"/>
  <c r="R1751" i="1"/>
  <c r="R1752" i="1"/>
  <c r="R1753" i="1"/>
  <c r="AE1753" i="1" s="1"/>
  <c r="R1754" i="1"/>
  <c r="R1755" i="1"/>
  <c r="AE1755" i="1" s="1"/>
  <c r="R1756" i="1"/>
  <c r="R1757" i="1"/>
  <c r="AE1757" i="1" s="1"/>
  <c r="R1758" i="1"/>
  <c r="AE1758" i="1" s="1"/>
  <c r="R1759" i="1"/>
  <c r="AE1759" i="1" s="1"/>
  <c r="R1760" i="1"/>
  <c r="R1761" i="1"/>
  <c r="R1762" i="1"/>
  <c r="AE1762" i="1" s="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43" i="1"/>
  <c r="R1744" i="1"/>
  <c r="R1745" i="1"/>
  <c r="R1746" i="1"/>
  <c r="R1747" i="1"/>
  <c r="R1748" i="1"/>
  <c r="R1749" i="1"/>
  <c r="R1710" i="1"/>
  <c r="R1711" i="1"/>
  <c r="AE1711" i="1" s="1"/>
  <c r="R1712" i="1"/>
  <c r="R1713" i="1"/>
  <c r="AE1713" i="1" s="1"/>
  <c r="R1714" i="1"/>
  <c r="AE1714" i="1" s="1"/>
  <c r="R1715" i="1"/>
  <c r="R1716" i="1"/>
  <c r="R1717" i="1"/>
  <c r="R1718" i="1"/>
  <c r="R1719" i="1"/>
  <c r="R1720" i="1"/>
  <c r="AE1720" i="1" s="1"/>
  <c r="R1721" i="1"/>
  <c r="R1722" i="1"/>
  <c r="R1723" i="1"/>
  <c r="R1724" i="1"/>
  <c r="AE1724" i="1" s="1"/>
  <c r="R1725" i="1"/>
  <c r="R1726" i="1"/>
  <c r="AE1726" i="1" s="1"/>
  <c r="R1727" i="1"/>
  <c r="AE1727" i="1" s="1"/>
  <c r="R1728" i="1"/>
  <c r="R1729" i="1"/>
  <c r="R1730" i="1"/>
  <c r="R1731" i="1"/>
  <c r="R1732" i="1"/>
  <c r="R1733" i="1"/>
  <c r="R1734" i="1"/>
  <c r="R1735" i="1"/>
  <c r="R1736" i="1"/>
  <c r="R1737" i="1"/>
  <c r="R1738" i="1"/>
  <c r="R1739" i="1"/>
  <c r="R1740" i="1"/>
  <c r="R1741" i="1"/>
  <c r="R1742" i="1"/>
  <c r="R1661" i="1"/>
  <c r="R1662" i="1"/>
  <c r="R1663" i="1"/>
  <c r="R1664" i="1"/>
  <c r="R1665" i="1"/>
  <c r="R1666" i="1"/>
  <c r="R1667" i="1"/>
  <c r="R1668" i="1"/>
  <c r="AE1668" i="1" s="1"/>
  <c r="R1669" i="1"/>
  <c r="R1670" i="1"/>
  <c r="R1671" i="1"/>
  <c r="R1672" i="1"/>
  <c r="R1673" i="1"/>
  <c r="R1674" i="1"/>
  <c r="R1675" i="1"/>
  <c r="R1676" i="1"/>
  <c r="R1677" i="1"/>
  <c r="R1678" i="1"/>
  <c r="R1679" i="1"/>
  <c r="R1680" i="1"/>
  <c r="R1681" i="1"/>
  <c r="R1682" i="1"/>
  <c r="R1683" i="1"/>
  <c r="AE1683" i="1" s="1"/>
  <c r="R1684" i="1"/>
  <c r="AE1684" i="1" s="1"/>
  <c r="R1685" i="1"/>
  <c r="R1686" i="1"/>
  <c r="R1687" i="1"/>
  <c r="R1688" i="1"/>
  <c r="R1689" i="1"/>
  <c r="R1690" i="1"/>
  <c r="R1691" i="1"/>
  <c r="R1692" i="1"/>
  <c r="R1693" i="1"/>
  <c r="R1694" i="1"/>
  <c r="R1695" i="1"/>
  <c r="R1696" i="1"/>
  <c r="R1697" i="1"/>
  <c r="R1698" i="1"/>
  <c r="R1699" i="1"/>
  <c r="R1700" i="1"/>
  <c r="AE1700" i="1" s="1"/>
  <c r="R1701" i="1"/>
  <c r="AE1701" i="1" s="1"/>
  <c r="R1702" i="1"/>
  <c r="R1703" i="1"/>
  <c r="R1704" i="1"/>
  <c r="R1705" i="1"/>
  <c r="R1706" i="1"/>
  <c r="R1707" i="1"/>
  <c r="R1708" i="1"/>
  <c r="R1709" i="1"/>
  <c r="AE1709" i="1" s="1"/>
  <c r="R1637" i="1"/>
  <c r="R1638" i="1"/>
  <c r="AE1638" i="1" s="1"/>
  <c r="R1639" i="1"/>
  <c r="AE1639" i="1" s="1"/>
  <c r="R1640" i="1"/>
  <c r="R1641" i="1"/>
  <c r="R1642" i="1"/>
  <c r="R1643" i="1"/>
  <c r="R1644" i="1"/>
  <c r="R1645" i="1"/>
  <c r="R1646" i="1"/>
  <c r="R1647" i="1"/>
  <c r="AE1647" i="1" s="1"/>
  <c r="R1648" i="1"/>
  <c r="AE1648" i="1" s="1"/>
  <c r="R1649" i="1"/>
  <c r="R1650" i="1"/>
  <c r="R1651" i="1"/>
  <c r="R1652" i="1"/>
  <c r="R1653" i="1"/>
  <c r="R1654" i="1"/>
  <c r="R1655" i="1"/>
  <c r="R1656" i="1"/>
  <c r="R1657" i="1"/>
  <c r="R1658" i="1"/>
  <c r="R1659" i="1"/>
  <c r="R1660" i="1"/>
  <c r="R1606" i="1"/>
  <c r="AE1606" i="1" s="1"/>
  <c r="R1607" i="1"/>
  <c r="AE1607" i="1" s="1"/>
  <c r="R1608" i="1"/>
  <c r="R1609" i="1"/>
  <c r="R1610" i="1"/>
  <c r="R1611" i="1"/>
  <c r="R1612" i="1"/>
  <c r="R1613" i="1"/>
  <c r="R1614" i="1"/>
  <c r="R1615" i="1"/>
  <c r="R1616" i="1"/>
  <c r="R1617" i="1"/>
  <c r="R1618" i="1"/>
  <c r="R1619" i="1"/>
  <c r="R1620" i="1"/>
  <c r="AE1620" i="1" s="1"/>
  <c r="R1621" i="1"/>
  <c r="R1622" i="1"/>
  <c r="R1623" i="1"/>
  <c r="R1624" i="1"/>
  <c r="AE1624" i="1" s="1"/>
  <c r="R1625" i="1"/>
  <c r="AE1625" i="1" s="1"/>
  <c r="R1626" i="1"/>
  <c r="AE1626" i="1" s="1"/>
  <c r="R1627" i="1"/>
  <c r="AE1627" i="1" s="1"/>
  <c r="R1628" i="1"/>
  <c r="R1629" i="1"/>
  <c r="R1630" i="1"/>
  <c r="R1631" i="1"/>
  <c r="R1632" i="1"/>
  <c r="R1633" i="1"/>
  <c r="AE1633" i="1" s="1"/>
  <c r="R1634" i="1"/>
  <c r="AE1634" i="1" s="1"/>
  <c r="R1635" i="1"/>
  <c r="R1636"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AE1600" i="1" s="1"/>
  <c r="R1601" i="1"/>
  <c r="R1602" i="1"/>
  <c r="R1603" i="1"/>
  <c r="R1604" i="1"/>
  <c r="R1605" i="1"/>
  <c r="R1553" i="1"/>
  <c r="AE1553" i="1" s="1"/>
  <c r="R1554" i="1"/>
  <c r="AE1554" i="1" s="1"/>
  <c r="R1555" i="1"/>
  <c r="R1556" i="1"/>
  <c r="R1557" i="1"/>
  <c r="AE1557" i="1" s="1"/>
  <c r="R1558" i="1"/>
  <c r="R1559" i="1"/>
  <c r="R1560" i="1"/>
  <c r="R1561" i="1"/>
  <c r="R1562" i="1"/>
  <c r="R1563" i="1"/>
  <c r="AE1563" i="1" s="1"/>
  <c r="R1564" i="1"/>
  <c r="AE1564" i="1" s="1"/>
  <c r="R1565" i="1"/>
  <c r="AE1565" i="1" s="1"/>
  <c r="R1566" i="1"/>
  <c r="AE1566" i="1" s="1"/>
  <c r="R1567" i="1"/>
  <c r="AE1567" i="1" s="1"/>
  <c r="R1568" i="1"/>
  <c r="AE1568" i="1" s="1"/>
  <c r="R1569" i="1"/>
  <c r="R1570" i="1"/>
  <c r="R1571" i="1"/>
  <c r="AE1571" i="1" s="1"/>
  <c r="R1572" i="1"/>
  <c r="R1573" i="1"/>
  <c r="R1574" i="1"/>
  <c r="R1575" i="1"/>
  <c r="R1576" i="1"/>
  <c r="R1577" i="1"/>
  <c r="R1540" i="1"/>
  <c r="R1541" i="1"/>
  <c r="R1542" i="1"/>
  <c r="R1543" i="1"/>
  <c r="R1544" i="1"/>
  <c r="R1545" i="1"/>
  <c r="R1546" i="1"/>
  <c r="R1547" i="1"/>
  <c r="R1548" i="1"/>
  <c r="R1549" i="1"/>
  <c r="R1550" i="1"/>
  <c r="AE1550" i="1" s="1"/>
  <c r="R1551" i="1"/>
  <c r="AE1551" i="1" s="1"/>
  <c r="R1552" i="1"/>
  <c r="AE1552" i="1" s="1"/>
  <c r="S1521" i="1"/>
  <c r="S1522" i="1"/>
  <c r="S1523" i="1"/>
  <c r="S1524" i="1"/>
  <c r="S1525" i="1"/>
  <c r="S1526" i="1"/>
  <c r="R1533" i="1"/>
  <c r="R1534" i="1"/>
  <c r="R1535" i="1"/>
  <c r="R1536" i="1"/>
  <c r="R1537" i="1"/>
  <c r="R1538" i="1"/>
  <c r="AE1538" i="1" s="1"/>
  <c r="R1539" i="1"/>
  <c r="S1512" i="1"/>
  <c r="S1513" i="1"/>
  <c r="S1514" i="1"/>
  <c r="S1515" i="1"/>
  <c r="S1516" i="1"/>
  <c r="S1517" i="1"/>
  <c r="S1518" i="1"/>
  <c r="S1519" i="1"/>
  <c r="S1520" i="1"/>
  <c r="R1522" i="1"/>
  <c r="R1523" i="1"/>
  <c r="R1524" i="1"/>
  <c r="R1525" i="1"/>
  <c r="R1526" i="1"/>
  <c r="R1527" i="1"/>
  <c r="AE1527" i="1" s="1"/>
  <c r="R1528" i="1"/>
  <c r="AE1528" i="1" s="1"/>
  <c r="R1529" i="1"/>
  <c r="R1530" i="1"/>
  <c r="R1531" i="1"/>
  <c r="R1532" i="1"/>
  <c r="R1500" i="1"/>
  <c r="AE1500" i="1" s="1"/>
  <c r="S1500" i="1"/>
  <c r="R1501" i="1"/>
  <c r="AE1501" i="1" s="1"/>
  <c r="S1501" i="1"/>
  <c r="R1502" i="1"/>
  <c r="S1502" i="1"/>
  <c r="R1503" i="1"/>
  <c r="S1503" i="1"/>
  <c r="R1504" i="1"/>
  <c r="S1504" i="1"/>
  <c r="R1505" i="1"/>
  <c r="S1505" i="1"/>
  <c r="R1506" i="1"/>
  <c r="S1506" i="1"/>
  <c r="R1507" i="1"/>
  <c r="S1507" i="1"/>
  <c r="R1508" i="1"/>
  <c r="S1508" i="1"/>
  <c r="R1509" i="1"/>
  <c r="S1509" i="1"/>
  <c r="R1510" i="1"/>
  <c r="S1510" i="1"/>
  <c r="R1511" i="1"/>
  <c r="AE1511" i="1" s="1"/>
  <c r="S1511" i="1"/>
  <c r="R1512" i="1"/>
  <c r="R1513" i="1"/>
  <c r="R1514" i="1"/>
  <c r="R1515" i="1"/>
  <c r="R1516" i="1"/>
  <c r="R1517" i="1"/>
  <c r="AE1517" i="1" s="1"/>
  <c r="R1518" i="1"/>
  <c r="AE1518" i="1" s="1"/>
  <c r="R1519" i="1"/>
  <c r="R1520" i="1"/>
  <c r="R1521" i="1"/>
  <c r="R1435" i="1"/>
  <c r="AE1435" i="1" s="1"/>
  <c r="S1435" i="1"/>
  <c r="R1436" i="1"/>
  <c r="AE1436" i="1" s="1"/>
  <c r="S1436" i="1"/>
  <c r="R1437" i="1"/>
  <c r="AE1437" i="1" s="1"/>
  <c r="S1437" i="1"/>
  <c r="R1438" i="1"/>
  <c r="AE1438" i="1" s="1"/>
  <c r="S1438" i="1"/>
  <c r="R1439" i="1"/>
  <c r="S1439" i="1"/>
  <c r="R1440" i="1"/>
  <c r="AE1440" i="1" s="1"/>
  <c r="S1440" i="1"/>
  <c r="R1441" i="1"/>
  <c r="AE1441" i="1" s="1"/>
  <c r="S1441" i="1"/>
  <c r="R1442" i="1"/>
  <c r="AE1442" i="1" s="1"/>
  <c r="S1442" i="1"/>
  <c r="R1443" i="1"/>
  <c r="S1443" i="1"/>
  <c r="R1444" i="1"/>
  <c r="AE1444" i="1" s="1"/>
  <c r="S1444" i="1"/>
  <c r="R1445" i="1"/>
  <c r="S1445" i="1"/>
  <c r="R1446" i="1"/>
  <c r="S1446" i="1"/>
  <c r="R1447" i="1"/>
  <c r="S1447" i="1"/>
  <c r="R1448" i="1"/>
  <c r="S1448" i="1"/>
  <c r="R1449" i="1"/>
  <c r="S1449" i="1"/>
  <c r="R1450" i="1"/>
  <c r="S1450" i="1"/>
  <c r="R1451" i="1"/>
  <c r="S1451" i="1"/>
  <c r="R1452" i="1"/>
  <c r="S1452" i="1"/>
  <c r="R1453" i="1"/>
  <c r="S1453" i="1"/>
  <c r="R1454" i="1"/>
  <c r="S1454" i="1"/>
  <c r="R1455" i="1"/>
  <c r="S1455" i="1"/>
  <c r="R1456" i="1"/>
  <c r="S1456" i="1"/>
  <c r="R1457" i="1"/>
  <c r="S1457" i="1"/>
  <c r="R1458" i="1"/>
  <c r="S1458" i="1"/>
  <c r="R1459" i="1"/>
  <c r="S1459" i="1"/>
  <c r="R1460" i="1"/>
  <c r="S1460" i="1"/>
  <c r="R1461" i="1"/>
  <c r="S1461" i="1"/>
  <c r="R1462" i="1"/>
  <c r="S1462" i="1"/>
  <c r="R1463" i="1"/>
  <c r="S1463" i="1"/>
  <c r="R1464" i="1"/>
  <c r="S1464" i="1"/>
  <c r="R1465" i="1"/>
  <c r="S1465" i="1"/>
  <c r="R1466" i="1"/>
  <c r="S1466" i="1"/>
  <c r="R1467" i="1"/>
  <c r="S1467" i="1"/>
  <c r="R1468" i="1"/>
  <c r="S1468" i="1"/>
  <c r="R1469" i="1"/>
  <c r="S1469" i="1"/>
  <c r="R1470" i="1"/>
  <c r="S1470" i="1"/>
  <c r="R1471" i="1"/>
  <c r="S1471" i="1"/>
  <c r="R1472" i="1"/>
  <c r="S1472" i="1"/>
  <c r="R1473" i="1"/>
  <c r="S1473" i="1"/>
  <c r="R1474" i="1"/>
  <c r="S1474" i="1"/>
  <c r="R1475" i="1"/>
  <c r="S1475" i="1"/>
  <c r="R1476" i="1"/>
  <c r="S1476" i="1"/>
  <c r="R1477" i="1"/>
  <c r="S1477" i="1"/>
  <c r="R1478" i="1"/>
  <c r="AE1478" i="1" s="1"/>
  <c r="S1478" i="1"/>
  <c r="R1479" i="1"/>
  <c r="S1479" i="1"/>
  <c r="R1480" i="1"/>
  <c r="S1480" i="1"/>
  <c r="R1481" i="1"/>
  <c r="S1481" i="1"/>
  <c r="R1482" i="1"/>
  <c r="AE1482" i="1" s="1"/>
  <c r="S1482" i="1"/>
  <c r="R1483" i="1"/>
  <c r="AE1483" i="1" s="1"/>
  <c r="S1483" i="1"/>
  <c r="R1484" i="1"/>
  <c r="AE1484" i="1" s="1"/>
  <c r="S1484" i="1"/>
  <c r="R1485" i="1"/>
  <c r="S1485" i="1"/>
  <c r="R1486" i="1"/>
  <c r="AE1486" i="1" s="1"/>
  <c r="S1486" i="1"/>
  <c r="R1487" i="1"/>
  <c r="AE1487" i="1" s="1"/>
  <c r="S1487" i="1"/>
  <c r="R1488" i="1"/>
  <c r="S1488" i="1"/>
  <c r="R1489" i="1"/>
  <c r="S1489" i="1"/>
  <c r="R1490" i="1"/>
  <c r="AE1490" i="1" s="1"/>
  <c r="S1490" i="1"/>
  <c r="R1491" i="1"/>
  <c r="AE1491" i="1" s="1"/>
  <c r="S1491" i="1"/>
  <c r="R1492" i="1"/>
  <c r="S1492" i="1"/>
  <c r="R1493" i="1"/>
  <c r="S1493" i="1"/>
  <c r="R1494" i="1"/>
  <c r="S1494" i="1"/>
  <c r="R1495" i="1"/>
  <c r="S1495" i="1"/>
  <c r="R1496" i="1"/>
  <c r="S1496" i="1"/>
  <c r="R1497" i="1"/>
  <c r="AE1497" i="1" s="1"/>
  <c r="S1497" i="1"/>
  <c r="R1498" i="1"/>
  <c r="AE1498" i="1" s="1"/>
  <c r="S1498" i="1"/>
  <c r="R1499" i="1"/>
  <c r="AE1499" i="1" s="1"/>
  <c r="S1499" i="1"/>
  <c r="R1422" i="1"/>
  <c r="R1423" i="1"/>
  <c r="R1424" i="1"/>
  <c r="R1425" i="1"/>
  <c r="R1426" i="1"/>
  <c r="R1427" i="1"/>
  <c r="R1428" i="1"/>
  <c r="R1429" i="1"/>
  <c r="R1430" i="1"/>
  <c r="R1431" i="1"/>
  <c r="R1432" i="1"/>
  <c r="R1433" i="1"/>
  <c r="R1434"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R1407" i="1"/>
  <c r="R1408" i="1"/>
  <c r="R1409" i="1"/>
  <c r="R1410" i="1"/>
  <c r="R1411" i="1"/>
  <c r="R1412" i="1"/>
  <c r="R1413" i="1"/>
  <c r="R1414" i="1"/>
  <c r="AE1414" i="1" s="1"/>
  <c r="R1415" i="1"/>
  <c r="AE1415" i="1" s="1"/>
  <c r="R1416" i="1"/>
  <c r="R1417" i="1"/>
  <c r="R1418" i="1"/>
  <c r="R1419" i="1"/>
  <c r="R1420" i="1"/>
  <c r="R1421"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R1314" i="1"/>
  <c r="R1315" i="1"/>
  <c r="R1316" i="1"/>
  <c r="R1317" i="1"/>
  <c r="R1318" i="1"/>
  <c r="R1319" i="1"/>
  <c r="R1320" i="1"/>
  <c r="R1321" i="1"/>
  <c r="AE1321" i="1" s="1"/>
  <c r="R1322" i="1"/>
  <c r="R1323" i="1"/>
  <c r="AE1323" i="1" s="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AE1397" i="1" s="1"/>
  <c r="R1398" i="1"/>
  <c r="R1399" i="1"/>
  <c r="R1400" i="1"/>
  <c r="R1401" i="1"/>
  <c r="R1402" i="1"/>
  <c r="R1403" i="1"/>
  <c r="R1404" i="1"/>
  <c r="R1405" i="1"/>
  <c r="R1406" i="1"/>
  <c r="R1297" i="1"/>
  <c r="S1297" i="1"/>
  <c r="R1298" i="1"/>
  <c r="AE1298" i="1" s="1"/>
  <c r="S1298" i="1"/>
  <c r="R1299" i="1"/>
  <c r="S1299" i="1"/>
  <c r="R1300" i="1"/>
  <c r="AE1300" i="1" s="1"/>
  <c r="S1300" i="1"/>
  <c r="R1301" i="1"/>
  <c r="AE1301" i="1" s="1"/>
  <c r="S1301" i="1"/>
  <c r="R1302" i="1"/>
  <c r="AE1302" i="1" s="1"/>
  <c r="S1302" i="1"/>
  <c r="R1303" i="1"/>
  <c r="AE1303" i="1" s="1"/>
  <c r="S1303" i="1"/>
  <c r="R1304" i="1"/>
  <c r="AE1304" i="1" s="1"/>
  <c r="S1304" i="1"/>
  <c r="R1305" i="1"/>
  <c r="S1305" i="1"/>
  <c r="R1306" i="1"/>
  <c r="S1306" i="1"/>
  <c r="R1307" i="1"/>
  <c r="S1307" i="1"/>
  <c r="R1308" i="1"/>
  <c r="S1308" i="1"/>
  <c r="R1309" i="1"/>
  <c r="S1309" i="1"/>
  <c r="R1310" i="1"/>
  <c r="R1311" i="1"/>
  <c r="R1312" i="1"/>
  <c r="R1313"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R1266" i="1"/>
  <c r="R1267" i="1"/>
  <c r="AE1267" i="1" s="1"/>
  <c r="R1268" i="1"/>
  <c r="AE1268" i="1" s="1"/>
  <c r="R1269" i="1"/>
  <c r="AE1269" i="1" s="1"/>
  <c r="R1270" i="1"/>
  <c r="R1271" i="1"/>
  <c r="R1272" i="1"/>
  <c r="R1273" i="1"/>
  <c r="R1274" i="1"/>
  <c r="R1275" i="1"/>
  <c r="R1276" i="1"/>
  <c r="R1277" i="1"/>
  <c r="R1278" i="1"/>
  <c r="R1279" i="1"/>
  <c r="R1280" i="1"/>
  <c r="R1281" i="1"/>
  <c r="R1282" i="1"/>
  <c r="R1283" i="1"/>
  <c r="R1284" i="1"/>
  <c r="AE1284" i="1" s="1"/>
  <c r="R1285" i="1"/>
  <c r="AE1285" i="1" s="1"/>
  <c r="R1286" i="1"/>
  <c r="AE1286" i="1" s="1"/>
  <c r="R1287" i="1"/>
  <c r="AE1287" i="1" s="1"/>
  <c r="R1288" i="1"/>
  <c r="AE1288" i="1" s="1"/>
  <c r="R1289" i="1"/>
  <c r="AE1289" i="1" s="1"/>
  <c r="R1290" i="1"/>
  <c r="AE1290" i="1" s="1"/>
  <c r="R1291" i="1"/>
  <c r="AE1291" i="1" s="1"/>
  <c r="R1292" i="1"/>
  <c r="R1293" i="1"/>
  <c r="AE1293" i="1" s="1"/>
  <c r="R1294" i="1"/>
  <c r="AE1294" i="1" s="1"/>
  <c r="R1295" i="1"/>
  <c r="R1296"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R1193" i="1"/>
  <c r="R1194" i="1"/>
  <c r="AE1194" i="1" s="1"/>
  <c r="R1195" i="1"/>
  <c r="AE1195" i="1" s="1"/>
  <c r="R1196" i="1"/>
  <c r="AE1196" i="1" s="1"/>
  <c r="R1197" i="1"/>
  <c r="AE1197" i="1" s="1"/>
  <c r="R1198" i="1"/>
  <c r="R1199" i="1"/>
  <c r="R1200" i="1"/>
  <c r="R1201" i="1"/>
  <c r="R1202" i="1"/>
  <c r="R1203" i="1"/>
  <c r="R1204" i="1"/>
  <c r="R1205" i="1"/>
  <c r="R1206" i="1"/>
  <c r="R1207" i="1"/>
  <c r="R1208" i="1"/>
  <c r="R1209" i="1"/>
  <c r="R1210" i="1"/>
  <c r="R1211" i="1"/>
  <c r="R1212" i="1"/>
  <c r="R1213" i="1"/>
  <c r="R1214" i="1"/>
  <c r="R1215" i="1"/>
  <c r="R1216" i="1"/>
  <c r="R1217" i="1"/>
  <c r="R1218" i="1"/>
  <c r="R1219" i="1"/>
  <c r="AE1219" i="1" s="1"/>
  <c r="R1220" i="1"/>
  <c r="AE1220" i="1" s="1"/>
  <c r="R1221" i="1"/>
  <c r="AE1221" i="1" s="1"/>
  <c r="R1222" i="1"/>
  <c r="AE1222" i="1" s="1"/>
  <c r="R1223" i="1"/>
  <c r="AE1223" i="1" s="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AE1249" i="1" s="1"/>
  <c r="R1250" i="1"/>
  <c r="R1251" i="1"/>
  <c r="R1252" i="1"/>
  <c r="R1253" i="1"/>
  <c r="R1254" i="1"/>
  <c r="R1255" i="1"/>
  <c r="R1256" i="1"/>
  <c r="AE1256" i="1" s="1"/>
  <c r="R1257" i="1"/>
  <c r="AE1257" i="1" s="1"/>
  <c r="R1258" i="1"/>
  <c r="AE1258" i="1" s="1"/>
  <c r="R1259" i="1"/>
  <c r="R1260" i="1"/>
  <c r="R1261" i="1"/>
  <c r="R1262" i="1"/>
  <c r="R1263" i="1"/>
  <c r="R1264" i="1"/>
  <c r="R1265" i="1"/>
  <c r="R953" i="1"/>
  <c r="AE953" i="1" s="1"/>
  <c r="S953" i="1"/>
  <c r="R954" i="1"/>
  <c r="AE954" i="1" s="1"/>
  <c r="S954" i="1"/>
  <c r="R955" i="1"/>
  <c r="AE955" i="1" s="1"/>
  <c r="S955" i="1"/>
  <c r="R956" i="1"/>
  <c r="AE956" i="1" s="1"/>
  <c r="S956" i="1"/>
  <c r="R957" i="1"/>
  <c r="AE957" i="1" s="1"/>
  <c r="S957" i="1"/>
  <c r="R958" i="1"/>
  <c r="AE958" i="1" s="1"/>
  <c r="S958" i="1"/>
  <c r="R959" i="1"/>
  <c r="AE959" i="1" s="1"/>
  <c r="S959" i="1"/>
  <c r="R960" i="1"/>
  <c r="AE960" i="1" s="1"/>
  <c r="S960" i="1"/>
  <c r="R961" i="1"/>
  <c r="AE961" i="1" s="1"/>
  <c r="S961" i="1"/>
  <c r="R962" i="1"/>
  <c r="AE962" i="1" s="1"/>
  <c r="S962" i="1"/>
  <c r="R963" i="1"/>
  <c r="AE963" i="1" s="1"/>
  <c r="S963" i="1"/>
  <c r="R964" i="1"/>
  <c r="AE964" i="1" s="1"/>
  <c r="S964" i="1"/>
  <c r="R965" i="1"/>
  <c r="AE965" i="1" s="1"/>
  <c r="S965" i="1"/>
  <c r="R966" i="1"/>
  <c r="AE966" i="1" s="1"/>
  <c r="S966" i="1"/>
  <c r="R967" i="1"/>
  <c r="AE967" i="1" s="1"/>
  <c r="S967" i="1"/>
  <c r="R968" i="1"/>
  <c r="AE968" i="1" s="1"/>
  <c r="S968" i="1"/>
  <c r="R969" i="1"/>
  <c r="AE969" i="1" s="1"/>
  <c r="S969" i="1"/>
  <c r="R970" i="1"/>
  <c r="AE970" i="1" s="1"/>
  <c r="S970" i="1"/>
  <c r="R971" i="1"/>
  <c r="AE971" i="1" s="1"/>
  <c r="S971" i="1"/>
  <c r="R972" i="1"/>
  <c r="AE972" i="1" s="1"/>
  <c r="S972" i="1"/>
  <c r="R973" i="1"/>
  <c r="S973" i="1"/>
  <c r="R974" i="1"/>
  <c r="S974" i="1"/>
  <c r="R975" i="1"/>
  <c r="S975" i="1"/>
  <c r="R976" i="1"/>
  <c r="S976" i="1"/>
  <c r="R977" i="1"/>
  <c r="S977" i="1"/>
  <c r="R978" i="1"/>
  <c r="S978" i="1"/>
  <c r="R979" i="1"/>
  <c r="S979" i="1"/>
  <c r="R980" i="1"/>
  <c r="S980" i="1"/>
  <c r="R981" i="1"/>
  <c r="S981" i="1"/>
  <c r="R982" i="1"/>
  <c r="S982" i="1"/>
  <c r="R983" i="1"/>
  <c r="S983" i="1"/>
  <c r="R984" i="1"/>
  <c r="S984" i="1"/>
  <c r="R985" i="1"/>
  <c r="S985" i="1"/>
  <c r="R986" i="1"/>
  <c r="S986" i="1"/>
  <c r="R987" i="1"/>
  <c r="S987" i="1"/>
  <c r="R988" i="1"/>
  <c r="S988" i="1"/>
  <c r="R989" i="1"/>
  <c r="S989" i="1"/>
  <c r="R990" i="1"/>
  <c r="S990" i="1"/>
  <c r="R991" i="1"/>
  <c r="S991" i="1"/>
  <c r="R992" i="1"/>
  <c r="S992" i="1"/>
  <c r="R993" i="1"/>
  <c r="S993" i="1"/>
  <c r="R994" i="1"/>
  <c r="S994" i="1"/>
  <c r="R995" i="1"/>
  <c r="S995" i="1"/>
  <c r="R996" i="1"/>
  <c r="S996" i="1"/>
  <c r="R997" i="1"/>
  <c r="S997" i="1"/>
  <c r="R998" i="1"/>
  <c r="S998" i="1"/>
  <c r="R999" i="1"/>
  <c r="S999" i="1"/>
  <c r="R1000" i="1"/>
  <c r="S1000" i="1"/>
  <c r="R1001" i="1"/>
  <c r="S1001" i="1"/>
  <c r="R1002" i="1"/>
  <c r="S1002" i="1"/>
  <c r="R1003" i="1"/>
  <c r="S1003" i="1"/>
  <c r="R1004" i="1"/>
  <c r="AE1004" i="1" s="1"/>
  <c r="S1004" i="1"/>
  <c r="R1005" i="1"/>
  <c r="AE1005" i="1" s="1"/>
  <c r="S1005" i="1"/>
  <c r="R1006" i="1"/>
  <c r="AE1006" i="1" s="1"/>
  <c r="S1006" i="1"/>
  <c r="R1007" i="1"/>
  <c r="AE1007" i="1" s="1"/>
  <c r="S1007" i="1"/>
  <c r="R1008" i="1"/>
  <c r="AE1008" i="1" s="1"/>
  <c r="S1008" i="1"/>
  <c r="R1009" i="1"/>
  <c r="AE1009" i="1" s="1"/>
  <c r="S1009" i="1"/>
  <c r="R1010" i="1"/>
  <c r="AE1010" i="1" s="1"/>
  <c r="S1010" i="1"/>
  <c r="R1011" i="1"/>
  <c r="AE1011" i="1" s="1"/>
  <c r="S1011" i="1"/>
  <c r="R1012" i="1"/>
  <c r="AE1012" i="1" s="1"/>
  <c r="S1012" i="1"/>
  <c r="R1013" i="1"/>
  <c r="AE1013" i="1" s="1"/>
  <c r="S1013" i="1"/>
  <c r="R1014" i="1"/>
  <c r="AE1014" i="1" s="1"/>
  <c r="S1014" i="1"/>
  <c r="R1015" i="1"/>
  <c r="AE1015" i="1" s="1"/>
  <c r="S1015" i="1"/>
  <c r="R1016" i="1"/>
  <c r="AE1016" i="1" s="1"/>
  <c r="S1016" i="1"/>
  <c r="R1017" i="1"/>
  <c r="AE1017" i="1" s="1"/>
  <c r="S1017" i="1"/>
  <c r="R1018" i="1"/>
  <c r="AE1018" i="1" s="1"/>
  <c r="S1018" i="1"/>
  <c r="R1019" i="1"/>
  <c r="AE1019" i="1" s="1"/>
  <c r="S1019" i="1"/>
  <c r="R1020" i="1"/>
  <c r="AE1020" i="1" s="1"/>
  <c r="S1020" i="1"/>
  <c r="R1021" i="1"/>
  <c r="AE1021" i="1" s="1"/>
  <c r="S1021" i="1"/>
  <c r="R1022" i="1"/>
  <c r="AE1022" i="1" s="1"/>
  <c r="S1022" i="1"/>
  <c r="R1023" i="1"/>
  <c r="AE1023" i="1" s="1"/>
  <c r="S1023" i="1"/>
  <c r="R1024" i="1"/>
  <c r="AE1024" i="1" s="1"/>
  <c r="S1024" i="1"/>
  <c r="R1025" i="1"/>
  <c r="S1025" i="1"/>
  <c r="R1026" i="1"/>
  <c r="S1026" i="1"/>
  <c r="R1027" i="1"/>
  <c r="S1027" i="1"/>
  <c r="R1028" i="1"/>
  <c r="S1028" i="1"/>
  <c r="R1029" i="1"/>
  <c r="S1029" i="1"/>
  <c r="R1030" i="1"/>
  <c r="S1030" i="1"/>
  <c r="R1031" i="1"/>
  <c r="S1031" i="1"/>
  <c r="R1032" i="1"/>
  <c r="S1032" i="1"/>
  <c r="R1033" i="1"/>
  <c r="S1033" i="1"/>
  <c r="R1034" i="1"/>
  <c r="S1034" i="1"/>
  <c r="R1035" i="1"/>
  <c r="S1035" i="1"/>
  <c r="R1036" i="1"/>
  <c r="S1036" i="1"/>
  <c r="R1037" i="1"/>
  <c r="S1037" i="1"/>
  <c r="R1038" i="1"/>
  <c r="S1038" i="1"/>
  <c r="R1039" i="1"/>
  <c r="S1039" i="1"/>
  <c r="R1040" i="1"/>
  <c r="S1040" i="1"/>
  <c r="R1041" i="1"/>
  <c r="S1041" i="1"/>
  <c r="R1042" i="1"/>
  <c r="S1042" i="1"/>
  <c r="R1043" i="1"/>
  <c r="S1043" i="1"/>
  <c r="R1044" i="1"/>
  <c r="S1044" i="1"/>
  <c r="R1045" i="1"/>
  <c r="S1045" i="1"/>
  <c r="R1046" i="1"/>
  <c r="S1046" i="1"/>
  <c r="R1047" i="1"/>
  <c r="S1047" i="1"/>
  <c r="R1048" i="1"/>
  <c r="S1048" i="1"/>
  <c r="R1049" i="1"/>
  <c r="S1049" i="1"/>
  <c r="R1050" i="1"/>
  <c r="S1050" i="1"/>
  <c r="R1051" i="1"/>
  <c r="S1051" i="1"/>
  <c r="R1052" i="1"/>
  <c r="S1052" i="1"/>
  <c r="R1053" i="1"/>
  <c r="S1053" i="1"/>
  <c r="R1054" i="1"/>
  <c r="S1054" i="1"/>
  <c r="R1055" i="1"/>
  <c r="S1055" i="1"/>
  <c r="R1056" i="1"/>
  <c r="S1056" i="1"/>
  <c r="R1057" i="1"/>
  <c r="S1057" i="1"/>
  <c r="R1058" i="1"/>
  <c r="S1058" i="1"/>
  <c r="R1059" i="1"/>
  <c r="S1059" i="1"/>
  <c r="R1060" i="1"/>
  <c r="S1060" i="1"/>
  <c r="R1061" i="1"/>
  <c r="S1061" i="1"/>
  <c r="R1062" i="1"/>
  <c r="S1062" i="1"/>
  <c r="R1063" i="1"/>
  <c r="S1063" i="1"/>
  <c r="R1064" i="1"/>
  <c r="S1064" i="1"/>
  <c r="R1065" i="1"/>
  <c r="S1065" i="1"/>
  <c r="R1066" i="1"/>
  <c r="S1066" i="1"/>
  <c r="R1067" i="1"/>
  <c r="S1067" i="1"/>
  <c r="R1068" i="1"/>
  <c r="S1068" i="1"/>
  <c r="R1069" i="1"/>
  <c r="S1069" i="1"/>
  <c r="R1070" i="1"/>
  <c r="S1070" i="1"/>
  <c r="R1071" i="1"/>
  <c r="S1071" i="1"/>
  <c r="R1072" i="1"/>
  <c r="S1072" i="1"/>
  <c r="R1073" i="1"/>
  <c r="S1073" i="1"/>
  <c r="R1074" i="1"/>
  <c r="S1074" i="1"/>
  <c r="R1075" i="1"/>
  <c r="S1075" i="1"/>
  <c r="R1076" i="1"/>
  <c r="S1076" i="1"/>
  <c r="R1077" i="1"/>
  <c r="S1077" i="1"/>
  <c r="R1078" i="1"/>
  <c r="S1078" i="1"/>
  <c r="R1079" i="1"/>
  <c r="S1079" i="1"/>
  <c r="R1080" i="1"/>
  <c r="S1080" i="1"/>
  <c r="R1081" i="1"/>
  <c r="S1081" i="1"/>
  <c r="R1082" i="1"/>
  <c r="S1082" i="1"/>
  <c r="R1083" i="1"/>
  <c r="S1083" i="1"/>
  <c r="R1084" i="1"/>
  <c r="S1084" i="1"/>
  <c r="R1085" i="1"/>
  <c r="S1085" i="1"/>
  <c r="R1086" i="1"/>
  <c r="S1086" i="1"/>
  <c r="R1087" i="1"/>
  <c r="S1087" i="1"/>
  <c r="R1088" i="1"/>
  <c r="S1088" i="1"/>
  <c r="R1089" i="1"/>
  <c r="S1089" i="1"/>
  <c r="R1090" i="1"/>
  <c r="S1090" i="1"/>
  <c r="R1091" i="1"/>
  <c r="S1091" i="1"/>
  <c r="R1092" i="1"/>
  <c r="S1092" i="1"/>
  <c r="R1093" i="1"/>
  <c r="S1093" i="1"/>
  <c r="R1094" i="1"/>
  <c r="S1094" i="1"/>
  <c r="R1095" i="1"/>
  <c r="S1095" i="1"/>
  <c r="R1096" i="1"/>
  <c r="S1096" i="1"/>
  <c r="R1097" i="1"/>
  <c r="S1097" i="1"/>
  <c r="R1098" i="1"/>
  <c r="S1098" i="1"/>
  <c r="R1099" i="1"/>
  <c r="S1099" i="1"/>
  <c r="R1100" i="1"/>
  <c r="S1100" i="1"/>
  <c r="R1101" i="1"/>
  <c r="S1101" i="1"/>
  <c r="R1102" i="1"/>
  <c r="S1102" i="1"/>
  <c r="R1103" i="1"/>
  <c r="S1103" i="1"/>
  <c r="R1104" i="1"/>
  <c r="S1104" i="1"/>
  <c r="R1105" i="1"/>
  <c r="S1105" i="1"/>
  <c r="R1106" i="1"/>
  <c r="S1106" i="1"/>
  <c r="R1107" i="1"/>
  <c r="S1107" i="1"/>
  <c r="R1108" i="1"/>
  <c r="S1108" i="1"/>
  <c r="R1109" i="1"/>
  <c r="S1109" i="1"/>
  <c r="R1110" i="1"/>
  <c r="S1110" i="1"/>
  <c r="R1111" i="1"/>
  <c r="S1111" i="1"/>
  <c r="R1112" i="1"/>
  <c r="S1112" i="1"/>
  <c r="R1113" i="1"/>
  <c r="S1113" i="1"/>
  <c r="R1114" i="1"/>
  <c r="S1114" i="1"/>
  <c r="R1115" i="1"/>
  <c r="S1115" i="1"/>
  <c r="R1116" i="1"/>
  <c r="S1116" i="1"/>
  <c r="R1117" i="1"/>
  <c r="S1117" i="1"/>
  <c r="R1118" i="1"/>
  <c r="S1118" i="1"/>
  <c r="R1119" i="1"/>
  <c r="S1119" i="1"/>
  <c r="R1120" i="1"/>
  <c r="S1120" i="1"/>
  <c r="R1121" i="1"/>
  <c r="S1121" i="1"/>
  <c r="R1122" i="1"/>
  <c r="S1122" i="1"/>
  <c r="R1123" i="1"/>
  <c r="S1123" i="1"/>
  <c r="R1124" i="1"/>
  <c r="S1124" i="1"/>
  <c r="R1125" i="1"/>
  <c r="S1125" i="1"/>
  <c r="R1126" i="1"/>
  <c r="S1126" i="1"/>
  <c r="R1127" i="1"/>
  <c r="S1127" i="1"/>
  <c r="R1128" i="1"/>
  <c r="S1128" i="1"/>
  <c r="R1129" i="1"/>
  <c r="S1129" i="1"/>
  <c r="R1130" i="1"/>
  <c r="S1130" i="1"/>
  <c r="R1131" i="1"/>
  <c r="S1131" i="1"/>
  <c r="R1132" i="1"/>
  <c r="S1132" i="1"/>
  <c r="R1133" i="1"/>
  <c r="S1133" i="1"/>
  <c r="R1134" i="1"/>
  <c r="S1134" i="1"/>
  <c r="R1135" i="1"/>
  <c r="S1135" i="1"/>
  <c r="R1136" i="1"/>
  <c r="S1136" i="1"/>
  <c r="R1137" i="1"/>
  <c r="S1137" i="1"/>
  <c r="R1138" i="1"/>
  <c r="S1138" i="1"/>
  <c r="R1139" i="1"/>
  <c r="S1139" i="1"/>
  <c r="R1140" i="1"/>
  <c r="S1140" i="1"/>
  <c r="R1141" i="1"/>
  <c r="S1141" i="1"/>
  <c r="R1142" i="1"/>
  <c r="S1142" i="1"/>
  <c r="R1143" i="1"/>
  <c r="S1143" i="1"/>
  <c r="R1144" i="1"/>
  <c r="S1144" i="1"/>
  <c r="R1145" i="1"/>
  <c r="S1145" i="1"/>
  <c r="R1146" i="1"/>
  <c r="S1146" i="1"/>
  <c r="R1147" i="1"/>
  <c r="S1147" i="1"/>
  <c r="R1148" i="1"/>
  <c r="S1148" i="1"/>
  <c r="R1149" i="1"/>
  <c r="S1149" i="1"/>
  <c r="R1150" i="1"/>
  <c r="S1150" i="1"/>
  <c r="R1151" i="1"/>
  <c r="S1151" i="1"/>
  <c r="R1152" i="1"/>
  <c r="S1152" i="1"/>
  <c r="R1153" i="1"/>
  <c r="S1153" i="1"/>
  <c r="R1154" i="1"/>
  <c r="S1154" i="1"/>
  <c r="R1155" i="1"/>
  <c r="S1155" i="1"/>
  <c r="R1156" i="1"/>
  <c r="S1156" i="1"/>
  <c r="R1157" i="1"/>
  <c r="S1157" i="1"/>
  <c r="R1158" i="1"/>
  <c r="S1158" i="1"/>
  <c r="R1159" i="1"/>
  <c r="S1159" i="1"/>
  <c r="R1160" i="1"/>
  <c r="S1160" i="1"/>
  <c r="R1161" i="1"/>
  <c r="S1161" i="1"/>
  <c r="R1162" i="1"/>
  <c r="S1162" i="1"/>
  <c r="R1163" i="1"/>
  <c r="S1163" i="1"/>
  <c r="R1164" i="1"/>
  <c r="S1164" i="1"/>
  <c r="R1165" i="1"/>
  <c r="S1165" i="1"/>
  <c r="R1166" i="1"/>
  <c r="S1166" i="1"/>
  <c r="R1167" i="1"/>
  <c r="S1167" i="1"/>
  <c r="R1168" i="1"/>
  <c r="S1168" i="1"/>
  <c r="R1169" i="1"/>
  <c r="S1169" i="1"/>
  <c r="R1170" i="1"/>
  <c r="S1170" i="1"/>
  <c r="R1171" i="1"/>
  <c r="S1171" i="1"/>
  <c r="R1172" i="1"/>
  <c r="S1172" i="1"/>
  <c r="R1173" i="1"/>
  <c r="S1173" i="1"/>
  <c r="R1174" i="1"/>
  <c r="S1174" i="1"/>
  <c r="R1175" i="1"/>
  <c r="S1175" i="1"/>
  <c r="R1176" i="1"/>
  <c r="S1176" i="1"/>
  <c r="R1177" i="1"/>
  <c r="S1177" i="1"/>
  <c r="R1178" i="1"/>
  <c r="S1178" i="1"/>
  <c r="R1179" i="1"/>
  <c r="S1179" i="1"/>
  <c r="R1180" i="1"/>
  <c r="S1180" i="1"/>
  <c r="R1181" i="1"/>
  <c r="S1181" i="1"/>
  <c r="R1182" i="1"/>
  <c r="AE1182" i="1" s="1"/>
  <c r="S1182" i="1"/>
  <c r="R1183" i="1"/>
  <c r="S1183" i="1"/>
  <c r="R1184" i="1"/>
  <c r="AE1184" i="1" s="1"/>
  <c r="S1184" i="1"/>
  <c r="R1185" i="1"/>
  <c r="AE1185" i="1" s="1"/>
  <c r="S1185" i="1"/>
  <c r="R1186" i="1"/>
  <c r="AE1186" i="1" s="1"/>
  <c r="S1186" i="1"/>
  <c r="R1187" i="1"/>
  <c r="S1187" i="1"/>
  <c r="R1188" i="1"/>
  <c r="S1188" i="1"/>
  <c r="R1189" i="1"/>
  <c r="S1189" i="1"/>
  <c r="R1190" i="1"/>
  <c r="S1190" i="1"/>
  <c r="R1191" i="1"/>
  <c r="S1191" i="1"/>
  <c r="R1192" i="1"/>
  <c r="S119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R871" i="1"/>
  <c r="R872" i="1"/>
  <c r="AE872" i="1" s="1"/>
  <c r="R873" i="1"/>
  <c r="AE873" i="1" s="1"/>
  <c r="R874" i="1"/>
  <c r="AE874" i="1" s="1"/>
  <c r="R875" i="1"/>
  <c r="AE875" i="1" s="1"/>
  <c r="R876" i="1"/>
  <c r="AE876" i="1" s="1"/>
  <c r="R877" i="1"/>
  <c r="R878" i="1"/>
  <c r="R879" i="1"/>
  <c r="R880" i="1"/>
  <c r="R881" i="1"/>
  <c r="R882" i="1"/>
  <c r="R883" i="1"/>
  <c r="R884" i="1"/>
  <c r="R885" i="1"/>
  <c r="R886" i="1"/>
  <c r="R887" i="1"/>
  <c r="R888" i="1"/>
  <c r="R889" i="1"/>
  <c r="R890" i="1"/>
  <c r="R891" i="1"/>
  <c r="R892" i="1"/>
  <c r="R893" i="1"/>
  <c r="R894" i="1"/>
  <c r="R895" i="1"/>
  <c r="R896" i="1"/>
  <c r="R897" i="1"/>
  <c r="R898" i="1"/>
  <c r="R899" i="1"/>
  <c r="R900" i="1"/>
  <c r="AE900" i="1" s="1"/>
  <c r="R901" i="1"/>
  <c r="AE901" i="1" s="1"/>
  <c r="R902" i="1"/>
  <c r="AE902" i="1" s="1"/>
  <c r="R903" i="1"/>
  <c r="AE903" i="1" s="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AE943" i="1" s="1"/>
  <c r="R944" i="1"/>
  <c r="AE944" i="1" s="1"/>
  <c r="R945" i="1"/>
  <c r="AE945" i="1" s="1"/>
  <c r="R946" i="1"/>
  <c r="AE946" i="1" s="1"/>
  <c r="R947" i="1"/>
  <c r="AE947" i="1" s="1"/>
  <c r="R948" i="1"/>
  <c r="AE948" i="1" s="1"/>
  <c r="R949" i="1"/>
  <c r="AE949" i="1" s="1"/>
  <c r="R950" i="1"/>
  <c r="AE950" i="1" s="1"/>
  <c r="R951" i="1"/>
  <c r="R952" i="1"/>
  <c r="AE952" i="1" s="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R773" i="1"/>
  <c r="R774" i="1"/>
  <c r="AE774" i="1" s="1"/>
  <c r="R775" i="1"/>
  <c r="AE775" i="1" s="1"/>
  <c r="R776" i="1"/>
  <c r="AE776" i="1" s="1"/>
  <c r="R777" i="1"/>
  <c r="AE777" i="1" s="1"/>
  <c r="R778" i="1"/>
  <c r="AE778" i="1" s="1"/>
  <c r="R779" i="1"/>
  <c r="AE779" i="1" s="1"/>
  <c r="R780" i="1"/>
  <c r="R781" i="1"/>
  <c r="R782" i="1"/>
  <c r="R783" i="1"/>
  <c r="R784" i="1"/>
  <c r="R785" i="1"/>
  <c r="R786" i="1"/>
  <c r="R787" i="1"/>
  <c r="R788" i="1"/>
  <c r="R789" i="1"/>
  <c r="R790" i="1"/>
  <c r="R791" i="1"/>
  <c r="R792" i="1"/>
  <c r="R793" i="1"/>
  <c r="R794" i="1"/>
  <c r="R795" i="1"/>
  <c r="R796" i="1"/>
  <c r="R797" i="1"/>
  <c r="R798" i="1"/>
  <c r="R799" i="1"/>
  <c r="R800" i="1"/>
  <c r="R801" i="1"/>
  <c r="R802" i="1"/>
  <c r="R803" i="1"/>
  <c r="AE803" i="1" s="1"/>
  <c r="R804" i="1"/>
  <c r="AE804" i="1" s="1"/>
  <c r="R805" i="1"/>
  <c r="AE805" i="1" s="1"/>
  <c r="R806" i="1"/>
  <c r="R807" i="1"/>
  <c r="AE807" i="1" s="1"/>
  <c r="R808" i="1"/>
  <c r="AE808" i="1" s="1"/>
  <c r="R809" i="1"/>
  <c r="AE809" i="1" s="1"/>
  <c r="R810" i="1"/>
  <c r="AE810" i="1" s="1"/>
  <c r="R811" i="1"/>
  <c r="AE811" i="1" s="1"/>
  <c r="R812" i="1"/>
  <c r="AE812" i="1" s="1"/>
  <c r="R813" i="1"/>
  <c r="AE813" i="1" s="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AE852" i="1" s="1"/>
  <c r="R853" i="1"/>
  <c r="AE853" i="1" s="1"/>
  <c r="R854" i="1"/>
  <c r="AE854" i="1" s="1"/>
  <c r="R855" i="1"/>
  <c r="R856" i="1"/>
  <c r="R857" i="1"/>
  <c r="R858" i="1"/>
  <c r="R859" i="1"/>
  <c r="R860" i="1"/>
  <c r="R861" i="1"/>
  <c r="AE861" i="1" s="1"/>
  <c r="R862" i="1"/>
  <c r="AE862" i="1" s="1"/>
  <c r="R863" i="1"/>
  <c r="R864" i="1"/>
  <c r="R865" i="1"/>
  <c r="R866" i="1"/>
  <c r="R867" i="1"/>
  <c r="R868" i="1"/>
  <c r="R869" i="1"/>
  <c r="R870" i="1"/>
  <c r="L7" i="8"/>
  <c r="AB7" i="1"/>
  <c r="L6" i="8"/>
  <c r="L5" i="8"/>
  <c r="AA7" i="1"/>
  <c r="Z7" i="1"/>
  <c r="Y7" i="1"/>
  <c r="V7" i="1"/>
  <c r="I42" i="4"/>
  <c r="D12" i="4" l="1"/>
  <c r="R46" i="1"/>
  <c r="R8" i="1" l="1"/>
  <c r="S8" i="1"/>
  <c r="R9" i="1"/>
  <c r="S9" i="1"/>
  <c r="R10" i="1"/>
  <c r="S10" i="1"/>
  <c r="R11" i="1"/>
  <c r="S11" i="1"/>
  <c r="R12" i="1"/>
  <c r="S12" i="1"/>
  <c r="R13" i="1"/>
  <c r="S13" i="1"/>
  <c r="R14" i="1"/>
  <c r="S14" i="1"/>
  <c r="R15" i="1"/>
  <c r="S15" i="1"/>
  <c r="R16" i="1"/>
  <c r="S16" i="1"/>
  <c r="R17" i="1"/>
  <c r="S17" i="1"/>
  <c r="R18" i="1"/>
  <c r="S18" i="1"/>
  <c r="R19" i="1"/>
  <c r="S19" i="1"/>
  <c r="R20" i="1"/>
  <c r="S20" i="1"/>
  <c r="R21" i="1"/>
  <c r="S21" i="1"/>
  <c r="R22" i="1"/>
  <c r="AE22" i="1" s="1"/>
  <c r="S22" i="1"/>
  <c r="R23" i="1"/>
  <c r="S23" i="1"/>
  <c r="R24" i="1"/>
  <c r="S24" i="1"/>
  <c r="R25" i="1"/>
  <c r="S25" i="1"/>
  <c r="R26" i="1"/>
  <c r="S26" i="1"/>
  <c r="R27" i="1"/>
  <c r="S27" i="1"/>
  <c r="R28" i="1"/>
  <c r="S28" i="1"/>
  <c r="R29" i="1"/>
  <c r="S29" i="1"/>
  <c r="R30" i="1"/>
  <c r="S30" i="1"/>
  <c r="R31" i="1"/>
  <c r="S31" i="1"/>
  <c r="R32" i="1"/>
  <c r="S32" i="1"/>
  <c r="R33" i="1"/>
  <c r="S33" i="1"/>
  <c r="R34" i="1"/>
  <c r="S34" i="1"/>
  <c r="R35" i="1"/>
  <c r="S35" i="1"/>
  <c r="R36" i="1"/>
  <c r="S36" i="1"/>
  <c r="R37" i="1"/>
  <c r="AE37" i="1" s="1"/>
  <c r="S37" i="1"/>
  <c r="R38" i="1"/>
  <c r="AE38" i="1" s="1"/>
  <c r="S38" i="1"/>
  <c r="R39" i="1"/>
  <c r="S39" i="1"/>
  <c r="R40" i="1"/>
  <c r="S40" i="1"/>
  <c r="R41" i="1"/>
  <c r="S41" i="1"/>
  <c r="R42" i="1"/>
  <c r="AE42" i="1" s="1"/>
  <c r="S42" i="1"/>
  <c r="R43" i="1"/>
  <c r="AE43" i="1" s="1"/>
  <c r="S43" i="1"/>
  <c r="R44" i="1"/>
  <c r="S44" i="1"/>
  <c r="R45" i="1"/>
  <c r="S45" i="1"/>
  <c r="S46" i="1"/>
  <c r="R47" i="1"/>
  <c r="S47" i="1"/>
  <c r="R48" i="1"/>
  <c r="S48" i="1"/>
  <c r="R49" i="1"/>
  <c r="AE49" i="1" s="1"/>
  <c r="S49" i="1"/>
  <c r="R50" i="1"/>
  <c r="S50" i="1"/>
  <c r="R51" i="1"/>
  <c r="S51" i="1"/>
  <c r="R52" i="1"/>
  <c r="S52" i="1"/>
  <c r="R53" i="1"/>
  <c r="S53" i="1"/>
  <c r="R54" i="1"/>
  <c r="S54" i="1"/>
  <c r="R55" i="1"/>
  <c r="S55" i="1"/>
  <c r="R56" i="1"/>
  <c r="AE56" i="1" s="1"/>
  <c r="S56" i="1"/>
  <c r="R57" i="1"/>
  <c r="AE57" i="1" s="1"/>
  <c r="S57" i="1"/>
  <c r="R58" i="1"/>
  <c r="AE58" i="1" s="1"/>
  <c r="S58" i="1"/>
  <c r="R59" i="1"/>
  <c r="AE59" i="1" s="1"/>
  <c r="S59" i="1"/>
  <c r="R60" i="1"/>
  <c r="AE60" i="1" s="1"/>
  <c r="S60" i="1"/>
  <c r="R61" i="1"/>
  <c r="AE61" i="1" s="1"/>
  <c r="S61" i="1"/>
  <c r="R62" i="1"/>
  <c r="S62" i="1"/>
  <c r="R63" i="1"/>
  <c r="S63" i="1"/>
  <c r="R64" i="1"/>
  <c r="S64" i="1"/>
  <c r="R65" i="1"/>
  <c r="S65" i="1"/>
  <c r="R66" i="1"/>
  <c r="AE66" i="1" s="1"/>
  <c r="S66" i="1"/>
  <c r="R67" i="1"/>
  <c r="AE67" i="1" s="1"/>
  <c r="S67" i="1"/>
  <c r="R68" i="1"/>
  <c r="AE68" i="1" s="1"/>
  <c r="S68" i="1"/>
  <c r="R69" i="1"/>
  <c r="S69" i="1"/>
  <c r="R70" i="1"/>
  <c r="S70" i="1"/>
  <c r="R71" i="1"/>
  <c r="S71" i="1"/>
  <c r="R72" i="1"/>
  <c r="S72" i="1"/>
  <c r="R73" i="1"/>
  <c r="S73" i="1"/>
  <c r="R74" i="1"/>
  <c r="S74" i="1"/>
  <c r="R75" i="1"/>
  <c r="S75" i="1"/>
  <c r="R76" i="1"/>
  <c r="S76" i="1"/>
  <c r="R77" i="1"/>
  <c r="S77" i="1"/>
  <c r="R78" i="1"/>
  <c r="S78" i="1"/>
  <c r="R79" i="1"/>
  <c r="S79" i="1"/>
  <c r="R80" i="1"/>
  <c r="S80" i="1"/>
  <c r="R81" i="1"/>
  <c r="S81" i="1"/>
  <c r="R82" i="1"/>
  <c r="S82" i="1"/>
  <c r="R83" i="1"/>
  <c r="S83" i="1"/>
  <c r="R84" i="1"/>
  <c r="S84" i="1"/>
  <c r="R85" i="1"/>
  <c r="S85" i="1"/>
  <c r="R86" i="1"/>
  <c r="S86" i="1"/>
  <c r="R87" i="1"/>
  <c r="S87" i="1"/>
  <c r="R88" i="1"/>
  <c r="S88" i="1"/>
  <c r="R89" i="1"/>
  <c r="S89" i="1"/>
  <c r="R90" i="1"/>
  <c r="S90" i="1"/>
  <c r="R91" i="1"/>
  <c r="AE91" i="1" s="1"/>
  <c r="S91" i="1"/>
  <c r="R92" i="1"/>
  <c r="S92" i="1"/>
  <c r="R93" i="1"/>
  <c r="S93" i="1"/>
  <c r="R94" i="1"/>
  <c r="S94" i="1"/>
  <c r="R95" i="1"/>
  <c r="AE95" i="1" s="1"/>
  <c r="S95" i="1"/>
  <c r="R96" i="1"/>
  <c r="S96" i="1"/>
  <c r="R97" i="1"/>
  <c r="S97" i="1"/>
  <c r="R98" i="1"/>
  <c r="S98" i="1"/>
  <c r="R99" i="1"/>
  <c r="S99" i="1"/>
  <c r="R100" i="1"/>
  <c r="S100" i="1"/>
  <c r="R101" i="1"/>
  <c r="S101" i="1"/>
  <c r="R102" i="1"/>
  <c r="S102" i="1"/>
  <c r="R103" i="1"/>
  <c r="S103" i="1"/>
  <c r="R104" i="1"/>
  <c r="S104" i="1"/>
  <c r="R105" i="1"/>
  <c r="S105" i="1"/>
  <c r="R106" i="1"/>
  <c r="S106" i="1"/>
  <c r="R107" i="1"/>
  <c r="S107" i="1"/>
  <c r="R108" i="1"/>
  <c r="AE108" i="1" s="1"/>
  <c r="S108" i="1"/>
  <c r="R109" i="1"/>
  <c r="S109" i="1"/>
  <c r="R110" i="1"/>
  <c r="S110" i="1"/>
  <c r="R111" i="1"/>
  <c r="S111" i="1"/>
  <c r="R112" i="1"/>
  <c r="S112" i="1"/>
  <c r="R113" i="1"/>
  <c r="S113" i="1"/>
  <c r="R114" i="1"/>
  <c r="S114" i="1"/>
  <c r="R115" i="1"/>
  <c r="S115" i="1"/>
  <c r="R116" i="1"/>
  <c r="S116" i="1"/>
  <c r="R117" i="1"/>
  <c r="S117" i="1"/>
  <c r="R118" i="1"/>
  <c r="S118" i="1"/>
  <c r="R119" i="1"/>
  <c r="S119" i="1"/>
  <c r="R120" i="1"/>
  <c r="S120" i="1"/>
  <c r="R121" i="1"/>
  <c r="S121" i="1"/>
  <c r="R122" i="1"/>
  <c r="S122" i="1"/>
  <c r="R123" i="1"/>
  <c r="S123" i="1"/>
  <c r="R124" i="1"/>
  <c r="S124" i="1"/>
  <c r="R125" i="1"/>
  <c r="S125" i="1"/>
  <c r="R126" i="1"/>
  <c r="S126" i="1"/>
  <c r="R127" i="1"/>
  <c r="S127" i="1"/>
  <c r="R128" i="1"/>
  <c r="S128" i="1"/>
  <c r="R129" i="1"/>
  <c r="S129" i="1"/>
  <c r="R130" i="1"/>
  <c r="S130" i="1"/>
  <c r="R131" i="1"/>
  <c r="S131" i="1"/>
  <c r="R132" i="1"/>
  <c r="S132" i="1"/>
  <c r="R133" i="1"/>
  <c r="S133" i="1"/>
  <c r="R134" i="1"/>
  <c r="S134" i="1"/>
  <c r="R135" i="1"/>
  <c r="S135" i="1"/>
  <c r="R136" i="1"/>
  <c r="S136" i="1"/>
  <c r="R137" i="1"/>
  <c r="S137" i="1"/>
  <c r="R138" i="1"/>
  <c r="S138" i="1"/>
  <c r="R139" i="1"/>
  <c r="S139" i="1"/>
  <c r="R140" i="1"/>
  <c r="S140" i="1"/>
  <c r="R141" i="1"/>
  <c r="S141" i="1"/>
  <c r="R142" i="1"/>
  <c r="S142" i="1"/>
  <c r="R143" i="1"/>
  <c r="S143" i="1"/>
  <c r="R144" i="1"/>
  <c r="S144" i="1"/>
  <c r="R145" i="1"/>
  <c r="S145" i="1"/>
  <c r="R146" i="1"/>
  <c r="S146" i="1"/>
  <c r="R147" i="1"/>
  <c r="S147" i="1"/>
  <c r="R148" i="1"/>
  <c r="S148" i="1"/>
  <c r="R149" i="1"/>
  <c r="S149" i="1"/>
  <c r="R150" i="1"/>
  <c r="S150" i="1"/>
  <c r="R151" i="1"/>
  <c r="S151" i="1"/>
  <c r="R152" i="1"/>
  <c r="S152" i="1"/>
  <c r="R153" i="1"/>
  <c r="S153" i="1"/>
  <c r="R154" i="1"/>
  <c r="S154" i="1"/>
  <c r="R155" i="1"/>
  <c r="S155" i="1"/>
  <c r="R156" i="1"/>
  <c r="S156" i="1"/>
  <c r="R157" i="1"/>
  <c r="S157" i="1"/>
  <c r="R158" i="1"/>
  <c r="S158" i="1"/>
  <c r="R159" i="1"/>
  <c r="S159" i="1"/>
  <c r="R160" i="1"/>
  <c r="S160" i="1"/>
  <c r="R161" i="1"/>
  <c r="S161" i="1"/>
  <c r="R162" i="1"/>
  <c r="S162" i="1"/>
  <c r="R163" i="1"/>
  <c r="S163" i="1"/>
  <c r="R164" i="1"/>
  <c r="S164" i="1"/>
  <c r="R165" i="1"/>
  <c r="S165" i="1"/>
  <c r="R166" i="1"/>
  <c r="S166" i="1"/>
  <c r="R167" i="1"/>
  <c r="S167" i="1"/>
  <c r="R168" i="1"/>
  <c r="S168" i="1"/>
  <c r="R169" i="1"/>
  <c r="S169" i="1"/>
  <c r="R170" i="1"/>
  <c r="S170" i="1"/>
  <c r="R171" i="1"/>
  <c r="S171" i="1"/>
  <c r="R172" i="1"/>
  <c r="S172" i="1"/>
  <c r="R173" i="1"/>
  <c r="S173" i="1"/>
  <c r="R174" i="1"/>
  <c r="S174" i="1"/>
  <c r="R175" i="1"/>
  <c r="S175" i="1"/>
  <c r="R176" i="1"/>
  <c r="S176" i="1"/>
  <c r="R177" i="1"/>
  <c r="S177" i="1"/>
  <c r="R178" i="1"/>
  <c r="S178" i="1"/>
  <c r="R179" i="1"/>
  <c r="S179" i="1"/>
  <c r="R180" i="1"/>
  <c r="S180" i="1"/>
  <c r="R181" i="1"/>
  <c r="S181" i="1"/>
  <c r="R182" i="1"/>
  <c r="S182" i="1"/>
  <c r="R183" i="1"/>
  <c r="S183" i="1"/>
  <c r="R184" i="1"/>
  <c r="S184" i="1"/>
  <c r="R185" i="1"/>
  <c r="S185" i="1"/>
  <c r="R186" i="1"/>
  <c r="S186" i="1"/>
  <c r="R187" i="1"/>
  <c r="S187" i="1"/>
  <c r="R188" i="1"/>
  <c r="S188" i="1"/>
  <c r="R189" i="1"/>
  <c r="S189" i="1"/>
  <c r="R190" i="1"/>
  <c r="S190" i="1"/>
  <c r="R191" i="1"/>
  <c r="S191" i="1"/>
  <c r="R192" i="1"/>
  <c r="S192" i="1"/>
  <c r="R193" i="1"/>
  <c r="S193" i="1"/>
  <c r="R194" i="1"/>
  <c r="S194" i="1"/>
  <c r="R195" i="1"/>
  <c r="S195" i="1"/>
  <c r="R196" i="1"/>
  <c r="S196" i="1"/>
  <c r="R197" i="1"/>
  <c r="S197" i="1"/>
  <c r="R198" i="1"/>
  <c r="S198" i="1"/>
  <c r="R199" i="1"/>
  <c r="S199" i="1"/>
  <c r="R200" i="1"/>
  <c r="S200" i="1"/>
  <c r="R201" i="1"/>
  <c r="S201" i="1"/>
  <c r="R202" i="1"/>
  <c r="S202" i="1"/>
  <c r="R203" i="1"/>
  <c r="S203" i="1"/>
  <c r="R204" i="1"/>
  <c r="S204" i="1"/>
  <c r="R205" i="1"/>
  <c r="S205" i="1"/>
  <c r="R206" i="1"/>
  <c r="S206" i="1"/>
  <c r="R207" i="1"/>
  <c r="S207" i="1"/>
  <c r="R208" i="1"/>
  <c r="S208" i="1"/>
  <c r="R209" i="1"/>
  <c r="S209" i="1"/>
  <c r="R210" i="1"/>
  <c r="S210" i="1"/>
  <c r="R211" i="1"/>
  <c r="S211" i="1"/>
  <c r="R212" i="1"/>
  <c r="S212" i="1"/>
  <c r="R213" i="1"/>
  <c r="S213" i="1"/>
  <c r="R214" i="1"/>
  <c r="S214" i="1"/>
  <c r="R215" i="1"/>
  <c r="S215" i="1"/>
  <c r="R216" i="1"/>
  <c r="S216" i="1"/>
  <c r="R217" i="1"/>
  <c r="S217" i="1"/>
  <c r="R218" i="1"/>
  <c r="S218" i="1"/>
  <c r="R219" i="1"/>
  <c r="S219" i="1"/>
  <c r="R220" i="1"/>
  <c r="S220" i="1"/>
  <c r="R221" i="1"/>
  <c r="S221" i="1"/>
  <c r="R222" i="1"/>
  <c r="S222" i="1"/>
  <c r="R223" i="1"/>
  <c r="S223" i="1"/>
  <c r="R224" i="1"/>
  <c r="S224" i="1"/>
  <c r="R225" i="1"/>
  <c r="S225" i="1"/>
  <c r="R226" i="1"/>
  <c r="S226" i="1"/>
  <c r="R227" i="1"/>
  <c r="S227" i="1"/>
  <c r="R228" i="1"/>
  <c r="S228" i="1"/>
  <c r="R229" i="1"/>
  <c r="S229" i="1"/>
  <c r="R230" i="1"/>
  <c r="S230" i="1"/>
  <c r="R231" i="1"/>
  <c r="S231" i="1"/>
  <c r="R232" i="1"/>
  <c r="S232" i="1"/>
  <c r="R233" i="1"/>
  <c r="S233" i="1"/>
  <c r="R234" i="1"/>
  <c r="S234" i="1"/>
  <c r="R235" i="1"/>
  <c r="S235" i="1"/>
  <c r="R236" i="1"/>
  <c r="S236" i="1"/>
  <c r="R237" i="1"/>
  <c r="S237" i="1"/>
  <c r="R238" i="1"/>
  <c r="S238" i="1"/>
  <c r="R239" i="1"/>
  <c r="S239" i="1"/>
  <c r="R240" i="1"/>
  <c r="S240" i="1"/>
  <c r="R241" i="1"/>
  <c r="S241" i="1"/>
  <c r="R242" i="1"/>
  <c r="S242" i="1"/>
  <c r="R243" i="1"/>
  <c r="S243" i="1"/>
  <c r="R244" i="1"/>
  <c r="S244" i="1"/>
  <c r="R245" i="1"/>
  <c r="S245" i="1"/>
  <c r="R246" i="1"/>
  <c r="S246" i="1"/>
  <c r="R247" i="1"/>
  <c r="S247" i="1"/>
  <c r="R248" i="1"/>
  <c r="S248" i="1"/>
  <c r="R249" i="1"/>
  <c r="S249" i="1"/>
  <c r="R250" i="1"/>
  <c r="S250" i="1"/>
  <c r="R251" i="1"/>
  <c r="S251" i="1"/>
  <c r="R252" i="1"/>
  <c r="S252" i="1"/>
  <c r="R253" i="1"/>
  <c r="S253" i="1"/>
  <c r="R254" i="1"/>
  <c r="S254" i="1"/>
  <c r="R255" i="1"/>
  <c r="S255" i="1"/>
  <c r="R256" i="1"/>
  <c r="S256" i="1"/>
  <c r="R257" i="1"/>
  <c r="S257" i="1"/>
  <c r="R258" i="1"/>
  <c r="S258" i="1"/>
  <c r="R259" i="1"/>
  <c r="S259" i="1"/>
  <c r="R260" i="1"/>
  <c r="S260" i="1"/>
  <c r="R261" i="1"/>
  <c r="S261" i="1"/>
  <c r="R262" i="1"/>
  <c r="S262" i="1"/>
  <c r="R263" i="1"/>
  <c r="S263" i="1"/>
  <c r="R264" i="1"/>
  <c r="S264" i="1"/>
  <c r="R265" i="1"/>
  <c r="S265" i="1"/>
  <c r="R266" i="1"/>
  <c r="S266" i="1"/>
  <c r="R267" i="1"/>
  <c r="S267" i="1"/>
  <c r="R268" i="1"/>
  <c r="S268" i="1"/>
  <c r="R269" i="1"/>
  <c r="S269" i="1"/>
  <c r="R270" i="1"/>
  <c r="S270" i="1"/>
  <c r="R271" i="1"/>
  <c r="S271" i="1"/>
  <c r="R272" i="1"/>
  <c r="S272" i="1"/>
  <c r="R273" i="1"/>
  <c r="S273" i="1"/>
  <c r="R274" i="1"/>
  <c r="S274" i="1"/>
  <c r="R275" i="1"/>
  <c r="S275" i="1"/>
  <c r="R276" i="1"/>
  <c r="S276" i="1"/>
  <c r="R277" i="1"/>
  <c r="S277" i="1"/>
  <c r="R278" i="1"/>
  <c r="S278" i="1"/>
  <c r="R279" i="1"/>
  <c r="S279" i="1"/>
  <c r="R280" i="1"/>
  <c r="S280" i="1"/>
  <c r="R281" i="1"/>
  <c r="S281" i="1"/>
  <c r="R282" i="1"/>
  <c r="S282" i="1"/>
  <c r="R283" i="1"/>
  <c r="S283" i="1"/>
  <c r="R284" i="1"/>
  <c r="S284" i="1"/>
  <c r="R285" i="1"/>
  <c r="S285" i="1"/>
  <c r="R286" i="1"/>
  <c r="S286" i="1"/>
  <c r="R287" i="1"/>
  <c r="S287" i="1"/>
  <c r="R288" i="1"/>
  <c r="S288" i="1"/>
  <c r="R289" i="1"/>
  <c r="S289" i="1"/>
  <c r="R290" i="1"/>
  <c r="S290" i="1"/>
  <c r="R291" i="1"/>
  <c r="S291" i="1"/>
  <c r="R292" i="1"/>
  <c r="S292" i="1"/>
  <c r="R293" i="1"/>
  <c r="S293" i="1"/>
  <c r="R294" i="1"/>
  <c r="S294" i="1"/>
  <c r="R295" i="1"/>
  <c r="S295" i="1"/>
  <c r="R296" i="1"/>
  <c r="S296" i="1"/>
  <c r="R297" i="1"/>
  <c r="S297" i="1"/>
  <c r="R298" i="1"/>
  <c r="S298" i="1"/>
  <c r="R299" i="1"/>
  <c r="S299" i="1"/>
  <c r="R300" i="1"/>
  <c r="S300" i="1"/>
  <c r="R301" i="1"/>
  <c r="S301" i="1"/>
  <c r="R302" i="1"/>
  <c r="S302" i="1"/>
  <c r="R303" i="1"/>
  <c r="S303" i="1"/>
  <c r="R304" i="1"/>
  <c r="S304" i="1"/>
  <c r="R305" i="1"/>
  <c r="S305" i="1"/>
  <c r="R306" i="1"/>
  <c r="S306" i="1"/>
  <c r="R307" i="1"/>
  <c r="S307" i="1"/>
  <c r="R308" i="1"/>
  <c r="S308" i="1"/>
  <c r="R309" i="1"/>
  <c r="S309" i="1"/>
  <c r="R310" i="1"/>
  <c r="S310" i="1"/>
  <c r="R311" i="1"/>
  <c r="S311" i="1"/>
  <c r="R312" i="1"/>
  <c r="S312" i="1"/>
  <c r="R313" i="1"/>
  <c r="S313" i="1"/>
  <c r="R314" i="1"/>
  <c r="S314" i="1"/>
  <c r="R315" i="1"/>
  <c r="S315" i="1"/>
  <c r="R316" i="1"/>
  <c r="S316" i="1"/>
  <c r="R317" i="1"/>
  <c r="S317" i="1"/>
  <c r="R318" i="1"/>
  <c r="S318" i="1"/>
  <c r="R319" i="1"/>
  <c r="S319" i="1"/>
  <c r="R320" i="1"/>
  <c r="S320" i="1"/>
  <c r="R321" i="1"/>
  <c r="S321" i="1"/>
  <c r="R322" i="1"/>
  <c r="S322" i="1"/>
  <c r="R323" i="1"/>
  <c r="S323" i="1"/>
  <c r="R324" i="1"/>
  <c r="S324" i="1"/>
  <c r="R325" i="1"/>
  <c r="S325" i="1"/>
  <c r="R326" i="1"/>
  <c r="S326" i="1"/>
  <c r="R327" i="1"/>
  <c r="S327" i="1"/>
  <c r="R328" i="1"/>
  <c r="S328" i="1"/>
  <c r="R329" i="1"/>
  <c r="S329" i="1"/>
  <c r="R330" i="1"/>
  <c r="S330" i="1"/>
  <c r="R331" i="1"/>
  <c r="S331" i="1"/>
  <c r="R332" i="1"/>
  <c r="S332" i="1"/>
  <c r="R333" i="1"/>
  <c r="S333" i="1"/>
  <c r="R334" i="1"/>
  <c r="S334" i="1"/>
  <c r="R335" i="1"/>
  <c r="S335" i="1"/>
  <c r="R336" i="1"/>
  <c r="S336" i="1"/>
  <c r="R337" i="1"/>
  <c r="S337" i="1"/>
  <c r="R338" i="1"/>
  <c r="S338" i="1"/>
  <c r="R339" i="1"/>
  <c r="S339" i="1"/>
  <c r="R340" i="1"/>
  <c r="S340" i="1"/>
  <c r="R341" i="1"/>
  <c r="S341" i="1"/>
  <c r="R342" i="1"/>
  <c r="S342" i="1"/>
  <c r="R343" i="1"/>
  <c r="S343" i="1"/>
  <c r="R344" i="1"/>
  <c r="S344" i="1"/>
  <c r="R345" i="1"/>
  <c r="S345" i="1"/>
  <c r="R346" i="1"/>
  <c r="S346" i="1"/>
  <c r="R347" i="1"/>
  <c r="S347" i="1"/>
  <c r="R348" i="1"/>
  <c r="S348" i="1"/>
  <c r="R349" i="1"/>
  <c r="S349" i="1"/>
  <c r="R350" i="1"/>
  <c r="S350" i="1"/>
  <c r="R351" i="1"/>
  <c r="S351" i="1"/>
  <c r="R352" i="1"/>
  <c r="S352" i="1"/>
  <c r="R353" i="1"/>
  <c r="S353" i="1"/>
  <c r="R354" i="1"/>
  <c r="S354" i="1"/>
  <c r="R355" i="1"/>
  <c r="S355" i="1"/>
  <c r="R356" i="1"/>
  <c r="S356" i="1"/>
  <c r="R357" i="1"/>
  <c r="S357" i="1"/>
  <c r="R358" i="1"/>
  <c r="S358" i="1"/>
  <c r="R359" i="1"/>
  <c r="S359" i="1"/>
  <c r="R360" i="1"/>
  <c r="S360" i="1"/>
  <c r="R361" i="1"/>
  <c r="S361" i="1"/>
  <c r="R362" i="1"/>
  <c r="S362" i="1"/>
  <c r="R363" i="1"/>
  <c r="S363" i="1"/>
  <c r="R364" i="1"/>
  <c r="S364" i="1"/>
  <c r="R365" i="1"/>
  <c r="S365" i="1"/>
  <c r="R366" i="1"/>
  <c r="S366" i="1"/>
  <c r="R367" i="1"/>
  <c r="S367" i="1"/>
  <c r="R368" i="1"/>
  <c r="S368" i="1"/>
  <c r="R369" i="1"/>
  <c r="S369" i="1"/>
  <c r="R370" i="1"/>
  <c r="S370" i="1"/>
  <c r="R371" i="1"/>
  <c r="S371" i="1"/>
  <c r="R372" i="1"/>
  <c r="S372" i="1"/>
  <c r="R373" i="1"/>
  <c r="S373" i="1"/>
  <c r="R374" i="1"/>
  <c r="S374" i="1"/>
  <c r="R375" i="1"/>
  <c r="S375" i="1"/>
  <c r="R376" i="1"/>
  <c r="S376" i="1"/>
  <c r="R377" i="1"/>
  <c r="S377" i="1"/>
  <c r="R378" i="1"/>
  <c r="S378" i="1"/>
  <c r="R379" i="1"/>
  <c r="S379" i="1"/>
  <c r="R380" i="1"/>
  <c r="S380" i="1"/>
  <c r="R381" i="1"/>
  <c r="S381" i="1"/>
  <c r="R382" i="1"/>
  <c r="S382" i="1"/>
  <c r="R383" i="1"/>
  <c r="S383" i="1"/>
  <c r="R384" i="1"/>
  <c r="S384" i="1"/>
  <c r="R385" i="1"/>
  <c r="S385" i="1"/>
  <c r="R386" i="1"/>
  <c r="S386" i="1"/>
  <c r="R387" i="1"/>
  <c r="S387" i="1"/>
  <c r="R388" i="1"/>
  <c r="S388" i="1"/>
  <c r="R389" i="1"/>
  <c r="S389" i="1"/>
  <c r="R390" i="1"/>
  <c r="S390" i="1"/>
  <c r="R391" i="1"/>
  <c r="S391" i="1"/>
  <c r="R392" i="1"/>
  <c r="S392" i="1"/>
  <c r="R393" i="1"/>
  <c r="S393" i="1"/>
  <c r="R394" i="1"/>
  <c r="S394" i="1"/>
  <c r="R395" i="1"/>
  <c r="S395" i="1"/>
  <c r="R396" i="1"/>
  <c r="S396" i="1"/>
  <c r="R397" i="1"/>
  <c r="S397" i="1"/>
  <c r="R398" i="1"/>
  <c r="S398" i="1"/>
  <c r="R399" i="1"/>
  <c r="S399" i="1"/>
  <c r="R400" i="1"/>
  <c r="S400" i="1"/>
  <c r="R401" i="1"/>
  <c r="S401" i="1"/>
  <c r="R402" i="1"/>
  <c r="S402" i="1"/>
  <c r="R403" i="1"/>
  <c r="S403" i="1"/>
  <c r="R404" i="1"/>
  <c r="S404" i="1"/>
  <c r="R405" i="1"/>
  <c r="S405" i="1"/>
  <c r="R406" i="1"/>
  <c r="S406" i="1"/>
  <c r="R407" i="1"/>
  <c r="S407" i="1"/>
  <c r="R408" i="1"/>
  <c r="S408" i="1"/>
  <c r="R409" i="1"/>
  <c r="S409" i="1"/>
  <c r="R410" i="1"/>
  <c r="S410" i="1"/>
  <c r="R411" i="1"/>
  <c r="S411" i="1"/>
  <c r="R412" i="1"/>
  <c r="S412" i="1"/>
  <c r="R413" i="1"/>
  <c r="S413" i="1"/>
  <c r="R414" i="1"/>
  <c r="S414" i="1"/>
  <c r="R415" i="1"/>
  <c r="S415" i="1"/>
  <c r="R416" i="1"/>
  <c r="S416" i="1"/>
  <c r="R417" i="1"/>
  <c r="S417" i="1"/>
  <c r="R418" i="1"/>
  <c r="S418" i="1"/>
  <c r="R419" i="1"/>
  <c r="S419" i="1"/>
  <c r="R420" i="1"/>
  <c r="S420" i="1"/>
  <c r="R421" i="1"/>
  <c r="S421" i="1"/>
  <c r="R422" i="1"/>
  <c r="S422" i="1"/>
  <c r="R423" i="1"/>
  <c r="S423" i="1"/>
  <c r="R424" i="1"/>
  <c r="S424" i="1"/>
  <c r="R425" i="1"/>
  <c r="S425" i="1"/>
  <c r="R426" i="1"/>
  <c r="S426" i="1"/>
  <c r="R427" i="1"/>
  <c r="S427" i="1"/>
  <c r="R428" i="1"/>
  <c r="S428" i="1"/>
  <c r="R429" i="1"/>
  <c r="S429" i="1"/>
  <c r="R430" i="1"/>
  <c r="S430" i="1"/>
  <c r="R431" i="1"/>
  <c r="S431" i="1"/>
  <c r="R432" i="1"/>
  <c r="S432" i="1"/>
  <c r="R433" i="1"/>
  <c r="S433" i="1"/>
  <c r="R434" i="1"/>
  <c r="S434" i="1"/>
  <c r="R435" i="1"/>
  <c r="S435" i="1"/>
  <c r="R436" i="1"/>
  <c r="S436" i="1"/>
  <c r="R437" i="1"/>
  <c r="S437" i="1"/>
  <c r="R438" i="1"/>
  <c r="S438" i="1"/>
  <c r="R439" i="1"/>
  <c r="S439" i="1"/>
  <c r="R440" i="1"/>
  <c r="S440" i="1"/>
  <c r="R441" i="1"/>
  <c r="S441" i="1"/>
  <c r="R442" i="1"/>
  <c r="S442" i="1"/>
  <c r="R443" i="1"/>
  <c r="S443" i="1"/>
  <c r="R444" i="1"/>
  <c r="S444" i="1"/>
  <c r="R445" i="1"/>
  <c r="S445" i="1"/>
  <c r="R446" i="1"/>
  <c r="S446" i="1"/>
  <c r="R447" i="1"/>
  <c r="S447" i="1"/>
  <c r="R448" i="1"/>
  <c r="S448" i="1"/>
  <c r="R449" i="1"/>
  <c r="S449" i="1"/>
  <c r="R450" i="1"/>
  <c r="S450" i="1"/>
  <c r="R451" i="1"/>
  <c r="S451" i="1"/>
  <c r="R452" i="1"/>
  <c r="S452" i="1"/>
  <c r="R453" i="1"/>
  <c r="S453" i="1"/>
  <c r="R454" i="1"/>
  <c r="S454" i="1"/>
  <c r="R455" i="1"/>
  <c r="S455" i="1"/>
  <c r="R456" i="1"/>
  <c r="S456" i="1"/>
  <c r="R457" i="1"/>
  <c r="S457" i="1"/>
  <c r="R458" i="1"/>
  <c r="S458" i="1"/>
  <c r="R459" i="1"/>
  <c r="S459" i="1"/>
  <c r="R460" i="1"/>
  <c r="S460" i="1"/>
  <c r="R461" i="1"/>
  <c r="S461" i="1"/>
  <c r="R462" i="1"/>
  <c r="S462" i="1"/>
  <c r="R463" i="1"/>
  <c r="S463" i="1"/>
  <c r="R464" i="1"/>
  <c r="S464" i="1"/>
  <c r="R465" i="1"/>
  <c r="S465" i="1"/>
  <c r="R466" i="1"/>
  <c r="S466" i="1"/>
  <c r="R467" i="1"/>
  <c r="S467" i="1"/>
  <c r="R468" i="1"/>
  <c r="S468" i="1"/>
  <c r="R469" i="1"/>
  <c r="S469" i="1"/>
  <c r="R470" i="1"/>
  <c r="S470" i="1"/>
  <c r="R471" i="1"/>
  <c r="S471" i="1"/>
  <c r="R472" i="1"/>
  <c r="S472" i="1"/>
  <c r="R473" i="1"/>
  <c r="S473" i="1"/>
  <c r="R474" i="1"/>
  <c r="S474" i="1"/>
  <c r="R475" i="1"/>
  <c r="S475" i="1"/>
  <c r="R476" i="1"/>
  <c r="S476" i="1"/>
  <c r="R477" i="1"/>
  <c r="S477" i="1"/>
  <c r="R478" i="1"/>
  <c r="S478" i="1"/>
  <c r="R479" i="1"/>
  <c r="S479" i="1"/>
  <c r="R480" i="1"/>
  <c r="S480" i="1"/>
  <c r="R481" i="1"/>
  <c r="S481" i="1"/>
  <c r="R482" i="1"/>
  <c r="S482" i="1"/>
  <c r="R483" i="1"/>
  <c r="S483" i="1"/>
  <c r="R484" i="1"/>
  <c r="S484" i="1"/>
  <c r="R485" i="1"/>
  <c r="S485" i="1"/>
  <c r="R486" i="1"/>
  <c r="S486" i="1"/>
  <c r="R487" i="1"/>
  <c r="S487" i="1"/>
  <c r="R488" i="1"/>
  <c r="S488" i="1"/>
  <c r="R489" i="1"/>
  <c r="S489" i="1"/>
  <c r="R490" i="1"/>
  <c r="S490" i="1"/>
  <c r="R491" i="1"/>
  <c r="S491" i="1"/>
  <c r="R492" i="1"/>
  <c r="S492" i="1"/>
  <c r="R493" i="1"/>
  <c r="S493" i="1"/>
  <c r="R494" i="1"/>
  <c r="S494" i="1"/>
  <c r="R495" i="1"/>
  <c r="S495" i="1"/>
  <c r="R496" i="1"/>
  <c r="S496" i="1"/>
  <c r="R497" i="1"/>
  <c r="S497" i="1"/>
  <c r="R498" i="1"/>
  <c r="S498" i="1"/>
  <c r="R499" i="1"/>
  <c r="S499" i="1"/>
  <c r="R500" i="1"/>
  <c r="S500" i="1"/>
  <c r="R501" i="1"/>
  <c r="S501" i="1"/>
  <c r="R502" i="1"/>
  <c r="S502" i="1"/>
  <c r="R503" i="1"/>
  <c r="S503" i="1"/>
  <c r="R504" i="1"/>
  <c r="S504" i="1"/>
  <c r="R505" i="1"/>
  <c r="S505" i="1"/>
  <c r="R506" i="1"/>
  <c r="S506" i="1"/>
  <c r="R507" i="1"/>
  <c r="S507" i="1"/>
  <c r="R508" i="1"/>
  <c r="S508" i="1"/>
  <c r="R509" i="1"/>
  <c r="S509" i="1"/>
  <c r="R510" i="1"/>
  <c r="S510" i="1"/>
  <c r="R511" i="1"/>
  <c r="S511" i="1"/>
  <c r="R512" i="1"/>
  <c r="S512" i="1"/>
  <c r="R513" i="1"/>
  <c r="S513" i="1"/>
  <c r="R514" i="1"/>
  <c r="S514" i="1"/>
  <c r="R515" i="1"/>
  <c r="S515" i="1"/>
  <c r="R516" i="1"/>
  <c r="S516" i="1"/>
  <c r="R517" i="1"/>
  <c r="S517" i="1"/>
  <c r="R518" i="1"/>
  <c r="S518" i="1"/>
  <c r="R519" i="1"/>
  <c r="S519" i="1"/>
  <c r="R520" i="1"/>
  <c r="S520" i="1"/>
  <c r="R521" i="1"/>
  <c r="S521" i="1"/>
  <c r="R522" i="1"/>
  <c r="S522" i="1"/>
  <c r="R523" i="1"/>
  <c r="S523" i="1"/>
  <c r="R524" i="1"/>
  <c r="S524" i="1"/>
  <c r="R525" i="1"/>
  <c r="S525" i="1"/>
  <c r="R526" i="1"/>
  <c r="S526" i="1"/>
  <c r="R527" i="1"/>
  <c r="S527" i="1"/>
  <c r="R528" i="1"/>
  <c r="S528" i="1"/>
  <c r="R529" i="1"/>
  <c r="S529" i="1"/>
  <c r="R530" i="1"/>
  <c r="S530" i="1"/>
  <c r="R531" i="1"/>
  <c r="S531" i="1"/>
  <c r="R532" i="1"/>
  <c r="S532" i="1"/>
  <c r="R533" i="1"/>
  <c r="S533" i="1"/>
  <c r="R534" i="1"/>
  <c r="S534" i="1"/>
  <c r="R535" i="1"/>
  <c r="S535" i="1"/>
  <c r="R536" i="1"/>
  <c r="S536" i="1"/>
  <c r="R537" i="1"/>
  <c r="S537" i="1"/>
  <c r="R538" i="1"/>
  <c r="S538" i="1"/>
  <c r="R539" i="1"/>
  <c r="S539" i="1"/>
  <c r="R540" i="1"/>
  <c r="S540" i="1"/>
  <c r="R541" i="1"/>
  <c r="S541" i="1"/>
  <c r="R542" i="1"/>
  <c r="S542" i="1"/>
  <c r="R543" i="1"/>
  <c r="S543" i="1"/>
  <c r="R544" i="1"/>
  <c r="S544" i="1"/>
  <c r="R545" i="1"/>
  <c r="S545" i="1"/>
  <c r="R546" i="1"/>
  <c r="S546" i="1"/>
  <c r="R547" i="1"/>
  <c r="S547" i="1"/>
  <c r="R548" i="1"/>
  <c r="S548" i="1"/>
  <c r="R549" i="1"/>
  <c r="S549" i="1"/>
  <c r="R550" i="1"/>
  <c r="S550" i="1"/>
  <c r="R551" i="1"/>
  <c r="S551" i="1"/>
  <c r="R552" i="1"/>
  <c r="S552" i="1"/>
  <c r="R553" i="1"/>
  <c r="S553" i="1"/>
  <c r="R554" i="1"/>
  <c r="S554" i="1"/>
  <c r="R555" i="1"/>
  <c r="S555" i="1"/>
  <c r="R556" i="1"/>
  <c r="S556" i="1"/>
  <c r="R557" i="1"/>
  <c r="S557" i="1"/>
  <c r="R558" i="1"/>
  <c r="S558" i="1"/>
  <c r="R559" i="1"/>
  <c r="S559" i="1"/>
  <c r="R560" i="1"/>
  <c r="S560" i="1"/>
  <c r="R561" i="1"/>
  <c r="S561" i="1"/>
  <c r="R562" i="1"/>
  <c r="S562" i="1"/>
  <c r="R563" i="1"/>
  <c r="S563" i="1"/>
  <c r="R564" i="1"/>
  <c r="S564" i="1"/>
  <c r="R565" i="1"/>
  <c r="S565" i="1"/>
  <c r="R566" i="1"/>
  <c r="S566" i="1"/>
  <c r="R567" i="1"/>
  <c r="S567" i="1"/>
  <c r="R568" i="1"/>
  <c r="S568" i="1"/>
  <c r="R569" i="1"/>
  <c r="S569" i="1"/>
  <c r="R570" i="1"/>
  <c r="S570" i="1"/>
  <c r="R571" i="1"/>
  <c r="S571" i="1"/>
  <c r="R572" i="1"/>
  <c r="S572" i="1"/>
  <c r="R573" i="1"/>
  <c r="S573" i="1"/>
  <c r="R574" i="1"/>
  <c r="S574" i="1"/>
  <c r="R575" i="1"/>
  <c r="S575" i="1"/>
  <c r="R576" i="1"/>
  <c r="S576" i="1"/>
  <c r="R577" i="1"/>
  <c r="S577" i="1"/>
  <c r="R578" i="1"/>
  <c r="S578" i="1"/>
  <c r="R579" i="1"/>
  <c r="S579" i="1"/>
  <c r="R580" i="1"/>
  <c r="S580" i="1"/>
  <c r="R581" i="1"/>
  <c r="S581" i="1"/>
  <c r="R582" i="1"/>
  <c r="S582" i="1"/>
  <c r="R583" i="1"/>
  <c r="S583" i="1"/>
  <c r="R584" i="1"/>
  <c r="S584" i="1"/>
  <c r="R585" i="1"/>
  <c r="S585" i="1"/>
  <c r="R586" i="1"/>
  <c r="S586" i="1"/>
  <c r="R587" i="1"/>
  <c r="S587" i="1"/>
  <c r="R588" i="1"/>
  <c r="S588" i="1"/>
  <c r="R589" i="1"/>
  <c r="S589" i="1"/>
  <c r="R590" i="1"/>
  <c r="S590" i="1"/>
  <c r="R591" i="1"/>
  <c r="S591" i="1"/>
  <c r="R592" i="1"/>
  <c r="S592" i="1"/>
  <c r="R593" i="1"/>
  <c r="S593" i="1"/>
  <c r="R594" i="1"/>
  <c r="S594" i="1"/>
  <c r="R595" i="1"/>
  <c r="S595" i="1"/>
  <c r="R596" i="1"/>
  <c r="S596" i="1"/>
  <c r="R597" i="1"/>
  <c r="S597" i="1"/>
  <c r="R598" i="1"/>
  <c r="S598" i="1"/>
  <c r="R599" i="1"/>
  <c r="S599" i="1"/>
  <c r="R600" i="1"/>
  <c r="S600" i="1"/>
  <c r="R601" i="1"/>
  <c r="S601" i="1"/>
  <c r="R602" i="1"/>
  <c r="S602" i="1"/>
  <c r="R603" i="1"/>
  <c r="S603" i="1"/>
  <c r="R604" i="1"/>
  <c r="S604" i="1"/>
  <c r="R605" i="1"/>
  <c r="S605" i="1"/>
  <c r="R606" i="1"/>
  <c r="S606" i="1"/>
  <c r="R607" i="1"/>
  <c r="S607" i="1"/>
  <c r="R608" i="1"/>
  <c r="S608" i="1"/>
  <c r="R609" i="1"/>
  <c r="S609" i="1"/>
  <c r="R610" i="1"/>
  <c r="S610" i="1"/>
  <c r="R611" i="1"/>
  <c r="S611" i="1"/>
  <c r="R612" i="1"/>
  <c r="S612" i="1"/>
  <c r="R613" i="1"/>
  <c r="S613" i="1"/>
  <c r="R614" i="1"/>
  <c r="S614" i="1"/>
  <c r="R615" i="1"/>
  <c r="AE615" i="1" s="1"/>
  <c r="S615" i="1"/>
  <c r="R616" i="1"/>
  <c r="AE616" i="1" s="1"/>
  <c r="S616" i="1"/>
  <c r="R617" i="1"/>
  <c r="AE617" i="1" s="1"/>
  <c r="S617" i="1"/>
  <c r="R618" i="1"/>
  <c r="AE618" i="1" s="1"/>
  <c r="S618" i="1"/>
  <c r="R619" i="1"/>
  <c r="AE619" i="1" s="1"/>
  <c r="S619" i="1"/>
  <c r="R620" i="1"/>
  <c r="AE620" i="1" s="1"/>
  <c r="S620" i="1"/>
  <c r="R621" i="1"/>
  <c r="AE621" i="1" s="1"/>
  <c r="S621" i="1"/>
  <c r="R622" i="1"/>
  <c r="AE622" i="1" s="1"/>
  <c r="S622" i="1"/>
  <c r="R623" i="1"/>
  <c r="S623" i="1"/>
  <c r="R624" i="1"/>
  <c r="S624" i="1"/>
  <c r="R625" i="1"/>
  <c r="S625" i="1"/>
  <c r="R626" i="1"/>
  <c r="AE626" i="1" s="1"/>
  <c r="S626" i="1"/>
  <c r="R627" i="1"/>
  <c r="AE627" i="1" s="1"/>
  <c r="S627" i="1"/>
  <c r="R628" i="1"/>
  <c r="AE628" i="1" s="1"/>
  <c r="S628" i="1"/>
  <c r="R629" i="1"/>
  <c r="AE629" i="1" s="1"/>
  <c r="S629" i="1"/>
  <c r="R630" i="1"/>
  <c r="AE630" i="1" s="1"/>
  <c r="S630" i="1"/>
  <c r="R631" i="1"/>
  <c r="AE631" i="1" s="1"/>
  <c r="S631" i="1"/>
  <c r="R632" i="1"/>
  <c r="AE632" i="1" s="1"/>
  <c r="S632" i="1"/>
  <c r="R633" i="1"/>
  <c r="AE633" i="1" s="1"/>
  <c r="S633" i="1"/>
  <c r="R634" i="1"/>
  <c r="AE634" i="1" s="1"/>
  <c r="S634" i="1"/>
  <c r="R635" i="1"/>
  <c r="AE635" i="1" s="1"/>
  <c r="S635" i="1"/>
  <c r="R636" i="1"/>
  <c r="AE636" i="1" s="1"/>
  <c r="S636" i="1"/>
  <c r="R637" i="1"/>
  <c r="S637" i="1"/>
  <c r="R638" i="1"/>
  <c r="S638" i="1"/>
  <c r="R639" i="1"/>
  <c r="S639" i="1"/>
  <c r="R640" i="1"/>
  <c r="S640" i="1"/>
  <c r="R641" i="1"/>
  <c r="S641" i="1"/>
  <c r="R642" i="1"/>
  <c r="S642" i="1"/>
  <c r="R643" i="1"/>
  <c r="S643" i="1"/>
  <c r="R644" i="1"/>
  <c r="S644" i="1"/>
  <c r="R645" i="1"/>
  <c r="S645" i="1"/>
  <c r="R646" i="1"/>
  <c r="S646" i="1"/>
  <c r="R647" i="1"/>
  <c r="S647" i="1"/>
  <c r="R648" i="1"/>
  <c r="S648" i="1"/>
  <c r="R649" i="1"/>
  <c r="S649" i="1"/>
  <c r="R650" i="1"/>
  <c r="S650" i="1"/>
  <c r="R651" i="1"/>
  <c r="AE651" i="1" s="1"/>
  <c r="S651" i="1"/>
  <c r="R652" i="1"/>
  <c r="AE652" i="1" s="1"/>
  <c r="S652" i="1"/>
  <c r="R653" i="1"/>
  <c r="AE653" i="1" s="1"/>
  <c r="S653" i="1"/>
  <c r="R654" i="1"/>
  <c r="AE654" i="1" s="1"/>
  <c r="S654" i="1"/>
  <c r="R655" i="1"/>
  <c r="AE655" i="1" s="1"/>
  <c r="S655" i="1"/>
  <c r="R656" i="1"/>
  <c r="AE656" i="1" s="1"/>
  <c r="S656" i="1"/>
  <c r="R657" i="1"/>
  <c r="S657" i="1"/>
  <c r="R658" i="1"/>
  <c r="S658" i="1"/>
  <c r="R659" i="1"/>
  <c r="S659" i="1"/>
  <c r="R660" i="1"/>
  <c r="S660" i="1"/>
  <c r="R661" i="1"/>
  <c r="S661" i="1"/>
  <c r="R662" i="1"/>
  <c r="S662" i="1"/>
  <c r="R663" i="1"/>
  <c r="S663" i="1"/>
  <c r="R664" i="1"/>
  <c r="S664" i="1"/>
  <c r="R665" i="1"/>
  <c r="S665" i="1"/>
  <c r="R666" i="1"/>
  <c r="S666" i="1"/>
  <c r="R667" i="1"/>
  <c r="S667" i="1"/>
  <c r="R668" i="1"/>
  <c r="S668" i="1"/>
  <c r="R669" i="1"/>
  <c r="S669" i="1"/>
  <c r="R670" i="1"/>
  <c r="S670" i="1"/>
  <c r="R671" i="1"/>
  <c r="S671" i="1"/>
  <c r="R672" i="1"/>
  <c r="S672" i="1"/>
  <c r="R673" i="1"/>
  <c r="S673" i="1"/>
  <c r="R674" i="1"/>
  <c r="S674" i="1"/>
  <c r="R675" i="1"/>
  <c r="S675" i="1"/>
  <c r="R676" i="1"/>
  <c r="S676" i="1"/>
  <c r="R677" i="1"/>
  <c r="S677" i="1"/>
  <c r="R678" i="1"/>
  <c r="S678" i="1"/>
  <c r="R679" i="1"/>
  <c r="S679" i="1"/>
  <c r="R680" i="1"/>
  <c r="S680" i="1"/>
  <c r="R681" i="1"/>
  <c r="S681" i="1"/>
  <c r="R682" i="1"/>
  <c r="S682" i="1"/>
  <c r="R683" i="1"/>
  <c r="S683" i="1"/>
  <c r="R684" i="1"/>
  <c r="S684" i="1"/>
  <c r="R685" i="1"/>
  <c r="S685" i="1"/>
  <c r="R686" i="1"/>
  <c r="S686" i="1"/>
  <c r="R687" i="1"/>
  <c r="S687" i="1"/>
  <c r="R688" i="1"/>
  <c r="S688" i="1"/>
  <c r="R689" i="1"/>
  <c r="S689" i="1"/>
  <c r="R690" i="1"/>
  <c r="S690" i="1"/>
  <c r="R691" i="1"/>
  <c r="S691" i="1"/>
  <c r="R692" i="1"/>
  <c r="S692" i="1"/>
  <c r="R693" i="1"/>
  <c r="S693" i="1"/>
  <c r="R694" i="1"/>
  <c r="S694" i="1"/>
  <c r="R695" i="1"/>
  <c r="S695" i="1"/>
  <c r="R696" i="1"/>
  <c r="S696" i="1"/>
  <c r="R697" i="1"/>
  <c r="S697" i="1"/>
  <c r="R698" i="1"/>
  <c r="S698" i="1"/>
  <c r="R699" i="1"/>
  <c r="S699" i="1"/>
  <c r="R700" i="1"/>
  <c r="S700" i="1"/>
  <c r="R701" i="1"/>
  <c r="S701" i="1"/>
  <c r="R702" i="1"/>
  <c r="S702" i="1"/>
  <c r="R703" i="1"/>
  <c r="S703" i="1"/>
  <c r="R704" i="1"/>
  <c r="S704" i="1"/>
  <c r="R705" i="1"/>
  <c r="S705" i="1"/>
  <c r="R706" i="1"/>
  <c r="S706" i="1"/>
  <c r="R707" i="1"/>
  <c r="S707" i="1"/>
  <c r="R708" i="1"/>
  <c r="S708" i="1"/>
  <c r="R709" i="1"/>
  <c r="S709" i="1"/>
  <c r="R710" i="1"/>
  <c r="S710" i="1"/>
  <c r="R711" i="1"/>
  <c r="S711" i="1"/>
  <c r="R712" i="1"/>
  <c r="S712" i="1"/>
  <c r="R713" i="1"/>
  <c r="S713" i="1"/>
  <c r="R714" i="1"/>
  <c r="S714" i="1"/>
  <c r="R715" i="1"/>
  <c r="S715" i="1"/>
  <c r="R716" i="1"/>
  <c r="S716" i="1"/>
  <c r="R717" i="1"/>
  <c r="S717" i="1"/>
  <c r="R718" i="1"/>
  <c r="S718" i="1"/>
  <c r="R719" i="1"/>
  <c r="S719" i="1"/>
  <c r="R720" i="1"/>
  <c r="S720" i="1"/>
  <c r="R721" i="1"/>
  <c r="S721" i="1"/>
  <c r="R722" i="1"/>
  <c r="S722" i="1"/>
  <c r="R723" i="1"/>
  <c r="S723" i="1"/>
  <c r="R724" i="1"/>
  <c r="S724" i="1"/>
  <c r="R725" i="1"/>
  <c r="S725" i="1"/>
  <c r="R726" i="1"/>
  <c r="S726" i="1"/>
  <c r="R727" i="1"/>
  <c r="S727" i="1"/>
  <c r="R728" i="1"/>
  <c r="S728" i="1"/>
  <c r="R729" i="1"/>
  <c r="S729" i="1"/>
  <c r="R730" i="1"/>
  <c r="S730" i="1"/>
  <c r="R731" i="1"/>
  <c r="S731" i="1"/>
  <c r="R732" i="1"/>
  <c r="S732" i="1"/>
  <c r="R733" i="1"/>
  <c r="S733" i="1"/>
  <c r="R734" i="1"/>
  <c r="S734" i="1"/>
  <c r="R735" i="1"/>
  <c r="S735" i="1"/>
  <c r="R736" i="1"/>
  <c r="S736" i="1"/>
  <c r="R737" i="1"/>
  <c r="S737" i="1"/>
  <c r="R738" i="1"/>
  <c r="S738" i="1"/>
  <c r="R739" i="1"/>
  <c r="S739" i="1"/>
  <c r="R740" i="1"/>
  <c r="S740" i="1"/>
  <c r="R741" i="1"/>
  <c r="S741" i="1"/>
  <c r="R742" i="1"/>
  <c r="S742" i="1"/>
  <c r="R743" i="1"/>
  <c r="S743" i="1"/>
  <c r="R744" i="1"/>
  <c r="S744" i="1"/>
  <c r="R745" i="1"/>
  <c r="S745" i="1"/>
  <c r="R746" i="1"/>
  <c r="S746" i="1"/>
  <c r="R747" i="1"/>
  <c r="S747" i="1"/>
  <c r="R748" i="1"/>
  <c r="S748" i="1"/>
  <c r="R749" i="1"/>
  <c r="S749" i="1"/>
  <c r="R750" i="1"/>
  <c r="S750" i="1"/>
  <c r="R751" i="1"/>
  <c r="S751" i="1"/>
  <c r="R752" i="1"/>
  <c r="S752" i="1"/>
  <c r="R753" i="1"/>
  <c r="S753" i="1"/>
  <c r="R754" i="1"/>
  <c r="S754" i="1"/>
  <c r="R755" i="1"/>
  <c r="S755" i="1"/>
  <c r="R756" i="1"/>
  <c r="S756" i="1"/>
  <c r="R757" i="1"/>
  <c r="AE757" i="1" s="1"/>
  <c r="S757" i="1"/>
  <c r="R758" i="1"/>
  <c r="AE758" i="1" s="1"/>
  <c r="S758" i="1"/>
  <c r="R759" i="1"/>
  <c r="AE759" i="1" s="1"/>
  <c r="S759" i="1"/>
  <c r="R760" i="1"/>
  <c r="AE760" i="1" s="1"/>
  <c r="S760" i="1"/>
  <c r="R761" i="1"/>
  <c r="S761" i="1"/>
  <c r="R762" i="1"/>
  <c r="S762" i="1"/>
  <c r="R763" i="1"/>
  <c r="S763" i="1"/>
  <c r="R764" i="1"/>
  <c r="S764" i="1"/>
  <c r="R765" i="1"/>
  <c r="AE765" i="1" s="1"/>
  <c r="S765" i="1"/>
  <c r="R766" i="1"/>
  <c r="AE766" i="1" s="1"/>
  <c r="S766" i="1"/>
  <c r="R767" i="1"/>
  <c r="AE767" i="1" s="1"/>
  <c r="S767" i="1"/>
  <c r="R768" i="1"/>
  <c r="AE768" i="1" s="1"/>
  <c r="S768" i="1"/>
  <c r="R769" i="1"/>
  <c r="S769" i="1"/>
  <c r="R770" i="1"/>
  <c r="S770" i="1"/>
  <c r="R771" i="1"/>
  <c r="S771" i="1"/>
  <c r="R772" i="1"/>
  <c r="S772" i="1"/>
  <c r="S773" i="1"/>
  <c r="S774" i="1"/>
  <c r="S775" i="1"/>
  <c r="S776" i="1"/>
  <c r="S777" i="1"/>
  <c r="K43" i="4" l="1"/>
  <c r="T43" i="4"/>
  <c r="T42" i="4"/>
  <c r="D13" i="4"/>
  <c r="D14" i="4" s="1"/>
  <c r="F67" i="4"/>
  <c r="F68" i="4"/>
  <c r="E68" i="4"/>
  <c r="O3" i="1"/>
  <c r="D18" i="4" l="1"/>
  <c r="P3" i="1"/>
  <c r="O2" i="1" s="1"/>
  <c r="R7" i="1" l="1"/>
  <c r="AE7" i="1" s="1"/>
  <c r="U7" i="1"/>
  <c r="AD7" i="1"/>
  <c r="S7" i="1"/>
  <c r="AC7" i="1"/>
  <c r="S3" i="1" l="1"/>
  <c r="D20" i="4"/>
  <c r="D27" i="4" s="1"/>
  <c r="G45" i="4" l="1"/>
  <c r="G46" i="4" l="1"/>
  <c r="G47"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Rafael Esteban Molina</author>
  </authors>
  <commentList>
    <comment ref="D26" authorId="0" shapeId="0" xr:uid="{6D49DEFF-9BCF-427F-BB60-B8579AE073D2}">
      <text>
        <r>
          <rPr>
            <b/>
            <sz val="9"/>
            <color indexed="81"/>
            <rFont val="Tahoma"/>
            <family val="2"/>
          </rPr>
          <t>Rafael Esteban Molina:</t>
        </r>
        <r>
          <rPr>
            <sz val="9"/>
            <color indexed="81"/>
            <rFont val="Tahoma"/>
            <family val="2"/>
          </rPr>
          <t xml:space="preserve">
85mil de venta de repuesto a Comtrasuli</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98DC3D8-B8B6-425F-90BF-C1BFFE54E2BF}" name="Query - CP_CILT_RYMSA" description="Connection to the 'CP_CILT_RYMSA' query in the workbook." type="100" refreshedVersion="8" minRefreshableVersion="5" saveData="1">
    <extLst>
      <ext xmlns:x15="http://schemas.microsoft.com/office/spreadsheetml/2010/11/main" uri="{DE250136-89BD-433C-8126-D09CA5730AF9}">
        <x15:connection id="cb3e3a2d-f5a7-4381-bbb0-a91248d01f18"/>
      </ext>
    </extLst>
  </connection>
  <connection id="2" xr16:uid="{F3C84328-917B-44AA-A8BD-B265D4BCC8F2}" name="Query - FacturasSinVencer" description="Connection to the 'FacturasSinVencer' query in the workbook." type="100" refreshedVersion="8" minRefreshableVersion="5">
    <extLst>
      <ext xmlns:x15="http://schemas.microsoft.com/office/spreadsheetml/2010/11/main" uri="{DE250136-89BD-433C-8126-D09CA5730AF9}">
        <x15:connection id="2b96601b-cff5-4f65-b1be-cacf05d9525c"/>
      </ext>
    </extLst>
  </connection>
  <connection id="3" xr16:uid="{50E2142B-E070-4F26-A3AA-BC4FF398E6E4}" name="Query - FacturasVencidas" description="Connection to the 'FacturasVencidas' query in the workbook." type="100" refreshedVersion="8" minRefreshableVersion="5">
    <extLst>
      <ext xmlns:x15="http://schemas.microsoft.com/office/spreadsheetml/2010/11/main" uri="{DE250136-89BD-433C-8126-D09CA5730AF9}">
        <x15:connection id="e21e7cdb-b238-41ef-85d3-1097b654e73a"/>
      </ext>
    </extLst>
  </connection>
  <connection id="4" xr16:uid="{56FA8CDD-959B-4FB3-8E4E-781F9DD89A78}" name="Query - PagosAprobados" description="Connection to the 'PagosAprobados' query in the workbook." type="100" refreshedVersion="8" minRefreshableVersion="5">
    <extLst>
      <ext xmlns:x15="http://schemas.microsoft.com/office/spreadsheetml/2010/11/main" uri="{DE250136-89BD-433C-8126-D09CA5730AF9}">
        <x15:connection id="0531d452-b9eb-40ac-96f1-c5981a6abd22"/>
      </ext>
    </extLst>
  </connection>
  <connection id="5" xr16:uid="{F9AC5454-991B-4B5E-9B05-09AF164414C4}" name="Query - PagosAprobadosCredCont" description="Connection to the 'PagosAprobadosCredCont' query in the workbook." type="100" refreshedVersion="8" minRefreshableVersion="5">
    <extLst>
      <ext xmlns:x15="http://schemas.microsoft.com/office/spreadsheetml/2010/11/main" uri="{DE250136-89BD-433C-8126-D09CA5730AF9}">
        <x15:connection id="9c1597de-c1a3-4d3b-aded-60c3006d1874"/>
      </ext>
    </extLst>
  </connection>
  <connection id="6" xr16:uid="{5CE82001-4F24-49F1-A2F3-0F3081EA9792}" name="Query - PagosContado" description="Connection to the 'PagosContado' query in the workbook." type="100" refreshedVersion="8" minRefreshableVersion="5">
    <extLst>
      <ext xmlns:x15="http://schemas.microsoft.com/office/spreadsheetml/2010/11/main" uri="{DE250136-89BD-433C-8126-D09CA5730AF9}">
        <x15:connection id="26d09fc0-6f1b-4b44-9ff7-7b8688109f92"/>
      </ext>
    </extLst>
  </connection>
  <connection id="7" xr16:uid="{2004F741-2497-48B8-B7AC-2F2FE3AE307E}" name="Query - RC_HISTO_CP" description="Connection to the 'RC_HISTO_CP' query in the workbook." type="100" refreshedVersion="8" minRefreshableVersion="5">
    <extLst>
      <ext xmlns:x15="http://schemas.microsoft.com/office/spreadsheetml/2010/11/main" uri="{DE250136-89BD-433C-8126-D09CA5730AF9}">
        <x15:connection id="b87475ad-6bba-4611-9c21-d0d5750d4825"/>
      </ext>
    </extLst>
  </connection>
  <connection id="8" xr16:uid="{AEBFC03A-E4EB-4497-98F0-E79E68EF7FC7}" name="Query - Rolling_Calendario" description="Connection to the 'Rolling_Calendario' query in the workbook." type="100" refreshedVersion="8" minRefreshableVersion="5">
    <extLst>
      <ext xmlns:x15="http://schemas.microsoft.com/office/spreadsheetml/2010/11/main" uri="{DE250136-89BD-433C-8126-D09CA5730AF9}">
        <x15:connection id="0f77672a-6bc1-4b5c-b05b-a3aefd84c70a"/>
      </ext>
    </extLst>
  </connection>
  <connection id="9" xr16:uid="{4E2BFD09-44BF-404B-A59C-5602917C8948}" name="Query - vista_abonos_cco_cilt" description="Connection to the 'vista_abonos_cco_cilt' query in the workbook." type="100" refreshedVersion="8" minRefreshableVersion="5">
    <extLst>
      <ext xmlns:x15="http://schemas.microsoft.com/office/spreadsheetml/2010/11/main" uri="{DE250136-89BD-433C-8126-D09CA5730AF9}">
        <x15:connection id="3cdb058b-0c72-4ac7-b24b-b3098a1eb624"/>
      </ext>
    </extLst>
  </connection>
  <connection id="10" xr16:uid="{1328174D-90F1-45E9-8BFA-3BCABD767367}" name="Query - vista_efectivo_cilt" description="Connection to the 'vista_efectivo_cilt' query in the workbook." type="100" refreshedVersion="8" minRefreshableVersion="5">
    <extLst>
      <ext xmlns:x15="http://schemas.microsoft.com/office/spreadsheetml/2010/11/main" uri="{DE250136-89BD-433C-8126-D09CA5730AF9}">
        <x15:connection id="56f1907c-676e-49b8-a3e2-a28f5cb27089"/>
      </ext>
    </extLst>
  </connection>
  <connection id="11" xr16:uid="{87968694-0D15-4E7F-8CD6-D5C0C051DF8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<sst xmlns="http://schemas.openxmlformats.org/spreadsheetml/2006/main" count="18805" uniqueCount="2539">
  <si>
    <t>CILT</t>
  </si>
  <si>
    <t>RYMSA</t>
  </si>
  <si>
    <t>CRC</t>
  </si>
  <si>
    <t>USD</t>
  </si>
  <si>
    <t>CIA</t>
  </si>
  <si>
    <t>MONEDA</t>
  </si>
  <si>
    <t>Nombre</t>
  </si>
  <si>
    <t>3-101-799799 S.A. (BARRILES CHILL)</t>
  </si>
  <si>
    <t>ALEXANDER BARQUERO VASQUEZ</t>
  </si>
  <si>
    <t>ASESORES ADUANALES Y COMERCIALES S.A.</t>
  </si>
  <si>
    <t>ASESORIA Y CONSULTORIA EN SALUD LABORAL S.A.</t>
  </si>
  <si>
    <t>ASOCIACION CAMARA NACIONAL DE TRANSPORTES DE COSTA RICA</t>
  </si>
  <si>
    <t>BENJAMIN JOEL ESPINOZA SEGURA</t>
  </si>
  <si>
    <t>BUFETE ALTERNATIVO S.A.</t>
  </si>
  <si>
    <t>CARLOS FERNANDO MORA REYES</t>
  </si>
  <si>
    <t>CESAR CHAVARRIA SABORIO</t>
  </si>
  <si>
    <t>CORPORACION GRUPO Q COSTA RICA S.A.</t>
  </si>
  <si>
    <t>DISTRIBUIDORA COMERCIAL TRES ASES S.A.</t>
  </si>
  <si>
    <t>DOCUMENTOS VARIOS</t>
  </si>
  <si>
    <t>ESTACION DE SERVICIO LINDORA S.A.</t>
  </si>
  <si>
    <t>GRUAS ARCAZUL S.A.</t>
  </si>
  <si>
    <t>IVAN VINICIO MOYA SOLIS</t>
  </si>
  <si>
    <t>PETROLEOS DELTA COSTA RICA S.A.</t>
  </si>
  <si>
    <t>RIGOBERTO CORRALES GOMEZ</t>
  </si>
  <si>
    <t>SAN ANTONIO EGS SRL</t>
  </si>
  <si>
    <t>WURTH COSTA RICA S.A.</t>
  </si>
  <si>
    <t>3101686826 S.A.</t>
  </si>
  <si>
    <t>3-101-686826 S.A. (CAMTEK CR TECH CORP)</t>
  </si>
  <si>
    <t>LIBERTY EXPRESS CORPORATE S.A.</t>
  </si>
  <si>
    <t>PXS PERFORMANCE EXCELLENCE SOLUTIONS, S.A.</t>
  </si>
  <si>
    <t>AIRE CONFORT QUESADA S.A.</t>
  </si>
  <si>
    <t>AUTOMOTORES CABUS S. A.</t>
  </si>
  <si>
    <t>CENTRO LLANTERO DEL ATLANTICO S.A.</t>
  </si>
  <si>
    <t>CINDY ALEJANDRA MOYA REYES</t>
  </si>
  <si>
    <t>CMR POAS S.A</t>
  </si>
  <si>
    <t>CORPORACION DE EMPRESARIOS DE TRANSPORTES S.A.</t>
  </si>
  <si>
    <t>CORPORACION YEKIENAMU S.A.</t>
  </si>
  <si>
    <t>DAEWOO BUS C.R. S.A.</t>
  </si>
  <si>
    <t>DISTRIBUIDORA DE FILTROS Y LUBRICANTES RCA SRL</t>
  </si>
  <si>
    <t>DISTRIBUIDORA DE LLANTAS Y LUBRICANTES CAR SUPPLIES</t>
  </si>
  <si>
    <t>DISTRIBUIDORA DE REPUESTOS FERCU S.A.</t>
  </si>
  <si>
    <t>DISTRIBUIDORA Y BAZAR LA UNION</t>
  </si>
  <si>
    <t>EUROBUS S.A.</t>
  </si>
  <si>
    <t>FEDERAL EXPRESS COSTA RICA LIMITADA</t>
  </si>
  <si>
    <t>FERNANDO ANTONIO  FLORES PORRAS</t>
  </si>
  <si>
    <t>FRANDER PALADINO LOPEZ</t>
  </si>
  <si>
    <t>GEOVANNY DELGADO ULLOA</t>
  </si>
  <si>
    <t>IMPORTADORA P Y G CINCO S.A.</t>
  </si>
  <si>
    <t>INVERSIONES FERRETERAS ELIMO &amp; CIA. S.A.</t>
  </si>
  <si>
    <t>IVO GERARDO MENDEZ RIOS</t>
  </si>
  <si>
    <t>JOHN ARAYA GUTIERREZ</t>
  </si>
  <si>
    <t>JOSE ENRIQUE VASQUEZ MEJIA</t>
  </si>
  <si>
    <t>JOSE GUILLERMO CAMPOS PRADO (RADIADORES MP)</t>
  </si>
  <si>
    <t>JOSUE DANIEL DIAZ MOYA</t>
  </si>
  <si>
    <t>KAMS INDUSTRIAL S.A.</t>
  </si>
  <si>
    <t>LEYLIN MARIA SANDY HERRERA</t>
  </si>
  <si>
    <t>LUIS ALONSO BERMUDEZ GUZMAN</t>
  </si>
  <si>
    <t>M S MULTIFIBRAS S.A.</t>
  </si>
  <si>
    <t>MANUEL FERNANDO GONZALEZ JIMENEZ</t>
  </si>
  <si>
    <t>MATERIALES Y PRODUCTOS RUBBERPLAST SOCIEDAD ANONIMA</t>
  </si>
  <si>
    <t>MAXI REPUESTOS S.R.L.</t>
  </si>
  <si>
    <t>MEGABUS CENTROAMERICANA S.A.</t>
  </si>
  <si>
    <t>NICOLE HERRERA VEGA</t>
  </si>
  <si>
    <t>PARTES DE CENTROAMERICA RC S.A.</t>
  </si>
  <si>
    <t>PARTES DE CHASIS S.A.</t>
  </si>
  <si>
    <t>RADIADORES CERDAS S.A.</t>
  </si>
  <si>
    <t>RADIADORES ODIN DE COSTA RICA S.A.</t>
  </si>
  <si>
    <t>RAFAEL PINTO &amp; CO.S.A.</t>
  </si>
  <si>
    <t>REALTEC S.A.</t>
  </si>
  <si>
    <t>RECAUCHADORA REMI S.A.</t>
  </si>
  <si>
    <t>REPUESTOS MARIN S.A.</t>
  </si>
  <si>
    <t>RM INDUSTRIAL SOLIN S.A.</t>
  </si>
  <si>
    <t>TALLER INDUSTRIAL MORA MORA Y BERMUDEZ S.A.</t>
  </si>
  <si>
    <t>TALLER ROMEROS GONZALEZ S.A.</t>
  </si>
  <si>
    <t>TORCASA TORNILLOS CENTROAMERICANOS S.A</t>
  </si>
  <si>
    <t>TRANSPORTES DEL ATLANTICO CARIBEÑO S.A.</t>
  </si>
  <si>
    <t>CONSTRUCCIONES METALICAS CONSTRUMET LTDA.</t>
  </si>
  <si>
    <t>GERINIR S.A</t>
  </si>
  <si>
    <t>IMPORTACIONES LAPA DEL TEMPISQUE S.A.</t>
  </si>
  <si>
    <t>PICO Y LIASA S.A.</t>
  </si>
  <si>
    <t>QUIROS Y COMPAÑÍA S.A.</t>
  </si>
  <si>
    <t>RECAUCHADORA GIGANTE S.A.</t>
  </si>
  <si>
    <t>197</t>
  </si>
  <si>
    <t>275</t>
  </si>
  <si>
    <t>410</t>
  </si>
  <si>
    <t>FECHA_DOCUMENTO</t>
  </si>
  <si>
    <t>DOCUMENTO</t>
  </si>
  <si>
    <t>194489</t>
  </si>
  <si>
    <t>278</t>
  </si>
  <si>
    <t>1293</t>
  </si>
  <si>
    <t>1294</t>
  </si>
  <si>
    <t>FACT 1295</t>
  </si>
  <si>
    <t>1312</t>
  </si>
  <si>
    <t>126</t>
  </si>
  <si>
    <t>69085</t>
  </si>
  <si>
    <t>754</t>
  </si>
  <si>
    <t>789</t>
  </si>
  <si>
    <t>1785</t>
  </si>
  <si>
    <t>299240</t>
  </si>
  <si>
    <t>327117</t>
  </si>
  <si>
    <t>327641</t>
  </si>
  <si>
    <t>327990</t>
  </si>
  <si>
    <t>499</t>
  </si>
  <si>
    <t>2462</t>
  </si>
  <si>
    <t>15</t>
  </si>
  <si>
    <t>586</t>
  </si>
  <si>
    <t>15991</t>
  </si>
  <si>
    <t>15575</t>
  </si>
  <si>
    <t>71094</t>
  </si>
  <si>
    <t>032</t>
  </si>
  <si>
    <t>041</t>
  </si>
  <si>
    <t>01207</t>
  </si>
  <si>
    <t>173628</t>
  </si>
  <si>
    <t>179737</t>
  </si>
  <si>
    <t>61</t>
  </si>
  <si>
    <t>24813</t>
  </si>
  <si>
    <t>6260</t>
  </si>
  <si>
    <t>6289</t>
  </si>
  <si>
    <t>6326</t>
  </si>
  <si>
    <t>6457</t>
  </si>
  <si>
    <t>6474</t>
  </si>
  <si>
    <t>6481</t>
  </si>
  <si>
    <t>6561</t>
  </si>
  <si>
    <t>6565</t>
  </si>
  <si>
    <t>6603</t>
  </si>
  <si>
    <t>6710</t>
  </si>
  <si>
    <t>6740</t>
  </si>
  <si>
    <t>6805</t>
  </si>
  <si>
    <t>8573</t>
  </si>
  <si>
    <t>7482</t>
  </si>
  <si>
    <t>7353</t>
  </si>
  <si>
    <t>7393</t>
  </si>
  <si>
    <t>90930</t>
  </si>
  <si>
    <t>750</t>
  </si>
  <si>
    <t>23328</t>
  </si>
  <si>
    <t>406</t>
  </si>
  <si>
    <t>198888</t>
  </si>
  <si>
    <t>8910</t>
  </si>
  <si>
    <t>57383</t>
  </si>
  <si>
    <t>207132</t>
  </si>
  <si>
    <t>42132</t>
  </si>
  <si>
    <t>42652</t>
  </si>
  <si>
    <t>1646</t>
  </si>
  <si>
    <t>73</t>
  </si>
  <si>
    <t>A51</t>
  </si>
  <si>
    <t>6</t>
  </si>
  <si>
    <t>7</t>
  </si>
  <si>
    <t>8</t>
  </si>
  <si>
    <t>9</t>
  </si>
  <si>
    <t>1</t>
  </si>
  <si>
    <t>2</t>
  </si>
  <si>
    <t>3848</t>
  </si>
  <si>
    <t>13</t>
  </si>
  <si>
    <t>14</t>
  </si>
  <si>
    <t>4527</t>
  </si>
  <si>
    <t>20862</t>
  </si>
  <si>
    <t>2196</t>
  </si>
  <si>
    <t>10199</t>
  </si>
  <si>
    <t>10294</t>
  </si>
  <si>
    <t>10333</t>
  </si>
  <si>
    <t>10334</t>
  </si>
  <si>
    <t>10377</t>
  </si>
  <si>
    <t>10376</t>
  </si>
  <si>
    <t>10409</t>
  </si>
  <si>
    <t>10410</t>
  </si>
  <si>
    <t>10486</t>
  </si>
  <si>
    <t>10487</t>
  </si>
  <si>
    <t>10534</t>
  </si>
  <si>
    <t>10590</t>
  </si>
  <si>
    <t>10591</t>
  </si>
  <si>
    <t>3747</t>
  </si>
  <si>
    <t>3810</t>
  </si>
  <si>
    <t>Sum of MONTO</t>
  </si>
  <si>
    <t>Sum of SALDO</t>
  </si>
  <si>
    <t>TIPO_MORA</t>
  </si>
  <si>
    <t>MAS DE 120</t>
  </si>
  <si>
    <t>0 A 30</t>
  </si>
  <si>
    <t>91 A 120</t>
  </si>
  <si>
    <t>31 A 60</t>
  </si>
  <si>
    <t>61 A 90</t>
  </si>
  <si>
    <t>Pago Aprobado</t>
  </si>
  <si>
    <t>Proveedor</t>
  </si>
  <si>
    <t>Factura</t>
  </si>
  <si>
    <t>Rango Mora</t>
  </si>
  <si>
    <t>Monto Original</t>
  </si>
  <si>
    <t>Abono Aprobado</t>
  </si>
  <si>
    <t>Sociedad</t>
  </si>
  <si>
    <t>Moneda</t>
  </si>
  <si>
    <t>Sum of Monto_colones</t>
  </si>
  <si>
    <t>Saldo a Pagar</t>
  </si>
  <si>
    <t>Alerta</t>
  </si>
  <si>
    <t>CTA_PRESUPUESTO</t>
  </si>
  <si>
    <t>ND</t>
  </si>
  <si>
    <t>Cta Presupuesto</t>
  </si>
  <si>
    <t>Descripcion CTA Presup</t>
  </si>
  <si>
    <t>Cod CTA Presup Manual</t>
  </si>
  <si>
    <t>Cuenta Presup</t>
  </si>
  <si>
    <t>Código</t>
  </si>
  <si>
    <t>Cuenta</t>
  </si>
  <si>
    <t>CP016</t>
  </si>
  <si>
    <t>CP010</t>
  </si>
  <si>
    <t>CP001</t>
  </si>
  <si>
    <t>CP002</t>
  </si>
  <si>
    <t>CP004</t>
  </si>
  <si>
    <t>CP006</t>
  </si>
  <si>
    <t>CP007</t>
  </si>
  <si>
    <t>Abono</t>
  </si>
  <si>
    <t>CP020</t>
  </si>
  <si>
    <t>CORPORACION DE EMPRESARIOS DE TRANSPORTES S.A. (CONSIGNACION)</t>
  </si>
  <si>
    <t>CON24032022ES</t>
  </si>
  <si>
    <t>CON30032022ST</t>
  </si>
  <si>
    <t>CON06042022ES</t>
  </si>
  <si>
    <t>CON08042022ST</t>
  </si>
  <si>
    <t>CON22042022ST</t>
  </si>
  <si>
    <t>CON28042022ST</t>
  </si>
  <si>
    <t>CON07062022ES</t>
  </si>
  <si>
    <t>CON09062022ST</t>
  </si>
  <si>
    <t>CON10062022ES</t>
  </si>
  <si>
    <t>CON10062022ST</t>
  </si>
  <si>
    <t>CON14062022ES</t>
  </si>
  <si>
    <t>CON14062022ST</t>
  </si>
  <si>
    <t>CON29062022ES</t>
  </si>
  <si>
    <t>CON29062022ST</t>
  </si>
  <si>
    <t>CON07072022ES</t>
  </si>
  <si>
    <t>CON07072022ST</t>
  </si>
  <si>
    <t>CON15072022ST</t>
  </si>
  <si>
    <t>CON22072022ES</t>
  </si>
  <si>
    <t>CON28072022ST</t>
  </si>
  <si>
    <t>CON03082022ES</t>
  </si>
  <si>
    <t>CON08082022ES</t>
  </si>
  <si>
    <t>CON09082022ST</t>
  </si>
  <si>
    <t>CON17082022ST</t>
  </si>
  <si>
    <t>CON22082022ES</t>
  </si>
  <si>
    <t>CON25082022ES</t>
  </si>
  <si>
    <t>CON26082022ST</t>
  </si>
  <si>
    <t>CON29082022ST</t>
  </si>
  <si>
    <t>CON29092022STA</t>
  </si>
  <si>
    <t>CON06102022ES</t>
  </si>
  <si>
    <t>DISTRIBUIDORA DE REPUESTOS FERCU S.A. (CONSIGNACION)</t>
  </si>
  <si>
    <t>CON05012022ES</t>
  </si>
  <si>
    <t>CON05012022ST</t>
  </si>
  <si>
    <t>CONS05012022ES</t>
  </si>
  <si>
    <t>CON07012022ES</t>
  </si>
  <si>
    <t>CON10012022ES</t>
  </si>
  <si>
    <t>CON12012022ES</t>
  </si>
  <si>
    <t>CON12012022ST</t>
  </si>
  <si>
    <t>CON210122ST</t>
  </si>
  <si>
    <t>CON26012022ES</t>
  </si>
  <si>
    <t>CON27012022ST</t>
  </si>
  <si>
    <t>CON02022022ES</t>
  </si>
  <si>
    <t>CON02022022ST</t>
  </si>
  <si>
    <t>CON03022022ST</t>
  </si>
  <si>
    <t>CON03122022ES</t>
  </si>
  <si>
    <t>CON07022022ES</t>
  </si>
  <si>
    <t>CON09022022ES</t>
  </si>
  <si>
    <t>CON09022022ST</t>
  </si>
  <si>
    <t>CON16022022ES</t>
  </si>
  <si>
    <t>CON17022022ST</t>
  </si>
  <si>
    <t>CON18022022ST</t>
  </si>
  <si>
    <t>CON23022022ES</t>
  </si>
  <si>
    <t>CON23022022ESC</t>
  </si>
  <si>
    <t>CON24022022ST</t>
  </si>
  <si>
    <t>CON02032022ES</t>
  </si>
  <si>
    <t>CON03032022ST</t>
  </si>
  <si>
    <t>CON09032022ES</t>
  </si>
  <si>
    <t>CON10032022ST</t>
  </si>
  <si>
    <t>CON16032022ES</t>
  </si>
  <si>
    <t>CON16032022ST</t>
  </si>
  <si>
    <t>CON170320222ES</t>
  </si>
  <si>
    <t>CON17032022ES</t>
  </si>
  <si>
    <t>CON24032022ESC</t>
  </si>
  <si>
    <t>CON24032022ST</t>
  </si>
  <si>
    <t>CON25032022ST</t>
  </si>
  <si>
    <t>CON10042022ST</t>
  </si>
  <si>
    <t>CON12042022ES</t>
  </si>
  <si>
    <t>CON13042022ST</t>
  </si>
  <si>
    <t>CON20042022ES</t>
  </si>
  <si>
    <t>CON21042022ST</t>
  </si>
  <si>
    <t>CON27042022ESC</t>
  </si>
  <si>
    <t>CON05052022ST</t>
  </si>
  <si>
    <t>CON11052022ES</t>
  </si>
  <si>
    <t>CON12052022ST</t>
  </si>
  <si>
    <t>CON18052022ES</t>
  </si>
  <si>
    <t>CON18052022ST</t>
  </si>
  <si>
    <t>CON01062022ES</t>
  </si>
  <si>
    <t>CON08062022ES</t>
  </si>
  <si>
    <t>CON06072022ES</t>
  </si>
  <si>
    <t>CON06072022STA</t>
  </si>
  <si>
    <t>CON13072022ES</t>
  </si>
  <si>
    <t>CON10082022ST</t>
  </si>
  <si>
    <t>CON17082022ES</t>
  </si>
  <si>
    <t>CON24082022ST</t>
  </si>
  <si>
    <t>CON26082022ES</t>
  </si>
  <si>
    <t>CON09092022ES</t>
  </si>
  <si>
    <t>CON17092022ST</t>
  </si>
  <si>
    <t>FRANDER PALADINO LOPEZ (CONSIGNACION)</t>
  </si>
  <si>
    <t>CON29032022ES</t>
  </si>
  <si>
    <t>CON29032022ST</t>
  </si>
  <si>
    <t>CON04042022ST</t>
  </si>
  <si>
    <t>CON04042022STA</t>
  </si>
  <si>
    <t>CON28042022ES</t>
  </si>
  <si>
    <t>CON27092022ES</t>
  </si>
  <si>
    <t>CON27092022ST</t>
  </si>
  <si>
    <t>13374</t>
  </si>
  <si>
    <t>MAXI REPUESTOS LTDA. (CONSIGNACION)</t>
  </si>
  <si>
    <t>CON08042022ES</t>
  </si>
  <si>
    <t>CON08042022ESC</t>
  </si>
  <si>
    <t>CON22042022ES</t>
  </si>
  <si>
    <t>CON13062022ST</t>
  </si>
  <si>
    <t>PARTES DE CENTROAMERICA (CONSIGNACION)</t>
  </si>
  <si>
    <t>CON14032022ES</t>
  </si>
  <si>
    <t>CON14032022ST</t>
  </si>
  <si>
    <t>CON21032022ST</t>
  </si>
  <si>
    <t>CON21032022ST...</t>
  </si>
  <si>
    <t>CON29032022E</t>
  </si>
  <si>
    <t>CON29032022ESC</t>
  </si>
  <si>
    <t>CON05042022ES</t>
  </si>
  <si>
    <t>CON05042022ST</t>
  </si>
  <si>
    <t>CON12042022ST</t>
  </si>
  <si>
    <t>CON12042022ST.</t>
  </si>
  <si>
    <t>CON12042022ST...</t>
  </si>
  <si>
    <t>CON19042022ES</t>
  </si>
  <si>
    <t>CON19042022ST..</t>
  </si>
  <si>
    <t>CON27042022ST</t>
  </si>
  <si>
    <t>CON27042022ES</t>
  </si>
  <si>
    <t>CON12052022ESCA</t>
  </si>
  <si>
    <t>CON15092022ST</t>
  </si>
  <si>
    <t>REPUESTOS MARIN S.A.(CONSIGNACION)</t>
  </si>
  <si>
    <t>CON17022022ESC</t>
  </si>
  <si>
    <t>CON10032022ES</t>
  </si>
  <si>
    <t>10639</t>
  </si>
  <si>
    <t>10640</t>
  </si>
  <si>
    <t>Tipo Cambio:</t>
  </si>
  <si>
    <t>Fecha:</t>
  </si>
  <si>
    <t>Sum of Ingresos</t>
  </si>
  <si>
    <t>Sum of Ingreso Turismo</t>
  </si>
  <si>
    <t>IngresoTotal</t>
  </si>
  <si>
    <t>Presupuesto Pagos</t>
  </si>
  <si>
    <t>Sum of TOTAL</t>
  </si>
  <si>
    <t>COOPERATIVA AGROPECUARIA Y DE SERVICIOS MULTIPLES R L</t>
  </si>
  <si>
    <t>262973</t>
  </si>
  <si>
    <t>226017495</t>
  </si>
  <si>
    <t>Tipo Proveedor</t>
  </si>
  <si>
    <t>Crédito</t>
  </si>
  <si>
    <t>TotalPagarCRC2</t>
  </si>
  <si>
    <t>Sum of SaldoCOLONES</t>
  </si>
  <si>
    <t>Sum of AbonoAprobCOLONES</t>
  </si>
  <si>
    <t>Sum of SaldoDOLARES</t>
  </si>
  <si>
    <t>Sum of AbonoAprobDOLARES</t>
  </si>
  <si>
    <t>TotalPagarDOLARES</t>
  </si>
  <si>
    <t>Ingresos RUTA</t>
  </si>
  <si>
    <t>Ingreso Servicios Especiales Turintel</t>
  </si>
  <si>
    <t>Porcentaje sobre los ingresos</t>
  </si>
  <si>
    <t>Total Ingresos:</t>
  </si>
  <si>
    <t>Presupuesto sobre Ingresos:</t>
  </si>
  <si>
    <t>Ingresos Turismo - Contratos</t>
  </si>
  <si>
    <t>Presup. para pagos a Proveedores</t>
  </si>
  <si>
    <t xml:space="preserve">Ing. por Daños a Unidad </t>
  </si>
  <si>
    <t>Ing. por Juicios de Colisiones</t>
  </si>
  <si>
    <t>Ing. de colisiones por pagos de terceros</t>
  </si>
  <si>
    <t>Ingresos por recuperación de ANA</t>
  </si>
  <si>
    <t>290</t>
  </si>
  <si>
    <t>CON10102022ST</t>
  </si>
  <si>
    <t>10204</t>
  </si>
  <si>
    <t>10205</t>
  </si>
  <si>
    <t>RENTA RADIOS S.A.</t>
  </si>
  <si>
    <t>COMERCIO E INDUSTRIA GIMA S. A.</t>
  </si>
  <si>
    <t>CON12102022ESC</t>
  </si>
  <si>
    <t>CON13102022ST</t>
  </si>
  <si>
    <t>CON12102022ES</t>
  </si>
  <si>
    <t>CON12102022ST.</t>
  </si>
  <si>
    <t>GUANGZHOU APOLLO TECHNOLOGY CO, LTD</t>
  </si>
  <si>
    <t>10237</t>
  </si>
  <si>
    <t>10311</t>
  </si>
  <si>
    <t>10312</t>
  </si>
  <si>
    <t>10313</t>
  </si>
  <si>
    <t>10314</t>
  </si>
  <si>
    <t>10315</t>
  </si>
  <si>
    <t>UPS DE SAN JOSE, S.A</t>
  </si>
  <si>
    <t>236732</t>
  </si>
  <si>
    <t>Ingresos de Semana:</t>
  </si>
  <si>
    <t>CON19102022ST</t>
  </si>
  <si>
    <t>CON19102022ES</t>
  </si>
  <si>
    <t>CON19102022ESC</t>
  </si>
  <si>
    <t>21043</t>
  </si>
  <si>
    <t xml:space="preserve">  </t>
  </si>
  <si>
    <t xml:space="preserve"> </t>
  </si>
  <si>
    <t>Colones</t>
  </si>
  <si>
    <t>Dólares</t>
  </si>
  <si>
    <t>Ingresos por servicios fuera de contrato</t>
  </si>
  <si>
    <t>Presup. para Varados Permanentes</t>
  </si>
  <si>
    <t>MEGA PARTS MULTIMARCAS S.A.</t>
  </si>
  <si>
    <t>21074</t>
  </si>
  <si>
    <t>Compras de la semana ordinarios</t>
  </si>
  <si>
    <t>Compras de la semana VP</t>
  </si>
  <si>
    <t>ESTACION AUTOPISTA SANTA ANA S.A.</t>
  </si>
  <si>
    <t>556134</t>
  </si>
  <si>
    <t>CON02112022ES</t>
  </si>
  <si>
    <t>598</t>
  </si>
  <si>
    <t>599</t>
  </si>
  <si>
    <t>CON03112022ES</t>
  </si>
  <si>
    <t>21150</t>
  </si>
  <si>
    <t>Row Labels</t>
  </si>
  <si>
    <t>Grand Total</t>
  </si>
  <si>
    <t>(blank)</t>
  </si>
  <si>
    <t>CENTRO DE SERVICIOS RAIDER (CONSIGNACIÓN)</t>
  </si>
  <si>
    <t>CON27102023ES</t>
  </si>
  <si>
    <t>CON27102023ESC</t>
  </si>
  <si>
    <t>CON27102023ST</t>
  </si>
  <si>
    <t>CON28102023ES</t>
  </si>
  <si>
    <t>GUANGZHOU FUXING MOTORCYCLE PARTS CO.LTD</t>
  </si>
  <si>
    <t>7397</t>
  </si>
  <si>
    <t>SIN VENCER</t>
  </si>
  <si>
    <t>CON30102023ST</t>
  </si>
  <si>
    <t>CON16112022ST</t>
  </si>
  <si>
    <t>CON17112022ES</t>
  </si>
  <si>
    <t>CON17112022ST</t>
  </si>
  <si>
    <t>CON18112022ES</t>
  </si>
  <si>
    <t>CON21112022ES</t>
  </si>
  <si>
    <t>CON24112022ST</t>
  </si>
  <si>
    <t>CON24112022ST.</t>
  </si>
  <si>
    <t>606</t>
  </si>
  <si>
    <t>ITALIANA RICAMBI SPA SRL</t>
  </si>
  <si>
    <t>2203</t>
  </si>
  <si>
    <t>GRUPO CS PARTES Y MOTORES S.A.</t>
  </si>
  <si>
    <t>6003</t>
  </si>
  <si>
    <t>2467</t>
  </si>
  <si>
    <t>840</t>
  </si>
  <si>
    <t>DOCUMENT MANAGEMENT SOLUTIONS S.R.L.</t>
  </si>
  <si>
    <t>COMPAÑIA CHC HERMANOS CASTILLO</t>
  </si>
  <si>
    <t>609.</t>
  </si>
  <si>
    <t>610</t>
  </si>
  <si>
    <t>611</t>
  </si>
  <si>
    <t>REPUESTOS TIRIBI S.A.</t>
  </si>
  <si>
    <t>CON30102023ES</t>
  </si>
  <si>
    <t>CON07122022ES</t>
  </si>
  <si>
    <t>CON07122022ST</t>
  </si>
  <si>
    <t>FABRICA NACIONAL DE CABLES</t>
  </si>
  <si>
    <t>2226</t>
  </si>
  <si>
    <t>EL REINADO DE LAS LLANTAS S.A.</t>
  </si>
  <si>
    <t>16005</t>
  </si>
  <si>
    <t>PREAZUR FMC INDUSTRIAL DOS MIL NOVECIENTOS CUATRO S.A</t>
  </si>
  <si>
    <t>PRODUCTOS TECHTICO INDUSTRIAL PROTECH S. A.</t>
  </si>
  <si>
    <t>16182</t>
  </si>
  <si>
    <t>CONSTRUPLAZA S.A.</t>
  </si>
  <si>
    <t>45834</t>
  </si>
  <si>
    <t>CON04012022ST</t>
  </si>
  <si>
    <t>630</t>
  </si>
  <si>
    <t>631</t>
  </si>
  <si>
    <t>628</t>
  </si>
  <si>
    <t>629</t>
  </si>
  <si>
    <t>233589</t>
  </si>
  <si>
    <t>14255</t>
  </si>
  <si>
    <t>14287</t>
  </si>
  <si>
    <t>14343</t>
  </si>
  <si>
    <t>16</t>
  </si>
  <si>
    <t>FIBROCENTRO</t>
  </si>
  <si>
    <t>18246</t>
  </si>
  <si>
    <t>METALOCK CENTROAMERICANA S.A</t>
  </si>
  <si>
    <t>546</t>
  </si>
  <si>
    <t>2506</t>
  </si>
  <si>
    <t>853.</t>
  </si>
  <si>
    <t>ESTACION DE SERVICIO LA FAVORITA S.A.</t>
  </si>
  <si>
    <t>241955</t>
  </si>
  <si>
    <t>44240</t>
  </si>
  <si>
    <t>409581</t>
  </si>
  <si>
    <t>409620</t>
  </si>
  <si>
    <t>409708</t>
  </si>
  <si>
    <t>CON16012023STA</t>
  </si>
  <si>
    <t>CON25012023ES</t>
  </si>
  <si>
    <t>16130</t>
  </si>
  <si>
    <t>16134</t>
  </si>
  <si>
    <t>16150</t>
  </si>
  <si>
    <t>16153</t>
  </si>
  <si>
    <t>CON11012023ES</t>
  </si>
  <si>
    <t>CON16012023ES</t>
  </si>
  <si>
    <t>CON17012023ES</t>
  </si>
  <si>
    <t>CON25012023ST</t>
  </si>
  <si>
    <t>636</t>
  </si>
  <si>
    <t>15468</t>
  </si>
  <si>
    <t>15522</t>
  </si>
  <si>
    <t>9624</t>
  </si>
  <si>
    <t>9658</t>
  </si>
  <si>
    <t>9689</t>
  </si>
  <si>
    <t>9694</t>
  </si>
  <si>
    <t>9696</t>
  </si>
  <si>
    <t>381</t>
  </si>
  <si>
    <t>383</t>
  </si>
  <si>
    <t>436</t>
  </si>
  <si>
    <t>14394</t>
  </si>
  <si>
    <t>14395</t>
  </si>
  <si>
    <t>14457</t>
  </si>
  <si>
    <t>14458</t>
  </si>
  <si>
    <t>14532</t>
  </si>
  <si>
    <t>14535</t>
  </si>
  <si>
    <t>17</t>
  </si>
  <si>
    <t>18</t>
  </si>
  <si>
    <t>22</t>
  </si>
  <si>
    <t>23</t>
  </si>
  <si>
    <t>24</t>
  </si>
  <si>
    <t>CON100120223ES</t>
  </si>
  <si>
    <t>110509</t>
  </si>
  <si>
    <t>110957</t>
  </si>
  <si>
    <t>110961</t>
  </si>
  <si>
    <t>CORPORACION SUPERMERCADOS UNIDOS S.R.L.</t>
  </si>
  <si>
    <t>17661</t>
  </si>
  <si>
    <t>DOCUMENTOS/ FACTURAS JD</t>
  </si>
  <si>
    <t>104</t>
  </si>
  <si>
    <t>109915</t>
  </si>
  <si>
    <t>23438</t>
  </si>
  <si>
    <t>28897</t>
  </si>
  <si>
    <t>31459</t>
  </si>
  <si>
    <t>33679</t>
  </si>
  <si>
    <t>368094</t>
  </si>
  <si>
    <t>421646</t>
  </si>
  <si>
    <t>47573</t>
  </si>
  <si>
    <t>586987</t>
  </si>
  <si>
    <t>60055</t>
  </si>
  <si>
    <t>98</t>
  </si>
  <si>
    <t>409862</t>
  </si>
  <si>
    <t>409916</t>
  </si>
  <si>
    <t>409917</t>
  </si>
  <si>
    <t>409918</t>
  </si>
  <si>
    <t>409921</t>
  </si>
  <si>
    <t>409922</t>
  </si>
  <si>
    <t>409923</t>
  </si>
  <si>
    <t>410126</t>
  </si>
  <si>
    <t>CON27012023ST</t>
  </si>
  <si>
    <t>CON01022023ES</t>
  </si>
  <si>
    <t>CON01022023ST</t>
  </si>
  <si>
    <t>16157</t>
  </si>
  <si>
    <t>16163</t>
  </si>
  <si>
    <t>16169</t>
  </si>
  <si>
    <t>16171</t>
  </si>
  <si>
    <t>16174</t>
  </si>
  <si>
    <t>16180</t>
  </si>
  <si>
    <t>16189</t>
  </si>
  <si>
    <t>16190</t>
  </si>
  <si>
    <t>16191</t>
  </si>
  <si>
    <t>16199</t>
  </si>
  <si>
    <t>CON02022023STA</t>
  </si>
  <si>
    <t>CON03022023ST</t>
  </si>
  <si>
    <t>640</t>
  </si>
  <si>
    <t>641</t>
  </si>
  <si>
    <t>15561</t>
  </si>
  <si>
    <t>15578</t>
  </si>
  <si>
    <t>15602</t>
  </si>
  <si>
    <t>15604</t>
  </si>
  <si>
    <t>15613</t>
  </si>
  <si>
    <t>15614</t>
  </si>
  <si>
    <t>15615</t>
  </si>
  <si>
    <t>9715</t>
  </si>
  <si>
    <t>9733</t>
  </si>
  <si>
    <t>9736</t>
  </si>
  <si>
    <t>9743</t>
  </si>
  <si>
    <t>200218A</t>
  </si>
  <si>
    <t>200258</t>
  </si>
  <si>
    <t>200276</t>
  </si>
  <si>
    <t>440</t>
  </si>
  <si>
    <t>2963</t>
  </si>
  <si>
    <t>14539</t>
  </si>
  <si>
    <t>14603</t>
  </si>
  <si>
    <t>14604</t>
  </si>
  <si>
    <t>14644</t>
  </si>
  <si>
    <t>14651</t>
  </si>
  <si>
    <t>14665</t>
  </si>
  <si>
    <t>14666</t>
  </si>
  <si>
    <t>43427</t>
  </si>
  <si>
    <t>43484</t>
  </si>
  <si>
    <t>43552</t>
  </si>
  <si>
    <t>43615</t>
  </si>
  <si>
    <t>43697</t>
  </si>
  <si>
    <t>43739</t>
  </si>
  <si>
    <t>16623</t>
  </si>
  <si>
    <t>REFACCIONES PARA MQUINARIA V Y G S.A.</t>
  </si>
  <si>
    <t>32229</t>
  </si>
  <si>
    <t>111505</t>
  </si>
  <si>
    <t>111504</t>
  </si>
  <si>
    <t>111783</t>
  </si>
  <si>
    <t>111785</t>
  </si>
  <si>
    <t>053388</t>
  </si>
  <si>
    <t>Ingresos por RH</t>
  </si>
  <si>
    <t>Ingresos Extra</t>
  </si>
  <si>
    <t>Presupuesto Consumido CP020</t>
  </si>
  <si>
    <t>Presupuesto Restante CP020</t>
  </si>
  <si>
    <t>2549</t>
  </si>
  <si>
    <t>2593</t>
  </si>
  <si>
    <t>859</t>
  </si>
  <si>
    <t>9870</t>
  </si>
  <si>
    <t>139500</t>
  </si>
  <si>
    <t>EMPRESAS BERTHIER EBI DE C.R. S.A.</t>
  </si>
  <si>
    <t>GRUPO CS PARTES Y MOTORES S.A</t>
  </si>
  <si>
    <t>6563</t>
  </si>
  <si>
    <t>1623</t>
  </si>
  <si>
    <t>410455A</t>
  </si>
  <si>
    <t>410498</t>
  </si>
  <si>
    <t>410499</t>
  </si>
  <si>
    <t>410500</t>
  </si>
  <si>
    <t>410501</t>
  </si>
  <si>
    <t>410502</t>
  </si>
  <si>
    <t>410503</t>
  </si>
  <si>
    <t>410504</t>
  </si>
  <si>
    <t>410505</t>
  </si>
  <si>
    <t>410580</t>
  </si>
  <si>
    <t>410619</t>
  </si>
  <si>
    <t>CON13022023ES</t>
  </si>
  <si>
    <t>CON16022023ES</t>
  </si>
  <si>
    <t>CON16022023STA</t>
  </si>
  <si>
    <t>9771</t>
  </si>
  <si>
    <t>9811</t>
  </si>
  <si>
    <t>9812</t>
  </si>
  <si>
    <t>200499</t>
  </si>
  <si>
    <t>200542</t>
  </si>
  <si>
    <t>200837</t>
  </si>
  <si>
    <t>200965</t>
  </si>
  <si>
    <t>201050</t>
  </si>
  <si>
    <t>201174</t>
  </si>
  <si>
    <t>201307</t>
  </si>
  <si>
    <t>201308</t>
  </si>
  <si>
    <t>201398</t>
  </si>
  <si>
    <t>201428</t>
  </si>
  <si>
    <t>201429</t>
  </si>
  <si>
    <t>201534</t>
  </si>
  <si>
    <t>2974</t>
  </si>
  <si>
    <t>14696</t>
  </si>
  <si>
    <t>14708</t>
  </si>
  <si>
    <t>30</t>
  </si>
  <si>
    <t>31</t>
  </si>
  <si>
    <t>32</t>
  </si>
  <si>
    <t>33</t>
  </si>
  <si>
    <t>43758</t>
  </si>
  <si>
    <t>43805</t>
  </si>
  <si>
    <t>43857</t>
  </si>
  <si>
    <t>43922</t>
  </si>
  <si>
    <t>43923</t>
  </si>
  <si>
    <t>43924</t>
  </si>
  <si>
    <t>16644</t>
  </si>
  <si>
    <t>112324</t>
  </si>
  <si>
    <t>112337</t>
  </si>
  <si>
    <t>MULTISERVICIOS BERVAL MZR S.A.</t>
  </si>
  <si>
    <t>00594700</t>
  </si>
  <si>
    <t>GERARDO JOSE VEGA GUTIERREZ</t>
  </si>
  <si>
    <t>1630</t>
  </si>
  <si>
    <t>1631</t>
  </si>
  <si>
    <t>55624A</t>
  </si>
  <si>
    <t>410696</t>
  </si>
  <si>
    <t>410733</t>
  </si>
  <si>
    <t>410847</t>
  </si>
  <si>
    <t>410903</t>
  </si>
  <si>
    <t>410908</t>
  </si>
  <si>
    <t>410970</t>
  </si>
  <si>
    <t>410975</t>
  </si>
  <si>
    <t>411088</t>
  </si>
  <si>
    <t>411089</t>
  </si>
  <si>
    <t>411090</t>
  </si>
  <si>
    <t>411091</t>
  </si>
  <si>
    <t>411113</t>
  </si>
  <si>
    <t>CON20022023ES</t>
  </si>
  <si>
    <t>16263</t>
  </si>
  <si>
    <t>16267</t>
  </si>
  <si>
    <t>CON22022023ES</t>
  </si>
  <si>
    <t>336</t>
  </si>
  <si>
    <t>654</t>
  </si>
  <si>
    <t>655</t>
  </si>
  <si>
    <t>656</t>
  </si>
  <si>
    <t>393</t>
  </si>
  <si>
    <t>201727</t>
  </si>
  <si>
    <t>201738</t>
  </si>
  <si>
    <t>201819</t>
  </si>
  <si>
    <t>201874</t>
  </si>
  <si>
    <t>201934</t>
  </si>
  <si>
    <t>202048</t>
  </si>
  <si>
    <t>202324</t>
  </si>
  <si>
    <t>202363</t>
  </si>
  <si>
    <t>202400</t>
  </si>
  <si>
    <t>202407</t>
  </si>
  <si>
    <t>202411</t>
  </si>
  <si>
    <t>202482</t>
  </si>
  <si>
    <t>202491</t>
  </si>
  <si>
    <t>202500</t>
  </si>
  <si>
    <t>202513</t>
  </si>
  <si>
    <t>483</t>
  </si>
  <si>
    <t>8084</t>
  </si>
  <si>
    <t>14793</t>
  </si>
  <si>
    <t>14800</t>
  </si>
  <si>
    <t>38</t>
  </si>
  <si>
    <t>39</t>
  </si>
  <si>
    <t>CON17022023ESC</t>
  </si>
  <si>
    <t>43953</t>
  </si>
  <si>
    <t>43983</t>
  </si>
  <si>
    <t>43985</t>
  </si>
  <si>
    <t>44026</t>
  </si>
  <si>
    <t>44050</t>
  </si>
  <si>
    <t>44109</t>
  </si>
  <si>
    <t>16741</t>
  </si>
  <si>
    <t>INVERSIONES K C R S.A.</t>
  </si>
  <si>
    <t>00000864</t>
  </si>
  <si>
    <t>REPUESTOS Y MAS DE COSTA RICA  S.A.</t>
  </si>
  <si>
    <t>1639</t>
  </si>
  <si>
    <t>411334</t>
  </si>
  <si>
    <t>411335</t>
  </si>
  <si>
    <t>411338</t>
  </si>
  <si>
    <t>411339</t>
  </si>
  <si>
    <t>411341</t>
  </si>
  <si>
    <t>411352</t>
  </si>
  <si>
    <t>411353</t>
  </si>
  <si>
    <t>411378</t>
  </si>
  <si>
    <t>411392</t>
  </si>
  <si>
    <t>411397</t>
  </si>
  <si>
    <t>16271</t>
  </si>
  <si>
    <t>16285</t>
  </si>
  <si>
    <t>16286</t>
  </si>
  <si>
    <t>16287A</t>
  </si>
  <si>
    <t>16291</t>
  </si>
  <si>
    <t>16302</t>
  </si>
  <si>
    <t>CON01032023ES</t>
  </si>
  <si>
    <t>15754</t>
  </si>
  <si>
    <t>15755</t>
  </si>
  <si>
    <t>400</t>
  </si>
  <si>
    <t>202725</t>
  </si>
  <si>
    <t>202733</t>
  </si>
  <si>
    <t>202750</t>
  </si>
  <si>
    <t>202765</t>
  </si>
  <si>
    <t>202766</t>
  </si>
  <si>
    <t>202858</t>
  </si>
  <si>
    <t>202898</t>
  </si>
  <si>
    <t>202938</t>
  </si>
  <si>
    <t>202949</t>
  </si>
  <si>
    <t>202977</t>
  </si>
  <si>
    <t>203097A</t>
  </si>
  <si>
    <t>203101</t>
  </si>
  <si>
    <t>203259</t>
  </si>
  <si>
    <t>203323</t>
  </si>
  <si>
    <t>203324</t>
  </si>
  <si>
    <t>203330</t>
  </si>
  <si>
    <t>3259</t>
  </si>
  <si>
    <t>14828</t>
  </si>
  <si>
    <t>43</t>
  </si>
  <si>
    <t>16736</t>
  </si>
  <si>
    <t>44137</t>
  </si>
  <si>
    <t>44170</t>
  </si>
  <si>
    <t>16785</t>
  </si>
  <si>
    <t>16786</t>
  </si>
  <si>
    <t>IMPORTACIONES RE RE S.A.</t>
  </si>
  <si>
    <t>MPJ REPUESTOS PARA BUS Y CAMION LTDA.</t>
  </si>
  <si>
    <t>113054</t>
  </si>
  <si>
    <t>113060</t>
  </si>
  <si>
    <t>74202</t>
  </si>
  <si>
    <t>197863</t>
  </si>
  <si>
    <t>199515</t>
  </si>
  <si>
    <t>6188</t>
  </si>
  <si>
    <t>6195</t>
  </si>
  <si>
    <t>6215</t>
  </si>
  <si>
    <t>00006254</t>
  </si>
  <si>
    <t>00006266</t>
  </si>
  <si>
    <t>KATRA</t>
  </si>
  <si>
    <t>1650</t>
  </si>
  <si>
    <t>1663</t>
  </si>
  <si>
    <t>1686</t>
  </si>
  <si>
    <t>1801</t>
  </si>
  <si>
    <t>1809</t>
  </si>
  <si>
    <t>1819</t>
  </si>
  <si>
    <t>1825</t>
  </si>
  <si>
    <t>617</t>
  </si>
  <si>
    <t>411705</t>
  </si>
  <si>
    <t>411760</t>
  </si>
  <si>
    <t>411761</t>
  </si>
  <si>
    <t>411792</t>
  </si>
  <si>
    <t>411839</t>
  </si>
  <si>
    <t>411848</t>
  </si>
  <si>
    <t>411854</t>
  </si>
  <si>
    <t>411882</t>
  </si>
  <si>
    <t>411940</t>
  </si>
  <si>
    <t>411950</t>
  </si>
  <si>
    <t>411983</t>
  </si>
  <si>
    <t>00412191</t>
  </si>
  <si>
    <t>00412194</t>
  </si>
  <si>
    <t>412184</t>
  </si>
  <si>
    <t>412189</t>
  </si>
  <si>
    <t>412190</t>
  </si>
  <si>
    <t>412192</t>
  </si>
  <si>
    <t>412193</t>
  </si>
  <si>
    <t>412364</t>
  </si>
  <si>
    <t>412499</t>
  </si>
  <si>
    <t>412561</t>
  </si>
  <si>
    <t>412758</t>
  </si>
  <si>
    <t>412788</t>
  </si>
  <si>
    <t>00413082</t>
  </si>
  <si>
    <t>00413083</t>
  </si>
  <si>
    <t>00413084</t>
  </si>
  <si>
    <t>413003</t>
  </si>
  <si>
    <t>413004</t>
  </si>
  <si>
    <t>413067</t>
  </si>
  <si>
    <t>413090</t>
  </si>
  <si>
    <t>413169</t>
  </si>
  <si>
    <t>00413193</t>
  </si>
  <si>
    <t>00413217</t>
  </si>
  <si>
    <t>00413218</t>
  </si>
  <si>
    <t>413307</t>
  </si>
  <si>
    <t>413321</t>
  </si>
  <si>
    <t>413322</t>
  </si>
  <si>
    <t>413370</t>
  </si>
  <si>
    <t>CON03/03/2023ES</t>
  </si>
  <si>
    <t>CON03032023ST</t>
  </si>
  <si>
    <t>CON08032023STA</t>
  </si>
  <si>
    <t>CON16032023STA</t>
  </si>
  <si>
    <t>CON18032023ST</t>
  </si>
  <si>
    <t>CON01042023ES</t>
  </si>
  <si>
    <t>CON05052023ES</t>
  </si>
  <si>
    <t>CON05052023ST</t>
  </si>
  <si>
    <t>CON12062023ES</t>
  </si>
  <si>
    <t>CON23062023ES</t>
  </si>
  <si>
    <t>CON03072023ST</t>
  </si>
  <si>
    <t>CON07072023ES</t>
  </si>
  <si>
    <t>CON13072023ES</t>
  </si>
  <si>
    <t>CON13072023ST</t>
  </si>
  <si>
    <t>CON19072023S</t>
  </si>
  <si>
    <t>CON19072023ST</t>
  </si>
  <si>
    <t>CON26072023E</t>
  </si>
  <si>
    <t>CON28072023S</t>
  </si>
  <si>
    <t>CON01082023ST</t>
  </si>
  <si>
    <t>CON04082023E</t>
  </si>
  <si>
    <t>402441</t>
  </si>
  <si>
    <t>CON01092023E</t>
  </si>
  <si>
    <t>CON05092023E</t>
  </si>
  <si>
    <t>CON11092023S</t>
  </si>
  <si>
    <t>CON14092023ES</t>
  </si>
  <si>
    <t>CON18092023STAAN</t>
  </si>
  <si>
    <t>CON04102023E</t>
  </si>
  <si>
    <t>CON06102023E</t>
  </si>
  <si>
    <t>CON06102023ES</t>
  </si>
  <si>
    <t>CON06102023STA</t>
  </si>
  <si>
    <t>CON14102023E</t>
  </si>
  <si>
    <t>CON14102023ES</t>
  </si>
  <si>
    <t>CON23112023ES</t>
  </si>
  <si>
    <t>CON29112023</t>
  </si>
  <si>
    <t>CON10012024ESCA</t>
  </si>
  <si>
    <t>CON10012024S</t>
  </si>
  <si>
    <t>CON17012024E</t>
  </si>
  <si>
    <t>CON24012024SAN</t>
  </si>
  <si>
    <t>CON30012024S</t>
  </si>
  <si>
    <t>CON01022024E</t>
  </si>
  <si>
    <t>CON02022024ES</t>
  </si>
  <si>
    <t>CON02022024S</t>
  </si>
  <si>
    <t>CON21022024E</t>
  </si>
  <si>
    <t>16318</t>
  </si>
  <si>
    <t>16319</t>
  </si>
  <si>
    <t>16333</t>
  </si>
  <si>
    <t>16334</t>
  </si>
  <si>
    <t>16346</t>
  </si>
  <si>
    <t>16348</t>
  </si>
  <si>
    <t>16362</t>
  </si>
  <si>
    <t>16376S</t>
  </si>
  <si>
    <t>16377</t>
  </si>
  <si>
    <t>16378</t>
  </si>
  <si>
    <t>16380</t>
  </si>
  <si>
    <t>16399</t>
  </si>
  <si>
    <t>16413</t>
  </si>
  <si>
    <t>16426</t>
  </si>
  <si>
    <t>16428</t>
  </si>
  <si>
    <t>16429</t>
  </si>
  <si>
    <t>16431</t>
  </si>
  <si>
    <t>16433</t>
  </si>
  <si>
    <t>16442</t>
  </si>
  <si>
    <t>16452</t>
  </si>
  <si>
    <t>16453</t>
  </si>
  <si>
    <t>53258</t>
  </si>
  <si>
    <t>53259.</t>
  </si>
  <si>
    <t>53413</t>
  </si>
  <si>
    <t>00053543</t>
  </si>
  <si>
    <t>00053557</t>
  </si>
  <si>
    <t>53545</t>
  </si>
  <si>
    <t>53673</t>
  </si>
  <si>
    <t>53717</t>
  </si>
  <si>
    <t>53726</t>
  </si>
  <si>
    <t>00053832</t>
  </si>
  <si>
    <t>00053833</t>
  </si>
  <si>
    <t>00053841</t>
  </si>
  <si>
    <t>0053834</t>
  </si>
  <si>
    <t>53838</t>
  </si>
  <si>
    <t>53847</t>
  </si>
  <si>
    <t>53907</t>
  </si>
  <si>
    <t>112752</t>
  </si>
  <si>
    <t>53994</t>
  </si>
  <si>
    <t>CON08032023ESC</t>
  </si>
  <si>
    <t>CON15032023ES</t>
  </si>
  <si>
    <t>CON15032023ST</t>
  </si>
  <si>
    <t>CON28032023ES</t>
  </si>
  <si>
    <t>CON28032023ST</t>
  </si>
  <si>
    <t>CON04042023ST</t>
  </si>
  <si>
    <t>CON19042023ES</t>
  </si>
  <si>
    <t>CON26042023ES</t>
  </si>
  <si>
    <t>CON26042023ESC</t>
  </si>
  <si>
    <t>CON03052023ES</t>
  </si>
  <si>
    <t>CON10052023ST</t>
  </si>
  <si>
    <t>CON17052023ESCA</t>
  </si>
  <si>
    <t>CON24052023ST</t>
  </si>
  <si>
    <t>CON29052023ES</t>
  </si>
  <si>
    <t>CON01062023ES</t>
  </si>
  <si>
    <t>CON13062023ES</t>
  </si>
  <si>
    <t>CON28062023STA</t>
  </si>
  <si>
    <t>CON05072023ESC</t>
  </si>
  <si>
    <t>CON06072023S</t>
  </si>
  <si>
    <t>CON12072023ESCA</t>
  </si>
  <si>
    <t>CON19072023ESC</t>
  </si>
  <si>
    <t>CON20072023ST</t>
  </si>
  <si>
    <t>CON26072023ES</t>
  </si>
  <si>
    <t>CON26072023ESCA</t>
  </si>
  <si>
    <t>CON27072023S</t>
  </si>
  <si>
    <t>CON03082023S</t>
  </si>
  <si>
    <t>CON16082023ES</t>
  </si>
  <si>
    <t>CON16082023ESC</t>
  </si>
  <si>
    <t>CON17082023E</t>
  </si>
  <si>
    <t>CON236082023ES</t>
  </si>
  <si>
    <t>CON24082023S</t>
  </si>
  <si>
    <t>CON25082023E</t>
  </si>
  <si>
    <t>CON26082023S</t>
  </si>
  <si>
    <t>CON13092023</t>
  </si>
  <si>
    <t>CON13092023ES</t>
  </si>
  <si>
    <t>CON13092023S</t>
  </si>
  <si>
    <t>CON13092023ST</t>
  </si>
  <si>
    <t>CON20092023E</t>
  </si>
  <si>
    <t>CON27092023ES</t>
  </si>
  <si>
    <t>CON19102023ST</t>
  </si>
  <si>
    <t>CON25102023E</t>
  </si>
  <si>
    <t>CON25102023ES</t>
  </si>
  <si>
    <t>CON25102023ESCU</t>
  </si>
  <si>
    <t>CON26102023STAA</t>
  </si>
  <si>
    <t>CON01112023ES</t>
  </si>
  <si>
    <t>CON09112023E</t>
  </si>
  <si>
    <t>CON13112023ES</t>
  </si>
  <si>
    <t>CON15112023</t>
  </si>
  <si>
    <t>CON29112023E</t>
  </si>
  <si>
    <t>CON30112023</t>
  </si>
  <si>
    <t>CON29112023ESC</t>
  </si>
  <si>
    <t>CON06122023E</t>
  </si>
  <si>
    <t>CON06122023ES</t>
  </si>
  <si>
    <t>INCREMENTO</t>
  </si>
  <si>
    <t>CON15122023E</t>
  </si>
  <si>
    <t>CON17012024STA</t>
  </si>
  <si>
    <t>CON07022024ES</t>
  </si>
  <si>
    <t>110946</t>
  </si>
  <si>
    <t>111009</t>
  </si>
  <si>
    <t>111304</t>
  </si>
  <si>
    <t>111305</t>
  </si>
  <si>
    <t>111816</t>
  </si>
  <si>
    <t>112026</t>
  </si>
  <si>
    <t>112080</t>
  </si>
  <si>
    <t>112252</t>
  </si>
  <si>
    <t>665</t>
  </si>
  <si>
    <t>666</t>
  </si>
  <si>
    <t>677</t>
  </si>
  <si>
    <t>02</t>
  </si>
  <si>
    <t>CON28112023ES</t>
  </si>
  <si>
    <t>CON29012024ES</t>
  </si>
  <si>
    <t>CON22022024ES</t>
  </si>
  <si>
    <t>15819</t>
  </si>
  <si>
    <t>15823</t>
  </si>
  <si>
    <t>15937</t>
  </si>
  <si>
    <t>15938</t>
  </si>
  <si>
    <t>16004</t>
  </si>
  <si>
    <t>16076</t>
  </si>
  <si>
    <t>16077</t>
  </si>
  <si>
    <t>00016142</t>
  </si>
  <si>
    <t>00016177</t>
  </si>
  <si>
    <t>16165</t>
  </si>
  <si>
    <t>16221</t>
  </si>
  <si>
    <t>00016273</t>
  </si>
  <si>
    <t>00016284</t>
  </si>
  <si>
    <t>4593</t>
  </si>
  <si>
    <t>4637</t>
  </si>
  <si>
    <t>4650</t>
  </si>
  <si>
    <t>4659</t>
  </si>
  <si>
    <t>407</t>
  </si>
  <si>
    <t>408</t>
  </si>
  <si>
    <t>203432</t>
  </si>
  <si>
    <t>203433</t>
  </si>
  <si>
    <t>203462</t>
  </si>
  <si>
    <t>203503</t>
  </si>
  <si>
    <t>203506</t>
  </si>
  <si>
    <t>203560</t>
  </si>
  <si>
    <t>202522</t>
  </si>
  <si>
    <t>203706</t>
  </si>
  <si>
    <t>203734</t>
  </si>
  <si>
    <t>203906</t>
  </si>
  <si>
    <t>204071</t>
  </si>
  <si>
    <t>204073</t>
  </si>
  <si>
    <t>204112</t>
  </si>
  <si>
    <t>204126</t>
  </si>
  <si>
    <t>204127</t>
  </si>
  <si>
    <t>204129</t>
  </si>
  <si>
    <t>204276</t>
  </si>
  <si>
    <t>204278</t>
  </si>
  <si>
    <t>204298</t>
  </si>
  <si>
    <t>204346</t>
  </si>
  <si>
    <t>204279</t>
  </si>
  <si>
    <t>204540</t>
  </si>
  <si>
    <t>204657</t>
  </si>
  <si>
    <t>204685</t>
  </si>
  <si>
    <t>204760</t>
  </si>
  <si>
    <t>204761</t>
  </si>
  <si>
    <t>204812</t>
  </si>
  <si>
    <t>204827</t>
  </si>
  <si>
    <t>204893</t>
  </si>
  <si>
    <t>204896</t>
  </si>
  <si>
    <t>205161</t>
  </si>
  <si>
    <t>205592</t>
  </si>
  <si>
    <t>205674</t>
  </si>
  <si>
    <t>205753</t>
  </si>
  <si>
    <t>206196</t>
  </si>
  <si>
    <t>206273</t>
  </si>
  <si>
    <t>206440</t>
  </si>
  <si>
    <t>206557</t>
  </si>
  <si>
    <t>206625</t>
  </si>
  <si>
    <t>206747</t>
  </si>
  <si>
    <t>206946</t>
  </si>
  <si>
    <t>207094</t>
  </si>
  <si>
    <t>207279</t>
  </si>
  <si>
    <t>207413</t>
  </si>
  <si>
    <t>207553</t>
  </si>
  <si>
    <t>207674</t>
  </si>
  <si>
    <t>207848</t>
  </si>
  <si>
    <t>207882</t>
  </si>
  <si>
    <t>208014</t>
  </si>
  <si>
    <t>208064</t>
  </si>
  <si>
    <t>208184</t>
  </si>
  <si>
    <t>208264</t>
  </si>
  <si>
    <t>208480</t>
  </si>
  <si>
    <t>208568</t>
  </si>
  <si>
    <t>208698</t>
  </si>
  <si>
    <t>208743</t>
  </si>
  <si>
    <t>208744</t>
  </si>
  <si>
    <t>208898</t>
  </si>
  <si>
    <t>208899</t>
  </si>
  <si>
    <t>208901</t>
  </si>
  <si>
    <t>208937</t>
  </si>
  <si>
    <t>208943</t>
  </si>
  <si>
    <t>209090</t>
  </si>
  <si>
    <t>209131</t>
  </si>
  <si>
    <t>2092654</t>
  </si>
  <si>
    <t>209286</t>
  </si>
  <si>
    <t>209332</t>
  </si>
  <si>
    <t>209455</t>
  </si>
  <si>
    <t>209623S</t>
  </si>
  <si>
    <t>209707</t>
  </si>
  <si>
    <t>209820</t>
  </si>
  <si>
    <t>210045</t>
  </si>
  <si>
    <t>210777</t>
  </si>
  <si>
    <t>211117</t>
  </si>
  <si>
    <t>211118</t>
  </si>
  <si>
    <t>211169</t>
  </si>
  <si>
    <t>211235</t>
  </si>
  <si>
    <t>211276</t>
  </si>
  <si>
    <t>211392</t>
  </si>
  <si>
    <t>211410</t>
  </si>
  <si>
    <t>211427</t>
  </si>
  <si>
    <t>211455</t>
  </si>
  <si>
    <t>211489</t>
  </si>
  <si>
    <t>211620</t>
  </si>
  <si>
    <t>211801</t>
  </si>
  <si>
    <t>211821</t>
  </si>
  <si>
    <t>211877</t>
  </si>
  <si>
    <t>211912</t>
  </si>
  <si>
    <t>211974</t>
  </si>
  <si>
    <t>212044</t>
  </si>
  <si>
    <t>212103</t>
  </si>
  <si>
    <t>212407</t>
  </si>
  <si>
    <t>212425</t>
  </si>
  <si>
    <t>212426</t>
  </si>
  <si>
    <t>212722</t>
  </si>
  <si>
    <t>212893</t>
  </si>
  <si>
    <t>521</t>
  </si>
  <si>
    <t>549</t>
  </si>
  <si>
    <t>553</t>
  </si>
  <si>
    <t>2991</t>
  </si>
  <si>
    <t>2993</t>
  </si>
  <si>
    <t>3004</t>
  </si>
  <si>
    <t>03017</t>
  </si>
  <si>
    <t>3015</t>
  </si>
  <si>
    <t>8272</t>
  </si>
  <si>
    <t>8387</t>
  </si>
  <si>
    <t>CON12042023ST</t>
  </si>
  <si>
    <t>CON17052023ES</t>
  </si>
  <si>
    <t>CON18052023ESC</t>
  </si>
  <si>
    <t>CON14062023ES</t>
  </si>
  <si>
    <t>CON13072023STA</t>
  </si>
  <si>
    <t>CON17072023ES</t>
  </si>
  <si>
    <t>CON18072023S</t>
  </si>
  <si>
    <t>CON01082023ES</t>
  </si>
  <si>
    <t>CON01092023S</t>
  </si>
  <si>
    <t>CON25092023E</t>
  </si>
  <si>
    <t>CON14112023E</t>
  </si>
  <si>
    <t>CON14112023SAN</t>
  </si>
  <si>
    <t>CON09022024ES</t>
  </si>
  <si>
    <t>14927</t>
  </si>
  <si>
    <t>14935</t>
  </si>
  <si>
    <t>14939</t>
  </si>
  <si>
    <t>15080</t>
  </si>
  <si>
    <t>15081</t>
  </si>
  <si>
    <t>15162</t>
  </si>
  <si>
    <t>15163</t>
  </si>
  <si>
    <t>15253</t>
  </si>
  <si>
    <t>15254</t>
  </si>
  <si>
    <t>15283</t>
  </si>
  <si>
    <t>015317</t>
  </si>
  <si>
    <t>15324</t>
  </si>
  <si>
    <t>15353</t>
  </si>
  <si>
    <t>41281</t>
  </si>
  <si>
    <t>15398</t>
  </si>
  <si>
    <t>15404</t>
  </si>
  <si>
    <t>15486</t>
  </si>
  <si>
    <t>00015489</t>
  </si>
  <si>
    <t>00015506</t>
  </si>
  <si>
    <t>77192</t>
  </si>
  <si>
    <t>77245</t>
  </si>
  <si>
    <t>77885</t>
  </si>
  <si>
    <t>45</t>
  </si>
  <si>
    <t>46</t>
  </si>
  <si>
    <t>48</t>
  </si>
  <si>
    <t>49</t>
  </si>
  <si>
    <t>54</t>
  </si>
  <si>
    <t>56</t>
  </si>
  <si>
    <t>57</t>
  </si>
  <si>
    <t>55</t>
  </si>
  <si>
    <t>58</t>
  </si>
  <si>
    <t>59</t>
  </si>
  <si>
    <t>16506</t>
  </si>
  <si>
    <t>16828</t>
  </si>
  <si>
    <t>16833</t>
  </si>
  <si>
    <t>16838</t>
  </si>
  <si>
    <t>16865</t>
  </si>
  <si>
    <t>16879</t>
  </si>
  <si>
    <t>16882</t>
  </si>
  <si>
    <t>16901</t>
  </si>
  <si>
    <t>16942</t>
  </si>
  <si>
    <t>00016988</t>
  </si>
  <si>
    <t>00016992</t>
  </si>
  <si>
    <t>16993</t>
  </si>
  <si>
    <t>CP-020</t>
  </si>
  <si>
    <t>17001</t>
  </si>
  <si>
    <t>17005</t>
  </si>
  <si>
    <t>C020</t>
  </si>
  <si>
    <t>17008</t>
  </si>
  <si>
    <t>CON28122023ES</t>
  </si>
  <si>
    <t>44252</t>
  </si>
  <si>
    <t>44277</t>
  </si>
  <si>
    <t>44359</t>
  </si>
  <si>
    <t>44360</t>
  </si>
  <si>
    <t>44372</t>
  </si>
  <si>
    <t>44376</t>
  </si>
  <si>
    <t>44418</t>
  </si>
  <si>
    <t>44433</t>
  </si>
  <si>
    <t>44489</t>
  </si>
  <si>
    <t>44596</t>
  </si>
  <si>
    <t>44612</t>
  </si>
  <si>
    <t>44616</t>
  </si>
  <si>
    <t>44646</t>
  </si>
  <si>
    <t>44663</t>
  </si>
  <si>
    <t>44664</t>
  </si>
  <si>
    <t>44717</t>
  </si>
  <si>
    <t>44781</t>
  </si>
  <si>
    <t>44797</t>
  </si>
  <si>
    <t>44868</t>
  </si>
  <si>
    <t>44878</t>
  </si>
  <si>
    <t>45004</t>
  </si>
  <si>
    <t>45008</t>
  </si>
  <si>
    <t>45044</t>
  </si>
  <si>
    <t>45149</t>
  </si>
  <si>
    <t>45200</t>
  </si>
  <si>
    <t>45201</t>
  </si>
  <si>
    <t>45280</t>
  </si>
  <si>
    <t>45281</t>
  </si>
  <si>
    <t>45485</t>
  </si>
  <si>
    <t>45486</t>
  </si>
  <si>
    <t>45518</t>
  </si>
  <si>
    <t>45523</t>
  </si>
  <si>
    <t>45542</t>
  </si>
  <si>
    <t>45568</t>
  </si>
  <si>
    <t>45574</t>
  </si>
  <si>
    <t>45594</t>
  </si>
  <si>
    <t>45629</t>
  </si>
  <si>
    <t>45633</t>
  </si>
  <si>
    <t>45637</t>
  </si>
  <si>
    <t>45652</t>
  </si>
  <si>
    <t>45653</t>
  </si>
  <si>
    <t>45659</t>
  </si>
  <si>
    <t>45766</t>
  </si>
  <si>
    <t>45770</t>
  </si>
  <si>
    <t>16844</t>
  </si>
  <si>
    <t>16889</t>
  </si>
  <si>
    <t>16928</t>
  </si>
  <si>
    <t>16930</t>
  </si>
  <si>
    <t>17024</t>
  </si>
  <si>
    <t>17073</t>
  </si>
  <si>
    <t>17108</t>
  </si>
  <si>
    <t>148566</t>
  </si>
  <si>
    <t>149290</t>
  </si>
  <si>
    <t>CROMATEC SOLUCIONES COSTA RICA S.A.</t>
  </si>
  <si>
    <t>GRUPO MOLRA S.A.</t>
  </si>
  <si>
    <t>IMPORTADORA P Y G CINCO, S.A. ( CONSIGNACION)</t>
  </si>
  <si>
    <t>CON09062023ST</t>
  </si>
  <si>
    <t>CON15062023ST</t>
  </si>
  <si>
    <t>CON01072023ES</t>
  </si>
  <si>
    <t>CON03072023S</t>
  </si>
  <si>
    <t>CON13072023S</t>
  </si>
  <si>
    <t>CON20092023ST</t>
  </si>
  <si>
    <t>CON21092023ES</t>
  </si>
  <si>
    <t>CON18102023ES</t>
  </si>
  <si>
    <t>CON04012023STA</t>
  </si>
  <si>
    <t>CON07022024</t>
  </si>
  <si>
    <t>INVERSIONES INDUSTRIALES GANA GANA S.A. (CONSIGNACION)</t>
  </si>
  <si>
    <t>CON02052023ST</t>
  </si>
  <si>
    <t>PICO Y LIASA S.A. (CONSIGNACION)</t>
  </si>
  <si>
    <t>CON31072023S</t>
  </si>
  <si>
    <t>CON25082023S</t>
  </si>
  <si>
    <t>CON08092023STAAN</t>
  </si>
  <si>
    <t>CON20092023ES</t>
  </si>
  <si>
    <t>CON22092023E</t>
  </si>
  <si>
    <t>CON28092023E</t>
  </si>
  <si>
    <t>CON28092023ESC</t>
  </si>
  <si>
    <t>CON13102023S</t>
  </si>
  <si>
    <t>CON31102023S</t>
  </si>
  <si>
    <t>CON061120223E</t>
  </si>
  <si>
    <t>CON10112023E</t>
  </si>
  <si>
    <t>CON15112023SANTA A</t>
  </si>
  <si>
    <t>COO21112023E</t>
  </si>
  <si>
    <t>CON05122023E</t>
  </si>
  <si>
    <t>CON13122023S</t>
  </si>
  <si>
    <t>CON21122023ST</t>
  </si>
  <si>
    <t>CON04012024ES</t>
  </si>
  <si>
    <t>CON09012024E</t>
  </si>
  <si>
    <t>CON09012024S</t>
  </si>
  <si>
    <t>CON26012024S</t>
  </si>
  <si>
    <t>CON07022024S</t>
  </si>
  <si>
    <t>CON115994</t>
  </si>
  <si>
    <t>CON19022024</t>
  </si>
  <si>
    <t>CON21022024ES</t>
  </si>
  <si>
    <t>113298</t>
  </si>
  <si>
    <t>113301</t>
  </si>
  <si>
    <t>113638</t>
  </si>
  <si>
    <t>113639</t>
  </si>
  <si>
    <t>114170</t>
  </si>
  <si>
    <t>114171</t>
  </si>
  <si>
    <t>114658</t>
  </si>
  <si>
    <t>114659</t>
  </si>
  <si>
    <t>00115452</t>
  </si>
  <si>
    <t>115451</t>
  </si>
  <si>
    <t>00115992</t>
  </si>
  <si>
    <t>00115995</t>
  </si>
  <si>
    <t>00116313</t>
  </si>
  <si>
    <t>00116320</t>
  </si>
  <si>
    <t>69803</t>
  </si>
  <si>
    <t>69948</t>
  </si>
  <si>
    <t>70262A</t>
  </si>
  <si>
    <t>70384</t>
  </si>
  <si>
    <t>CON24062023ST</t>
  </si>
  <si>
    <t>CON21072023STA</t>
  </si>
  <si>
    <t>CON29072023E</t>
  </si>
  <si>
    <t>CON01082023E</t>
  </si>
  <si>
    <t>CON01082023S</t>
  </si>
  <si>
    <t>CON08082023E</t>
  </si>
  <si>
    <t>CON24082023STAAN</t>
  </si>
  <si>
    <t>CON07092023S</t>
  </si>
  <si>
    <t>CON09092023S</t>
  </si>
  <si>
    <t>CON21092023E</t>
  </si>
  <si>
    <t>CON22092023STA</t>
  </si>
  <si>
    <t>CON18102023E</t>
  </si>
  <si>
    <t>CON30102023S</t>
  </si>
  <si>
    <t>CON31102023E</t>
  </si>
  <si>
    <t>CON114112023E</t>
  </si>
  <si>
    <t>CON30112023SA</t>
  </si>
  <si>
    <t>CON02012024E</t>
  </si>
  <si>
    <t>CON19022024SA</t>
  </si>
  <si>
    <t>CON20022024S</t>
  </si>
  <si>
    <t>00000874</t>
  </si>
  <si>
    <t>199</t>
  </si>
  <si>
    <t>1836</t>
  </si>
  <si>
    <t>413401</t>
  </si>
  <si>
    <t>413435</t>
  </si>
  <si>
    <t>00413474</t>
  </si>
  <si>
    <t>00413475</t>
  </si>
  <si>
    <t>00413645</t>
  </si>
  <si>
    <t>413590</t>
  </si>
  <si>
    <t>413653</t>
  </si>
  <si>
    <t>CON28022024E</t>
  </si>
  <si>
    <t>16464</t>
  </si>
  <si>
    <t>16465</t>
  </si>
  <si>
    <t>16466S</t>
  </si>
  <si>
    <t>16474</t>
  </si>
  <si>
    <t>16477</t>
  </si>
  <si>
    <t>16483</t>
  </si>
  <si>
    <t>16484</t>
  </si>
  <si>
    <t>54034</t>
  </si>
  <si>
    <t>00054099</t>
  </si>
  <si>
    <t>00054114</t>
  </si>
  <si>
    <t>54096</t>
  </si>
  <si>
    <t>54097</t>
  </si>
  <si>
    <t>54098</t>
  </si>
  <si>
    <t>54112</t>
  </si>
  <si>
    <t>112773</t>
  </si>
  <si>
    <t>112910</t>
  </si>
  <si>
    <t>000000687</t>
  </si>
  <si>
    <t>00000686</t>
  </si>
  <si>
    <t>688</t>
  </si>
  <si>
    <t>669</t>
  </si>
  <si>
    <t>00016319</t>
  </si>
  <si>
    <t>00016332</t>
  </si>
  <si>
    <t>53915</t>
  </si>
  <si>
    <t>413</t>
  </si>
  <si>
    <t>416</t>
  </si>
  <si>
    <t>213063</t>
  </si>
  <si>
    <t>212945</t>
  </si>
  <si>
    <t>212984</t>
  </si>
  <si>
    <t>212989</t>
  </si>
  <si>
    <t>213103</t>
  </si>
  <si>
    <t>213224</t>
  </si>
  <si>
    <t>213372</t>
  </si>
  <si>
    <t>213448</t>
  </si>
  <si>
    <t>213527</t>
  </si>
  <si>
    <t>213631</t>
  </si>
  <si>
    <t>3018</t>
  </si>
  <si>
    <t>00015532</t>
  </si>
  <si>
    <t>00015548</t>
  </si>
  <si>
    <t>15555</t>
  </si>
  <si>
    <t>15580</t>
  </si>
  <si>
    <t>15584</t>
  </si>
  <si>
    <t>60</t>
  </si>
  <si>
    <t>74335</t>
  </si>
  <si>
    <t>45871</t>
  </si>
  <si>
    <t>45926</t>
  </si>
  <si>
    <t>45959</t>
  </si>
  <si>
    <t>45981</t>
  </si>
  <si>
    <t>17131</t>
  </si>
  <si>
    <t>14558</t>
  </si>
  <si>
    <t>CON26022024SNT</t>
  </si>
  <si>
    <t>JOSE JOAQUIN ARRIETA SALAS</t>
  </si>
  <si>
    <t>689</t>
  </si>
  <si>
    <t>00116604</t>
  </si>
  <si>
    <t>00116614</t>
  </si>
  <si>
    <t>00116615</t>
  </si>
  <si>
    <t>70645</t>
  </si>
  <si>
    <t>200832</t>
  </si>
  <si>
    <t>00006317</t>
  </si>
  <si>
    <t>146395</t>
  </si>
  <si>
    <t>146924</t>
  </si>
  <si>
    <t>1690</t>
  </si>
  <si>
    <t>1702</t>
  </si>
  <si>
    <t>623</t>
  </si>
  <si>
    <t>413767</t>
  </si>
  <si>
    <t>413768</t>
  </si>
  <si>
    <t>00413967</t>
  </si>
  <si>
    <t>00413968</t>
  </si>
  <si>
    <t>00414001</t>
  </si>
  <si>
    <t>00414002</t>
  </si>
  <si>
    <t>414117</t>
  </si>
  <si>
    <t>414153</t>
  </si>
  <si>
    <t>414196</t>
  </si>
  <si>
    <t>16494</t>
  </si>
  <si>
    <t>16495</t>
  </si>
  <si>
    <t>16505</t>
  </si>
  <si>
    <t>16519</t>
  </si>
  <si>
    <t>16521</t>
  </si>
  <si>
    <t>2486</t>
  </si>
  <si>
    <t>54291</t>
  </si>
  <si>
    <t>54318</t>
  </si>
  <si>
    <t>00054342</t>
  </si>
  <si>
    <t>00054343</t>
  </si>
  <si>
    <t>00054354</t>
  </si>
  <si>
    <t>00054355</t>
  </si>
  <si>
    <t>54357</t>
  </si>
  <si>
    <t>54376</t>
  </si>
  <si>
    <t>54404</t>
  </si>
  <si>
    <t>CON06032024SNT</t>
  </si>
  <si>
    <t>co020</t>
  </si>
  <si>
    <t>00016395</t>
  </si>
  <si>
    <t>00016396</t>
  </si>
  <si>
    <t>54227</t>
  </si>
  <si>
    <t>4709</t>
  </si>
  <si>
    <t>420</t>
  </si>
  <si>
    <t xml:space="preserve"> 214261</t>
  </si>
  <si>
    <t>214405</t>
  </si>
  <si>
    <t>214674</t>
  </si>
  <si>
    <t>00015626</t>
  </si>
  <si>
    <t>15627</t>
  </si>
  <si>
    <t>00015635</t>
  </si>
  <si>
    <t>0015633</t>
  </si>
  <si>
    <t>15638</t>
  </si>
  <si>
    <t>78239</t>
  </si>
  <si>
    <t>00117200</t>
  </si>
  <si>
    <t>64</t>
  </si>
  <si>
    <t>3840</t>
  </si>
  <si>
    <t>17151</t>
  </si>
  <si>
    <t>74564</t>
  </si>
  <si>
    <t>45998</t>
  </si>
  <si>
    <t>46071</t>
  </si>
  <si>
    <t>46078</t>
  </si>
  <si>
    <t>46110</t>
  </si>
  <si>
    <t>46130</t>
  </si>
  <si>
    <t>17243</t>
  </si>
  <si>
    <t>17269</t>
  </si>
  <si>
    <t>151120</t>
  </si>
  <si>
    <t>00117199</t>
  </si>
  <si>
    <t>00117201</t>
  </si>
  <si>
    <t>CON06032024E</t>
  </si>
  <si>
    <t>0200832</t>
  </si>
  <si>
    <t>201816</t>
  </si>
  <si>
    <t>201817</t>
  </si>
  <si>
    <t>00174424</t>
  </si>
  <si>
    <t>00006363</t>
  </si>
  <si>
    <t>00006381</t>
  </si>
  <si>
    <t>00006396</t>
  </si>
  <si>
    <t>00006397</t>
  </si>
  <si>
    <t>00006401</t>
  </si>
  <si>
    <t>00010039</t>
  </si>
  <si>
    <t>AMDE COMPUTERS CORPORATION S.A.</t>
  </si>
  <si>
    <t>1845</t>
  </si>
  <si>
    <t>414233</t>
  </si>
  <si>
    <t>00414364</t>
  </si>
  <si>
    <t>00414390</t>
  </si>
  <si>
    <t>00414391</t>
  </si>
  <si>
    <t>00414392</t>
  </si>
  <si>
    <t>00414403</t>
  </si>
  <si>
    <t>414374</t>
  </si>
  <si>
    <t>414427</t>
  </si>
  <si>
    <t>00414464</t>
  </si>
  <si>
    <t>00414465</t>
  </si>
  <si>
    <t>414495</t>
  </si>
  <si>
    <t>12-04--02</t>
  </si>
  <si>
    <t>414510</t>
  </si>
  <si>
    <t>12-04-02</t>
  </si>
  <si>
    <t>414514</t>
  </si>
  <si>
    <t>414608</t>
  </si>
  <si>
    <t>16530</t>
  </si>
  <si>
    <t>16538</t>
  </si>
  <si>
    <t>16542</t>
  </si>
  <si>
    <t>16547</t>
  </si>
  <si>
    <t>46553</t>
  </si>
  <si>
    <t>16558</t>
  </si>
  <si>
    <t>16559</t>
  </si>
  <si>
    <t>16562</t>
  </si>
  <si>
    <t>16565</t>
  </si>
  <si>
    <t>00054615</t>
  </si>
  <si>
    <t>00054624</t>
  </si>
  <si>
    <t>00054625</t>
  </si>
  <si>
    <t>00054636</t>
  </si>
  <si>
    <t>54607</t>
  </si>
  <si>
    <t>54757</t>
  </si>
  <si>
    <t>12-04-04</t>
  </si>
  <si>
    <t>113513</t>
  </si>
  <si>
    <t>113514</t>
  </si>
  <si>
    <t>00016444</t>
  </si>
  <si>
    <t>00016445</t>
  </si>
  <si>
    <t>12-04-07</t>
  </si>
  <si>
    <t>4710</t>
  </si>
  <si>
    <t>4715</t>
  </si>
  <si>
    <t>4732</t>
  </si>
  <si>
    <t>422</t>
  </si>
  <si>
    <t>8009</t>
  </si>
  <si>
    <t>8010</t>
  </si>
  <si>
    <t>8011</t>
  </si>
  <si>
    <t>8033</t>
  </si>
  <si>
    <t>215018S</t>
  </si>
  <si>
    <t>215374</t>
  </si>
  <si>
    <t>215447</t>
  </si>
  <si>
    <t>215558</t>
  </si>
  <si>
    <t>215812</t>
  </si>
  <si>
    <t>215815</t>
  </si>
  <si>
    <t>215943</t>
  </si>
  <si>
    <t>216160</t>
  </si>
  <si>
    <t>00015703</t>
  </si>
  <si>
    <t>00015704</t>
  </si>
  <si>
    <t>00015705</t>
  </si>
  <si>
    <t>00117621</t>
  </si>
  <si>
    <t>00117623</t>
  </si>
  <si>
    <t>67</t>
  </si>
  <si>
    <t>46249</t>
  </si>
  <si>
    <t>46436</t>
  </si>
  <si>
    <t>46437</t>
  </si>
  <si>
    <t>17349</t>
  </si>
  <si>
    <t>12-06-06</t>
  </si>
  <si>
    <t>151757</t>
  </si>
  <si>
    <t>14722</t>
  </si>
  <si>
    <t>89727</t>
  </si>
  <si>
    <t>CON11032024E</t>
  </si>
  <si>
    <t>CON11032024ST</t>
  </si>
  <si>
    <t>CON120324S</t>
  </si>
  <si>
    <t>REPUESTOS EL TREBOL S.A.</t>
  </si>
  <si>
    <t>17530</t>
  </si>
  <si>
    <t>00117620</t>
  </si>
  <si>
    <t>00117622</t>
  </si>
  <si>
    <t>00001572</t>
  </si>
  <si>
    <t>71128</t>
  </si>
  <si>
    <t>71247</t>
  </si>
  <si>
    <t>12-05-02</t>
  </si>
  <si>
    <t>12-03-00</t>
  </si>
  <si>
    <t>12-03-01</t>
  </si>
  <si>
    <t>12-03-02</t>
  </si>
  <si>
    <t>12-04-00</t>
  </si>
  <si>
    <t>12-04-01</t>
  </si>
  <si>
    <t>12-04-03</t>
  </si>
  <si>
    <t>12-04-05</t>
  </si>
  <si>
    <t>12-04-06</t>
  </si>
  <si>
    <t>12-04-08</t>
  </si>
  <si>
    <t>12-05-00</t>
  </si>
  <si>
    <t>12-05-01</t>
  </si>
  <si>
    <t>12-05-03</t>
  </si>
  <si>
    <t>12-06-00</t>
  </si>
  <si>
    <t>12-06-01</t>
  </si>
  <si>
    <t>12-06-02</t>
  </si>
  <si>
    <t>12-06-03</t>
  </si>
  <si>
    <t>12-06-04</t>
  </si>
  <si>
    <t>12-06-05</t>
  </si>
  <si>
    <t>12-06-07</t>
  </si>
  <si>
    <t>12-06-08</t>
  </si>
  <si>
    <t>12-06-09</t>
  </si>
  <si>
    <t>12-06-10</t>
  </si>
  <si>
    <t>12-07-00</t>
  </si>
  <si>
    <t>12-07-01</t>
  </si>
  <si>
    <t>12-07-02</t>
  </si>
  <si>
    <t>12-07-03</t>
  </si>
  <si>
    <t>12-07-04</t>
  </si>
  <si>
    <t>12-07-05</t>
  </si>
  <si>
    <t>12-07-06</t>
  </si>
  <si>
    <t>12-08-00</t>
  </si>
  <si>
    <t>12-08-01</t>
  </si>
  <si>
    <t>Infraestructura de la Bodega</t>
  </si>
  <si>
    <t>Mantenimiento de Infraestructura de Bodega</t>
  </si>
  <si>
    <t>Creación de nuevos espacios físicos de Bodega</t>
  </si>
  <si>
    <t>Compra de Repuestos e Insumos</t>
  </si>
  <si>
    <t>Importación de repuestos e insumos</t>
  </si>
  <si>
    <t>Repuestos para Mantenimiento de UT</t>
  </si>
  <si>
    <t>Compras de insumos de bodega</t>
  </si>
  <si>
    <t>Compra de Insumos de Taller</t>
  </si>
  <si>
    <t>Rotulación externa e interna de ley de UT</t>
  </si>
  <si>
    <t>Rótulos electrónicos de Tarifas y Rutas</t>
  </si>
  <si>
    <t>Compra de Insumos para Explobús</t>
  </si>
  <si>
    <t>Compras de Insumos de Oficina</t>
  </si>
  <si>
    <t>Compras de Insumos Claves</t>
  </si>
  <si>
    <t>Compra de aceites y lubricantes para UT</t>
  </si>
  <si>
    <t>Compra de llantas y recauches para UT</t>
  </si>
  <si>
    <t>Compra de baterías para UT</t>
  </si>
  <si>
    <t>Servicios externos de reparación</t>
  </si>
  <si>
    <t>Servicio de mantenimiento de extintores de UT</t>
  </si>
  <si>
    <t>Servicio de diagnóstico de inyección</t>
  </si>
  <si>
    <t>Servicio de diagnóstico de cajas de transmisión</t>
  </si>
  <si>
    <t>Servicio de rectificación de motores y repuestos</t>
  </si>
  <si>
    <t>Servicio de reparación de bombas hidráulicas</t>
  </si>
  <si>
    <t>Servicio de trabajos en torno</t>
  </si>
  <si>
    <t>Servicio de recauche de llantas</t>
  </si>
  <si>
    <t>Servicio de repararación de computadoras de buses</t>
  </si>
  <si>
    <t>Servicio de escaneo de computadora de bus</t>
  </si>
  <si>
    <t>Servicios de reparación de radiadores</t>
  </si>
  <si>
    <t>Operación de la Bodega</t>
  </si>
  <si>
    <t>Atención a Proveedores y empleados de Bodega</t>
  </si>
  <si>
    <t>Pasajes y Taxis de empleados de Bodega</t>
  </si>
  <si>
    <t>Uniformes personal de Bodega</t>
  </si>
  <si>
    <t>Gastos no deducibles de Bodega</t>
  </si>
  <si>
    <t>Capacitaciones a Personal Bodega</t>
  </si>
  <si>
    <t>Combustible empleados por vehículo personal</t>
  </si>
  <si>
    <t>Servicios externos</t>
  </si>
  <si>
    <t>Servicios telefónicos de Sistema y Empleados de Bodega</t>
  </si>
  <si>
    <t>04-05-00</t>
  </si>
  <si>
    <t>04-05-01</t>
  </si>
  <si>
    <t>04-05-02</t>
  </si>
  <si>
    <t>04-05-03</t>
  </si>
  <si>
    <t>04-05-04</t>
  </si>
  <si>
    <t>04-05-05</t>
  </si>
  <si>
    <t>04-05-06</t>
  </si>
  <si>
    <t>04-06-00</t>
  </si>
  <si>
    <t>04-06-01</t>
  </si>
  <si>
    <t>04-06-02</t>
  </si>
  <si>
    <t>04-06-03</t>
  </si>
  <si>
    <t>04-06-04</t>
  </si>
  <si>
    <t>04-06-05</t>
  </si>
  <si>
    <t>04-06-06</t>
  </si>
  <si>
    <t>04-07-00</t>
  </si>
  <si>
    <t>04-07-01</t>
  </si>
  <si>
    <t>04-07-02</t>
  </si>
  <si>
    <t>04-07-03</t>
  </si>
  <si>
    <t>04-07-04</t>
  </si>
  <si>
    <t>04-07-05</t>
  </si>
  <si>
    <t>04-07-06</t>
  </si>
  <si>
    <t>04-07-07</t>
  </si>
  <si>
    <t>04-07-08</t>
  </si>
  <si>
    <t>04-07-09</t>
  </si>
  <si>
    <t>04-08-00</t>
  </si>
  <si>
    <t>04-08-01</t>
  </si>
  <si>
    <t>04-08-02</t>
  </si>
  <si>
    <t>04-08-03</t>
  </si>
  <si>
    <t>04-08-04</t>
  </si>
  <si>
    <t>04-08-05</t>
  </si>
  <si>
    <t>04-08-06</t>
  </si>
  <si>
    <t>04-08-07</t>
  </si>
  <si>
    <t>04-08-08</t>
  </si>
  <si>
    <t>04-09-00</t>
  </si>
  <si>
    <t>04-09-01</t>
  </si>
  <si>
    <t>04-09-02</t>
  </si>
  <si>
    <t>04-09-03</t>
  </si>
  <si>
    <t>04-09-04</t>
  </si>
  <si>
    <t>04-09-05</t>
  </si>
  <si>
    <t>04-09-06</t>
  </si>
  <si>
    <t>04-09-07</t>
  </si>
  <si>
    <t>04-09-08</t>
  </si>
  <si>
    <t>04-09-09</t>
  </si>
  <si>
    <t>04-09-10</t>
  </si>
  <si>
    <t>04-09-11</t>
  </si>
  <si>
    <t>04-09-12</t>
  </si>
  <si>
    <t>04-09-13</t>
  </si>
  <si>
    <t>04-09-14</t>
  </si>
  <si>
    <t>04-10-00</t>
  </si>
  <si>
    <t>04-10-01</t>
  </si>
  <si>
    <t>04-10-02</t>
  </si>
  <si>
    <t>04-10-03</t>
  </si>
  <si>
    <t>04-10-04</t>
  </si>
  <si>
    <t>04-10-05</t>
  </si>
  <si>
    <t>04-10-06</t>
  </si>
  <si>
    <t>04-10-07</t>
  </si>
  <si>
    <t>04-10-08</t>
  </si>
  <si>
    <t>04-11-00</t>
  </si>
  <si>
    <t>04-11-01</t>
  </si>
  <si>
    <t>04-11-02</t>
  </si>
  <si>
    <t>04-11-03</t>
  </si>
  <si>
    <t>04-12-00</t>
  </si>
  <si>
    <t>04-12-01</t>
  </si>
  <si>
    <t>04-12-02</t>
  </si>
  <si>
    <t>04-12-03</t>
  </si>
  <si>
    <t>04-12-04</t>
  </si>
  <si>
    <t>04-12-05</t>
  </si>
  <si>
    <t>Unidades de Transporte - RUTA09</t>
  </si>
  <si>
    <t>Revisión Técnica de UT - DEKRA</t>
  </si>
  <si>
    <t>Artículos de Prevención para las UT</t>
  </si>
  <si>
    <t>Trámites de documentación de flota (certificaciones, infracciones, personerias, etc)</t>
  </si>
  <si>
    <t>Auditoría de carrocería de unidades en planteles</t>
  </si>
  <si>
    <t>Mantenimiento de carrocerías externas y vidrios</t>
  </si>
  <si>
    <t>Unidades de Transporte - TURINTEL</t>
  </si>
  <si>
    <t>Artículos de Prevención para UT</t>
  </si>
  <si>
    <t>Vehículos de Operación y Mantenimiento</t>
  </si>
  <si>
    <t>Talleres móviles en carretera</t>
  </si>
  <si>
    <t>Mantenimiento y Reparación de Unidades de OPE</t>
  </si>
  <si>
    <t>Mantenimiento y Reparación de Unidades de MAN</t>
  </si>
  <si>
    <t>Mantenimiento y Reparación de Unidades de Cisterna</t>
  </si>
  <si>
    <t>Mantenimiento y Reparación de Unidades PLA</t>
  </si>
  <si>
    <t>Mantenimiento y Reparación de Unidades BODEGA</t>
  </si>
  <si>
    <t>Mantenimiento y Reparación de Unidades de TI</t>
  </si>
  <si>
    <t>Revisión Técnica de Vehículos</t>
  </si>
  <si>
    <t>Artículos de Prevención de vehículos</t>
  </si>
  <si>
    <t>Infraestructura y Herramientas</t>
  </si>
  <si>
    <t>Mantenimiento y Reparación de Equipo de Taller</t>
  </si>
  <si>
    <t>Herramientas de Taller</t>
  </si>
  <si>
    <t>Mejoras en Infraestructura de Taller</t>
  </si>
  <si>
    <t>Creación de Infraestructura para área de pintura - Escazú</t>
  </si>
  <si>
    <t>Creación de 4 bahías para M.Correctivo Santa Ana</t>
  </si>
  <si>
    <t>Reparación y Mant de sistema de luces de talleres</t>
  </si>
  <si>
    <t>Demarcación de áreas de trabajo Talleres</t>
  </si>
  <si>
    <t>Plan Bandera Azul</t>
  </si>
  <si>
    <t>Operación del Combustible</t>
  </si>
  <si>
    <t>Compra de Combustible UT y Cisterna</t>
  </si>
  <si>
    <t>Compra de Combustible Unidades MAN y RYMSA</t>
  </si>
  <si>
    <t>Compra de Combustible Vehículo Personal MAN</t>
  </si>
  <si>
    <t>Tramite de Permisos RECOPE-CISTERNA-TANQUES</t>
  </si>
  <si>
    <t>Trámite de Permisos Bombas de Dispensaje - MINAET</t>
  </si>
  <si>
    <t>Mejoras Infraestructura de Dispensaje</t>
  </si>
  <si>
    <t>Mantenimiento y Reparación de Bombas</t>
  </si>
  <si>
    <t>Limpieza anual de tanques de combustible</t>
  </si>
  <si>
    <t>Mantenimiento de tanques de combustible y agua</t>
  </si>
  <si>
    <t>Compra y cambio de surtidores de Escazú y Santa ana</t>
  </si>
  <si>
    <t>Uniformes y artículos de Salud Ocupacional para el personal de acarreo</t>
  </si>
  <si>
    <t>Alquiler de tanques extra para almacenamiento combustible</t>
  </si>
  <si>
    <t>Transporte tercerizado de combustible</t>
  </si>
  <si>
    <t>Póliza de seguros del cisterna</t>
  </si>
  <si>
    <t>Operación del Taller</t>
  </si>
  <si>
    <t>Rotulación externa</t>
  </si>
  <si>
    <t>Fletes y acarreos</t>
  </si>
  <si>
    <t>Pasajes y Taxis empleados MAN</t>
  </si>
  <si>
    <t>Parqueos externos</t>
  </si>
  <si>
    <t>Atención a empleados de MAN</t>
  </si>
  <si>
    <t>Uniformes para personal de taller</t>
  </si>
  <si>
    <t>Capacitaciones para personal de MAN</t>
  </si>
  <si>
    <t>Gastos no deducibles de MAN</t>
  </si>
  <si>
    <t>Limpieza de Unidades</t>
  </si>
  <si>
    <t>Insumos de Limpieza</t>
  </si>
  <si>
    <t>Mantenimiento de máquina de lavado</t>
  </si>
  <si>
    <t>Combustible de máquina de lavado</t>
  </si>
  <si>
    <t>Servicios telefónicos de Sistema y Empleados</t>
  </si>
  <si>
    <t>Tramado y alineado de llantas</t>
  </si>
  <si>
    <t>Mantenimiento sistema PROMAT</t>
  </si>
  <si>
    <t>Servicios de reparación externos EXPLOBUS</t>
  </si>
  <si>
    <t>Servicios de reparaciones externas (Tiribi, etc)</t>
  </si>
  <si>
    <t>Servicios de Grúa por FR Carretera - TURINTEL</t>
  </si>
  <si>
    <t>Servicios de Grúa por FR Carretera - RUTA 09</t>
  </si>
  <si>
    <t>203968</t>
  </si>
  <si>
    <t>203992</t>
  </si>
  <si>
    <t>00006416</t>
  </si>
  <si>
    <t>00006432</t>
  </si>
  <si>
    <t>00006457</t>
  </si>
  <si>
    <t>00006462</t>
  </si>
  <si>
    <t>46647</t>
  </si>
  <si>
    <t>148807</t>
  </si>
  <si>
    <t>114148</t>
  </si>
  <si>
    <t>8592</t>
  </si>
  <si>
    <t>8611</t>
  </si>
  <si>
    <t>8612</t>
  </si>
  <si>
    <t>8613</t>
  </si>
  <si>
    <t>8614</t>
  </si>
  <si>
    <t>8615</t>
  </si>
  <si>
    <t>8616</t>
  </si>
  <si>
    <t>8617</t>
  </si>
  <si>
    <t>8618</t>
  </si>
  <si>
    <t>8619</t>
  </si>
  <si>
    <t>8620</t>
  </si>
  <si>
    <t>8621</t>
  </si>
  <si>
    <t>8622</t>
  </si>
  <si>
    <t>8623</t>
  </si>
  <si>
    <t>8624</t>
  </si>
  <si>
    <t>8625</t>
  </si>
  <si>
    <t>4101</t>
  </si>
  <si>
    <t>00047748</t>
  </si>
  <si>
    <t>200</t>
  </si>
  <si>
    <t>1849</t>
  </si>
  <si>
    <t>647</t>
  </si>
  <si>
    <t>650</t>
  </si>
  <si>
    <t>414666</t>
  </si>
  <si>
    <t>414686</t>
  </si>
  <si>
    <t>414723</t>
  </si>
  <si>
    <t>414743</t>
  </si>
  <si>
    <t>414869</t>
  </si>
  <si>
    <t>00415009</t>
  </si>
  <si>
    <t>00415010</t>
  </si>
  <si>
    <t>00415011</t>
  </si>
  <si>
    <t>00415015</t>
  </si>
  <si>
    <t>00415016</t>
  </si>
  <si>
    <t>415017</t>
  </si>
  <si>
    <t>415086</t>
  </si>
  <si>
    <t>415215</t>
  </si>
  <si>
    <t>CON21032024</t>
  </si>
  <si>
    <t>16580</t>
  </si>
  <si>
    <t>16582</t>
  </si>
  <si>
    <t>16590</t>
  </si>
  <si>
    <t>16602</t>
  </si>
  <si>
    <t>16607</t>
  </si>
  <si>
    <t>16612</t>
  </si>
  <si>
    <t>16613</t>
  </si>
  <si>
    <t>16614</t>
  </si>
  <si>
    <t>16616</t>
  </si>
  <si>
    <t>54774</t>
  </si>
  <si>
    <t>54815</t>
  </si>
  <si>
    <t>00054856</t>
  </si>
  <si>
    <t>00054865</t>
  </si>
  <si>
    <t>54892</t>
  </si>
  <si>
    <t>54973</t>
  </si>
  <si>
    <t>54998</t>
  </si>
  <si>
    <t>55099</t>
  </si>
  <si>
    <t>CON25032024S</t>
  </si>
  <si>
    <t>CON25032024ST</t>
  </si>
  <si>
    <t>CON25032024E</t>
  </si>
  <si>
    <t>112915</t>
  </si>
  <si>
    <t>114152</t>
  </si>
  <si>
    <t>114162</t>
  </si>
  <si>
    <t>3539</t>
  </si>
  <si>
    <t>3544</t>
  </si>
  <si>
    <t>00000704</t>
  </si>
  <si>
    <t>00000705</t>
  </si>
  <si>
    <t>703</t>
  </si>
  <si>
    <t>CON21032024ES</t>
  </si>
  <si>
    <t>678</t>
  </si>
  <si>
    <t>00016520</t>
  </si>
  <si>
    <t>00016521</t>
  </si>
  <si>
    <t>16525</t>
  </si>
  <si>
    <t>54983</t>
  </si>
  <si>
    <t>55125</t>
  </si>
  <si>
    <t>55174</t>
  </si>
  <si>
    <t>55174S</t>
  </si>
  <si>
    <t>55175</t>
  </si>
  <si>
    <t>55407</t>
  </si>
  <si>
    <t>55489</t>
  </si>
  <si>
    <t>4750</t>
  </si>
  <si>
    <t>4751</t>
  </si>
  <si>
    <t>4762</t>
  </si>
  <si>
    <t>4763</t>
  </si>
  <si>
    <t>4764</t>
  </si>
  <si>
    <t>427</t>
  </si>
  <si>
    <t>430</t>
  </si>
  <si>
    <t>8054</t>
  </si>
  <si>
    <t>8068</t>
  </si>
  <si>
    <t>8091</t>
  </si>
  <si>
    <t>8092</t>
  </si>
  <si>
    <t>8094</t>
  </si>
  <si>
    <t>8097</t>
  </si>
  <si>
    <t>10150</t>
  </si>
  <si>
    <t>10165</t>
  </si>
  <si>
    <t>216334</t>
  </si>
  <si>
    <t>216472</t>
  </si>
  <si>
    <t>216778</t>
  </si>
  <si>
    <t>216931</t>
  </si>
  <si>
    <t>217084</t>
  </si>
  <si>
    <t>217117</t>
  </si>
  <si>
    <t>217182</t>
  </si>
  <si>
    <t>217224</t>
  </si>
  <si>
    <t>217273</t>
  </si>
  <si>
    <t>217324</t>
  </si>
  <si>
    <t>217373</t>
  </si>
  <si>
    <t>217722</t>
  </si>
  <si>
    <t>217743</t>
  </si>
  <si>
    <t>217745</t>
  </si>
  <si>
    <t>217755</t>
  </si>
  <si>
    <t>217843</t>
  </si>
  <si>
    <t>CON19032024E</t>
  </si>
  <si>
    <t>00015774</t>
  </si>
  <si>
    <t>15789</t>
  </si>
  <si>
    <t>78959</t>
  </si>
  <si>
    <t>407827</t>
  </si>
  <si>
    <t>00118267</t>
  </si>
  <si>
    <t>00118312</t>
  </si>
  <si>
    <t>118269</t>
  </si>
  <si>
    <t>71</t>
  </si>
  <si>
    <t>72</t>
  </si>
  <si>
    <t>00017272</t>
  </si>
  <si>
    <t>17287</t>
  </si>
  <si>
    <t>17346</t>
  </si>
  <si>
    <t>17379</t>
  </si>
  <si>
    <t>3865</t>
  </si>
  <si>
    <t>46533</t>
  </si>
  <si>
    <t>46678</t>
  </si>
  <si>
    <t>46762</t>
  </si>
  <si>
    <t>46784</t>
  </si>
  <si>
    <t>46785</t>
  </si>
  <si>
    <t>2782</t>
  </si>
  <si>
    <t>151929</t>
  </si>
  <si>
    <t>152277</t>
  </si>
  <si>
    <t>152472</t>
  </si>
  <si>
    <t>152490</t>
  </si>
  <si>
    <t>152578A</t>
  </si>
  <si>
    <t>2649</t>
  </si>
  <si>
    <t>89726</t>
  </si>
  <si>
    <t>89913</t>
  </si>
  <si>
    <t>89914</t>
  </si>
  <si>
    <t>90120</t>
  </si>
  <si>
    <t>CON19032024ES</t>
  </si>
  <si>
    <t>CON20032024ES</t>
  </si>
  <si>
    <t>DISTRIBUIDORA METALCO S.A.</t>
  </si>
  <si>
    <t>145956</t>
  </si>
  <si>
    <t>MONICA CALVO BARQUERO</t>
  </si>
  <si>
    <t>568</t>
  </si>
  <si>
    <t>UNIVERSAL DE TORNILLOS Y HERRAMIENTAS S.A.</t>
  </si>
  <si>
    <t>333541</t>
  </si>
  <si>
    <t>00118263</t>
  </si>
  <si>
    <t>118268</t>
  </si>
  <si>
    <t>71311A</t>
  </si>
  <si>
    <t>MAQUINARIA Y TRACTORES, LTDA.</t>
  </si>
  <si>
    <t>118685</t>
  </si>
  <si>
    <t>Se presupuesta la recuperación del ANA al 3% de los ingresos de ruta ya que aún no ha sido aplicada la planilla</t>
  </si>
  <si>
    <t>09-04-16</t>
  </si>
  <si>
    <t>09-04-15</t>
  </si>
  <si>
    <t>Insumos Dormitorios Escazú</t>
  </si>
  <si>
    <t>Insumos Dormitorios Santa Ana</t>
  </si>
  <si>
    <t>00006477</t>
  </si>
  <si>
    <t>00006485</t>
  </si>
  <si>
    <t>1361</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</si>
  <si>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</si>
  <si>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</si>
  <si>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</si>
  <si>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</si>
  <si>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</si>
  <si>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</si>
  <si>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</si>
  <si>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</si>
  <si>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</si>
  <si>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</si>
  <si>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</si>
  <si>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</si>
  <si>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</si>
  <si>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</si>
  <si>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</si>
  <si>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</si>
  <si>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</si>
  <si>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</si>
  <si>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</si>
  <si>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</si>
  <si>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</si>
  <si>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</si>
  <si>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</si>
  <si>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cp020</t>
  </si>
  <si>
    <t>660</t>
  </si>
  <si>
    <t>670</t>
  </si>
  <si>
    <t>415365</t>
  </si>
  <si>
    <t>415454</t>
  </si>
  <si>
    <t>CON05042024E</t>
  </si>
  <si>
    <t>16627</t>
  </si>
  <si>
    <t>16633</t>
  </si>
  <si>
    <t>16636</t>
  </si>
  <si>
    <t>16637</t>
  </si>
  <si>
    <t>16641</t>
  </si>
  <si>
    <t>16645</t>
  </si>
  <si>
    <t>55193</t>
  </si>
  <si>
    <t>55243</t>
  </si>
  <si>
    <t>55223</t>
  </si>
  <si>
    <t>CON03042024S</t>
  </si>
  <si>
    <t>CON03042024STA</t>
  </si>
  <si>
    <t>12-04-02c</t>
  </si>
  <si>
    <t>114505</t>
  </si>
  <si>
    <t>16577</t>
  </si>
  <si>
    <t>55772</t>
  </si>
  <si>
    <t>4775</t>
  </si>
  <si>
    <t>4776</t>
  </si>
  <si>
    <t>4786</t>
  </si>
  <si>
    <t>217876</t>
  </si>
  <si>
    <t>217886</t>
  </si>
  <si>
    <t>217893</t>
  </si>
  <si>
    <t>217942</t>
  </si>
  <si>
    <t>217965</t>
  </si>
  <si>
    <t>218036</t>
  </si>
  <si>
    <t>218070</t>
  </si>
  <si>
    <t>218104</t>
  </si>
  <si>
    <t>218534</t>
  </si>
  <si>
    <t>218599</t>
  </si>
  <si>
    <t>218604</t>
  </si>
  <si>
    <t>218842</t>
  </si>
  <si>
    <t>218694</t>
  </si>
  <si>
    <t>218695</t>
  </si>
  <si>
    <t>218755</t>
  </si>
  <si>
    <t>218873</t>
  </si>
  <si>
    <t>218915</t>
  </si>
  <si>
    <t>15884</t>
  </si>
  <si>
    <t>15897</t>
  </si>
  <si>
    <t>15918</t>
  </si>
  <si>
    <t>79625</t>
  </si>
  <si>
    <t>17428</t>
  </si>
  <si>
    <t>75462</t>
  </si>
  <si>
    <t>75666</t>
  </si>
  <si>
    <t>75667</t>
  </si>
  <si>
    <t>46797</t>
  </si>
  <si>
    <t>46853</t>
  </si>
  <si>
    <t>3953</t>
  </si>
  <si>
    <t>46876</t>
  </si>
  <si>
    <t>46951</t>
  </si>
  <si>
    <t>46975</t>
  </si>
  <si>
    <t>17476</t>
  </si>
  <si>
    <t>17481</t>
  </si>
  <si>
    <t>17482</t>
  </si>
  <si>
    <t>2807</t>
  </si>
  <si>
    <t>2808</t>
  </si>
  <si>
    <t>152283</t>
  </si>
  <si>
    <t>101920</t>
  </si>
  <si>
    <t>101973</t>
  </si>
  <si>
    <t>167584</t>
  </si>
  <si>
    <t>2661</t>
  </si>
  <si>
    <t>CON0304042024E</t>
  </si>
  <si>
    <t>AUTO REPUESTOS CHEN AVENIDA 10, S.A</t>
  </si>
  <si>
    <t>325830</t>
  </si>
  <si>
    <t>FF TRANSPORTANDO S.A</t>
  </si>
  <si>
    <t>9923</t>
  </si>
  <si>
    <t>T.R PEÑA S.A</t>
  </si>
  <si>
    <t>CON02042024S</t>
  </si>
  <si>
    <t>16647</t>
  </si>
  <si>
    <t>3565</t>
  </si>
  <si>
    <t>8148</t>
  </si>
  <si>
    <t>8149</t>
  </si>
  <si>
    <t>TIPOPROV</t>
  </si>
  <si>
    <t>LIQ</t>
  </si>
  <si>
    <t>LOC</t>
  </si>
  <si>
    <t>CONS</t>
  </si>
  <si>
    <t>EXT</t>
  </si>
  <si>
    <t>RELAC</t>
  </si>
  <si>
    <t>PROVEEDOR</t>
  </si>
  <si>
    <t>261</t>
  </si>
  <si>
    <t>565</t>
  </si>
  <si>
    <t>034</t>
  </si>
  <si>
    <t>038</t>
  </si>
  <si>
    <t>253</t>
  </si>
  <si>
    <t>294</t>
  </si>
  <si>
    <t>318</t>
  </si>
  <si>
    <t>329</t>
  </si>
  <si>
    <t>731</t>
  </si>
  <si>
    <t>773</t>
  </si>
  <si>
    <t>774</t>
  </si>
  <si>
    <t>872</t>
  </si>
  <si>
    <t>946</t>
  </si>
  <si>
    <t>027</t>
  </si>
  <si>
    <t>144</t>
  </si>
  <si>
    <t>180</t>
  </si>
  <si>
    <t>207</t>
  </si>
  <si>
    <t>209</t>
  </si>
  <si>
    <t>222</t>
  </si>
  <si>
    <t>227</t>
  </si>
  <si>
    <t>237</t>
  </si>
  <si>
    <t>238</t>
  </si>
  <si>
    <t>372</t>
  </si>
  <si>
    <t>479</t>
  </si>
  <si>
    <t>480</t>
  </si>
  <si>
    <t>505</t>
  </si>
  <si>
    <t>511</t>
  </si>
  <si>
    <t>531</t>
  </si>
  <si>
    <t>533</t>
  </si>
  <si>
    <t>590</t>
  </si>
  <si>
    <t>944</t>
  </si>
  <si>
    <t>999</t>
  </si>
  <si>
    <t>679</t>
  </si>
  <si>
    <t>246</t>
  </si>
  <si>
    <t>488</t>
  </si>
  <si>
    <t>918</t>
  </si>
  <si>
    <t>925</t>
  </si>
  <si>
    <t>940</t>
  </si>
  <si>
    <t>951</t>
  </si>
  <si>
    <t>958</t>
  </si>
  <si>
    <t>961</t>
  </si>
  <si>
    <t>974</t>
  </si>
  <si>
    <t>976</t>
  </si>
  <si>
    <t>983</t>
  </si>
  <si>
    <t>988</t>
  </si>
  <si>
    <t>225</t>
  </si>
  <si>
    <t>953</t>
  </si>
  <si>
    <t>018</t>
  </si>
  <si>
    <t>022</t>
  </si>
  <si>
    <t>025</t>
  </si>
  <si>
    <t>040</t>
  </si>
  <si>
    <t>044</t>
  </si>
  <si>
    <t>076</t>
  </si>
  <si>
    <t>083</t>
  </si>
  <si>
    <t>084</t>
  </si>
  <si>
    <t>088</t>
  </si>
  <si>
    <t>090</t>
  </si>
  <si>
    <t>094</t>
  </si>
  <si>
    <t>108</t>
  </si>
  <si>
    <t>111</t>
  </si>
  <si>
    <t>127</t>
  </si>
  <si>
    <t>129</t>
  </si>
  <si>
    <t>136</t>
  </si>
  <si>
    <t>139</t>
  </si>
  <si>
    <t>140</t>
  </si>
  <si>
    <t>143</t>
  </si>
  <si>
    <t>147</t>
  </si>
  <si>
    <t>153</t>
  </si>
  <si>
    <t>157</t>
  </si>
  <si>
    <t>161</t>
  </si>
  <si>
    <t>163</t>
  </si>
  <si>
    <t>166</t>
  </si>
  <si>
    <t>169</t>
  </si>
  <si>
    <t>181</t>
  </si>
  <si>
    <t>188</t>
  </si>
  <si>
    <t>193</t>
  </si>
  <si>
    <t>194</t>
  </si>
  <si>
    <t>195</t>
  </si>
  <si>
    <t>203</t>
  </si>
  <si>
    <t>213</t>
  </si>
  <si>
    <t>226</t>
  </si>
  <si>
    <t>243</t>
  </si>
  <si>
    <t>245</t>
  </si>
  <si>
    <t>247</t>
  </si>
  <si>
    <t>249</t>
  </si>
  <si>
    <t>264</t>
  </si>
  <si>
    <t>312</t>
  </si>
  <si>
    <t>331</t>
  </si>
  <si>
    <t>356</t>
  </si>
  <si>
    <t>374</t>
  </si>
  <si>
    <t>389</t>
  </si>
  <si>
    <t>398</t>
  </si>
  <si>
    <t>458</t>
  </si>
  <si>
    <t>461</t>
  </si>
  <si>
    <t>465</t>
  </si>
  <si>
    <t>485</t>
  </si>
  <si>
    <t>501</t>
  </si>
  <si>
    <t>506</t>
  </si>
  <si>
    <t>512</t>
  </si>
  <si>
    <t>534</t>
  </si>
  <si>
    <t>554</t>
  </si>
  <si>
    <t>561</t>
  </si>
  <si>
    <t>562</t>
  </si>
  <si>
    <t>563</t>
  </si>
  <si>
    <t>564</t>
  </si>
  <si>
    <t>588</t>
  </si>
  <si>
    <t>603</t>
  </si>
  <si>
    <t>950</t>
  </si>
  <si>
    <t>956</t>
  </si>
  <si>
    <t>980</t>
  </si>
  <si>
    <t>992</t>
  </si>
  <si>
    <t>240</t>
  </si>
  <si>
    <t>093</t>
  </si>
  <si>
    <t>170</t>
  </si>
  <si>
    <t>324</t>
  </si>
  <si>
    <t>455</t>
  </si>
  <si>
    <t>496</t>
  </si>
  <si>
    <t>541</t>
  </si>
  <si>
    <t>585</t>
  </si>
  <si>
    <t>x</t>
  </si>
  <si>
    <t>Contado</t>
  </si>
  <si>
    <t>8155</t>
  </si>
  <si>
    <t>8156</t>
  </si>
  <si>
    <t>437</t>
  </si>
  <si>
    <t>71860</t>
  </si>
  <si>
    <t>56145</t>
  </si>
  <si>
    <t>FECHA_VENCE</t>
  </si>
  <si>
    <t>NOTAS</t>
  </si>
  <si>
    <t>diasmora</t>
  </si>
  <si>
    <t>MONTO</t>
  </si>
  <si>
    <t>SALDO</t>
  </si>
  <si>
    <t>Monto_colones</t>
  </si>
  <si>
    <t>Saldo_colones</t>
  </si>
  <si>
    <t>APLICACION</t>
  </si>
  <si>
    <t>EMBARQUE</t>
  </si>
  <si>
    <t>CONTA_CRED</t>
  </si>
  <si>
    <t>SaldoUSD</t>
  </si>
  <si>
    <t>MontoOriginalUSD</t>
  </si>
  <si>
    <t>null</t>
  </si>
  <si>
    <t>CONSUMO DE CONSIGNACIÓN</t>
  </si>
  <si>
    <t>OTROS</t>
  </si>
  <si>
    <t>CRÉDITO</t>
  </si>
  <si>
    <t>Para Ord. Compra: OC066799</t>
  </si>
  <si>
    <t>EM063269</t>
  </si>
  <si>
    <t>Para Ord. Compra: OC066744</t>
  </si>
  <si>
    <t>EM063225</t>
  </si>
  <si>
    <t>Para Ord. Compra: OC066553</t>
  </si>
  <si>
    <t>EM063041</t>
  </si>
  <si>
    <t>Para Ord. Compra: OC066360</t>
  </si>
  <si>
    <t>EM062851</t>
  </si>
  <si>
    <t>Para Ord. Compra: OC066416</t>
  </si>
  <si>
    <t>EM062914</t>
  </si>
  <si>
    <t>Para Ord. Compra: OC066825</t>
  </si>
  <si>
    <t>EM063298</t>
  </si>
  <si>
    <t>Para Ord. Compra: OC066838</t>
  </si>
  <si>
    <t>EM063331</t>
  </si>
  <si>
    <t>00002644</t>
  </si>
  <si>
    <t>205196</t>
  </si>
  <si>
    <t>205269</t>
  </si>
  <si>
    <t>205874</t>
  </si>
  <si>
    <t>00006543</t>
  </si>
  <si>
    <t>00006561</t>
  </si>
  <si>
    <t>00006577</t>
  </si>
  <si>
    <t>248</t>
  </si>
  <si>
    <t>REFINADORA COSTARRICENSE DE PETROLEO COD SANTA ANA</t>
  </si>
  <si>
    <t>00187580</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</si>
  <si>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</si>
  <si>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</si>
  <si>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</si>
  <si>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</si>
  <si>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</si>
  <si>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</si>
  <si>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</si>
  <si>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</si>
  <si>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</si>
  <si>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</si>
  <si>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</si>
  <si>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</si>
  <si>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</si>
  <si>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</si>
  <si>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</si>
  <si>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</si>
  <si>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</si>
  <si>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</si>
  <si>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</si>
  <si>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</si>
  <si>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</si>
  <si>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</si>
  <si>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</si>
  <si>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</si>
  <si>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</si>
  <si>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</si>
  <si>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</si>
  <si>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</si>
  <si>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</si>
  <si>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</si>
  <si>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</si>
  <si>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00048651</t>
  </si>
  <si>
    <t>00048652</t>
  </si>
  <si>
    <t>FERNANDO ANTONIO FLORES PORRAS</t>
  </si>
  <si>
    <t>00050033</t>
  </si>
  <si>
    <t>01574196</t>
  </si>
  <si>
    <t>00386147</t>
  </si>
  <si>
    <t>00386947</t>
  </si>
  <si>
    <t>00003510</t>
  </si>
  <si>
    <t>DEKRA COSTA RICA SOCIEDAD ANONIMA</t>
  </si>
  <si>
    <t>00010961</t>
  </si>
  <si>
    <t>00011000</t>
  </si>
  <si>
    <t>00017254</t>
  </si>
  <si>
    <t>00057802</t>
  </si>
  <si>
    <t>00011288</t>
  </si>
  <si>
    <t>00017461</t>
  </si>
  <si>
    <t>00018510</t>
  </si>
  <si>
    <t>00018528</t>
  </si>
  <si>
    <t>00018790</t>
  </si>
  <si>
    <t>76489273</t>
  </si>
  <si>
    <t>20032024</t>
  </si>
  <si>
    <t>22032024</t>
  </si>
  <si>
    <t>20240404</t>
  </si>
  <si>
    <t>CON10042024E</t>
  </si>
  <si>
    <t>CON10042024SA</t>
  </si>
  <si>
    <t>CON04042024ESC</t>
  </si>
  <si>
    <t>CON10042024ESC</t>
  </si>
  <si>
    <t>CON10042024ST</t>
  </si>
  <si>
    <t>954</t>
  </si>
  <si>
    <t>DISTRIBUIDORA DE FILTROS Y LUBRICANTES RCA SRL (CONSIGNACION)</t>
  </si>
  <si>
    <t>CON05042024ES</t>
  </si>
  <si>
    <t>CON1042024SA</t>
  </si>
  <si>
    <t>00415585</t>
  </si>
  <si>
    <t>00415586</t>
  </si>
  <si>
    <t>00415624</t>
  </si>
  <si>
    <t>00415625</t>
  </si>
  <si>
    <t>416006</t>
  </si>
  <si>
    <t>416166</t>
  </si>
  <si>
    <t>16660</t>
  </si>
  <si>
    <t>16661</t>
  </si>
  <si>
    <t>16682</t>
  </si>
  <si>
    <t>00055224</t>
  </si>
  <si>
    <t>00055225</t>
  </si>
  <si>
    <t>00055241</t>
  </si>
  <si>
    <t>55432</t>
  </si>
  <si>
    <t>55498</t>
  </si>
  <si>
    <t>55536</t>
  </si>
  <si>
    <t>55625</t>
  </si>
  <si>
    <t>54744</t>
  </si>
  <si>
    <t>039</t>
  </si>
  <si>
    <t>ESTEBAN RODRIGUEZ GONZALEZ</t>
  </si>
  <si>
    <t>938</t>
  </si>
  <si>
    <t>3571</t>
  </si>
  <si>
    <t>069</t>
  </si>
  <si>
    <t>IMPORTACIONES GM S.A.</t>
  </si>
  <si>
    <t>219079</t>
  </si>
  <si>
    <t>219098</t>
  </si>
  <si>
    <t>219195</t>
  </si>
  <si>
    <t>219215</t>
  </si>
  <si>
    <t>219312</t>
  </si>
  <si>
    <t>219374</t>
  </si>
  <si>
    <t>219421</t>
  </si>
  <si>
    <t>219550</t>
  </si>
  <si>
    <t>219755</t>
  </si>
  <si>
    <t>219781</t>
  </si>
  <si>
    <t>00015853</t>
  </si>
  <si>
    <t>00015854</t>
  </si>
  <si>
    <t>00015893</t>
  </si>
  <si>
    <t>00015895</t>
  </si>
  <si>
    <t>00118819</t>
  </si>
  <si>
    <t>75719</t>
  </si>
  <si>
    <t>75778</t>
  </si>
  <si>
    <t>75787</t>
  </si>
  <si>
    <t>75830</t>
  </si>
  <si>
    <t>75843</t>
  </si>
  <si>
    <t>75937</t>
  </si>
  <si>
    <t>75945</t>
  </si>
  <si>
    <t>76037</t>
  </si>
  <si>
    <t>76054</t>
  </si>
  <si>
    <t>4016</t>
  </si>
  <si>
    <t>4017</t>
  </si>
  <si>
    <t>4035</t>
  </si>
  <si>
    <t>47192</t>
  </si>
  <si>
    <t>47246</t>
  </si>
  <si>
    <t>153637</t>
  </si>
  <si>
    <t>153641</t>
  </si>
  <si>
    <t>153721</t>
  </si>
  <si>
    <t>154035</t>
  </si>
  <si>
    <t>17562</t>
  </si>
  <si>
    <t>00016584</t>
  </si>
  <si>
    <t>16697</t>
  </si>
  <si>
    <t>2820</t>
  </si>
  <si>
    <t>3043</t>
  </si>
  <si>
    <t>3044</t>
  </si>
  <si>
    <t>1048</t>
  </si>
  <si>
    <t>56486</t>
  </si>
  <si>
    <t>50394</t>
  </si>
  <si>
    <t>15006</t>
  </si>
  <si>
    <t>17501</t>
  </si>
  <si>
    <t>4823</t>
  </si>
  <si>
    <t>00000711</t>
  </si>
  <si>
    <t>712</t>
  </si>
  <si>
    <t>1749</t>
  </si>
  <si>
    <t>90680</t>
  </si>
  <si>
    <t>2691</t>
  </si>
  <si>
    <t>2692</t>
  </si>
  <si>
    <t>2701</t>
  </si>
  <si>
    <t>2704</t>
  </si>
  <si>
    <t>682</t>
  </si>
  <si>
    <t>10240</t>
  </si>
  <si>
    <t>78</t>
  </si>
  <si>
    <t>79</t>
  </si>
  <si>
    <t>8173</t>
  </si>
  <si>
    <t>8174</t>
  </si>
  <si>
    <t>8183</t>
  </si>
  <si>
    <t>12-06*10</t>
  </si>
  <si>
    <t>8198</t>
  </si>
  <si>
    <t>00118818</t>
  </si>
  <si>
    <t>72070</t>
  </si>
  <si>
    <t>55755</t>
  </si>
  <si>
    <t>4822</t>
  </si>
  <si>
    <t>206385</t>
  </si>
  <si>
    <t>00006600</t>
  </si>
  <si>
    <t>00006601</t>
  </si>
  <si>
    <t>00006612</t>
  </si>
  <si>
    <t>00006614</t>
  </si>
  <si>
    <t>8680</t>
  </si>
  <si>
    <t>8681</t>
  </si>
  <si>
    <t>8682</t>
  </si>
  <si>
    <t>8683</t>
  </si>
  <si>
    <t>8684</t>
  </si>
  <si>
    <t>8685</t>
  </si>
  <si>
    <t>8686</t>
  </si>
  <si>
    <t>8687</t>
  </si>
  <si>
    <t>8688</t>
  </si>
  <si>
    <t>8689</t>
  </si>
  <si>
    <t>8690</t>
  </si>
  <si>
    <t>8691</t>
  </si>
  <si>
    <t>8692</t>
  </si>
  <si>
    <t>8693</t>
  </si>
  <si>
    <t>494</t>
  </si>
  <si>
    <t>COMIDAS CENTROAMERICANAS S.A.</t>
  </si>
  <si>
    <t>CON03042024SANT</t>
  </si>
  <si>
    <t>CON17042024ESC</t>
  </si>
  <si>
    <t>CON16042024RES</t>
  </si>
  <si>
    <t>004</t>
  </si>
  <si>
    <t>AUTO STAR VEHICULOS S.A.</t>
  </si>
  <si>
    <t>48580</t>
  </si>
  <si>
    <t>00415775</t>
  </si>
  <si>
    <t>00415988</t>
  </si>
  <si>
    <t>00415990</t>
  </si>
  <si>
    <t>00415991</t>
  </si>
  <si>
    <t>00416004</t>
  </si>
  <si>
    <t>16687</t>
  </si>
  <si>
    <t>16691</t>
  </si>
  <si>
    <t>16692</t>
  </si>
  <si>
    <t>1665</t>
  </si>
  <si>
    <t>00055242</t>
  </si>
  <si>
    <t>00055533</t>
  </si>
  <si>
    <t>55898</t>
  </si>
  <si>
    <t>115352</t>
  </si>
  <si>
    <t>115541</t>
  </si>
  <si>
    <t>219449</t>
  </si>
  <si>
    <t>220669</t>
  </si>
  <si>
    <t>220701</t>
  </si>
  <si>
    <t>00015952</t>
  </si>
  <si>
    <t>00015953</t>
  </si>
  <si>
    <t>00015956</t>
  </si>
  <si>
    <t>00118817</t>
  </si>
  <si>
    <t>00119295</t>
  </si>
  <si>
    <t>76248</t>
  </si>
  <si>
    <t>47271</t>
  </si>
  <si>
    <t>17587</t>
  </si>
  <si>
    <t>00016664</t>
  </si>
  <si>
    <t>00016665</t>
  </si>
  <si>
    <t>00016666</t>
  </si>
  <si>
    <t>16765</t>
  </si>
  <si>
    <t>CENTRO DE SERVICIOS RAIDER S.A</t>
  </si>
  <si>
    <t>00035081</t>
  </si>
  <si>
    <t>17596</t>
  </si>
  <si>
    <t>4827</t>
  </si>
  <si>
    <t>4832</t>
  </si>
  <si>
    <t>91013</t>
  </si>
  <si>
    <t>75</t>
  </si>
  <si>
    <t>80</t>
  </si>
  <si>
    <t>81</t>
  </si>
  <si>
    <t>81 ST</t>
  </si>
  <si>
    <t>8204</t>
  </si>
  <si>
    <t>8206</t>
  </si>
  <si>
    <t>8207</t>
  </si>
  <si>
    <t>8208</t>
  </si>
  <si>
    <t>CON17042024ESCA</t>
  </si>
  <si>
    <t>00118816</t>
  </si>
  <si>
    <t>00119294</t>
  </si>
  <si>
    <t>12-05-04</t>
  </si>
  <si>
    <t>Compra de Filtros para UT</t>
  </si>
  <si>
    <t>09-04-10</t>
  </si>
  <si>
    <t>Salud Ocupacional de RH</t>
  </si>
  <si>
    <t>Fecha Documento</t>
  </si>
  <si>
    <t>00010217</t>
  </si>
  <si>
    <t>LUIS ANTONIO GUZMAN MORALES</t>
  </si>
  <si>
    <t>00004252</t>
  </si>
  <si>
    <t>00002690</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</si>
  <si>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</si>
  <si>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</si>
  <si>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</si>
  <si>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</si>
  <si>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</si>
  <si>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</si>
  <si>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</si>
  <si>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</si>
  <si>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</si>
  <si>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</si>
  <si>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</si>
  <si>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</si>
  <si>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</si>
  <si>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</si>
  <si>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</si>
  <si>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</si>
  <si>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</si>
  <si>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</si>
  <si>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</si>
  <si>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</si>
  <si>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</si>
  <si>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</si>
  <si>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</si>
  <si>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</si>
  <si>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</si>
  <si>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445</t>
  </si>
  <si>
    <t>ASOCIACION CAMARA DE AUTOBUSEROS DE HEREDIA</t>
  </si>
  <si>
    <t>00000342</t>
  </si>
  <si>
    <t>00052824</t>
  </si>
  <si>
    <t>00053220</t>
  </si>
  <si>
    <t>00012339</t>
  </si>
  <si>
    <t>00012355</t>
  </si>
  <si>
    <t>00390391</t>
  </si>
  <si>
    <t>00391011</t>
  </si>
  <si>
    <t>524</t>
  </si>
  <si>
    <t>DISTRIBUIDORA LOS ANGELES DE MORA SOCIEDAD ANONIMA</t>
  </si>
  <si>
    <t>00000066</t>
  </si>
  <si>
    <t>00292223</t>
  </si>
  <si>
    <t>3656</t>
  </si>
  <si>
    <t>00082324</t>
  </si>
  <si>
    <t>00082555</t>
  </si>
  <si>
    <t>00082784</t>
  </si>
  <si>
    <t>00095301</t>
  </si>
  <si>
    <t>00096641</t>
  </si>
  <si>
    <t>00096756</t>
  </si>
  <si>
    <t>00096762</t>
  </si>
  <si>
    <t>706430</t>
  </si>
  <si>
    <t>11042024</t>
  </si>
  <si>
    <t>77853464</t>
  </si>
  <si>
    <t>17042024</t>
  </si>
  <si>
    <t>19042024</t>
  </si>
  <si>
    <t>22042024</t>
  </si>
  <si>
    <t>16042024</t>
  </si>
  <si>
    <t>00048933</t>
  </si>
  <si>
    <t>CON23042024E</t>
  </si>
  <si>
    <t>CON23042024STA</t>
  </si>
  <si>
    <t>CON24042024ST</t>
  </si>
  <si>
    <t>CON24042024ESC</t>
  </si>
  <si>
    <t>CON24042024S</t>
  </si>
  <si>
    <t>CON24042024STA</t>
  </si>
  <si>
    <t>CON25042024E</t>
  </si>
  <si>
    <t>CON23042024ES</t>
  </si>
  <si>
    <t>CON23042024ST</t>
  </si>
  <si>
    <t>CON24042024ES</t>
  </si>
  <si>
    <t>48850</t>
  </si>
  <si>
    <t>48897</t>
  </si>
  <si>
    <t>00416003</t>
  </si>
  <si>
    <t>00416334</t>
  </si>
  <si>
    <t>00416336</t>
  </si>
  <si>
    <t>416624</t>
  </si>
  <si>
    <t>416699</t>
  </si>
  <si>
    <t>00416770</t>
  </si>
  <si>
    <t>00416772</t>
  </si>
  <si>
    <t>416802</t>
  </si>
  <si>
    <t>416805</t>
  </si>
  <si>
    <t>416806</t>
  </si>
  <si>
    <t>416882</t>
  </si>
  <si>
    <t>416941</t>
  </si>
  <si>
    <t>417017</t>
  </si>
  <si>
    <t>16726</t>
  </si>
  <si>
    <t>16732</t>
  </si>
  <si>
    <t>16735</t>
  </si>
  <si>
    <t>16744</t>
  </si>
  <si>
    <t>00055527</t>
  </si>
  <si>
    <t>00055528</t>
  </si>
  <si>
    <t>00055534</t>
  </si>
  <si>
    <t>00055777</t>
  </si>
  <si>
    <t>00055786</t>
  </si>
  <si>
    <t>55958</t>
  </si>
  <si>
    <t>55999</t>
  </si>
  <si>
    <t>00056031</t>
  </si>
  <si>
    <t>00056032</t>
  </si>
  <si>
    <t>00056048</t>
  </si>
  <si>
    <t>56049</t>
  </si>
  <si>
    <t>56175</t>
  </si>
  <si>
    <t>115952</t>
  </si>
  <si>
    <t>949</t>
  </si>
  <si>
    <t>23900</t>
  </si>
  <si>
    <t>220914</t>
  </si>
  <si>
    <t>221188</t>
  </si>
  <si>
    <t>221709</t>
  </si>
  <si>
    <t>221898</t>
  </si>
  <si>
    <t>00016042</t>
  </si>
  <si>
    <t>00016045</t>
  </si>
  <si>
    <t>00016053</t>
  </si>
  <si>
    <t>00119291</t>
  </si>
  <si>
    <t>00119679</t>
  </si>
  <si>
    <t>00119683</t>
  </si>
  <si>
    <t>119955</t>
  </si>
  <si>
    <t>00120079</t>
  </si>
  <si>
    <t>76386</t>
  </si>
  <si>
    <t>4073</t>
  </si>
  <si>
    <t>47397</t>
  </si>
  <si>
    <t>47423</t>
  </si>
  <si>
    <t>47440</t>
  </si>
  <si>
    <t>47482</t>
  </si>
  <si>
    <t>47544</t>
  </si>
  <si>
    <t>47558</t>
  </si>
  <si>
    <t>47565S</t>
  </si>
  <si>
    <t>47619</t>
  </si>
  <si>
    <t>17615</t>
  </si>
  <si>
    <t>17617</t>
  </si>
  <si>
    <t>00016750</t>
  </si>
  <si>
    <t>00016764</t>
  </si>
  <si>
    <t>16773</t>
  </si>
  <si>
    <t>00016791</t>
  </si>
  <si>
    <t>1890</t>
  </si>
  <si>
    <t>159</t>
  </si>
  <si>
    <t>PABLO ANDRES MARTINEZ ALVARADO (REPUESTOS ORIENTALES DE CR)</t>
  </si>
  <si>
    <t>198</t>
  </si>
  <si>
    <t>56645</t>
  </si>
  <si>
    <t>171</t>
  </si>
  <si>
    <t>CHINA BUS PARTS S.A</t>
  </si>
  <si>
    <t>1007</t>
  </si>
  <si>
    <t>3054</t>
  </si>
  <si>
    <t>57006</t>
  </si>
  <si>
    <t>57060</t>
  </si>
  <si>
    <t>57114</t>
  </si>
  <si>
    <t>252394</t>
  </si>
  <si>
    <t>371</t>
  </si>
  <si>
    <t>MARLON ALEXIS SOLIS CASTILLO</t>
  </si>
  <si>
    <t>466</t>
  </si>
  <si>
    <t>00017556</t>
  </si>
  <si>
    <t>17614</t>
  </si>
  <si>
    <t>4866</t>
  </si>
  <si>
    <t>727</t>
  </si>
  <si>
    <t>468</t>
  </si>
  <si>
    <t>ROLES Y FERRETERÍA ROFERSA S.A</t>
  </si>
  <si>
    <t>1740</t>
  </si>
  <si>
    <t>1764</t>
  </si>
  <si>
    <t>3971</t>
  </si>
  <si>
    <t>2739</t>
  </si>
  <si>
    <t>7235</t>
  </si>
  <si>
    <t>5789</t>
  </si>
  <si>
    <t>8225</t>
  </si>
  <si>
    <t>8243</t>
  </si>
  <si>
    <t>CON23042024S</t>
  </si>
  <si>
    <t>00119293</t>
  </si>
  <si>
    <t>00119682</t>
  </si>
  <si>
    <t>00119684</t>
  </si>
  <si>
    <t>00120078</t>
  </si>
  <si>
    <t>72272</t>
  </si>
  <si>
    <t>00001605</t>
  </si>
  <si>
    <t>SUPLI SERVICIOS</t>
  </si>
  <si>
    <t>11-07-02</t>
  </si>
  <si>
    <t>Compra de repuestos de MDVR</t>
  </si>
  <si>
    <t>TURINTEL</t>
  </si>
  <si>
    <t>LEYLIN MARIA SANDI HERRERA</t>
  </si>
  <si>
    <t>BAZAR LA UNIÓN</t>
  </si>
  <si>
    <t>Observaciones</t>
  </si>
  <si>
    <t>Varias facturas que estaban desconocidas</t>
  </si>
  <si>
    <t>5170</t>
  </si>
  <si>
    <t>53259</t>
  </si>
  <si>
    <t>53543</t>
  </si>
  <si>
    <t>35081</t>
  </si>
  <si>
    <t>53388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</si>
</sst>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43" formatCode="_(* #,##0.00_);_(* \(#,##0.00\);_(* &quot;-&quot;??_);_(@_)"/>
    <numFmt numFmtId="164" formatCode="[$₡-140A]#,##0.00"/>
    <numFmt numFmtId="165" formatCode="&quot;$&quot;#,##0.00"/>
    <numFmt numFmtId="166" formatCode="0.0%"/>
    <numFmt numFmtId="167" formatCode="_(* #,##0_);_(* \(#,##0\);_(* &quot;-&quot;??_);_(@_)"/>
  </numFmts>
  <fonts count="12"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1"/>
      <name val="Calibri"/>
      <family val="2"/>
      <scheme val="minor"/>
    </font>
    <font>
      <sz val="11"/>
      <name val="Calibri"/>
      <family val="2"/>
      <scheme val="minor"/>
    </font>
    <font>
      <b/>
      <sz val="11"/>
      <color theme="0" tint="-4.9989318521683403E-2"/>
      <name val="Calibri"/>
      <family val="2"/>
      <scheme val="minor"/>
    </font>
    <font>
      <sz val="8"/>
      <name val="Calibri"/>
      <family val="2"/>
      <scheme val="minor"/>
    </font>
    <font>
      <i/>
      <sz val="11"/>
      <name val="Calibri"/>
      <family val="2"/>
      <scheme val="minor"/>
    </font>
    <font>
      <sz val="9"/>
      <color indexed="81"/>
      <name val="Tahoma"/>
      <family val="2"/>
    </font>
    <font>
      <b/>
      <sz val="9"/>
      <color indexed="81"/>
      <name val="Tahoma"/>
      <family val="2"/>
    </font>
  </fonts>
  <fills count="7">
    <fill>
      <patternFill patternType="none"/>
    </fill>
    <fill>
      <patternFill patternType="gray125"/>
    </fill>
    <fill>
      <patternFill patternType="solid">
        <fgColor theme="3"/>
        <bgColor indexed="64"/>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9"/>
        <bgColor indexed="64"/>
      </patternFill>
    </fill>
    <fill>
      <patternFill patternType="solid">
        <fgColor theme="2" tint="-0.499984740745262"/>
        <bgColor indexed="64"/>
      </patternFill>
    </fill>
  </fills>
  <borders count="8">
    <border>
      <left/>
      <right/>
      <top/>
      <bottom/>
      <diagonal/>
    </border>
    <border>
      <left/>
      <right/>
      <top/>
      <bottom style="thin">
        <color indexed="64"/>
      </bottom>
      <diagonal/>
    </border>
    <border>
      <left/>
      <right/>
      <top style="thin">
        <color indexed="64"/>
      </top>
      <bottom style="thin">
        <color indexed="64"/>
      </bottom>
      <diagonal/>
    </border>
    <border>
      <left/>
      <right/>
      <top/>
      <bottom style="medium">
        <color theme="1"/>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right/>
      <top/>
      <bottom style="hair">
        <color indexed="64"/>
      </bottom>
      <diagonal/>
    </border>
    <border>
      <left/>
      <right/>
      <top style="hair">
        <color indexed="64"/>
      </top>
      <bottom style="hair">
        <color indexed="64"/>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44" fontId="1" fillId="0" borderId="0" applyFont="0" applyFill="0" applyBorder="0" applyAlignment="0" applyProtection="0"/>
  </cellStyleXfs>
  <cellXfs count="85">
    <xf numFmtId="0" fontId="0" fillId="0" borderId="0" xfId="0"/>
    <xf numFmtId="0" fontId="0" fillId="0" borderId="0" xfId="0" pivotButton="1"/>
    <xf numFmtId="14" fontId="0" fillId="0" borderId="0" xfId="0" applyNumberFormat="1"/>
    <xf numFmtId="0" fontId="0" fillId="0" borderId="0" xfId="0" applyAlignment="1">
      <alignment horizontal="center"/>
    </xf>
    <xf numFmtId="0" fontId="2" fillId="2" borderId="0" xfId="0" applyFont="1" applyFill="1" applyAlignment="1">
      <alignment horizontal="center"/>
    </xf>
    <xf numFmtId="4" fontId="0" fillId="0" borderId="0" xfId="0" applyNumberFormat="1"/>
    <xf numFmtId="0" fontId="2" fillId="0" borderId="0" xfId="0" applyFont="1" applyAlignment="1">
      <alignment horizont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0" xfId="0" applyAlignment="1">
      <alignment horizontal="center" vertical="center"/>
    </xf>
    <xf numFmtId="0" fontId="0" fillId="4" borderId="0" xfId="0" applyFill="1"/>
    <xf numFmtId="164" fontId="0" fillId="4" borderId="0" xfId="0" applyNumberFormat="1" applyFill="1"/>
    <xf numFmtId="43" fontId="0" fillId="0" borderId="0" xfId="1" applyFont="1"/>
    <xf numFmtId="43" fontId="4" fillId="0" borderId="0" xfId="1" applyFont="1"/>
    <xf numFmtId="0" fontId="4" fillId="0" borderId="0" xfId="0" applyFont="1" applyAlignment="1">
      <alignment horizontal="center"/>
    </xf>
    <xf numFmtId="165" fontId="0" fillId="4" borderId="0" xfId="0" applyNumberFormat="1" applyFill="1"/>
    <xf numFmtId="0" fontId="2" fillId="2" borderId="3" xfId="0" applyFont="1" applyFill="1" applyBorder="1" applyAlignment="1">
      <alignment horizontal="center"/>
    </xf>
    <xf numFmtId="0" fontId="2" fillId="2" borderId="3" xfId="0" applyFont="1" applyFill="1" applyBorder="1"/>
    <xf numFmtId="14" fontId="3" fillId="0" borderId="0" xfId="0" applyNumberFormat="1" applyFont="1"/>
    <xf numFmtId="0" fontId="3" fillId="4" borderId="0" xfId="0" applyFont="1" applyFill="1"/>
    <xf numFmtId="164" fontId="3" fillId="4" borderId="0" xfId="0" applyNumberFormat="1" applyFont="1" applyFill="1"/>
    <xf numFmtId="0" fontId="5" fillId="4" borderId="1" xfId="0" applyFont="1" applyFill="1" applyBorder="1" applyAlignment="1">
      <alignment horizontal="right"/>
    </xf>
    <xf numFmtId="14" fontId="6" fillId="4" borderId="1" xfId="0" applyNumberFormat="1" applyFont="1" applyFill="1" applyBorder="1" applyAlignment="1">
      <alignment horizontal="center"/>
    </xf>
    <xf numFmtId="164" fontId="6" fillId="4" borderId="2" xfId="0" applyNumberFormat="1" applyFont="1" applyFill="1" applyBorder="1" applyAlignment="1">
      <alignment horizontal="center"/>
    </xf>
    <xf numFmtId="0" fontId="6" fillId="4" borderId="0" xfId="0" applyFont="1" applyFill="1"/>
    <xf numFmtId="164" fontId="6" fillId="4" borderId="0" xfId="0" applyNumberFormat="1" applyFont="1" applyFill="1"/>
    <xf numFmtId="0" fontId="6" fillId="4" borderId="1" xfId="0" applyFont="1" applyFill="1" applyBorder="1"/>
    <xf numFmtId="0" fontId="5" fillId="4" borderId="4" xfId="0" applyFont="1" applyFill="1" applyBorder="1"/>
    <xf numFmtId="164" fontId="5" fillId="4" borderId="4" xfId="0" applyNumberFormat="1" applyFont="1" applyFill="1" applyBorder="1"/>
    <xf numFmtId="166" fontId="6" fillId="4" borderId="0" xfId="2" applyNumberFormat="1" applyFont="1" applyFill="1"/>
    <xf numFmtId="0" fontId="0" fillId="4" borderId="0" xfId="0" applyFill="1" applyAlignment="1">
      <alignment horizontal="left"/>
    </xf>
    <xf numFmtId="0" fontId="0" fillId="4" borderId="0" xfId="0" applyFill="1" applyAlignment="1">
      <alignment horizontal="left" indent="1"/>
    </xf>
    <xf numFmtId="4" fontId="0" fillId="4" borderId="0" xfId="0" applyNumberFormat="1" applyFill="1"/>
    <xf numFmtId="4" fontId="6" fillId="4" borderId="0" xfId="0" applyNumberFormat="1" applyFont="1" applyFill="1"/>
    <xf numFmtId="3" fontId="0" fillId="4" borderId="0" xfId="0" applyNumberFormat="1" applyFill="1"/>
    <xf numFmtId="9" fontId="0" fillId="4" borderId="0" xfId="2" applyFont="1" applyFill="1"/>
    <xf numFmtId="43" fontId="2" fillId="2" borderId="0" xfId="1" applyFont="1" applyFill="1" applyAlignment="1">
      <alignment horizontal="center"/>
    </xf>
    <xf numFmtId="43" fontId="6" fillId="0" borderId="0" xfId="1" applyFont="1" applyAlignment="1">
      <alignment horizontal="center"/>
    </xf>
    <xf numFmtId="43" fontId="6" fillId="3" borderId="1" xfId="1" applyFont="1" applyFill="1" applyBorder="1" applyAlignment="1">
      <alignment horizontal="center" vertical="center"/>
    </xf>
    <xf numFmtId="43" fontId="6" fillId="3" borderId="2" xfId="1" applyFont="1" applyFill="1" applyBorder="1" applyAlignment="1">
      <alignment horizontal="center" vertical="center"/>
    </xf>
    <xf numFmtId="167" fontId="6" fillId="0" borderId="0" xfId="1" applyNumberFormat="1" applyFont="1" applyAlignment="1">
      <alignment horizontal="center"/>
    </xf>
    <xf numFmtId="0" fontId="6" fillId="4" borderId="0" xfId="0" applyFont="1" applyFill="1" applyAlignment="1">
      <alignment horizontal="center"/>
    </xf>
    <xf numFmtId="43" fontId="2" fillId="2" borderId="0" xfId="1" applyFont="1" applyFill="1"/>
    <xf numFmtId="43" fontId="0" fillId="3" borderId="1" xfId="1" applyFont="1" applyFill="1" applyBorder="1" applyAlignment="1">
      <alignment horizontal="center" vertical="center"/>
    </xf>
    <xf numFmtId="43" fontId="0" fillId="3" borderId="2" xfId="1" applyFont="1" applyFill="1" applyBorder="1" applyAlignment="1">
      <alignment horizontal="center" vertical="center"/>
    </xf>
    <xf numFmtId="43" fontId="4" fillId="0" borderId="0" xfId="1" applyFont="1" applyAlignment="1">
      <alignment horizontal="center" vertical="center"/>
    </xf>
    <xf numFmtId="43" fontId="6" fillId="0" borderId="0" xfId="1" applyFont="1" applyAlignment="1">
      <alignment horizontal="center" vertical="center"/>
    </xf>
    <xf numFmtId="43" fontId="2" fillId="2" borderId="0" xfId="1" applyFont="1" applyFill="1" applyAlignment="1">
      <alignment horizontal="center" vertical="center"/>
    </xf>
    <xf numFmtId="43" fontId="0" fillId="0" borderId="0" xfId="1" applyFont="1" applyAlignment="1">
      <alignment horizontal="center" vertical="center"/>
    </xf>
    <xf numFmtId="0" fontId="0" fillId="5" borderId="0" xfId="0" applyFill="1"/>
    <xf numFmtId="0" fontId="0" fillId="4" borderId="0" xfId="0" applyFill="1" applyAlignment="1">
      <alignment horizontal="center"/>
    </xf>
    <xf numFmtId="43" fontId="0" fillId="4" borderId="0" xfId="1" applyFont="1" applyFill="1"/>
    <xf numFmtId="0" fontId="0" fillId="6" borderId="0" xfId="0" applyFill="1"/>
    <xf numFmtId="0" fontId="4" fillId="6" borderId="0" xfId="0" applyFont="1" applyFill="1" applyAlignment="1">
      <alignment horizontal="left"/>
    </xf>
    <xf numFmtId="0" fontId="7" fillId="6" borderId="4" xfId="0" applyFont="1" applyFill="1" applyBorder="1"/>
    <xf numFmtId="0" fontId="4" fillId="6" borderId="0" xfId="0" applyFont="1" applyFill="1" applyAlignment="1">
      <alignment horizontal="right"/>
    </xf>
    <xf numFmtId="164" fontId="7" fillId="6" borderId="4" xfId="0" applyNumberFormat="1" applyFont="1" applyFill="1" applyBorder="1"/>
    <xf numFmtId="164" fontId="0" fillId="4" borderId="0" xfId="0" applyNumberFormat="1" applyFill="1" applyAlignment="1">
      <alignment horizontal="center"/>
    </xf>
    <xf numFmtId="164" fontId="0" fillId="4" borderId="5" xfId="0" applyNumberFormat="1" applyFill="1" applyBorder="1" applyAlignment="1">
      <alignment horizontal="center"/>
    </xf>
    <xf numFmtId="165" fontId="0" fillId="4" borderId="5" xfId="3" applyNumberFormat="1" applyFont="1" applyFill="1" applyBorder="1" applyAlignment="1">
      <alignment horizontal="center"/>
    </xf>
    <xf numFmtId="0" fontId="3" fillId="4" borderId="1" xfId="0" applyFont="1" applyFill="1" applyBorder="1" applyAlignment="1">
      <alignment horizontal="center" vertical="center" wrapText="1"/>
    </xf>
    <xf numFmtId="0" fontId="3" fillId="4" borderId="5" xfId="0" applyFont="1" applyFill="1" applyBorder="1" applyAlignment="1">
      <alignment horizontal="center" vertical="center" wrapText="1"/>
    </xf>
    <xf numFmtId="49" fontId="0" fillId="0" borderId="0" xfId="0" applyNumberFormat="1" applyAlignment="1">
      <alignment horizontal="center"/>
    </xf>
    <xf numFmtId="49" fontId="2" fillId="2" borderId="0" xfId="0" applyNumberFormat="1" applyFont="1" applyFill="1" applyAlignment="1">
      <alignment horizontal="center"/>
    </xf>
    <xf numFmtId="49" fontId="0" fillId="3" borderId="1" xfId="0" applyNumberFormat="1" applyFill="1" applyBorder="1" applyAlignment="1">
      <alignment horizontal="center" vertical="center"/>
    </xf>
    <xf numFmtId="49" fontId="0" fillId="3" borderId="2" xfId="0" applyNumberFormat="1" applyFill="1" applyBorder="1" applyAlignment="1">
      <alignment horizontal="center" vertical="center"/>
    </xf>
    <xf numFmtId="49" fontId="0" fillId="5" borderId="0" xfId="0" applyNumberFormat="1" applyFill="1"/>
    <xf numFmtId="49" fontId="2" fillId="2" borderId="3" xfId="0" applyNumberFormat="1" applyFont="1" applyFill="1" applyBorder="1" applyAlignment="1">
      <alignment horizontal="center"/>
    </xf>
    <xf numFmtId="49" fontId="0" fillId="0" borderId="0" xfId="0" applyNumberFormat="1"/>
    <xf numFmtId="166" fontId="0" fillId="4" borderId="0" xfId="2" applyNumberFormat="1" applyFont="1" applyFill="1"/>
    <xf numFmtId="164" fontId="0" fillId="0" borderId="0" xfId="0" applyNumberFormat="1"/>
    <xf numFmtId="165" fontId="0" fillId="0" borderId="0" xfId="0" applyNumberFormat="1"/>
    <xf numFmtId="0" fontId="0" fillId="4" borderId="0" xfId="0" applyFill="1" applyAlignment="1">
      <alignment horizontal="left" indent="2"/>
    </xf>
    <xf numFmtId="0" fontId="6" fillId="4" borderId="0" xfId="0" applyFont="1" applyFill="1" applyAlignment="1">
      <alignment horizontal="left"/>
    </xf>
    <xf numFmtId="0" fontId="3" fillId="0" borderId="0" xfId="0" applyFont="1" applyAlignment="1">
      <alignment horizontal="center"/>
    </xf>
    <xf numFmtId="0" fontId="3" fillId="0" borderId="0" xfId="0" applyFont="1"/>
    <xf numFmtId="0" fontId="0" fillId="0" borderId="6" xfId="0" applyBorder="1" applyAlignment="1">
      <alignment horizontal="center"/>
    </xf>
    <xf numFmtId="0" fontId="0" fillId="0" borderId="6" xfId="0" applyBorder="1"/>
    <xf numFmtId="0" fontId="3" fillId="0" borderId="7" xfId="0" applyFont="1" applyBorder="1" applyAlignment="1">
      <alignment horizontal="center"/>
    </xf>
    <xf numFmtId="0" fontId="3" fillId="0" borderId="7" xfId="0" applyFont="1" applyBorder="1"/>
    <xf numFmtId="0" fontId="0" fillId="0" borderId="7" xfId="0" applyBorder="1" applyAlignment="1">
      <alignment horizontal="center"/>
    </xf>
    <xf numFmtId="0" fontId="0" fillId="0" borderId="7" xfId="0" applyBorder="1"/>
    <xf numFmtId="49" fontId="0" fillId="0" borderId="6" xfId="0" applyNumberFormat="1" applyBorder="1" applyAlignment="1">
      <alignment horizontal="center"/>
    </xf>
    <xf numFmtId="14" fontId="0" fillId="0" borderId="0" xfId="0" applyNumberFormat="1" applyAlignment="1">
      <alignment horizontal="center"/>
    </xf>
    <xf numFmtId="0" fontId="9" fillId="4" borderId="0" xfId="0" applyFont="1" applyFill="1" applyAlignment="1">
      <alignment horizontal="center" wrapText="1"/>
    </xf>
  </cellXfs>
  <cellStyles count="4">
    <cellStyle name="Comma" xfId="1" builtinId="3"/>
    <cellStyle name="Currency" xfId="3" builtinId="4"/>
    <cellStyle name="Normal" xfId="0" builtinId="0"/>
    <cellStyle name="Percent" xfId="2" builtinId="5"/>
  </cellStyles>
  <dxfs count="64">
    <dxf>
      <font>
        <color rgb="FF9C0006"/>
      </font>
      <fill>
        <patternFill>
          <bgColor rgb="FFFFC7CE"/>
        </patternFill>
      </fill>
    </dxf>
    <dxf>
      <alignment horizontal="center"/>
    </dxf>
    <dxf>
      <alignment horizontal="center"/>
    </dxf>
    <dxf>
      <font>
        <color auto="1"/>
      </font>
    </dxf>
    <dxf>
      <font>
        <color auto="1"/>
      </font>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ont>
        <color auto="1"/>
      </font>
    </dxf>
    <dxf>
      <font>
        <color auto="1"/>
      </font>
    </dxf>
    <dxf>
      <font>
        <color auto="1"/>
      </font>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numFmt numFmtId="0" formatCode="General"/>
    </dxf>
    <dxf>
      <numFmt numFmtId="30" formatCode="@"/>
    </dxf>
    <dxf>
      <numFmt numFmtId="35" formatCode="_(* #,##0.00_);_(* \(#,##0.00\);_(* &quot;-&quot;??_);_(@_)"/>
    </dxf>
    <dxf>
      <numFmt numFmtId="35" formatCode="_(* #,##0.00_);_(* \(#,##0.00\);_(* &quot;-&quot;??_);_(@_)"/>
    </dxf>
    <dxf>
      <numFmt numFmtId="35" formatCode="_(* #,##0.00_);_(* \(#,##0.00\);_(* &quot;-&quot;??_);_(@_)"/>
    </dxf>
    <dxf>
      <border outline="0">
        <top style="medium">
          <color theme="1"/>
        </top>
      </border>
    </dxf>
    <dxf>
      <border outline="0">
        <bottom style="medium">
          <color theme="1"/>
        </bottom>
      </border>
    </dxf>
    <dxf>
      <font>
        <b/>
        <i val="0"/>
        <strike val="0"/>
        <condense val="0"/>
        <extend val="0"/>
        <outline val="0"/>
        <shadow val="0"/>
        <u val="none"/>
        <vertAlign val="baseline"/>
        <sz val="11"/>
        <color theme="0"/>
        <name val="Calibri"/>
        <family val="2"/>
        <scheme val="minor"/>
      </font>
      <fill>
        <patternFill patternType="solid">
          <fgColor indexed="64"/>
          <bgColor theme="3"/>
        </patternFill>
      </fill>
      <alignment horizontal="center" vertical="bottom" textRotation="0" wrapText="0" indent="0" justifyLastLine="0" shrinkToFit="0" readingOrder="0"/>
    </dxf>
    <dxf>
      <numFmt numFmtId="35" formatCode="_(* #,##0.00_);_(* \(#,##0.00\);_(* &quot;-&quot;??_);_(@_)"/>
    </dxf>
    <dxf>
      <numFmt numFmtId="35" formatCode="_(* #,##0.00_);_(* \(#,##0.00\);_(* &quot;-&quot;??_);_(@_)"/>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3"/>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Table" Target="pivotTables/pivotTable4.xml"/><Relationship Id="rId21" Type="http://schemas.openxmlformats.org/officeDocument/2006/relationships/pivotCacheDefinition" Target="pivotCache/pivotCacheDefinition12.xml"/><Relationship Id="rId34" Type="http://schemas.openxmlformats.org/officeDocument/2006/relationships/customXml" Target="../customXml/item1.xml"/><Relationship Id="rId42" Type="http://schemas.openxmlformats.org/officeDocument/2006/relationships/customXml" Target="../customXml/item9.xml"/><Relationship Id="rId47" Type="http://schemas.openxmlformats.org/officeDocument/2006/relationships/customXml" Target="../customXml/item14.xml"/><Relationship Id="rId50" Type="http://schemas.openxmlformats.org/officeDocument/2006/relationships/customXml" Target="../customXml/item17.xml"/><Relationship Id="rId55" Type="http://schemas.openxmlformats.org/officeDocument/2006/relationships/customXml" Target="../customXml/item22.xml"/><Relationship Id="rId63" Type="http://schemas.openxmlformats.org/officeDocument/2006/relationships/customXml" Target="../customXml/item3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styles" Target="styles.xml"/><Relationship Id="rId11" Type="http://schemas.openxmlformats.org/officeDocument/2006/relationships/pivotCacheDefinition" Target="pivotCache/pivotCacheDefinition4.xml"/><Relationship Id="rId24" Type="http://schemas.openxmlformats.org/officeDocument/2006/relationships/pivotTable" Target="pivotTables/pivotTable2.xml"/><Relationship Id="rId32" Type="http://schemas.microsoft.com/office/2017/10/relationships/person" Target="persons/person.xml"/><Relationship Id="rId37" Type="http://schemas.openxmlformats.org/officeDocument/2006/relationships/customXml" Target="../customXml/item4.xml"/><Relationship Id="rId40" Type="http://schemas.openxmlformats.org/officeDocument/2006/relationships/customXml" Target="../customXml/item7.xml"/><Relationship Id="rId45" Type="http://schemas.openxmlformats.org/officeDocument/2006/relationships/customXml" Target="../customXml/item12.xml"/><Relationship Id="rId53" Type="http://schemas.openxmlformats.org/officeDocument/2006/relationships/customXml" Target="../customXml/item20.xml"/><Relationship Id="rId58" Type="http://schemas.openxmlformats.org/officeDocument/2006/relationships/customXml" Target="../customXml/item25.xml"/><Relationship Id="rId66" Type="http://schemas.openxmlformats.org/officeDocument/2006/relationships/customXml" Target="../customXml/item33.xml"/><Relationship Id="rId5" Type="http://schemas.openxmlformats.org/officeDocument/2006/relationships/worksheet" Target="worksheets/sheet5.xml"/><Relationship Id="rId61" Type="http://schemas.openxmlformats.org/officeDocument/2006/relationships/customXml" Target="../customXml/item28.xml"/><Relationship Id="rId19" Type="http://schemas.openxmlformats.org/officeDocument/2006/relationships/pivotCacheDefinition" Target="pivotCache/pivotCacheDefinition10.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3.xml"/><Relationship Id="rId27" Type="http://schemas.openxmlformats.org/officeDocument/2006/relationships/theme" Target="theme/theme1.xml"/><Relationship Id="rId30" Type="http://schemas.openxmlformats.org/officeDocument/2006/relationships/sharedStrings" Target="sharedStrings.xml"/><Relationship Id="rId35" Type="http://schemas.openxmlformats.org/officeDocument/2006/relationships/customXml" Target="../customXml/item2.xml"/><Relationship Id="rId43" Type="http://schemas.openxmlformats.org/officeDocument/2006/relationships/customXml" Target="../customXml/item10.xml"/><Relationship Id="rId48" Type="http://schemas.openxmlformats.org/officeDocument/2006/relationships/customXml" Target="../customXml/item15.xml"/><Relationship Id="rId56" Type="http://schemas.openxmlformats.org/officeDocument/2006/relationships/customXml" Target="../customXml/item23.xml"/><Relationship Id="rId64" Type="http://schemas.openxmlformats.org/officeDocument/2006/relationships/customXml" Target="../customXml/item31.xml"/><Relationship Id="rId8" Type="http://schemas.openxmlformats.org/officeDocument/2006/relationships/pivotCacheDefinition" Target="pivotCache/pivotCacheDefinition1.xml"/><Relationship Id="rId51" Type="http://schemas.openxmlformats.org/officeDocument/2006/relationships/customXml" Target="../customXml/item18.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microsoft.com/office/2007/relationships/slicerCache" Target="slicerCaches/slicerCache1.xml"/><Relationship Id="rId25" Type="http://schemas.openxmlformats.org/officeDocument/2006/relationships/pivotTable" Target="pivotTables/pivotTable3.xml"/><Relationship Id="rId33" Type="http://schemas.openxmlformats.org/officeDocument/2006/relationships/calcChain" Target="calcChain.xml"/><Relationship Id="rId38" Type="http://schemas.openxmlformats.org/officeDocument/2006/relationships/customXml" Target="../customXml/item5.xml"/><Relationship Id="rId46" Type="http://schemas.openxmlformats.org/officeDocument/2006/relationships/customXml" Target="../customXml/item13.xml"/><Relationship Id="rId59" Type="http://schemas.openxmlformats.org/officeDocument/2006/relationships/customXml" Target="../customXml/item26.xml"/><Relationship Id="rId67" Type="http://schemas.openxmlformats.org/officeDocument/2006/relationships/customXml" Target="../customXml/item34.xml"/><Relationship Id="rId20" Type="http://schemas.openxmlformats.org/officeDocument/2006/relationships/pivotCacheDefinition" Target="pivotCache/pivotCacheDefinition11.xml"/><Relationship Id="rId41" Type="http://schemas.openxmlformats.org/officeDocument/2006/relationships/customXml" Target="../customXml/item8.xml"/><Relationship Id="rId54" Type="http://schemas.openxmlformats.org/officeDocument/2006/relationships/customXml" Target="../customXml/item21.xml"/><Relationship Id="rId62" Type="http://schemas.openxmlformats.org/officeDocument/2006/relationships/customXml" Target="../customXml/item2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Table" Target="pivotTables/pivotTable1.xml"/><Relationship Id="rId28" Type="http://schemas.openxmlformats.org/officeDocument/2006/relationships/connections" Target="connections.xml"/><Relationship Id="rId36" Type="http://schemas.openxmlformats.org/officeDocument/2006/relationships/customXml" Target="../customXml/item3.xml"/><Relationship Id="rId49" Type="http://schemas.openxmlformats.org/officeDocument/2006/relationships/customXml" Target="../customXml/item16.xml"/><Relationship Id="rId57" Type="http://schemas.openxmlformats.org/officeDocument/2006/relationships/customXml" Target="../customXml/item24.xml"/><Relationship Id="rId10" Type="http://schemas.openxmlformats.org/officeDocument/2006/relationships/pivotCacheDefinition" Target="pivotCache/pivotCacheDefinition3.xml"/><Relationship Id="rId31" Type="http://schemas.openxmlformats.org/officeDocument/2006/relationships/powerPivotData" Target="model/item.data"/><Relationship Id="rId44" Type="http://schemas.openxmlformats.org/officeDocument/2006/relationships/customXml" Target="../customXml/item11.xml"/><Relationship Id="rId52" Type="http://schemas.openxmlformats.org/officeDocument/2006/relationships/customXml" Target="../customXml/item19.xml"/><Relationship Id="rId60" Type="http://schemas.openxmlformats.org/officeDocument/2006/relationships/customXml" Target="../customXml/item27.xml"/><Relationship Id="rId65" Type="http://schemas.openxmlformats.org/officeDocument/2006/relationships/customXml" Target="../customXml/item32.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3" Type="http://schemas.openxmlformats.org/officeDocument/2006/relationships/pivotCacheDefinition" Target="pivotCache/pivotCacheDefinition6.xml"/><Relationship Id="rId18" Type="http://schemas.microsoft.com/office/2007/relationships/slicerCache" Target="slicerCaches/slicerCache2.xml"/><Relationship Id="rId39" Type="http://schemas.openxmlformats.org/officeDocument/2006/relationships/customXml" Target="../customXml/item6.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solidFill>
              <a:schemeClr val="accent2"/>
            </a:solidFill>
            <a:ln w="12700" cap="flat" cmpd="sng" algn="ctr">
              <a:solidFill>
                <a:schemeClr val="accent2">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3399"/>
          </a:solidFill>
          <a:ln>
            <a:noFill/>
          </a:ln>
          <a:effectLst/>
        </c:spPr>
        <c:marker>
          <c:symbol val="none"/>
        </c:marker>
        <c:dLbl>
          <c:idx val="0"/>
          <c:spPr>
            <a:solidFill>
              <a:schemeClr val="accent1"/>
            </a:solidFill>
            <a:ln w="12700" cap="flat" cmpd="sng" algn="ctr">
              <a:solidFill>
                <a:schemeClr val="accent1">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solidFill>
              <a:schemeClr val="accent6"/>
            </a:solidFill>
            <a:ln w="12700" cap="flat" cmpd="sng" algn="ctr">
              <a:solidFill>
                <a:schemeClr val="accent6">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solidFill>
              <a:schemeClr val="accent2"/>
            </a:solidFill>
            <a:ln w="12700" cap="flat" cmpd="sng" algn="ctr">
              <a:solidFill>
                <a:schemeClr val="accent2">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3399"/>
          </a:solidFill>
          <a:ln>
            <a:noFill/>
          </a:ln>
          <a:effectLst/>
        </c:spPr>
        <c:marker>
          <c:symbol val="none"/>
        </c:marker>
        <c:dLbl>
          <c:idx val="0"/>
          <c:spPr>
            <a:solidFill>
              <a:schemeClr val="accent1"/>
            </a:solidFill>
            <a:ln w="12700" cap="flat" cmpd="sng" algn="ctr">
              <a:solidFill>
                <a:schemeClr val="accent1">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solidFill>
              <a:schemeClr val="accent6"/>
            </a:solidFill>
            <a:ln w="12700" cap="flat" cmpd="sng" algn="ctr">
              <a:solidFill>
                <a:schemeClr val="accent6">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003994"/>
          </a:solidFill>
          <a:ln>
            <a:noFill/>
          </a:ln>
          <a:effectLst/>
        </c:spPr>
        <c:marker>
          <c:symbol val="none"/>
        </c:marker>
        <c:dLbl>
          <c:idx val="0"/>
          <c:spPr>
            <a:solidFill>
              <a:srgbClr val="003994"/>
            </a:solid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003994"/>
          </a:solidFill>
          <a:ln>
            <a:noFill/>
          </a:ln>
          <a:effectLst/>
        </c:spPr>
        <c:marker>
          <c:symbol val="none"/>
        </c:marker>
        <c:dLbl>
          <c:idx val="0"/>
          <c:spPr>
            <a:solidFill>
              <a:srgbClr val="003994"/>
            </a:solid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003994"/>
          </a:solidFill>
          <a:ln>
            <a:noFill/>
          </a:ln>
          <a:effectLst/>
        </c:spPr>
        <c:marker>
          <c:symbol val="none"/>
        </c:marker>
        <c:dLbl>
          <c:idx val="0"/>
          <c:spPr>
            <a:solidFill>
              <a:srgbClr val="003994"/>
            </a:solid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rgbClr val="003994"/>
            </a:solidFill>
            <a:ln>
              <a:noFill/>
            </a:ln>
            <a:effectLst/>
          </c:spPr>
          <c:invertIfNegative val="0"/>
          <c:dLbls>
            <c:spPr>
              <a:solidFill>
                <a:srgbClr val="003994"/>
              </a:solid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0 A 30
LOC
CRC</c:v>
              </c:pt>
              <c:pt idx="1">
                <c:v>31 A 60
LOC
CRC</c:v>
              </c:pt>
              <c:pt idx="2">
                <c:v>61 A 90
LOC
CRC</c:v>
              </c:pt>
              <c:pt idx="3">
                <c:v>91 A 120
LOC
CRC</c:v>
              </c:pt>
              <c:pt idx="4">
                <c:v>MAS DE 120
LOC
CRC</c:v>
              </c:pt>
              <c:pt idx="5">
                <c:v>SIN VENCER
LOC
CRC</c:v>
              </c:pt>
            </c:strLit>
          </c:cat>
          <c:val>
            <c:numLit>
              <c:formatCode>[$₡-140A]#,##0.00</c:formatCode>
              <c:ptCount val="6"/>
              <c:pt idx="0">
                <c:v>85172554.849999994</c:v>
              </c:pt>
              <c:pt idx="1">
                <c:v>49223631.469999999</c:v>
              </c:pt>
              <c:pt idx="2">
                <c:v>30168116.66</c:v>
              </c:pt>
              <c:pt idx="3">
                <c:v>11275116.369999999</c:v>
              </c:pt>
              <c:pt idx="4">
                <c:v>34744659.619999997</c:v>
              </c:pt>
              <c:pt idx="5">
                <c:v>119378557.5</c:v>
              </c:pt>
            </c:numLit>
          </c:val>
          <c:extLst>
            <c:ext xmlns:c16="http://schemas.microsoft.com/office/drawing/2014/chart" uri="{C3380CC4-5D6E-409C-BE32-E72D297353CC}">
              <c16:uniqueId val="{00000000-11E7-4796-8352-798958662778}"/>
            </c:ext>
          </c:extLst>
        </c:ser>
        <c:dLbls>
          <c:dLblPos val="outEnd"/>
          <c:showLegendKey val="0"/>
          <c:showVal val="1"/>
          <c:showCatName val="0"/>
          <c:showSerName val="0"/>
          <c:showPercent val="0"/>
          <c:showBubbleSize val="0"/>
        </c:dLbls>
        <c:gapWidth val="219"/>
        <c:overlap val="-27"/>
        <c:axId val="1328945327"/>
        <c:axId val="1328963215"/>
      </c:barChart>
      <c:catAx>
        <c:axId val="13289453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28963215"/>
        <c:crosses val="autoZero"/>
        <c:auto val="1"/>
        <c:lblAlgn val="ctr"/>
        <c:lblOffset val="100"/>
        <c:noMultiLvlLbl val="0"/>
        <c:extLst>
          <c:ext xmlns:c15="http://schemas.microsoft.com/office/drawing/2012/chart" uri="{F40574EE-89B7-4290-83BB-5DA773EAF853}">
            <c15:numFmt c:formatCode="General" c:sourceLinked="1"/>
          </c:ext>
        </c:extLst>
      </c:catAx>
      <c:valAx>
        <c:axId val="1328963215"/>
        <c:scaling>
          <c:orientation val="minMax"/>
        </c:scaling>
        <c:delete val="1"/>
        <c:axPos val="l"/>
        <c:numFmt formatCode="[$₡-140A]#,##0.00" sourceLinked="0"/>
        <c:majorTickMark val="none"/>
        <c:minorTickMark val="none"/>
        <c:tickLblPos val="nextTo"/>
        <c:crossAx val="1328945327"/>
        <c:crosses val="autoZero"/>
        <c:crossBetween val="between"/>
        <c:extLst>
          <c:ext xmlns:c15="http://schemas.microsoft.com/office/drawing/2012/chart" uri="{F40574EE-89B7-4290-83BB-5DA773EAF853}">
            <c15:numFmt c:formatCode="[$₡-140A]#,##0.00" c:sourceLinked="1"/>
          </c:ext>
        </c:extLst>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s-ES"/>
    </a:p>
  </c:txPr>
  <c:extLst>
    <c:ext xmlns:c15="http://schemas.microsoft.com/office/drawing/2012/chart" uri="{723BEF56-08C2-4564-9609-F4CBC75E7E54}">
      <c15:pivotSource>
        <c15:name>[20240429 RYMSA Sugerido Pagos a Prov v3 viejo.xlsx]PivotChartTable3</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solidFill>
              <a:schemeClr val="accent2"/>
            </a:solidFill>
            <a:ln w="12700" cap="flat" cmpd="sng" algn="ctr">
              <a:solidFill>
                <a:schemeClr val="accent2">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3399"/>
          </a:solidFill>
          <a:ln>
            <a:noFill/>
          </a:ln>
          <a:effectLst/>
        </c:spPr>
        <c:marker>
          <c:symbol val="none"/>
        </c:marker>
        <c:dLbl>
          <c:idx val="0"/>
          <c:spPr>
            <a:solidFill>
              <a:schemeClr val="accent1"/>
            </a:solidFill>
            <a:ln w="12700" cap="flat" cmpd="sng" algn="ctr">
              <a:solidFill>
                <a:schemeClr val="accent1">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solidFill>
              <a:schemeClr val="accent6"/>
            </a:solidFill>
            <a:ln w="12700" cap="flat" cmpd="sng" algn="ctr">
              <a:solidFill>
                <a:schemeClr val="accent6">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solidFill>
              <a:schemeClr val="accent2"/>
            </a:solidFill>
            <a:ln w="12700" cap="flat" cmpd="sng" algn="ctr">
              <a:solidFill>
                <a:schemeClr val="accent2">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3399"/>
          </a:solidFill>
          <a:ln>
            <a:noFill/>
          </a:ln>
          <a:effectLst/>
        </c:spPr>
        <c:marker>
          <c:symbol val="none"/>
        </c:marker>
        <c:dLbl>
          <c:idx val="0"/>
          <c:spPr>
            <a:solidFill>
              <a:schemeClr val="accent1"/>
            </a:solidFill>
            <a:ln w="12700" cap="flat" cmpd="sng" algn="ctr">
              <a:solidFill>
                <a:schemeClr val="accent1">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solidFill>
              <a:schemeClr val="accent6"/>
            </a:solidFill>
            <a:ln w="12700" cap="flat" cmpd="sng" algn="ctr">
              <a:solidFill>
                <a:schemeClr val="accent6">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003994"/>
          </a:solidFill>
          <a:ln>
            <a:noFill/>
          </a:ln>
          <a:effectLst/>
        </c:spPr>
        <c:marker>
          <c:symbol val="none"/>
        </c:marker>
        <c:dLbl>
          <c:idx val="0"/>
          <c:spPr>
            <a:solidFill>
              <a:srgbClr val="003994"/>
            </a:solid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003994"/>
          </a:solidFill>
          <a:ln>
            <a:noFill/>
          </a:ln>
          <a:effectLst/>
        </c:spPr>
        <c:marker>
          <c:symbol val="none"/>
        </c:marker>
        <c:dLbl>
          <c:idx val="0"/>
          <c:spPr>
            <a:solidFill>
              <a:srgbClr val="003994"/>
            </a:solid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003994"/>
          </a:solidFill>
          <a:ln>
            <a:noFill/>
          </a:ln>
          <a:effectLst/>
        </c:spPr>
        <c:marker>
          <c:symbol val="none"/>
        </c:marker>
        <c:dLbl>
          <c:idx val="0"/>
          <c:spPr>
            <a:solidFill>
              <a:srgbClr val="003994"/>
            </a:solid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rgbClr val="003994"/>
            </a:solidFill>
            <a:ln>
              <a:noFill/>
            </a:ln>
            <a:effectLst/>
          </c:spPr>
          <c:invertIfNegative val="0"/>
          <c:dLbls>
            <c:spPr>
              <a:solidFill>
                <a:srgbClr val="003994"/>
              </a:solid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9"/>
              <c:pt idx="0">
                <c:v>MAS DE 120
(blank)
USD</c:v>
              </c:pt>
              <c:pt idx="1">
                <c:v>SIN VENCER
(blank)
USD</c:v>
              </c:pt>
              <c:pt idx="2">
                <c:v>SIN VENCER
CONS
USD</c:v>
              </c:pt>
              <c:pt idx="3">
                <c:v>0 A 30
LOC
USD</c:v>
              </c:pt>
              <c:pt idx="4">
                <c:v>31 A 60
LOC
USD</c:v>
              </c:pt>
              <c:pt idx="5">
                <c:v>61 A 90
LOC
USD</c:v>
              </c:pt>
              <c:pt idx="6">
                <c:v>91 A 120
LOC
USD</c:v>
              </c:pt>
              <c:pt idx="7">
                <c:v>MAS DE 120
LOC
USD</c:v>
              </c:pt>
              <c:pt idx="8">
                <c:v>SIN VENCER
LOC
USD</c:v>
              </c:pt>
            </c:strLit>
          </c:cat>
          <c:val>
            <c:numLit>
              <c:formatCode>"$"#,##0.00</c:formatCode>
              <c:ptCount val="9"/>
              <c:pt idx="0">
                <c:v>78346.64</c:v>
              </c:pt>
              <c:pt idx="1">
                <c:v>61691.16</c:v>
              </c:pt>
              <c:pt idx="2">
                <c:v>31633.360000000001</c:v>
              </c:pt>
              <c:pt idx="3">
                <c:v>33291.639999999992</c:v>
              </c:pt>
              <c:pt idx="4">
                <c:v>13310.19</c:v>
              </c:pt>
              <c:pt idx="5">
                <c:v>18893.14</c:v>
              </c:pt>
              <c:pt idx="6">
                <c:v>9412.17</c:v>
              </c:pt>
              <c:pt idx="7">
                <c:v>16527.57</c:v>
              </c:pt>
              <c:pt idx="8">
                <c:v>38883.22</c:v>
              </c:pt>
            </c:numLit>
          </c:val>
          <c:extLst>
            <c:ext xmlns:c16="http://schemas.microsoft.com/office/drawing/2014/chart" uri="{C3380CC4-5D6E-409C-BE32-E72D297353CC}">
              <c16:uniqueId val="{00000000-11E7-4796-8352-798958662778}"/>
            </c:ext>
          </c:extLst>
        </c:ser>
        <c:dLbls>
          <c:dLblPos val="outEnd"/>
          <c:showLegendKey val="0"/>
          <c:showVal val="1"/>
          <c:showCatName val="0"/>
          <c:showSerName val="0"/>
          <c:showPercent val="0"/>
          <c:showBubbleSize val="0"/>
        </c:dLbls>
        <c:gapWidth val="219"/>
        <c:overlap val="-27"/>
        <c:axId val="1328945327"/>
        <c:axId val="1328963215"/>
      </c:barChart>
      <c:catAx>
        <c:axId val="13289453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28963215"/>
        <c:crosses val="autoZero"/>
        <c:auto val="1"/>
        <c:lblAlgn val="ctr"/>
        <c:lblOffset val="100"/>
        <c:noMultiLvlLbl val="0"/>
        <c:extLst>
          <c:ext xmlns:c15="http://schemas.microsoft.com/office/drawing/2012/chart" uri="{F40574EE-89B7-4290-83BB-5DA773EAF853}">
            <c15:numFmt c:formatCode="General" c:sourceLinked="1"/>
          </c:ext>
        </c:extLst>
      </c:catAx>
      <c:valAx>
        <c:axId val="1328963215"/>
        <c:scaling>
          <c:orientation val="minMax"/>
        </c:scaling>
        <c:delete val="1"/>
        <c:axPos val="l"/>
        <c:numFmt formatCode="&quot;$&quot;#,##0.00" sourceLinked="0"/>
        <c:majorTickMark val="none"/>
        <c:minorTickMark val="none"/>
        <c:tickLblPos val="nextTo"/>
        <c:crossAx val="1328945327"/>
        <c:crosses val="autoZero"/>
        <c:crossBetween val="between"/>
        <c:extLst>
          <c:ext xmlns:c15="http://schemas.microsoft.com/office/drawing/2012/chart" uri="{F40574EE-89B7-4290-83BB-5DA773EAF853}">
            <c15:numFmt c:formatCode="&quot;$&quot;#,##0.00" c:sourceLinked="1"/>
          </c:ext>
        </c:extLst>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s-ES"/>
    </a:p>
  </c:txPr>
  <c:extLst>
    <c:ext xmlns:c15="http://schemas.microsoft.com/office/drawing/2012/chart" uri="{723BEF56-08C2-4564-9609-F4CBC75E7E54}">
      <c15:pivotSource>
        <c15:name>[20240429 RYMSA Sugerido Pagos a Prov v3 viejo.xlsx]PivotChartTable4</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[20240429 RYMSA Sugerido Pagos a Prov v3 viejo.xlsx]Resumen Gestión!PivotTable3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3994"/>
          </a:solidFill>
          <a:ln>
            <a:solidFill>
              <a:srgbClr val="003994"/>
            </a:solidFill>
          </a:ln>
          <a:effectLst/>
        </c:spPr>
        <c:marker>
          <c:symbol val="none"/>
        </c:marker>
        <c:dLbl>
          <c:idx val="0"/>
          <c:spPr>
            <a:solidFill>
              <a:schemeClr val="accent1"/>
            </a:solidFill>
            <a:ln w="12700" cap="flat" cmpd="sng" algn="ctr">
              <a:solidFill>
                <a:schemeClr val="accent1">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lt1"/>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03994"/>
          </a:solidFill>
          <a:ln>
            <a:solidFill>
              <a:srgbClr val="003994"/>
            </a:solidFill>
          </a:ln>
          <a:effectLst/>
        </c:spPr>
        <c:marker>
          <c:symbol val="none"/>
        </c:marker>
        <c:dLbl>
          <c:idx val="0"/>
          <c:spPr>
            <a:solidFill>
              <a:schemeClr val="accent1"/>
            </a:solidFill>
            <a:ln w="12700" cap="flat" cmpd="sng" algn="ctr">
              <a:solidFill>
                <a:schemeClr val="accent1">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lt1"/>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solidFill>
              <a:srgbClr val="ED7D31"/>
            </a:solid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03994"/>
          </a:solidFill>
          <a:ln>
            <a:solidFill>
              <a:srgbClr val="003994"/>
            </a:solidFill>
          </a:ln>
          <a:effectLst/>
        </c:spPr>
        <c:marker>
          <c:symbol val="none"/>
        </c:marker>
        <c:dLbl>
          <c:idx val="0"/>
          <c:spPr>
            <a:solidFill>
              <a:schemeClr val="accent1"/>
            </a:solidFill>
            <a:ln w="12700" cap="flat" cmpd="sng" algn="ctr">
              <a:solidFill>
                <a:schemeClr val="accent1">
                  <a:shade val="50000"/>
                </a:schemeClr>
              </a:solidFill>
              <a:prstDash val="solid"/>
              <a:miter lim="800000"/>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solidFill>
              <a:srgbClr val="ED7D31"/>
            </a:solid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'Resumen Gestión'!$H$10</c:f>
              <c:strCache>
                <c:ptCount val="1"/>
                <c:pt idx="0">
                  <c:v>Colones</c:v>
                </c:pt>
              </c:strCache>
            </c:strRef>
          </c:tx>
          <c:spPr>
            <a:solidFill>
              <a:srgbClr val="003994"/>
            </a:solidFill>
            <a:ln>
              <a:solidFill>
                <a:srgbClr val="003994"/>
              </a:solidFill>
            </a:ln>
            <a:effectLst/>
          </c:spPr>
          <c:invertIfNegative val="0"/>
          <c:dLbls>
            <c:spPr>
              <a:solidFill>
                <a:schemeClr val="accent1"/>
              </a:solidFill>
              <a:ln w="12700" cap="flat" cmpd="sng" algn="ctr">
                <a:solidFill>
                  <a:schemeClr val="accent1">
                    <a:shade val="50000"/>
                  </a:schemeClr>
                </a:solidFill>
                <a:prstDash val="solid"/>
                <a:miter lim="800000"/>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'Resumen Gestión'!$G$11:$G$29</c:f>
              <c:multiLvlStrCache>
                <c:ptCount val="13"/>
                <c:lvl>
                  <c:pt idx="0">
                    <c:v>Mantenimiento de carrocerías externas y vidrios</c:v>
                  </c:pt>
                  <c:pt idx="1">
                    <c:v>Repuestos para Mantenimiento de UT</c:v>
                  </c:pt>
                  <c:pt idx="2">
                    <c:v>Compra de baterías para UT</c:v>
                  </c:pt>
                  <c:pt idx="3">
                    <c:v>Compra de Filtros para UT</c:v>
                  </c:pt>
                  <c:pt idx="4">
                    <c:v>Compras de Insumos de Oficina</c:v>
                  </c:pt>
                  <c:pt idx="5">
                    <c:v>Insumos de Limpieza</c:v>
                  </c:pt>
                  <c:pt idx="6">
                    <c:v>Mantenimiento de carrocerías externas y vidrios</c:v>
                  </c:pt>
                  <c:pt idx="7">
                    <c:v>Repuestos para Mantenimiento de UT</c:v>
                  </c:pt>
                  <c:pt idx="8">
                    <c:v>Servicio de diagnóstico de cajas de transmisión</c:v>
                  </c:pt>
                  <c:pt idx="9">
                    <c:v>Servicios de Grúa por FR Carretera - TURINTEL</c:v>
                  </c:pt>
                  <c:pt idx="10">
                    <c:v>Servicios de reparación de radiadores</c:v>
                  </c:pt>
                  <c:pt idx="11">
                    <c:v>Compra de aceites y lubricantes para UT</c:v>
                  </c:pt>
                  <c:pt idx="12">
                    <c:v>Compra de llantas y recauches para UT</c:v>
                  </c:pt>
                </c:lvl>
                <c:lvl>
                  <c:pt idx="0">
                    <c:v>CRC</c:v>
                  </c:pt>
                  <c:pt idx="2">
                    <c:v>CRC</c:v>
                  </c:pt>
                  <c:pt idx="11">
                    <c:v>USD</c:v>
                  </c:pt>
                </c:lvl>
                <c:lvl>
                  <c:pt idx="0">
                    <c:v>Contado</c:v>
                  </c:pt>
                  <c:pt idx="2">
                    <c:v>Crédito</c:v>
                  </c:pt>
                </c:lvl>
              </c:multiLvlStrCache>
            </c:multiLvlStrRef>
          </c:cat>
          <c:val>
            <c:numRef>
              <c:f>'Resumen Gestión'!$H$11:$H$29</c:f>
              <c:numCache>
                <c:formatCode>[$₡-140A]#,##0.00</c:formatCode>
                <c:ptCount val="13"/>
                <c:pt idx="0">
                  <c:v>505500</c:v>
                </c:pt>
                <c:pt idx="1">
                  <c:v>210723</c:v>
                </c:pt>
                <c:pt idx="2">
                  <c:v>634000</c:v>
                </c:pt>
                <c:pt idx="3">
                  <c:v>330525</c:v>
                </c:pt>
                <c:pt idx="4">
                  <c:v>233136.7</c:v>
                </c:pt>
                <c:pt idx="5">
                  <c:v>1373500</c:v>
                </c:pt>
                <c:pt idx="6">
                  <c:v>836832</c:v>
                </c:pt>
                <c:pt idx="7">
                  <c:v>9228154.5099999998</c:v>
                </c:pt>
                <c:pt idx="8">
                  <c:v>1000000</c:v>
                </c:pt>
                <c:pt idx="9">
                  <c:v>248600</c:v>
                </c:pt>
                <c:pt idx="10">
                  <c:v>160000.01</c:v>
                </c:pt>
              </c:numCache>
            </c:numRef>
          </c:val>
          <c:extLst>
            <c:ext xmlns:c16="http://schemas.microsoft.com/office/drawing/2014/chart" uri="{C3380CC4-5D6E-409C-BE32-E72D297353CC}">
              <c16:uniqueId val="{00000000-8F3B-4091-8979-C7DFAF04D992}"/>
            </c:ext>
          </c:extLst>
        </c:ser>
        <c:ser>
          <c:idx val="1"/>
          <c:order val="1"/>
          <c:tx>
            <c:strRef>
              <c:f>'Resumen Gestión'!$I$10</c:f>
              <c:strCache>
                <c:ptCount val="1"/>
                <c:pt idx="0">
                  <c:v>Dólares</c:v>
                </c:pt>
              </c:strCache>
            </c:strRef>
          </c:tx>
          <c:spPr>
            <a:solidFill>
              <a:schemeClr val="accent2"/>
            </a:solidFill>
            <a:ln>
              <a:noFill/>
            </a:ln>
            <a:effectLst/>
          </c:spPr>
          <c:invertIfNegative val="0"/>
          <c:dLbls>
            <c:spPr>
              <a:solidFill>
                <a:srgbClr val="ED7D31"/>
              </a:solid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'Resumen Gestión'!$G$11:$G$29</c:f>
              <c:multiLvlStrCache>
                <c:ptCount val="13"/>
                <c:lvl>
                  <c:pt idx="0">
                    <c:v>Mantenimiento de carrocerías externas y vidrios</c:v>
                  </c:pt>
                  <c:pt idx="1">
                    <c:v>Repuestos para Mantenimiento de UT</c:v>
                  </c:pt>
                  <c:pt idx="2">
                    <c:v>Compra de baterías para UT</c:v>
                  </c:pt>
                  <c:pt idx="3">
                    <c:v>Compra de Filtros para UT</c:v>
                  </c:pt>
                  <c:pt idx="4">
                    <c:v>Compras de Insumos de Oficina</c:v>
                  </c:pt>
                  <c:pt idx="5">
                    <c:v>Insumos de Limpieza</c:v>
                  </c:pt>
                  <c:pt idx="6">
                    <c:v>Mantenimiento de carrocerías externas y vidrios</c:v>
                  </c:pt>
                  <c:pt idx="7">
                    <c:v>Repuestos para Mantenimiento de UT</c:v>
                  </c:pt>
                  <c:pt idx="8">
                    <c:v>Servicio de diagnóstico de cajas de transmisión</c:v>
                  </c:pt>
                  <c:pt idx="9">
                    <c:v>Servicios de Grúa por FR Carretera - TURINTEL</c:v>
                  </c:pt>
                  <c:pt idx="10">
                    <c:v>Servicios de reparación de radiadores</c:v>
                  </c:pt>
                  <c:pt idx="11">
                    <c:v>Compra de aceites y lubricantes para UT</c:v>
                  </c:pt>
                  <c:pt idx="12">
                    <c:v>Compra de llantas y recauches para UT</c:v>
                  </c:pt>
                </c:lvl>
                <c:lvl>
                  <c:pt idx="0">
                    <c:v>CRC</c:v>
                  </c:pt>
                  <c:pt idx="2">
                    <c:v>CRC</c:v>
                  </c:pt>
                  <c:pt idx="11">
                    <c:v>USD</c:v>
                  </c:pt>
                </c:lvl>
                <c:lvl>
                  <c:pt idx="0">
                    <c:v>Contado</c:v>
                  </c:pt>
                  <c:pt idx="2">
                    <c:v>Crédito</c:v>
                  </c:pt>
                </c:lvl>
              </c:multiLvlStrCache>
            </c:multiLvlStrRef>
          </c:cat>
          <c:val>
            <c:numRef>
              <c:f>'Resumen Gestión'!$I$11:$I$29</c:f>
              <c:numCache>
                <c:formatCode>"$"#,##0.00</c:formatCode>
                <c:ptCount val="13"/>
                <c:pt idx="11">
                  <c:v>5764.99</c:v>
                </c:pt>
                <c:pt idx="12">
                  <c:v>3882.69</c:v>
                </c:pt>
              </c:numCache>
            </c:numRef>
          </c:val>
          <c:extLst>
            <c:ext xmlns:c16="http://schemas.microsoft.com/office/drawing/2014/chart" uri="{C3380CC4-5D6E-409C-BE32-E72D297353CC}">
              <c16:uniqueId val="{00000001-8F3B-4091-8979-C7DFAF04D992}"/>
            </c:ext>
          </c:extLst>
        </c:ser>
        <c:dLbls>
          <c:dLblPos val="outEnd"/>
          <c:showLegendKey val="0"/>
          <c:showVal val="1"/>
          <c:showCatName val="0"/>
          <c:showSerName val="0"/>
          <c:showPercent val="0"/>
          <c:showBubbleSize val="0"/>
        </c:dLbls>
        <c:gapWidth val="219"/>
        <c:axId val="489842624"/>
        <c:axId val="489849280"/>
      </c:barChart>
      <c:catAx>
        <c:axId val="489842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crossAx val="489849280"/>
        <c:crosses val="autoZero"/>
        <c:auto val="1"/>
        <c:lblAlgn val="ctr"/>
        <c:lblOffset val="100"/>
        <c:noMultiLvlLbl val="0"/>
      </c:catAx>
      <c:valAx>
        <c:axId val="489849280"/>
        <c:scaling>
          <c:orientation val="minMax"/>
        </c:scaling>
        <c:delete val="0"/>
        <c:axPos val="b"/>
        <c:majorGridlines>
          <c:spPr>
            <a:ln w="9525" cap="flat" cmpd="sng" algn="ctr">
              <a:solidFill>
                <a:schemeClr val="tx1">
                  <a:lumMod val="15000"/>
                  <a:lumOff val="85000"/>
                </a:schemeClr>
              </a:solidFill>
              <a:round/>
            </a:ln>
            <a:effectLst/>
          </c:spPr>
        </c:majorGridlines>
        <c:numFmt formatCode="[$₡-140A]#,##0.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crossAx val="489842624"/>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1000"/>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solidFill>
              <a:schemeClr val="accent2"/>
            </a:solidFill>
            <a:ln w="12700" cap="flat" cmpd="sng" algn="ctr">
              <a:solidFill>
                <a:schemeClr val="accent2">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3399"/>
          </a:solidFill>
          <a:ln>
            <a:noFill/>
          </a:ln>
          <a:effectLst/>
        </c:spPr>
        <c:marker>
          <c:symbol val="none"/>
        </c:marker>
        <c:dLbl>
          <c:idx val="0"/>
          <c:spPr>
            <a:solidFill>
              <a:schemeClr val="accent1"/>
            </a:solidFill>
            <a:ln w="12700" cap="flat" cmpd="sng" algn="ctr">
              <a:solidFill>
                <a:schemeClr val="accent1">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solidFill>
              <a:schemeClr val="accent6"/>
            </a:solidFill>
            <a:ln w="12700" cap="flat" cmpd="sng" algn="ctr">
              <a:solidFill>
                <a:schemeClr val="accent6">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solidFill>
              <a:schemeClr val="accent2"/>
            </a:solidFill>
            <a:ln w="12700" cap="flat" cmpd="sng" algn="ctr">
              <a:solidFill>
                <a:schemeClr val="accent2">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3399"/>
          </a:solidFill>
          <a:ln>
            <a:noFill/>
          </a:ln>
          <a:effectLst/>
        </c:spPr>
        <c:marker>
          <c:symbol val="none"/>
        </c:marker>
        <c:dLbl>
          <c:idx val="0"/>
          <c:spPr>
            <a:solidFill>
              <a:schemeClr val="accent1"/>
            </a:solidFill>
            <a:ln w="12700" cap="flat" cmpd="sng" algn="ctr">
              <a:solidFill>
                <a:schemeClr val="accent1">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solidFill>
              <a:schemeClr val="accent6"/>
            </a:solidFill>
            <a:ln w="12700" cap="flat" cmpd="sng" algn="ctr">
              <a:solidFill>
                <a:schemeClr val="accent6">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003994"/>
          </a:solidFill>
          <a:ln>
            <a:noFill/>
          </a:ln>
          <a:effectLst/>
        </c:spPr>
        <c:marker>
          <c:symbol val="none"/>
        </c:marker>
        <c:dLbl>
          <c:idx val="0"/>
          <c:spPr>
            <a:solidFill>
              <a:srgbClr val="003994"/>
            </a:solid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003994"/>
          </a:solidFill>
          <a:ln>
            <a:noFill/>
          </a:ln>
          <a:effectLst/>
        </c:spPr>
        <c:marker>
          <c:symbol val="none"/>
        </c:marker>
        <c:dLbl>
          <c:idx val="0"/>
          <c:spPr>
            <a:solidFill>
              <a:srgbClr val="003994"/>
            </a:solid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003994"/>
          </a:solidFill>
          <a:ln>
            <a:noFill/>
          </a:ln>
          <a:effectLst/>
        </c:spPr>
        <c:marker>
          <c:symbol val="none"/>
        </c:marker>
        <c:dLbl>
          <c:idx val="0"/>
          <c:spPr>
            <a:solidFill>
              <a:srgbClr val="003994"/>
            </a:solid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rgbClr val="003994"/>
            </a:solidFill>
            <a:ln>
              <a:noFill/>
            </a:ln>
            <a:effectLst/>
          </c:spPr>
          <c:invertIfNegative val="0"/>
          <c:dLbls>
            <c:spPr>
              <a:solidFill>
                <a:srgbClr val="003994"/>
              </a:solid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7"/>
              <c:pt idx="0">
                <c:v>(blank)
Contado</c:v>
              </c:pt>
              <c:pt idx="1">
                <c:v>SIN VENCER
Contado</c:v>
              </c:pt>
              <c:pt idx="2">
                <c:v>0 A 30
Crédito</c:v>
              </c:pt>
              <c:pt idx="3">
                <c:v>31 A 60
Crédito</c:v>
              </c:pt>
              <c:pt idx="4">
                <c:v>61 A 90
Crédito</c:v>
              </c:pt>
              <c:pt idx="5">
                <c:v>91 A 120
Crédito</c:v>
              </c:pt>
              <c:pt idx="6">
                <c:v>MAS DE 120
Crédito</c:v>
              </c:pt>
            </c:strLit>
          </c:cat>
          <c:val>
            <c:numLit>
              <c:formatCode>[$₡-140A]#,##0.00</c:formatCode>
              <c:ptCount val="7"/>
              <c:pt idx="0">
                <c:v>210723</c:v>
              </c:pt>
              <c:pt idx="1">
                <c:v>505500</c:v>
              </c:pt>
              <c:pt idx="2">
                <c:v>2637641.87</c:v>
              </c:pt>
              <c:pt idx="3">
                <c:v>2387627.33</c:v>
              </c:pt>
              <c:pt idx="4">
                <c:v>2607195.08</c:v>
              </c:pt>
              <c:pt idx="5">
                <c:v>3734781.5000000005</c:v>
              </c:pt>
              <c:pt idx="6">
                <c:v>2677502.44</c:v>
              </c:pt>
            </c:numLit>
          </c:val>
          <c:extLst>
            <c:ext xmlns:c16="http://schemas.microsoft.com/office/drawing/2014/chart" uri="{C3380CC4-5D6E-409C-BE32-E72D297353CC}">
              <c16:uniqueId val="{00000000-F5B1-4B12-85A1-15F3698F1E3B}"/>
            </c:ext>
          </c:extLst>
        </c:ser>
        <c:dLbls>
          <c:dLblPos val="outEnd"/>
          <c:showLegendKey val="0"/>
          <c:showVal val="1"/>
          <c:showCatName val="0"/>
          <c:showSerName val="0"/>
          <c:showPercent val="0"/>
          <c:showBubbleSize val="0"/>
        </c:dLbls>
        <c:gapWidth val="219"/>
        <c:overlap val="-27"/>
        <c:axId val="1328945327"/>
        <c:axId val="1328963215"/>
      </c:barChart>
      <c:catAx>
        <c:axId val="13289453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28963215"/>
        <c:crosses val="autoZero"/>
        <c:auto val="1"/>
        <c:lblAlgn val="ctr"/>
        <c:lblOffset val="100"/>
        <c:noMultiLvlLbl val="0"/>
        <c:extLst>
          <c:ext xmlns:c15="http://schemas.microsoft.com/office/drawing/2012/chart" uri="{F40574EE-89B7-4290-83BB-5DA773EAF853}">
            <c15:numFmt c:formatCode="General" c:sourceLinked="1"/>
          </c:ext>
        </c:extLst>
      </c:catAx>
      <c:valAx>
        <c:axId val="1328963215"/>
        <c:scaling>
          <c:orientation val="minMax"/>
        </c:scaling>
        <c:delete val="0"/>
        <c:axPos val="l"/>
        <c:numFmt formatCode="[$₡-140A]#,##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28945327"/>
        <c:crosses val="autoZero"/>
        <c:crossBetween val="between"/>
        <c:extLst>
          <c:ext xmlns:c15="http://schemas.microsoft.com/office/drawing/2012/chart" uri="{F40574EE-89B7-4290-83BB-5DA773EAF853}">
            <c15:numFmt c:formatCode="[$₡-140A]#,##0.00" c:sourceLinked="1"/>
          </c:ext>
        </c:extLst>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s-ES"/>
    </a:p>
  </c:txPr>
  <c:extLst>
    <c:ext xmlns:c15="http://schemas.microsoft.com/office/drawing/2012/chart" uri="{723BEF56-08C2-4564-9609-F4CBC75E7E54}">
      <c15:pivotSource>
        <c15:name>[20240429 RYMSA Sugerido Pagos a Prov v3 viejo.xlsx]PivotChartTable5</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solidFill>
              <a:schemeClr val="accent2"/>
            </a:solidFill>
            <a:ln w="12700" cap="flat" cmpd="sng" algn="ctr">
              <a:solidFill>
                <a:schemeClr val="accent2">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3399"/>
          </a:solidFill>
          <a:ln>
            <a:noFill/>
          </a:ln>
          <a:effectLst/>
        </c:spPr>
        <c:marker>
          <c:symbol val="none"/>
        </c:marker>
        <c:dLbl>
          <c:idx val="0"/>
          <c:spPr>
            <a:solidFill>
              <a:schemeClr val="accent1"/>
            </a:solidFill>
            <a:ln w="12700" cap="flat" cmpd="sng" algn="ctr">
              <a:solidFill>
                <a:schemeClr val="accent1">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solidFill>
              <a:schemeClr val="accent6"/>
            </a:solidFill>
            <a:ln w="12700" cap="flat" cmpd="sng" algn="ctr">
              <a:solidFill>
                <a:schemeClr val="accent6">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solidFill>
              <a:schemeClr val="accent2"/>
            </a:solidFill>
            <a:ln w="12700" cap="flat" cmpd="sng" algn="ctr">
              <a:solidFill>
                <a:schemeClr val="accent2">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3399"/>
          </a:solidFill>
          <a:ln>
            <a:noFill/>
          </a:ln>
          <a:effectLst/>
        </c:spPr>
        <c:marker>
          <c:symbol val="none"/>
        </c:marker>
        <c:dLbl>
          <c:idx val="0"/>
          <c:spPr>
            <a:solidFill>
              <a:schemeClr val="accent1"/>
            </a:solidFill>
            <a:ln w="12700" cap="flat" cmpd="sng" algn="ctr">
              <a:solidFill>
                <a:schemeClr val="accent1">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solidFill>
              <a:schemeClr val="accent6"/>
            </a:solidFill>
            <a:ln w="12700" cap="flat" cmpd="sng" algn="ctr">
              <a:solidFill>
                <a:schemeClr val="accent6">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003994"/>
          </a:solidFill>
          <a:ln>
            <a:noFill/>
          </a:ln>
          <a:effectLst/>
        </c:spPr>
        <c:marker>
          <c:symbol val="none"/>
        </c:marker>
        <c:dLbl>
          <c:idx val="0"/>
          <c:spPr>
            <a:solidFill>
              <a:srgbClr val="003994"/>
            </a:solid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003994"/>
          </a:solidFill>
          <a:ln>
            <a:noFill/>
          </a:ln>
          <a:effectLst/>
        </c:spPr>
        <c:marker>
          <c:symbol val="none"/>
        </c:marker>
        <c:dLbl>
          <c:idx val="0"/>
          <c:spPr>
            <a:solidFill>
              <a:srgbClr val="003994"/>
            </a:solid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003994"/>
          </a:solidFill>
          <a:ln>
            <a:noFill/>
          </a:ln>
          <a:effectLst/>
        </c:spPr>
        <c:marker>
          <c:symbol val="none"/>
        </c:marker>
        <c:dLbl>
          <c:idx val="0"/>
          <c:spPr>
            <a:solidFill>
              <a:srgbClr val="003994"/>
            </a:solid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rgbClr val="003994"/>
            </a:solidFill>
            <a:ln>
              <a:noFill/>
            </a:ln>
            <a:effectLst/>
          </c:spPr>
          <c:invertIfNegative val="0"/>
          <c:dLbls>
            <c:spPr>
              <a:solidFill>
                <a:srgbClr val="003994"/>
              </a:solid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0 A 30
Crédito</c:v>
              </c:pt>
              <c:pt idx="1">
                <c:v>91 A 120
Crédito</c:v>
              </c:pt>
              <c:pt idx="2">
                <c:v>MAS DE 120
Crédito</c:v>
              </c:pt>
            </c:strLit>
          </c:cat>
          <c:val>
            <c:numLit>
              <c:formatCode>"$"#,##0.00</c:formatCode>
              <c:ptCount val="3"/>
              <c:pt idx="0">
                <c:v>3082.69</c:v>
              </c:pt>
              <c:pt idx="1">
                <c:v>6464.99</c:v>
              </c:pt>
              <c:pt idx="2">
                <c:v>100</c:v>
              </c:pt>
            </c:numLit>
          </c:val>
          <c:extLst>
            <c:ext xmlns:c16="http://schemas.microsoft.com/office/drawing/2014/chart" uri="{C3380CC4-5D6E-409C-BE32-E72D297353CC}">
              <c16:uniqueId val="{00000000-289A-42D5-9C6B-184538999D76}"/>
            </c:ext>
          </c:extLst>
        </c:ser>
        <c:dLbls>
          <c:dLblPos val="outEnd"/>
          <c:showLegendKey val="0"/>
          <c:showVal val="1"/>
          <c:showCatName val="0"/>
          <c:showSerName val="0"/>
          <c:showPercent val="0"/>
          <c:showBubbleSize val="0"/>
        </c:dLbls>
        <c:gapWidth val="219"/>
        <c:overlap val="-27"/>
        <c:axId val="1328945327"/>
        <c:axId val="1328963215"/>
      </c:barChart>
      <c:catAx>
        <c:axId val="13289453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28963215"/>
        <c:crosses val="autoZero"/>
        <c:auto val="1"/>
        <c:lblAlgn val="ctr"/>
        <c:lblOffset val="100"/>
        <c:noMultiLvlLbl val="0"/>
        <c:extLst>
          <c:ext xmlns:c15="http://schemas.microsoft.com/office/drawing/2012/chart" uri="{F40574EE-89B7-4290-83BB-5DA773EAF853}">
            <c15:numFmt c:formatCode="General" c:sourceLinked="1"/>
          </c:ext>
        </c:extLst>
      </c:catAx>
      <c:valAx>
        <c:axId val="1328963215"/>
        <c:scaling>
          <c:orientation val="minMax"/>
        </c:scaling>
        <c:delete val="0"/>
        <c:axPos val="l"/>
        <c:numFmt formatCode="&quot;$&quot;#,##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28945327"/>
        <c:crosses val="autoZero"/>
        <c:crossBetween val="between"/>
        <c:extLst>
          <c:ext xmlns:c15="http://schemas.microsoft.com/office/drawing/2012/chart" uri="{F40574EE-89B7-4290-83BB-5DA773EAF853}">
            <c15:numFmt c:formatCode="&quot;$&quot;#,##0.00" c:sourceLinked="1"/>
          </c:ext>
        </c:extLst>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s-ES"/>
    </a:p>
  </c:txPr>
  <c:extLst>
    <c:ext xmlns:c15="http://schemas.microsoft.com/office/drawing/2012/chart" uri="{723BEF56-08C2-4564-9609-F4CBC75E7E54}">
      <c15:pivotSource>
        <c15:name>[20240429 RYMSA Sugerido Pagos a Prov v3 viejo.xlsx]PivotChartTable6</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91916</xdr:colOff>
      <xdr:row>4</xdr:row>
      <xdr:rowOff>53730</xdr:rowOff>
    </xdr:to>
    <xdr:pic>
      <xdr:nvPicPr>
        <xdr:cNvPr id="3" name="Picture 2">
          <a:extLst>
            <a:ext uri="{FF2B5EF4-FFF2-40B4-BE49-F238E27FC236}">
              <a16:creationId xmlns:a16="http://schemas.microsoft.com/office/drawing/2014/main" id="{7E71CE99-6FA4-0FC5-AA81-FFA65CAC687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457450" cy="806205"/>
        </a:xfrm>
        <a:prstGeom prst="rect">
          <a:avLst/>
        </a:prstGeom>
      </xdr:spPr>
    </xdr:pic>
    <xdr:clientData/>
  </xdr:twoCellAnchor>
  <xdr:oneCellAnchor>
    <xdr:from>
      <xdr:col>2</xdr:col>
      <xdr:colOff>819150</xdr:colOff>
      <xdr:row>1</xdr:row>
      <xdr:rowOff>76200</xdr:rowOff>
    </xdr:from>
    <xdr:ext cx="5350760" cy="530658"/>
    <xdr:sp macro="" textlink="">
      <xdr:nvSpPr>
        <xdr:cNvPr id="4" name="TextBox 3">
          <a:extLst>
            <a:ext uri="{FF2B5EF4-FFF2-40B4-BE49-F238E27FC236}">
              <a16:creationId xmlns:a16="http://schemas.microsoft.com/office/drawing/2014/main" id="{3A8BCCC7-A03C-3F60-B429-640BF89B5837}"/>
            </a:ext>
          </a:extLst>
        </xdr:cNvPr>
        <xdr:cNvSpPr txBox="1"/>
      </xdr:nvSpPr>
      <xdr:spPr>
        <a:xfrm>
          <a:off x="2466975" y="266700"/>
          <a:ext cx="5350760"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2800" b="1"/>
            <a:t>Sugerido</a:t>
          </a:r>
          <a:r>
            <a:rPr lang="es-ES" sz="2800" b="1" baseline="0"/>
            <a:t> de pagos a proveedor 2.0</a:t>
          </a:r>
          <a:endParaRPr lang="es-ES" sz="2800" b="1"/>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817033</xdr:colOff>
      <xdr:row>4</xdr:row>
      <xdr:rowOff>53730</xdr:rowOff>
    </xdr:to>
    <xdr:pic>
      <xdr:nvPicPr>
        <xdr:cNvPr id="2" name="Picture 1">
          <a:extLst>
            <a:ext uri="{FF2B5EF4-FFF2-40B4-BE49-F238E27FC236}">
              <a16:creationId xmlns:a16="http://schemas.microsoft.com/office/drawing/2014/main" id="{16E7A141-FE02-43AD-92AD-D7A19653CF7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457450" cy="806205"/>
        </a:xfrm>
        <a:prstGeom prst="rect">
          <a:avLst/>
        </a:prstGeom>
      </xdr:spPr>
    </xdr:pic>
    <xdr:clientData/>
  </xdr:twoCellAnchor>
  <xdr:oneCellAnchor>
    <xdr:from>
      <xdr:col>0</xdr:col>
      <xdr:colOff>0</xdr:colOff>
      <xdr:row>3</xdr:row>
      <xdr:rowOff>104775</xdr:rowOff>
    </xdr:from>
    <xdr:ext cx="6915739" cy="530658"/>
    <xdr:sp macro="" textlink="">
      <xdr:nvSpPr>
        <xdr:cNvPr id="3" name="TextBox 2">
          <a:extLst>
            <a:ext uri="{FF2B5EF4-FFF2-40B4-BE49-F238E27FC236}">
              <a16:creationId xmlns:a16="http://schemas.microsoft.com/office/drawing/2014/main" id="{B61BC885-C3A9-49CF-86D2-61C17F0363AF}"/>
            </a:ext>
          </a:extLst>
        </xdr:cNvPr>
        <xdr:cNvSpPr txBox="1"/>
      </xdr:nvSpPr>
      <xdr:spPr>
        <a:xfrm>
          <a:off x="0" y="676275"/>
          <a:ext cx="6915739"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2800" b="1"/>
            <a:t>Resumen</a:t>
          </a:r>
          <a:r>
            <a:rPr lang="es-ES" sz="2800" b="1" baseline="0"/>
            <a:t> detallado de pagos a proveedor 2.0</a:t>
          </a:r>
          <a:endParaRPr lang="es-ES" sz="2800" b="1"/>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76200</xdr:colOff>
      <xdr:row>4</xdr:row>
      <xdr:rowOff>53730</xdr:rowOff>
    </xdr:to>
    <xdr:pic>
      <xdr:nvPicPr>
        <xdr:cNvPr id="2" name="Picture 1">
          <a:extLst>
            <a:ext uri="{FF2B5EF4-FFF2-40B4-BE49-F238E27FC236}">
              <a16:creationId xmlns:a16="http://schemas.microsoft.com/office/drawing/2014/main" id="{97AA99C4-D4AD-4745-8417-BE52811F64D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457450" cy="806205"/>
        </a:xfrm>
        <a:prstGeom prst="rect">
          <a:avLst/>
        </a:prstGeom>
      </xdr:spPr>
    </xdr:pic>
    <xdr:clientData/>
  </xdr:twoCellAnchor>
  <xdr:oneCellAnchor>
    <xdr:from>
      <xdr:col>0</xdr:col>
      <xdr:colOff>0</xdr:colOff>
      <xdr:row>3</xdr:row>
      <xdr:rowOff>104775</xdr:rowOff>
    </xdr:from>
    <xdr:ext cx="5501314" cy="530658"/>
    <xdr:sp macro="" textlink="">
      <xdr:nvSpPr>
        <xdr:cNvPr id="3" name="TextBox 2">
          <a:extLst>
            <a:ext uri="{FF2B5EF4-FFF2-40B4-BE49-F238E27FC236}">
              <a16:creationId xmlns:a16="http://schemas.microsoft.com/office/drawing/2014/main" id="{75C9170A-5A21-4BF4-9794-1FB83914192E}"/>
            </a:ext>
          </a:extLst>
        </xdr:cNvPr>
        <xdr:cNvSpPr txBox="1"/>
      </xdr:nvSpPr>
      <xdr:spPr>
        <a:xfrm>
          <a:off x="0" y="676275"/>
          <a:ext cx="5501314"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2800" b="1"/>
            <a:t>Resumen </a:t>
          </a:r>
          <a:r>
            <a:rPr lang="es-ES" sz="2800" b="1" baseline="0"/>
            <a:t>de pagos a proveedor 2.0</a:t>
          </a:r>
          <a:endParaRPr lang="es-ES" sz="2800" b="1"/>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2</xdr:col>
      <xdr:colOff>9525</xdr:colOff>
      <xdr:row>28</xdr:row>
      <xdr:rowOff>66674</xdr:rowOff>
    </xdr:from>
    <xdr:to>
      <xdr:col>2</xdr:col>
      <xdr:colOff>1428750</xdr:colOff>
      <xdr:row>33</xdr:row>
      <xdr:rowOff>56197</xdr:rowOff>
    </xdr:to>
    <xdr:grpSp>
      <xdr:nvGrpSpPr>
        <xdr:cNvPr id="2" name="Group 1">
          <a:extLst>
            <a:ext uri="{FF2B5EF4-FFF2-40B4-BE49-F238E27FC236}">
              <a16:creationId xmlns:a16="http://schemas.microsoft.com/office/drawing/2014/main" id="{35F47E14-E932-4493-850C-046AB6354F8B}"/>
            </a:ext>
          </a:extLst>
        </xdr:cNvPr>
        <xdr:cNvGrpSpPr/>
      </xdr:nvGrpSpPr>
      <xdr:grpSpPr>
        <a:xfrm>
          <a:off x="188819" y="5591174"/>
          <a:ext cx="1419225" cy="942023"/>
          <a:chOff x="104775" y="371475"/>
          <a:chExt cx="1657350" cy="1381125"/>
        </a:xfrm>
      </xdr:grpSpPr>
      <xdr:sp macro="" textlink="">
        <xdr:nvSpPr>
          <xdr:cNvPr id="3" name="Rectangle: Rounded Corners 2">
            <a:extLst>
              <a:ext uri="{FF2B5EF4-FFF2-40B4-BE49-F238E27FC236}">
                <a16:creationId xmlns:a16="http://schemas.microsoft.com/office/drawing/2014/main" id="{C342364B-1A4E-CCBF-CA23-0BFF7E50BDEA}"/>
              </a:ext>
            </a:extLst>
          </xdr:cNvPr>
          <xdr:cNvSpPr/>
        </xdr:nvSpPr>
        <xdr:spPr>
          <a:xfrm>
            <a:off x="104775" y="371475"/>
            <a:ext cx="1657350" cy="1381125"/>
          </a:xfrm>
          <a:prstGeom prst="roundRect">
            <a:avLst>
              <a:gd name="adj" fmla="val 7012"/>
            </a:avLst>
          </a:prstGeom>
          <a:solidFill>
            <a:srgbClr val="C0000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4" name="TextBox 3">
            <a:extLst>
              <a:ext uri="{FF2B5EF4-FFF2-40B4-BE49-F238E27FC236}">
                <a16:creationId xmlns:a16="http://schemas.microsoft.com/office/drawing/2014/main" id="{64A0BCA1-36F2-2086-5C60-7270D5C9815D}"/>
              </a:ext>
            </a:extLst>
          </xdr:cNvPr>
          <xdr:cNvSpPr txBox="1"/>
        </xdr:nvSpPr>
        <xdr:spPr>
          <a:xfrm>
            <a:off x="258142" y="400050"/>
            <a:ext cx="12490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s-ES" sz="1100" b="1">
                <a:solidFill>
                  <a:schemeClr val="bg1"/>
                </a:solidFill>
              </a:rPr>
              <a:t>Alertas</a:t>
            </a:r>
            <a:r>
              <a:rPr lang="es-ES" sz="1100" b="1" baseline="0">
                <a:solidFill>
                  <a:schemeClr val="bg1"/>
                </a:solidFill>
              </a:rPr>
              <a:t> en pagos</a:t>
            </a:r>
            <a:endParaRPr lang="es-ES" sz="1100" b="1">
              <a:solidFill>
                <a:schemeClr val="bg1"/>
              </a:solidFill>
            </a:endParaRPr>
          </a:p>
        </xdr:txBody>
      </xdr:sp>
      <xdr:sp macro="" textlink="'Sugerido Crédito'!S3">
        <xdr:nvSpPr>
          <xdr:cNvPr id="5" name="TextBox 4">
            <a:extLst>
              <a:ext uri="{FF2B5EF4-FFF2-40B4-BE49-F238E27FC236}">
                <a16:creationId xmlns:a16="http://schemas.microsoft.com/office/drawing/2014/main" id="{E8051AE8-0AB1-94CB-0C5D-73D633442ACA}"/>
              </a:ext>
            </a:extLst>
          </xdr:cNvPr>
          <xdr:cNvSpPr txBox="1"/>
        </xdr:nvSpPr>
        <xdr:spPr>
          <a:xfrm>
            <a:off x="507223" y="971965"/>
            <a:ext cx="885112" cy="6949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indent="0" algn="ctr"/>
            <a:fld id="{2ACC238F-13BD-4784-A197-2E2034ED74F5}" type="TxLink">
              <a:rPr lang="en-US" sz="4400" b="0" i="0" u="none" strike="noStrike">
                <a:solidFill>
                  <a:schemeClr val="bg1"/>
                </a:solidFill>
                <a:latin typeface="Calibri"/>
                <a:ea typeface="Calibri"/>
                <a:cs typeface="Calibri"/>
              </a:rPr>
              <a:pPr marL="0" indent="0" algn="ctr"/>
              <a:t>0</a:t>
            </a:fld>
            <a:endParaRPr lang="es-ES" sz="4400" b="0" i="0" u="none" strike="noStrike">
              <a:solidFill>
                <a:schemeClr val="bg1"/>
              </a:solidFill>
              <a:latin typeface="Calibri"/>
              <a:ea typeface="Calibri"/>
              <a:cs typeface="Calibri"/>
            </a:endParaRPr>
          </a:p>
        </xdr:txBody>
      </xdr:sp>
      <xdr:cxnSp macro="">
        <xdr:nvCxnSpPr>
          <xdr:cNvPr id="6" name="Straight Connector 5">
            <a:extLst>
              <a:ext uri="{FF2B5EF4-FFF2-40B4-BE49-F238E27FC236}">
                <a16:creationId xmlns:a16="http://schemas.microsoft.com/office/drawing/2014/main" id="{FBE5B015-8B0C-ABCC-361B-F25D62574AC4}"/>
              </a:ext>
            </a:extLst>
          </xdr:cNvPr>
          <xdr:cNvCxnSpPr/>
        </xdr:nvCxnSpPr>
        <xdr:spPr>
          <a:xfrm>
            <a:off x="180975" y="862258"/>
            <a:ext cx="1514475" cy="0"/>
          </a:xfrm>
          <a:prstGeom prst="line">
            <a:avLst/>
          </a:prstGeom>
          <a:ln>
            <a:solidFill>
              <a:schemeClr val="bg1"/>
            </a:solidFill>
          </a:ln>
        </xdr:spPr>
        <xdr:style>
          <a:lnRef idx="3">
            <a:schemeClr val="dk1"/>
          </a:lnRef>
          <a:fillRef idx="0">
            <a:schemeClr val="dk1"/>
          </a:fillRef>
          <a:effectRef idx="2">
            <a:schemeClr val="dk1"/>
          </a:effectRef>
          <a:fontRef idx="minor">
            <a:schemeClr val="tx1"/>
          </a:fontRef>
        </xdr:style>
      </xdr:cxnSp>
    </xdr:grpSp>
    <xdr:clientData/>
  </xdr:twoCellAnchor>
  <xdr:twoCellAnchor>
    <xdr:from>
      <xdr:col>2</xdr:col>
      <xdr:colOff>28576</xdr:colOff>
      <xdr:row>33</xdr:row>
      <xdr:rowOff>94298</xdr:rowOff>
    </xdr:from>
    <xdr:to>
      <xdr:col>2</xdr:col>
      <xdr:colOff>1438276</xdr:colOff>
      <xdr:row>39</xdr:row>
      <xdr:rowOff>113348</xdr:rowOff>
    </xdr:to>
    <xdr:grpSp>
      <xdr:nvGrpSpPr>
        <xdr:cNvPr id="7" name="Group 6">
          <a:extLst>
            <a:ext uri="{FF2B5EF4-FFF2-40B4-BE49-F238E27FC236}">
              <a16:creationId xmlns:a16="http://schemas.microsoft.com/office/drawing/2014/main" id="{0952EF21-CE3E-45A6-90D0-A15B1CD93618}"/>
            </a:ext>
          </a:extLst>
        </xdr:cNvPr>
        <xdr:cNvGrpSpPr/>
      </xdr:nvGrpSpPr>
      <xdr:grpSpPr>
        <a:xfrm>
          <a:off x="207870" y="6571298"/>
          <a:ext cx="1409700" cy="1162050"/>
          <a:chOff x="1800225" y="371475"/>
          <a:chExt cx="1533525" cy="1381125"/>
        </a:xfrm>
      </xdr:grpSpPr>
      <xdr:sp macro="" textlink="">
        <xdr:nvSpPr>
          <xdr:cNvPr id="8" name="Rectangle: Rounded Corners 7">
            <a:extLst>
              <a:ext uri="{FF2B5EF4-FFF2-40B4-BE49-F238E27FC236}">
                <a16:creationId xmlns:a16="http://schemas.microsoft.com/office/drawing/2014/main" id="{130FD5CD-0A20-8D65-F9FD-805F1E1383ED}"/>
              </a:ext>
            </a:extLst>
          </xdr:cNvPr>
          <xdr:cNvSpPr/>
        </xdr:nvSpPr>
        <xdr:spPr>
          <a:xfrm>
            <a:off x="1800225" y="371475"/>
            <a:ext cx="1533525" cy="1381125"/>
          </a:xfrm>
          <a:prstGeom prst="roundRect">
            <a:avLst>
              <a:gd name="adj" fmla="val 7012"/>
            </a:avLst>
          </a:prstGeom>
          <a:solidFill>
            <a:schemeClr val="tx2"/>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9" name="TextBox 8">
            <a:extLst>
              <a:ext uri="{FF2B5EF4-FFF2-40B4-BE49-F238E27FC236}">
                <a16:creationId xmlns:a16="http://schemas.microsoft.com/office/drawing/2014/main" id="{D961515C-AB27-61B3-81E3-9145DEDE0BED}"/>
              </a:ext>
            </a:extLst>
          </xdr:cNvPr>
          <xdr:cNvSpPr txBox="1"/>
        </xdr:nvSpPr>
        <xdr:spPr>
          <a:xfrm>
            <a:off x="1809750" y="400050"/>
            <a:ext cx="1524000" cy="5261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s-ES" sz="1050" b="1">
                <a:solidFill>
                  <a:schemeClr val="bg1"/>
                </a:solidFill>
              </a:rPr>
              <a:t>Cantidad de Facturas que se pagarán</a:t>
            </a:r>
          </a:p>
        </xdr:txBody>
      </xdr:sp>
      <xdr:cxnSp macro="">
        <xdr:nvCxnSpPr>
          <xdr:cNvPr id="10" name="Straight Connector 9">
            <a:extLst>
              <a:ext uri="{FF2B5EF4-FFF2-40B4-BE49-F238E27FC236}">
                <a16:creationId xmlns:a16="http://schemas.microsoft.com/office/drawing/2014/main" id="{04F3C3E8-111C-80A6-206D-9FB94F3645AD}"/>
              </a:ext>
            </a:extLst>
          </xdr:cNvPr>
          <xdr:cNvCxnSpPr/>
        </xdr:nvCxnSpPr>
        <xdr:spPr>
          <a:xfrm>
            <a:off x="1876425" y="881843"/>
            <a:ext cx="1390649" cy="0"/>
          </a:xfrm>
          <a:prstGeom prst="line">
            <a:avLst/>
          </a:prstGeom>
          <a:ln>
            <a:solidFill>
              <a:schemeClr val="bg1"/>
            </a:solidFill>
          </a:ln>
        </xdr:spPr>
        <xdr:style>
          <a:lnRef idx="3">
            <a:schemeClr val="dk1"/>
          </a:lnRef>
          <a:fillRef idx="0">
            <a:schemeClr val="dk1"/>
          </a:fillRef>
          <a:effectRef idx="2">
            <a:schemeClr val="dk1"/>
          </a:effectRef>
          <a:fontRef idx="minor">
            <a:schemeClr val="tx1"/>
          </a:fontRef>
        </xdr:style>
      </xdr:cxnSp>
      <xdr:sp macro="" textlink="'Sugerido Crédito'!O2">
        <xdr:nvSpPr>
          <xdr:cNvPr id="11" name="TextBox 10">
            <a:extLst>
              <a:ext uri="{FF2B5EF4-FFF2-40B4-BE49-F238E27FC236}">
                <a16:creationId xmlns:a16="http://schemas.microsoft.com/office/drawing/2014/main" id="{F79DE722-A720-8E5E-CA8F-239363E21B72}"/>
              </a:ext>
            </a:extLst>
          </xdr:cNvPr>
          <xdr:cNvSpPr txBox="1"/>
        </xdr:nvSpPr>
        <xdr:spPr>
          <a:xfrm>
            <a:off x="1981200" y="880905"/>
            <a:ext cx="1155702" cy="7859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indent="0" algn="ctr"/>
            <a:fld id="{1F8C900B-9D7C-4F7D-ABDB-5CCFAF52B899}" type="TxLink">
              <a:rPr lang="en-US" sz="4800" b="0" i="0" u="none" strike="noStrike">
                <a:solidFill>
                  <a:schemeClr val="bg1"/>
                </a:solidFill>
                <a:latin typeface="Calibri"/>
                <a:ea typeface="Calibri"/>
                <a:cs typeface="Calibri"/>
              </a:rPr>
              <a:pPr marL="0" indent="0" algn="ctr"/>
              <a:t> 78 </a:t>
            </a:fld>
            <a:endParaRPr lang="es-ES" sz="4800" b="0" i="0" u="none" strike="noStrike">
              <a:solidFill>
                <a:schemeClr val="bg1"/>
              </a:solidFill>
              <a:latin typeface="Calibri"/>
              <a:ea typeface="Calibri"/>
              <a:cs typeface="Calibri"/>
            </a:endParaRPr>
          </a:p>
        </xdr:txBody>
      </xdr:sp>
    </xdr:grpSp>
    <xdr:clientData/>
  </xdr:twoCellAnchor>
  <xdr:twoCellAnchor>
    <xdr:from>
      <xdr:col>9</xdr:col>
      <xdr:colOff>219075</xdr:colOff>
      <xdr:row>6</xdr:row>
      <xdr:rowOff>102871</xdr:rowOff>
    </xdr:from>
    <xdr:to>
      <xdr:col>12</xdr:col>
      <xdr:colOff>371475</xdr:colOff>
      <xdr:row>12</xdr:row>
      <xdr:rowOff>114301</xdr:rowOff>
    </xdr:to>
    <xdr:grpSp>
      <xdr:nvGrpSpPr>
        <xdr:cNvPr id="12" name="Group 11">
          <a:extLst>
            <a:ext uri="{FF2B5EF4-FFF2-40B4-BE49-F238E27FC236}">
              <a16:creationId xmlns:a16="http://schemas.microsoft.com/office/drawing/2014/main" id="{72D77101-53EC-4DA2-8F64-F1AEC1B65DB7}"/>
            </a:ext>
          </a:extLst>
        </xdr:cNvPr>
        <xdr:cNvGrpSpPr/>
      </xdr:nvGrpSpPr>
      <xdr:grpSpPr>
        <a:xfrm>
          <a:off x="10696575" y="1245871"/>
          <a:ext cx="2976282" cy="1344930"/>
          <a:chOff x="3371850" y="371475"/>
          <a:chExt cx="1543050" cy="1381125"/>
        </a:xfrm>
      </xdr:grpSpPr>
      <xdr:sp macro="" textlink="">
        <xdr:nvSpPr>
          <xdr:cNvPr id="13" name="Rectangle: Rounded Corners 12">
            <a:extLst>
              <a:ext uri="{FF2B5EF4-FFF2-40B4-BE49-F238E27FC236}">
                <a16:creationId xmlns:a16="http://schemas.microsoft.com/office/drawing/2014/main" id="{20BB9DC0-FB14-A2D3-A020-A5A3242FA59D}"/>
              </a:ext>
            </a:extLst>
          </xdr:cNvPr>
          <xdr:cNvSpPr/>
        </xdr:nvSpPr>
        <xdr:spPr>
          <a:xfrm>
            <a:off x="3371850" y="371475"/>
            <a:ext cx="1533525" cy="1381125"/>
          </a:xfrm>
          <a:prstGeom prst="roundRect">
            <a:avLst>
              <a:gd name="adj" fmla="val 7012"/>
            </a:avLst>
          </a:prstGeom>
          <a:solidFill>
            <a:schemeClr val="tx2"/>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4" name="TextBox 13">
            <a:extLst>
              <a:ext uri="{FF2B5EF4-FFF2-40B4-BE49-F238E27FC236}">
                <a16:creationId xmlns:a16="http://schemas.microsoft.com/office/drawing/2014/main" id="{D77892C8-EA10-5C57-8397-BB5E2FC8853D}"/>
              </a:ext>
            </a:extLst>
          </xdr:cNvPr>
          <xdr:cNvSpPr txBox="1"/>
        </xdr:nvSpPr>
        <xdr:spPr>
          <a:xfrm>
            <a:off x="3390900" y="400050"/>
            <a:ext cx="1524000" cy="3051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050" b="1">
                <a:solidFill>
                  <a:schemeClr val="bg1"/>
                </a:solidFill>
              </a:rPr>
              <a:t>Monto</a:t>
            </a:r>
            <a:r>
              <a:rPr lang="es-ES" sz="1050" b="1" baseline="0">
                <a:solidFill>
                  <a:schemeClr val="bg1"/>
                </a:solidFill>
              </a:rPr>
              <a:t> Total a Proveedores</a:t>
            </a:r>
            <a:endParaRPr lang="es-ES" sz="1050" b="1">
              <a:solidFill>
                <a:schemeClr val="bg1"/>
              </a:solidFill>
            </a:endParaRPr>
          </a:p>
        </xdr:txBody>
      </xdr:sp>
      <xdr:cxnSp macro="">
        <xdr:nvCxnSpPr>
          <xdr:cNvPr id="15" name="Straight Connector 14">
            <a:extLst>
              <a:ext uri="{FF2B5EF4-FFF2-40B4-BE49-F238E27FC236}">
                <a16:creationId xmlns:a16="http://schemas.microsoft.com/office/drawing/2014/main" id="{029A3521-59FB-1C3F-DAAE-8869BD7E68FF}"/>
              </a:ext>
            </a:extLst>
          </xdr:cNvPr>
          <xdr:cNvCxnSpPr/>
        </xdr:nvCxnSpPr>
        <xdr:spPr>
          <a:xfrm>
            <a:off x="3457575" y="666750"/>
            <a:ext cx="1390650" cy="0"/>
          </a:xfrm>
          <a:prstGeom prst="line">
            <a:avLst/>
          </a:prstGeom>
          <a:ln>
            <a:solidFill>
              <a:schemeClr val="bg1"/>
            </a:solidFill>
          </a:ln>
        </xdr:spPr>
        <xdr:style>
          <a:lnRef idx="3">
            <a:schemeClr val="dk1"/>
          </a:lnRef>
          <a:fillRef idx="0">
            <a:schemeClr val="dk1"/>
          </a:fillRef>
          <a:effectRef idx="2">
            <a:schemeClr val="dk1"/>
          </a:effectRef>
          <a:fontRef idx="minor">
            <a:schemeClr val="tx1"/>
          </a:fontRef>
        </xdr:style>
      </xdr:cxnSp>
      <xdr:sp macro="" textlink="$E$68">
        <xdr:nvSpPr>
          <xdr:cNvPr id="16" name="TextBox 15">
            <a:extLst>
              <a:ext uri="{FF2B5EF4-FFF2-40B4-BE49-F238E27FC236}">
                <a16:creationId xmlns:a16="http://schemas.microsoft.com/office/drawing/2014/main" id="{90CF663C-E93F-8BDF-6E07-E8B87B2DAE64}"/>
              </a:ext>
            </a:extLst>
          </xdr:cNvPr>
          <xdr:cNvSpPr txBox="1"/>
        </xdr:nvSpPr>
        <xdr:spPr>
          <a:xfrm>
            <a:off x="3429000" y="676275"/>
            <a:ext cx="1428750" cy="990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indent="0" algn="ctr"/>
            <a:fld id="{2951D13D-C65C-4294-A956-222C9FD293A7}" type="TxLink">
              <a:rPr lang="en-US" sz="2400" b="0" i="0" u="none" strike="noStrike">
                <a:solidFill>
                  <a:schemeClr val="bg1"/>
                </a:solidFill>
                <a:latin typeface="Calibri"/>
                <a:ea typeface="Calibri"/>
                <a:cs typeface="Calibri"/>
              </a:rPr>
              <a:pPr marL="0" indent="0" algn="ctr"/>
              <a:t>₡19,633,049.62</a:t>
            </a:fld>
            <a:endParaRPr lang="es-ES" sz="400000" b="0" i="0" u="none" strike="noStrike">
              <a:solidFill>
                <a:schemeClr val="bg1"/>
              </a:solidFill>
              <a:latin typeface="Calibri"/>
              <a:ea typeface="Calibri"/>
              <a:cs typeface="Calibri"/>
            </a:endParaRPr>
          </a:p>
        </xdr:txBody>
      </xdr:sp>
    </xdr:grpSp>
    <xdr:clientData/>
  </xdr:twoCellAnchor>
  <xdr:twoCellAnchor>
    <xdr:from>
      <xdr:col>2</xdr:col>
      <xdr:colOff>1504949</xdr:colOff>
      <xdr:row>28</xdr:row>
      <xdr:rowOff>61911</xdr:rowOff>
    </xdr:from>
    <xdr:to>
      <xdr:col>4</xdr:col>
      <xdr:colOff>0</xdr:colOff>
      <xdr:row>33</xdr:row>
      <xdr:rowOff>51434</xdr:rowOff>
    </xdr:to>
    <xdr:grpSp>
      <xdr:nvGrpSpPr>
        <xdr:cNvPr id="17" name="Group 16">
          <a:extLst>
            <a:ext uri="{FF2B5EF4-FFF2-40B4-BE49-F238E27FC236}">
              <a16:creationId xmlns:a16="http://schemas.microsoft.com/office/drawing/2014/main" id="{51BE1761-E342-4615-B18E-26843DD38ACF}"/>
            </a:ext>
          </a:extLst>
        </xdr:cNvPr>
        <xdr:cNvGrpSpPr/>
      </xdr:nvGrpSpPr>
      <xdr:grpSpPr>
        <a:xfrm>
          <a:off x="1684243" y="5586411"/>
          <a:ext cx="2585198" cy="942023"/>
          <a:chOff x="4943475" y="371475"/>
          <a:chExt cx="1543050" cy="1381125"/>
        </a:xfrm>
      </xdr:grpSpPr>
      <xdr:sp macro="" textlink="">
        <xdr:nvSpPr>
          <xdr:cNvPr id="18" name="Rectangle: Rounded Corners 17">
            <a:extLst>
              <a:ext uri="{FF2B5EF4-FFF2-40B4-BE49-F238E27FC236}">
                <a16:creationId xmlns:a16="http://schemas.microsoft.com/office/drawing/2014/main" id="{BE0CD0E4-44A9-4911-C608-2ACFC95E070B}"/>
              </a:ext>
            </a:extLst>
          </xdr:cNvPr>
          <xdr:cNvSpPr/>
        </xdr:nvSpPr>
        <xdr:spPr>
          <a:xfrm>
            <a:off x="4943475" y="371475"/>
            <a:ext cx="1533525" cy="1381125"/>
          </a:xfrm>
          <a:prstGeom prst="roundRect">
            <a:avLst>
              <a:gd name="adj" fmla="val 7012"/>
            </a:avLst>
          </a:prstGeom>
          <a:solidFill>
            <a:srgbClr val="C0000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9" name="TextBox 18">
            <a:extLst>
              <a:ext uri="{FF2B5EF4-FFF2-40B4-BE49-F238E27FC236}">
                <a16:creationId xmlns:a16="http://schemas.microsoft.com/office/drawing/2014/main" id="{8136B53A-365D-B80C-2D40-0B378C99FD4A}"/>
              </a:ext>
            </a:extLst>
          </xdr:cNvPr>
          <xdr:cNvSpPr txBox="1"/>
        </xdr:nvSpPr>
        <xdr:spPr>
          <a:xfrm>
            <a:off x="4962525" y="400048"/>
            <a:ext cx="1524000" cy="413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s-ES" sz="1050" b="1">
                <a:solidFill>
                  <a:schemeClr val="bg1"/>
                </a:solidFill>
              </a:rPr>
              <a:t>Monto por pagar para Mant y Rep</a:t>
            </a:r>
          </a:p>
        </xdr:txBody>
      </xdr:sp>
      <xdr:sp macro="" textlink="$F$45">
        <xdr:nvSpPr>
          <xdr:cNvPr id="20" name="TextBox 19">
            <a:extLst>
              <a:ext uri="{FF2B5EF4-FFF2-40B4-BE49-F238E27FC236}">
                <a16:creationId xmlns:a16="http://schemas.microsoft.com/office/drawing/2014/main" id="{F28994EC-1D59-A982-02CD-1BB8C8942EBE}"/>
              </a:ext>
            </a:extLst>
          </xdr:cNvPr>
          <xdr:cNvSpPr txBox="1"/>
        </xdr:nvSpPr>
        <xdr:spPr>
          <a:xfrm>
            <a:off x="5000625" y="923089"/>
            <a:ext cx="1428750" cy="7437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indent="0" algn="ctr"/>
            <a:fld id="{46403FE1-2694-4F8A-947C-F98C689345C0}" type="TxLink">
              <a:rPr lang="en-US" sz="1800" b="0" i="0" u="none" strike="noStrike">
                <a:solidFill>
                  <a:schemeClr val="bg1"/>
                </a:solidFill>
                <a:latin typeface="Calibri"/>
                <a:ea typeface="Calibri"/>
                <a:cs typeface="Calibri"/>
              </a:rPr>
              <a:pPr marL="0" indent="0" algn="ctr"/>
              <a:t>₡19,633,049.62</a:t>
            </a:fld>
            <a:endParaRPr lang="es-ES" sz="49600" b="0" i="0" u="none" strike="noStrike">
              <a:solidFill>
                <a:schemeClr val="bg1"/>
              </a:solidFill>
              <a:latin typeface="Calibri"/>
              <a:ea typeface="Calibri"/>
              <a:cs typeface="Calibri"/>
            </a:endParaRPr>
          </a:p>
        </xdr:txBody>
      </xdr:sp>
      <xdr:cxnSp macro="">
        <xdr:nvCxnSpPr>
          <xdr:cNvPr id="21" name="Straight Connector 20">
            <a:extLst>
              <a:ext uri="{FF2B5EF4-FFF2-40B4-BE49-F238E27FC236}">
                <a16:creationId xmlns:a16="http://schemas.microsoft.com/office/drawing/2014/main" id="{789B7746-29CE-217A-DCA1-E1D4DE1C0E11}"/>
              </a:ext>
            </a:extLst>
          </xdr:cNvPr>
          <xdr:cNvCxnSpPr/>
        </xdr:nvCxnSpPr>
        <xdr:spPr>
          <a:xfrm>
            <a:off x="5019675" y="874155"/>
            <a:ext cx="1390650" cy="0"/>
          </a:xfrm>
          <a:prstGeom prst="line">
            <a:avLst/>
          </a:prstGeom>
          <a:ln>
            <a:solidFill>
              <a:schemeClr val="bg1"/>
            </a:solidFill>
          </a:ln>
        </xdr:spPr>
        <xdr:style>
          <a:lnRef idx="3">
            <a:schemeClr val="dk1"/>
          </a:lnRef>
          <a:fillRef idx="0">
            <a:schemeClr val="dk1"/>
          </a:fillRef>
          <a:effectRef idx="2">
            <a:schemeClr val="dk1"/>
          </a:effectRef>
          <a:fontRef idx="minor">
            <a:schemeClr val="tx1"/>
          </a:fontRef>
        </xdr:style>
      </xdr:cxnSp>
    </xdr:grpSp>
    <xdr:clientData/>
  </xdr:twoCellAnchor>
  <xdr:twoCellAnchor>
    <xdr:from>
      <xdr:col>12</xdr:col>
      <xdr:colOff>399416</xdr:colOff>
      <xdr:row>6</xdr:row>
      <xdr:rowOff>107104</xdr:rowOff>
    </xdr:from>
    <xdr:to>
      <xdr:col>14</xdr:col>
      <xdr:colOff>1193378</xdr:colOff>
      <xdr:row>12</xdr:row>
      <xdr:rowOff>128059</xdr:rowOff>
    </xdr:to>
    <xdr:grpSp>
      <xdr:nvGrpSpPr>
        <xdr:cNvPr id="22" name="Group 21">
          <a:extLst>
            <a:ext uri="{FF2B5EF4-FFF2-40B4-BE49-F238E27FC236}">
              <a16:creationId xmlns:a16="http://schemas.microsoft.com/office/drawing/2014/main" id="{CC453DB9-230E-48E2-A4D0-0E968A102D26}"/>
            </a:ext>
          </a:extLst>
        </xdr:cNvPr>
        <xdr:cNvGrpSpPr/>
      </xdr:nvGrpSpPr>
      <xdr:grpSpPr>
        <a:xfrm>
          <a:off x="13700798" y="1250104"/>
          <a:ext cx="3068756" cy="1354455"/>
          <a:chOff x="6391275" y="371475"/>
          <a:chExt cx="1543050" cy="1381125"/>
        </a:xfrm>
      </xdr:grpSpPr>
      <xdr:sp macro="" textlink="">
        <xdr:nvSpPr>
          <xdr:cNvPr id="23" name="Rectangle: Rounded Corners 22">
            <a:extLst>
              <a:ext uri="{FF2B5EF4-FFF2-40B4-BE49-F238E27FC236}">
                <a16:creationId xmlns:a16="http://schemas.microsoft.com/office/drawing/2014/main" id="{DD45CF50-E1C6-5168-5B23-8D4E24360420}"/>
              </a:ext>
            </a:extLst>
          </xdr:cNvPr>
          <xdr:cNvSpPr/>
        </xdr:nvSpPr>
        <xdr:spPr>
          <a:xfrm>
            <a:off x="6391275" y="371475"/>
            <a:ext cx="1543050" cy="1381125"/>
          </a:xfrm>
          <a:prstGeom prst="roundRect">
            <a:avLst>
              <a:gd name="adj" fmla="val 7012"/>
            </a:avLst>
          </a:prstGeom>
          <a:solidFill>
            <a:schemeClr val="tx2"/>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4" name="TextBox 23">
            <a:extLst>
              <a:ext uri="{FF2B5EF4-FFF2-40B4-BE49-F238E27FC236}">
                <a16:creationId xmlns:a16="http://schemas.microsoft.com/office/drawing/2014/main" id="{398B9C2E-C01B-2483-50CC-06D77FA62C3F}"/>
              </a:ext>
            </a:extLst>
          </xdr:cNvPr>
          <xdr:cNvSpPr txBox="1"/>
        </xdr:nvSpPr>
        <xdr:spPr>
          <a:xfrm>
            <a:off x="6410325" y="400050"/>
            <a:ext cx="152400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050" b="1">
                <a:solidFill>
                  <a:schemeClr val="bg1"/>
                </a:solidFill>
              </a:rPr>
              <a:t>CRC por pagar a Proveedores</a:t>
            </a:r>
          </a:p>
        </xdr:txBody>
      </xdr:sp>
      <xdr:sp macro="" textlink="$F$68">
        <xdr:nvSpPr>
          <xdr:cNvPr id="25" name="TextBox 24">
            <a:extLst>
              <a:ext uri="{FF2B5EF4-FFF2-40B4-BE49-F238E27FC236}">
                <a16:creationId xmlns:a16="http://schemas.microsoft.com/office/drawing/2014/main" id="{1C47867C-6DDB-0310-BD85-5B9B48782887}"/>
              </a:ext>
            </a:extLst>
          </xdr:cNvPr>
          <xdr:cNvSpPr txBox="1"/>
        </xdr:nvSpPr>
        <xdr:spPr>
          <a:xfrm>
            <a:off x="6448425" y="676275"/>
            <a:ext cx="1428750" cy="990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indent="0" algn="ctr"/>
            <a:fld id="{1B6C4CE3-5AA8-4A39-BE42-A90E391CC672}" type="TxLink">
              <a:rPr lang="en-US" sz="2800" b="0" i="0" u="none" strike="noStrike">
                <a:solidFill>
                  <a:schemeClr val="bg1"/>
                </a:solidFill>
                <a:latin typeface="Calibri"/>
                <a:ea typeface="Calibri"/>
                <a:cs typeface="Calibri"/>
              </a:rPr>
              <a:pPr marL="0" indent="0" algn="ctr"/>
              <a:t>₡14,760,971.22</a:t>
            </a:fld>
            <a:endParaRPr lang="es-ES" sz="123400" b="0" i="0" u="none" strike="noStrike">
              <a:solidFill>
                <a:schemeClr val="bg1"/>
              </a:solidFill>
              <a:latin typeface="Calibri"/>
              <a:ea typeface="Calibri"/>
              <a:cs typeface="Calibri"/>
            </a:endParaRPr>
          </a:p>
        </xdr:txBody>
      </xdr:sp>
      <xdr:cxnSp macro="">
        <xdr:nvCxnSpPr>
          <xdr:cNvPr id="26" name="Straight Connector 25">
            <a:extLst>
              <a:ext uri="{FF2B5EF4-FFF2-40B4-BE49-F238E27FC236}">
                <a16:creationId xmlns:a16="http://schemas.microsoft.com/office/drawing/2014/main" id="{C1F0BDF7-11F1-6B85-8818-415E12C68DBE}"/>
              </a:ext>
            </a:extLst>
          </xdr:cNvPr>
          <xdr:cNvCxnSpPr/>
        </xdr:nvCxnSpPr>
        <xdr:spPr>
          <a:xfrm>
            <a:off x="6457950" y="666750"/>
            <a:ext cx="1400175" cy="0"/>
          </a:xfrm>
          <a:prstGeom prst="line">
            <a:avLst/>
          </a:prstGeom>
          <a:ln>
            <a:solidFill>
              <a:schemeClr val="bg1"/>
            </a:solidFill>
          </a:ln>
        </xdr:spPr>
        <xdr:style>
          <a:lnRef idx="3">
            <a:schemeClr val="dk1"/>
          </a:lnRef>
          <a:fillRef idx="0">
            <a:schemeClr val="dk1"/>
          </a:fillRef>
          <a:effectRef idx="2">
            <a:schemeClr val="dk1"/>
          </a:effectRef>
          <a:fontRef idx="minor">
            <a:schemeClr val="tx1"/>
          </a:fontRef>
        </xdr:style>
      </xdr:cxnSp>
    </xdr:grpSp>
    <xdr:clientData/>
  </xdr:twoCellAnchor>
  <xdr:twoCellAnchor>
    <xdr:from>
      <xdr:col>15</xdr:col>
      <xdr:colOff>51011</xdr:colOff>
      <xdr:row>6</xdr:row>
      <xdr:rowOff>108162</xdr:rowOff>
    </xdr:from>
    <xdr:to>
      <xdr:col>17</xdr:col>
      <xdr:colOff>801793</xdr:colOff>
      <xdr:row>12</xdr:row>
      <xdr:rowOff>119592</xdr:rowOff>
    </xdr:to>
    <xdr:grpSp>
      <xdr:nvGrpSpPr>
        <xdr:cNvPr id="27" name="Group 26">
          <a:extLst>
            <a:ext uri="{FF2B5EF4-FFF2-40B4-BE49-F238E27FC236}">
              <a16:creationId xmlns:a16="http://schemas.microsoft.com/office/drawing/2014/main" id="{D8CA3AEB-6FCE-45B1-83CE-8446AB1ACA1E}"/>
            </a:ext>
          </a:extLst>
        </xdr:cNvPr>
        <xdr:cNvGrpSpPr/>
      </xdr:nvGrpSpPr>
      <xdr:grpSpPr>
        <a:xfrm>
          <a:off x="16826217" y="1251162"/>
          <a:ext cx="3059194" cy="1344930"/>
          <a:chOff x="6391275" y="371475"/>
          <a:chExt cx="1543050" cy="1381125"/>
        </a:xfrm>
      </xdr:grpSpPr>
      <xdr:sp macro="" textlink="">
        <xdr:nvSpPr>
          <xdr:cNvPr id="28" name="Rectangle: Rounded Corners 27">
            <a:extLst>
              <a:ext uri="{FF2B5EF4-FFF2-40B4-BE49-F238E27FC236}">
                <a16:creationId xmlns:a16="http://schemas.microsoft.com/office/drawing/2014/main" id="{E7A47F5B-8DCC-1ED0-D21F-C783E1F6E74E}"/>
              </a:ext>
            </a:extLst>
          </xdr:cNvPr>
          <xdr:cNvSpPr/>
        </xdr:nvSpPr>
        <xdr:spPr>
          <a:xfrm>
            <a:off x="6391275" y="371475"/>
            <a:ext cx="1543050" cy="1381125"/>
          </a:xfrm>
          <a:prstGeom prst="roundRect">
            <a:avLst>
              <a:gd name="adj" fmla="val 7012"/>
            </a:avLst>
          </a:prstGeom>
          <a:solidFill>
            <a:schemeClr val="tx2"/>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9" name="TextBox 28">
            <a:extLst>
              <a:ext uri="{FF2B5EF4-FFF2-40B4-BE49-F238E27FC236}">
                <a16:creationId xmlns:a16="http://schemas.microsoft.com/office/drawing/2014/main" id="{BCCF5C5E-E3AA-4440-9BF6-7E7E79067471}"/>
              </a:ext>
            </a:extLst>
          </xdr:cNvPr>
          <xdr:cNvSpPr txBox="1"/>
        </xdr:nvSpPr>
        <xdr:spPr>
          <a:xfrm>
            <a:off x="6410325" y="400050"/>
            <a:ext cx="152400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050" b="1">
                <a:solidFill>
                  <a:schemeClr val="bg1"/>
                </a:solidFill>
              </a:rPr>
              <a:t>USD por pagar a Proveedores</a:t>
            </a:r>
          </a:p>
        </xdr:txBody>
      </xdr:sp>
      <xdr:sp macro="" textlink="$F$67">
        <xdr:nvSpPr>
          <xdr:cNvPr id="30" name="TextBox 29">
            <a:extLst>
              <a:ext uri="{FF2B5EF4-FFF2-40B4-BE49-F238E27FC236}">
                <a16:creationId xmlns:a16="http://schemas.microsoft.com/office/drawing/2014/main" id="{288D1D91-36FD-AFFF-C135-5FD6B508DED1}"/>
              </a:ext>
            </a:extLst>
          </xdr:cNvPr>
          <xdr:cNvSpPr txBox="1"/>
        </xdr:nvSpPr>
        <xdr:spPr>
          <a:xfrm>
            <a:off x="6448425" y="676275"/>
            <a:ext cx="1428750" cy="990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indent="0" algn="ctr"/>
            <a:fld id="{E4C80220-EAF8-4455-9CDA-CB64F18B421B}" type="TxLink">
              <a:rPr lang="en-US" sz="2800" b="0" i="0" u="none" strike="noStrike">
                <a:solidFill>
                  <a:schemeClr val="bg1"/>
                </a:solidFill>
                <a:latin typeface="Calibri"/>
                <a:ea typeface="Calibri"/>
                <a:cs typeface="Calibri"/>
              </a:rPr>
              <a:pPr marL="0" indent="0" algn="ctr"/>
              <a:t>$9,647.68</a:t>
            </a:fld>
            <a:endParaRPr lang="es-ES" sz="123400" b="0" i="0" u="none" strike="noStrike">
              <a:solidFill>
                <a:schemeClr val="bg1"/>
              </a:solidFill>
              <a:latin typeface="Calibri"/>
              <a:ea typeface="Calibri"/>
              <a:cs typeface="Calibri"/>
            </a:endParaRPr>
          </a:p>
        </xdr:txBody>
      </xdr:sp>
      <xdr:cxnSp macro="">
        <xdr:nvCxnSpPr>
          <xdr:cNvPr id="31" name="Straight Connector 30">
            <a:extLst>
              <a:ext uri="{FF2B5EF4-FFF2-40B4-BE49-F238E27FC236}">
                <a16:creationId xmlns:a16="http://schemas.microsoft.com/office/drawing/2014/main" id="{8D061911-B5BE-25A2-3B38-858EDA1CDE8E}"/>
              </a:ext>
            </a:extLst>
          </xdr:cNvPr>
          <xdr:cNvCxnSpPr/>
        </xdr:nvCxnSpPr>
        <xdr:spPr>
          <a:xfrm>
            <a:off x="6457950" y="666750"/>
            <a:ext cx="1400175" cy="0"/>
          </a:xfrm>
          <a:prstGeom prst="line">
            <a:avLst/>
          </a:prstGeom>
          <a:ln>
            <a:solidFill>
              <a:schemeClr val="bg1"/>
            </a:solidFill>
          </a:ln>
        </xdr:spPr>
        <xdr:style>
          <a:lnRef idx="3">
            <a:schemeClr val="dk1"/>
          </a:lnRef>
          <a:fillRef idx="0">
            <a:schemeClr val="dk1"/>
          </a:fillRef>
          <a:effectRef idx="2">
            <a:schemeClr val="dk1"/>
          </a:effectRef>
          <a:fontRef idx="minor">
            <a:schemeClr val="tx1"/>
          </a:fontRef>
        </xdr:style>
      </xdr:cxnSp>
    </xdr:grpSp>
    <xdr:clientData/>
  </xdr:twoCellAnchor>
  <xdr:twoCellAnchor>
    <xdr:from>
      <xdr:col>2</xdr:col>
      <xdr:colOff>1514476</xdr:colOff>
      <xdr:row>33</xdr:row>
      <xdr:rowOff>103823</xdr:rowOff>
    </xdr:from>
    <xdr:to>
      <xdr:col>4</xdr:col>
      <xdr:colOff>9525</xdr:colOff>
      <xdr:row>39</xdr:row>
      <xdr:rowOff>122873</xdr:rowOff>
    </xdr:to>
    <xdr:grpSp>
      <xdr:nvGrpSpPr>
        <xdr:cNvPr id="43" name="Group 42">
          <a:extLst>
            <a:ext uri="{FF2B5EF4-FFF2-40B4-BE49-F238E27FC236}">
              <a16:creationId xmlns:a16="http://schemas.microsoft.com/office/drawing/2014/main" id="{FD4793E0-8A6F-C303-3AF4-7ADA7BDB83A8}"/>
            </a:ext>
          </a:extLst>
        </xdr:cNvPr>
        <xdr:cNvGrpSpPr/>
      </xdr:nvGrpSpPr>
      <xdr:grpSpPr>
        <a:xfrm>
          <a:off x="1693770" y="6580823"/>
          <a:ext cx="2585196" cy="1162050"/>
          <a:chOff x="4943475" y="371475"/>
          <a:chExt cx="1543050" cy="1381125"/>
        </a:xfrm>
      </xdr:grpSpPr>
      <xdr:sp macro="" textlink="">
        <xdr:nvSpPr>
          <xdr:cNvPr id="44" name="Rectangle: Rounded Corners 43">
            <a:extLst>
              <a:ext uri="{FF2B5EF4-FFF2-40B4-BE49-F238E27FC236}">
                <a16:creationId xmlns:a16="http://schemas.microsoft.com/office/drawing/2014/main" id="{7F2F1289-50FF-3FB2-CA3C-BEF073ED10FF}"/>
              </a:ext>
            </a:extLst>
          </xdr:cNvPr>
          <xdr:cNvSpPr/>
        </xdr:nvSpPr>
        <xdr:spPr>
          <a:xfrm>
            <a:off x="4943475" y="371475"/>
            <a:ext cx="1533525" cy="1381125"/>
          </a:xfrm>
          <a:prstGeom prst="roundRect">
            <a:avLst>
              <a:gd name="adj" fmla="val 7012"/>
            </a:avLst>
          </a:prstGeom>
          <a:solidFill>
            <a:schemeClr val="tx2"/>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45" name="TextBox 44">
            <a:extLst>
              <a:ext uri="{FF2B5EF4-FFF2-40B4-BE49-F238E27FC236}">
                <a16:creationId xmlns:a16="http://schemas.microsoft.com/office/drawing/2014/main" id="{D4B9E46D-648E-6024-0573-E615B670F802}"/>
              </a:ext>
            </a:extLst>
          </xdr:cNvPr>
          <xdr:cNvSpPr txBox="1"/>
        </xdr:nvSpPr>
        <xdr:spPr>
          <a:xfrm>
            <a:off x="4962525" y="400048"/>
            <a:ext cx="1524000" cy="11499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s-ES" sz="1050" b="1">
                <a:solidFill>
                  <a:schemeClr val="bg1"/>
                </a:solidFill>
              </a:rPr>
              <a:t>Diferencia disponible</a:t>
            </a:r>
            <a:r>
              <a:rPr lang="es-ES" sz="1050" b="1" baseline="0">
                <a:solidFill>
                  <a:schemeClr val="bg1"/>
                </a:solidFill>
              </a:rPr>
              <a:t> para Mant y Rep</a:t>
            </a:r>
            <a:endParaRPr lang="es-ES" sz="1050" b="1">
              <a:solidFill>
                <a:schemeClr val="bg1"/>
              </a:solidFill>
            </a:endParaRPr>
          </a:p>
        </xdr:txBody>
      </xdr:sp>
      <xdr:sp macro="" textlink="$G$45">
        <xdr:nvSpPr>
          <xdr:cNvPr id="46" name="TextBox 45">
            <a:extLst>
              <a:ext uri="{FF2B5EF4-FFF2-40B4-BE49-F238E27FC236}">
                <a16:creationId xmlns:a16="http://schemas.microsoft.com/office/drawing/2014/main" id="{23E028D6-B842-A25B-3C0E-17292AD14E2D}"/>
              </a:ext>
            </a:extLst>
          </xdr:cNvPr>
          <xdr:cNvSpPr txBox="1"/>
        </xdr:nvSpPr>
        <xdr:spPr>
          <a:xfrm>
            <a:off x="5000625" y="676275"/>
            <a:ext cx="1428750" cy="990600"/>
          </a:xfrm>
          <a:prstGeom prst="rect">
            <a:avLst/>
          </a:prstGeom>
          <a:solidFill>
            <a:schemeClr val="tx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indent="0" algn="ctr"/>
            <a:fld id="{75EF7D02-1559-47DA-8803-86DD628203FB}" type="TxLink">
              <a:rPr lang="en-US" sz="1800" b="0" i="0" u="none" strike="noStrike">
                <a:solidFill>
                  <a:schemeClr val="bg1"/>
                </a:solidFill>
                <a:latin typeface="Calibri"/>
                <a:ea typeface="Calibri"/>
                <a:cs typeface="Calibri"/>
              </a:rPr>
              <a:pPr marL="0" indent="0" algn="ctr"/>
              <a:t>-₡55,087.29</a:t>
            </a:fld>
            <a:endParaRPr lang="es-ES" sz="177700" b="0" i="0" u="none" strike="noStrike">
              <a:solidFill>
                <a:schemeClr val="bg1"/>
              </a:solidFill>
              <a:latin typeface="Calibri"/>
              <a:ea typeface="Calibri"/>
              <a:cs typeface="Calibri"/>
            </a:endParaRPr>
          </a:p>
        </xdr:txBody>
      </xdr:sp>
      <xdr:cxnSp macro="">
        <xdr:nvCxnSpPr>
          <xdr:cNvPr id="47" name="Straight Connector 46">
            <a:extLst>
              <a:ext uri="{FF2B5EF4-FFF2-40B4-BE49-F238E27FC236}">
                <a16:creationId xmlns:a16="http://schemas.microsoft.com/office/drawing/2014/main" id="{60DB9503-0672-F135-CAFA-0618D2E1ACC3}"/>
              </a:ext>
            </a:extLst>
          </xdr:cNvPr>
          <xdr:cNvCxnSpPr/>
        </xdr:nvCxnSpPr>
        <xdr:spPr>
          <a:xfrm>
            <a:off x="5019675" y="870522"/>
            <a:ext cx="1390650" cy="0"/>
          </a:xfrm>
          <a:prstGeom prst="line">
            <a:avLst/>
          </a:prstGeom>
          <a:ln>
            <a:solidFill>
              <a:schemeClr val="bg1"/>
            </a:solidFill>
          </a:ln>
        </xdr:spPr>
        <xdr:style>
          <a:lnRef idx="3">
            <a:schemeClr val="dk1"/>
          </a:lnRef>
          <a:fillRef idx="0">
            <a:schemeClr val="dk1"/>
          </a:fillRef>
          <a:effectRef idx="2">
            <a:schemeClr val="dk1"/>
          </a:effectRef>
          <a:fontRef idx="minor">
            <a:schemeClr val="tx1"/>
          </a:fontRef>
        </xdr:style>
      </xdr:cxnSp>
    </xdr:grpSp>
    <xdr:clientData/>
  </xdr:twoCellAnchor>
  <xdr:twoCellAnchor>
    <xdr:from>
      <xdr:col>9</xdr:col>
      <xdr:colOff>219075</xdr:colOff>
      <xdr:row>13</xdr:row>
      <xdr:rowOff>30903</xdr:rowOff>
    </xdr:from>
    <xdr:to>
      <xdr:col>13</xdr:col>
      <xdr:colOff>173568</xdr:colOff>
      <xdr:row>26</xdr:row>
      <xdr:rowOff>52917</xdr:rowOff>
    </xdr:to>
    <xdr:grpSp>
      <xdr:nvGrpSpPr>
        <xdr:cNvPr id="52" name="Group 51">
          <a:extLst>
            <a:ext uri="{FF2B5EF4-FFF2-40B4-BE49-F238E27FC236}">
              <a16:creationId xmlns:a16="http://schemas.microsoft.com/office/drawing/2014/main" id="{4040F5B0-CD9D-E395-6836-9F81E6D1A379}"/>
            </a:ext>
          </a:extLst>
        </xdr:cNvPr>
        <xdr:cNvGrpSpPr/>
      </xdr:nvGrpSpPr>
      <xdr:grpSpPr>
        <a:xfrm>
          <a:off x="10696575" y="2697903"/>
          <a:ext cx="4257552" cy="2498514"/>
          <a:chOff x="8639175" y="1609725"/>
          <a:chExt cx="4343400" cy="2333625"/>
        </a:xfrm>
      </xdr:grpSpPr>
      <xdr:sp macro="" textlink="">
        <xdr:nvSpPr>
          <xdr:cNvPr id="49" name="Rectangle: Rounded Corners 48">
            <a:extLst>
              <a:ext uri="{FF2B5EF4-FFF2-40B4-BE49-F238E27FC236}">
                <a16:creationId xmlns:a16="http://schemas.microsoft.com/office/drawing/2014/main" id="{D797E999-C7B0-EE45-51E0-2B04AC5BEF8F}"/>
              </a:ext>
            </a:extLst>
          </xdr:cNvPr>
          <xdr:cNvSpPr/>
        </xdr:nvSpPr>
        <xdr:spPr>
          <a:xfrm>
            <a:off x="8648700" y="1609725"/>
            <a:ext cx="4324350" cy="2333625"/>
          </a:xfrm>
          <a:prstGeom prst="roundRect">
            <a:avLst>
              <a:gd name="adj" fmla="val 4645"/>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graphicFrame macro="">
        <xdr:nvGraphicFramePr>
          <xdr:cNvPr id="48" name="Chart 47">
            <a:extLst>
              <a:ext uri="{FF2B5EF4-FFF2-40B4-BE49-F238E27FC236}">
                <a16:creationId xmlns:a16="http://schemas.microsoft.com/office/drawing/2014/main" id="{F5C3C3A1-CF6E-0DDC-4C8D-2C25137097E7}"/>
              </a:ext>
            </a:extLst>
          </xdr:cNvPr>
          <xdr:cNvGraphicFramePr/>
        </xdr:nvGraphicFramePr>
        <xdr:xfrm>
          <a:off x="8639175" y="1857375"/>
          <a:ext cx="4314826" cy="2028825"/>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50" name="TextBox 49">
            <a:extLst>
              <a:ext uri="{FF2B5EF4-FFF2-40B4-BE49-F238E27FC236}">
                <a16:creationId xmlns:a16="http://schemas.microsoft.com/office/drawing/2014/main" id="{55FAD0FF-3404-41BC-B8F9-9447E9968278}"/>
              </a:ext>
            </a:extLst>
          </xdr:cNvPr>
          <xdr:cNvSpPr txBox="1"/>
        </xdr:nvSpPr>
        <xdr:spPr>
          <a:xfrm>
            <a:off x="8648700" y="1609725"/>
            <a:ext cx="43338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ES" sz="1100" b="1">
                <a:solidFill>
                  <a:schemeClr val="tx1"/>
                </a:solidFill>
                <a:effectLst/>
                <a:latin typeface="+mn-lt"/>
                <a:ea typeface="+mn-ea"/>
                <a:cs typeface="+mn-cs"/>
              </a:rPr>
              <a:t>Montos adeudados</a:t>
            </a:r>
            <a:r>
              <a:rPr lang="es-ES" sz="1100" b="1" baseline="0">
                <a:solidFill>
                  <a:schemeClr val="tx1"/>
                </a:solidFill>
                <a:effectLst/>
                <a:latin typeface="+mn-lt"/>
                <a:ea typeface="+mn-ea"/>
                <a:cs typeface="+mn-cs"/>
              </a:rPr>
              <a:t> a Proveedores por rango de vencimiento - CRC</a:t>
            </a:r>
            <a:endParaRPr lang="es-ES">
              <a:effectLst/>
            </a:endParaRPr>
          </a:p>
        </xdr:txBody>
      </xdr:sp>
    </xdr:grpSp>
    <xdr:clientData/>
  </xdr:twoCellAnchor>
  <xdr:twoCellAnchor>
    <xdr:from>
      <xdr:col>9</xdr:col>
      <xdr:colOff>219075</xdr:colOff>
      <xdr:row>26</xdr:row>
      <xdr:rowOff>137583</xdr:rowOff>
    </xdr:from>
    <xdr:to>
      <xdr:col>13</xdr:col>
      <xdr:colOff>199603</xdr:colOff>
      <xdr:row>38</xdr:row>
      <xdr:rowOff>133985</xdr:rowOff>
    </xdr:to>
    <xdr:grpSp>
      <xdr:nvGrpSpPr>
        <xdr:cNvPr id="37" name="Group 36">
          <a:extLst>
            <a:ext uri="{FF2B5EF4-FFF2-40B4-BE49-F238E27FC236}">
              <a16:creationId xmlns:a16="http://schemas.microsoft.com/office/drawing/2014/main" id="{A8C5A5E4-B483-4B03-6D1D-119C955B3CCF}"/>
            </a:ext>
          </a:extLst>
        </xdr:cNvPr>
        <xdr:cNvGrpSpPr/>
      </xdr:nvGrpSpPr>
      <xdr:grpSpPr>
        <a:xfrm>
          <a:off x="10696575" y="5281083"/>
          <a:ext cx="4283587" cy="2282402"/>
          <a:chOff x="12020550" y="2562224"/>
          <a:chExt cx="6048897" cy="2333626"/>
        </a:xfrm>
      </xdr:grpSpPr>
      <xdr:sp macro="" textlink="">
        <xdr:nvSpPr>
          <xdr:cNvPr id="51" name="Rectangle: Rounded Corners 50">
            <a:extLst>
              <a:ext uri="{FF2B5EF4-FFF2-40B4-BE49-F238E27FC236}">
                <a16:creationId xmlns:a16="http://schemas.microsoft.com/office/drawing/2014/main" id="{6E57FB9A-0178-ADD7-8D67-79D256746A25}"/>
              </a:ext>
            </a:extLst>
          </xdr:cNvPr>
          <xdr:cNvSpPr/>
        </xdr:nvSpPr>
        <xdr:spPr>
          <a:xfrm>
            <a:off x="12020550" y="2562225"/>
            <a:ext cx="5966711" cy="2333625"/>
          </a:xfrm>
          <a:prstGeom prst="roundRect">
            <a:avLst>
              <a:gd name="adj" fmla="val 4645"/>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graphicFrame macro="">
        <xdr:nvGraphicFramePr>
          <xdr:cNvPr id="53" name="Chart 52">
            <a:extLst>
              <a:ext uri="{FF2B5EF4-FFF2-40B4-BE49-F238E27FC236}">
                <a16:creationId xmlns:a16="http://schemas.microsoft.com/office/drawing/2014/main" id="{75C7BAA6-F61F-27DF-B84F-E9EC16AA99E3}"/>
              </a:ext>
            </a:extLst>
          </xdr:cNvPr>
          <xdr:cNvGraphicFramePr/>
        </xdr:nvGraphicFramePr>
        <xdr:xfrm>
          <a:off x="12039599" y="2928938"/>
          <a:ext cx="5895712" cy="1957387"/>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54" name="TextBox 53">
            <a:extLst>
              <a:ext uri="{FF2B5EF4-FFF2-40B4-BE49-F238E27FC236}">
                <a16:creationId xmlns:a16="http://schemas.microsoft.com/office/drawing/2014/main" id="{520A07BB-751B-49AA-BED4-C64CA250A464}"/>
              </a:ext>
            </a:extLst>
          </xdr:cNvPr>
          <xdr:cNvSpPr txBox="1"/>
        </xdr:nvSpPr>
        <xdr:spPr>
          <a:xfrm>
            <a:off x="12020550" y="2562224"/>
            <a:ext cx="6048897" cy="5436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ES" sz="1100" b="1">
                <a:solidFill>
                  <a:schemeClr val="tx1"/>
                </a:solidFill>
                <a:effectLst/>
                <a:latin typeface="+mn-lt"/>
                <a:ea typeface="+mn-ea"/>
                <a:cs typeface="+mn-cs"/>
              </a:rPr>
              <a:t>Montos adeudados</a:t>
            </a:r>
            <a:r>
              <a:rPr lang="es-ES" sz="1100" b="1" baseline="0">
                <a:solidFill>
                  <a:schemeClr val="tx1"/>
                </a:solidFill>
                <a:effectLst/>
                <a:latin typeface="+mn-lt"/>
                <a:ea typeface="+mn-ea"/>
                <a:cs typeface="+mn-cs"/>
              </a:rPr>
              <a:t> a Proveedores por rango de vencimiento - USD</a:t>
            </a:r>
            <a:endParaRPr lang="es-ES">
              <a:effectLst/>
            </a:endParaRPr>
          </a:p>
        </xdr:txBody>
      </xdr:sp>
    </xdr:grpSp>
    <xdr:clientData/>
  </xdr:twoCellAnchor>
  <xdr:twoCellAnchor editAs="oneCell">
    <xdr:from>
      <xdr:col>6</xdr:col>
      <xdr:colOff>2105025</xdr:colOff>
      <xdr:row>48</xdr:row>
      <xdr:rowOff>142875</xdr:rowOff>
    </xdr:from>
    <xdr:to>
      <xdr:col>8</xdr:col>
      <xdr:colOff>117813</xdr:colOff>
      <xdr:row>62</xdr:row>
      <xdr:rowOff>0</xdr:rowOff>
    </xdr:to>
    <mc:AlternateContent xmlns:mc="http://schemas.openxmlformats.org/markup-compatibility/2006" xmlns:a14="http://schemas.microsoft.com/office/drawing/2010/main">
      <mc:Choice Requires="a14">
        <xdr:graphicFrame macro="">
          <xdr:nvGraphicFramePr>
            <xdr:cNvPr id="57" name="Año">
              <a:extLst>
                <a:ext uri="{FF2B5EF4-FFF2-40B4-BE49-F238E27FC236}">
                  <a16:creationId xmlns:a16="http://schemas.microsoft.com/office/drawing/2014/main" id="{C4DCA873-8D29-8362-5051-9C996C7015ED}"/>
                </a:ext>
              </a:extLst>
            </xdr:cNvPr>
            <xdr:cNvGraphicFramePr/>
          </xdr:nvGraphicFramePr>
          <xdr:xfrm>
            <a:off x="0" y="0"/>
            <a:ext cx="0" cy="0"/>
          </xdr:xfrm>
          <a:graphic>
            <a:graphicData uri="http://schemas.microsoft.com/office/drawing/2010/slicer">
              <sle:slicer xmlns:sle="http://schemas.microsoft.com/office/drawing/2010/slicer" name="Año"/>
            </a:graphicData>
          </a:graphic>
        </xdr:graphicFrame>
      </mc:Choice>
      <mc:Fallback xmlns="">
        <xdr:sp macro="" textlink="">
          <xdr:nvSpPr>
            <xdr:cNvPr id="0" name=""/>
            <xdr:cNvSpPr>
              <a:spLocks noTextEdit="1"/>
            </xdr:cNvSpPr>
          </xdr:nvSpPr>
          <xdr:spPr>
            <a:xfrm>
              <a:off x="7924800" y="9286875"/>
              <a:ext cx="2101674" cy="2524125"/>
            </a:xfrm>
            <a:prstGeom prst="rect">
              <a:avLst/>
            </a:prstGeom>
            <a:solidFill>
              <a:prstClr val="white"/>
            </a:solidFill>
            <a:ln w="1">
              <a:solidFill>
                <a:prstClr val="green"/>
              </a:solidFill>
            </a:ln>
          </xdr:spPr>
          <xdr:txBody>
            <a:bodyPr vertOverflow="clip" horzOverflow="clip"/>
            <a:lstStyle/>
            <a:p>
              <a:r>
                <a:rPr lang="es-E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133350</xdr:colOff>
      <xdr:row>48</xdr:row>
      <xdr:rowOff>133350</xdr:rowOff>
    </xdr:from>
    <xdr:to>
      <xdr:col>6</xdr:col>
      <xdr:colOff>1824454</xdr:colOff>
      <xdr:row>62</xdr:row>
      <xdr:rowOff>1681</xdr:rowOff>
    </xdr:to>
    <mc:AlternateContent xmlns:mc="http://schemas.openxmlformats.org/markup-compatibility/2006" xmlns:a14="http://schemas.microsoft.com/office/drawing/2010/main">
      <mc:Choice Requires="a14">
        <xdr:graphicFrame macro="">
          <xdr:nvGraphicFramePr>
            <xdr:cNvPr id="58" name="Semana del año">
              <a:extLst>
                <a:ext uri="{FF2B5EF4-FFF2-40B4-BE49-F238E27FC236}">
                  <a16:creationId xmlns:a16="http://schemas.microsoft.com/office/drawing/2014/main" id="{3898C76D-26DC-2BED-94BE-39235C43A7C8}"/>
                </a:ext>
              </a:extLst>
            </xdr:cNvPr>
            <xdr:cNvGraphicFramePr/>
          </xdr:nvGraphicFramePr>
          <xdr:xfrm>
            <a:off x="0" y="0"/>
            <a:ext cx="0" cy="0"/>
          </xdr:xfrm>
          <a:graphic>
            <a:graphicData uri="http://schemas.microsoft.com/office/drawing/2010/slicer">
              <sle:slicer xmlns:sle="http://schemas.microsoft.com/office/drawing/2010/slicer" name="Semana del año"/>
            </a:graphicData>
          </a:graphic>
        </xdr:graphicFrame>
      </mc:Choice>
      <mc:Fallback xmlns="">
        <xdr:sp macro="" textlink="">
          <xdr:nvSpPr>
            <xdr:cNvPr id="0" name=""/>
            <xdr:cNvSpPr>
              <a:spLocks noTextEdit="1"/>
            </xdr:cNvSpPr>
          </xdr:nvSpPr>
          <xdr:spPr>
            <a:xfrm>
              <a:off x="5953125" y="9277350"/>
              <a:ext cx="1790164" cy="2524125"/>
            </a:xfrm>
            <a:prstGeom prst="rect">
              <a:avLst/>
            </a:prstGeom>
            <a:solidFill>
              <a:prstClr val="white"/>
            </a:solidFill>
            <a:ln w="1">
              <a:solidFill>
                <a:prstClr val="green"/>
              </a:solidFill>
            </a:ln>
          </xdr:spPr>
          <xdr:txBody>
            <a:bodyPr vertOverflow="clip" horzOverflow="clip"/>
            <a:lstStyle/>
            <a:p>
              <a:r>
                <a:rPr lang="es-E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130403</xdr:colOff>
      <xdr:row>6</xdr:row>
      <xdr:rowOff>89647</xdr:rowOff>
    </xdr:from>
    <xdr:to>
      <xdr:col>9</xdr:col>
      <xdr:colOff>104775</xdr:colOff>
      <xdr:row>38</xdr:row>
      <xdr:rowOff>104775</xdr:rowOff>
    </xdr:to>
    <xdr:grpSp>
      <xdr:nvGrpSpPr>
        <xdr:cNvPr id="62" name="Group 61">
          <a:extLst>
            <a:ext uri="{FF2B5EF4-FFF2-40B4-BE49-F238E27FC236}">
              <a16:creationId xmlns:a16="http://schemas.microsoft.com/office/drawing/2014/main" id="{416B739A-3E19-D06D-9BF0-CA782395A6FB}"/>
            </a:ext>
          </a:extLst>
        </xdr:cNvPr>
        <xdr:cNvGrpSpPr/>
      </xdr:nvGrpSpPr>
      <xdr:grpSpPr>
        <a:xfrm>
          <a:off x="4567932" y="1232647"/>
          <a:ext cx="6014343" cy="6301628"/>
          <a:chOff x="200025" y="5029200"/>
          <a:chExt cx="4438650" cy="2792238"/>
        </a:xfrm>
      </xdr:grpSpPr>
      <xdr:grpSp>
        <xdr:nvGrpSpPr>
          <xdr:cNvPr id="32" name="Group 31">
            <a:extLst>
              <a:ext uri="{FF2B5EF4-FFF2-40B4-BE49-F238E27FC236}">
                <a16:creationId xmlns:a16="http://schemas.microsoft.com/office/drawing/2014/main" id="{5B689768-168B-4311-BC36-652AD4F7F204}"/>
              </a:ext>
            </a:extLst>
          </xdr:cNvPr>
          <xdr:cNvGrpSpPr/>
        </xdr:nvGrpSpPr>
        <xdr:grpSpPr>
          <a:xfrm>
            <a:off x="200025" y="5029200"/>
            <a:ext cx="4438650" cy="2790825"/>
            <a:chOff x="19316700" y="5048250"/>
            <a:chExt cx="5629275" cy="3276600"/>
          </a:xfrm>
        </xdr:grpSpPr>
        <xdr:sp macro="" textlink="">
          <xdr:nvSpPr>
            <xdr:cNvPr id="33" name="Rectangle: Rounded Corners 32">
              <a:extLst>
                <a:ext uri="{FF2B5EF4-FFF2-40B4-BE49-F238E27FC236}">
                  <a16:creationId xmlns:a16="http://schemas.microsoft.com/office/drawing/2014/main" id="{450BF6E9-CA14-1439-CC75-6D37B8001775}"/>
                </a:ext>
              </a:extLst>
            </xdr:cNvPr>
            <xdr:cNvSpPr/>
          </xdr:nvSpPr>
          <xdr:spPr>
            <a:xfrm>
              <a:off x="19316700" y="5048250"/>
              <a:ext cx="5629275" cy="3276600"/>
            </a:xfrm>
            <a:prstGeom prst="roundRect">
              <a:avLst>
                <a:gd name="adj" fmla="val 2132"/>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35" name="TextBox 34">
              <a:extLst>
                <a:ext uri="{FF2B5EF4-FFF2-40B4-BE49-F238E27FC236}">
                  <a16:creationId xmlns:a16="http://schemas.microsoft.com/office/drawing/2014/main" id="{56C46669-4E4E-2508-B37D-EF3FA3FE7AFA}"/>
                </a:ext>
              </a:extLst>
            </xdr:cNvPr>
            <xdr:cNvSpPr txBox="1"/>
          </xdr:nvSpPr>
          <xdr:spPr>
            <a:xfrm>
              <a:off x="19354800" y="5086349"/>
              <a:ext cx="5490395" cy="3863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ES" sz="1100" b="1"/>
                <a:t>Desgloce de pagos por Cuenta Presupuestaria</a:t>
              </a:r>
            </a:p>
          </xdr:txBody>
        </xdr:sp>
      </xdr:grpSp>
      <xdr:graphicFrame macro="">
        <xdr:nvGraphicFramePr>
          <xdr:cNvPr id="59" name="Chart 58">
            <a:extLst>
              <a:ext uri="{FF2B5EF4-FFF2-40B4-BE49-F238E27FC236}">
                <a16:creationId xmlns:a16="http://schemas.microsoft.com/office/drawing/2014/main" id="{20C98216-E68B-FE44-10A3-39180D690558}"/>
              </a:ext>
            </a:extLst>
          </xdr:cNvPr>
          <xdr:cNvGraphicFramePr/>
        </xdr:nvGraphicFramePr>
        <xdr:xfrm>
          <a:off x="315340" y="5313899"/>
          <a:ext cx="4272522" cy="2507539"/>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13</xdr:col>
      <xdr:colOff>231987</xdr:colOff>
      <xdr:row>26</xdr:row>
      <xdr:rowOff>147743</xdr:rowOff>
    </xdr:from>
    <xdr:to>
      <xdr:col>17</xdr:col>
      <xdr:colOff>783167</xdr:colOff>
      <xdr:row>38</xdr:row>
      <xdr:rowOff>116417</xdr:rowOff>
    </xdr:to>
    <xdr:grpSp>
      <xdr:nvGrpSpPr>
        <xdr:cNvPr id="34" name="Group 33">
          <a:extLst>
            <a:ext uri="{FF2B5EF4-FFF2-40B4-BE49-F238E27FC236}">
              <a16:creationId xmlns:a16="http://schemas.microsoft.com/office/drawing/2014/main" id="{AE55BC6A-14AA-3D4B-870C-648BF132DFC6}"/>
            </a:ext>
          </a:extLst>
        </xdr:cNvPr>
        <xdr:cNvGrpSpPr/>
      </xdr:nvGrpSpPr>
      <xdr:grpSpPr>
        <a:xfrm>
          <a:off x="15012546" y="5291243"/>
          <a:ext cx="4854239" cy="2254674"/>
          <a:chOff x="4748211" y="4971421"/>
          <a:chExt cx="6677566" cy="2857500"/>
        </a:xfrm>
      </xdr:grpSpPr>
      <xdr:grpSp>
        <xdr:nvGrpSpPr>
          <xdr:cNvPr id="55" name="Group 54">
            <a:extLst>
              <a:ext uri="{FF2B5EF4-FFF2-40B4-BE49-F238E27FC236}">
                <a16:creationId xmlns:a16="http://schemas.microsoft.com/office/drawing/2014/main" id="{337E18CD-2AEF-8847-FBF6-1F2A8D98932D}"/>
              </a:ext>
            </a:extLst>
          </xdr:cNvPr>
          <xdr:cNvGrpSpPr/>
        </xdr:nvGrpSpPr>
        <xdr:grpSpPr>
          <a:xfrm>
            <a:off x="4781548" y="4971421"/>
            <a:ext cx="6644229" cy="2857500"/>
            <a:chOff x="6105524" y="4352925"/>
            <a:chExt cx="5267326" cy="2524125"/>
          </a:xfrm>
        </xdr:grpSpPr>
        <xdr:sp macro="" textlink="">
          <xdr:nvSpPr>
            <xdr:cNvPr id="39" name="Rectangle: Rounded Corners 38">
              <a:extLst>
                <a:ext uri="{FF2B5EF4-FFF2-40B4-BE49-F238E27FC236}">
                  <a16:creationId xmlns:a16="http://schemas.microsoft.com/office/drawing/2014/main" id="{58689E48-6F69-0171-0DC4-10A9F0F253C8}"/>
                </a:ext>
              </a:extLst>
            </xdr:cNvPr>
            <xdr:cNvSpPr/>
          </xdr:nvSpPr>
          <xdr:spPr>
            <a:xfrm>
              <a:off x="6105525" y="4352925"/>
              <a:ext cx="5267325" cy="2524125"/>
            </a:xfrm>
            <a:prstGeom prst="roundRect">
              <a:avLst>
                <a:gd name="adj" fmla="val 3459"/>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41" name="TextBox 40">
              <a:extLst>
                <a:ext uri="{FF2B5EF4-FFF2-40B4-BE49-F238E27FC236}">
                  <a16:creationId xmlns:a16="http://schemas.microsoft.com/office/drawing/2014/main" id="{3510F03E-9329-4EE5-A7F5-5DA6EE960AC8}"/>
                </a:ext>
              </a:extLst>
            </xdr:cNvPr>
            <xdr:cNvSpPr txBox="1"/>
          </xdr:nvSpPr>
          <xdr:spPr>
            <a:xfrm>
              <a:off x="6105524" y="4352925"/>
              <a:ext cx="5254904" cy="5666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ES" sz="1100" b="1"/>
                <a:t>Total</a:t>
              </a:r>
              <a:r>
                <a:rPr lang="es-ES" sz="1100" b="1" baseline="0"/>
                <a:t> a pagar de acuerdo al vencimiento (en días) de la factura - CRC</a:t>
              </a:r>
              <a:endParaRPr lang="es-ES" sz="1100" b="1"/>
            </a:p>
          </xdr:txBody>
        </xdr:sp>
      </xdr:grpSp>
      <xdr:graphicFrame macro="">
        <xdr:nvGraphicFramePr>
          <xdr:cNvPr id="60" name="Chart 59">
            <a:extLst>
              <a:ext uri="{FF2B5EF4-FFF2-40B4-BE49-F238E27FC236}">
                <a16:creationId xmlns:a16="http://schemas.microsoft.com/office/drawing/2014/main" id="{A0FC3D63-C4E0-4D8C-E01E-5203D3737A9B}"/>
              </a:ext>
            </a:extLst>
          </xdr:cNvPr>
          <xdr:cNvGraphicFramePr/>
        </xdr:nvGraphicFramePr>
        <xdr:xfrm>
          <a:off x="4748211" y="5320696"/>
          <a:ext cx="6615114" cy="2489804"/>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13</xdr:col>
      <xdr:colOff>254000</xdr:colOff>
      <xdr:row>13</xdr:row>
      <xdr:rowOff>34714</xdr:rowOff>
    </xdr:from>
    <xdr:to>
      <xdr:col>17</xdr:col>
      <xdr:colOff>773853</xdr:colOff>
      <xdr:row>26</xdr:row>
      <xdr:rowOff>63500</xdr:rowOff>
    </xdr:to>
    <xdr:grpSp>
      <xdr:nvGrpSpPr>
        <xdr:cNvPr id="67" name="Group 66">
          <a:extLst>
            <a:ext uri="{FF2B5EF4-FFF2-40B4-BE49-F238E27FC236}">
              <a16:creationId xmlns:a16="http://schemas.microsoft.com/office/drawing/2014/main" id="{97727257-C2F4-B082-CB62-6175E17D4CCD}"/>
            </a:ext>
          </a:extLst>
        </xdr:cNvPr>
        <xdr:cNvGrpSpPr/>
      </xdr:nvGrpSpPr>
      <xdr:grpSpPr>
        <a:xfrm>
          <a:off x="15034559" y="2701714"/>
          <a:ext cx="4822912" cy="2505286"/>
          <a:chOff x="15880079" y="5593080"/>
          <a:chExt cx="3912870" cy="1935480"/>
        </a:xfrm>
      </xdr:grpSpPr>
      <xdr:grpSp>
        <xdr:nvGrpSpPr>
          <xdr:cNvPr id="56" name="Group 55">
            <a:extLst>
              <a:ext uri="{FF2B5EF4-FFF2-40B4-BE49-F238E27FC236}">
                <a16:creationId xmlns:a16="http://schemas.microsoft.com/office/drawing/2014/main" id="{1E7B3EFD-6BDE-E868-A085-701E9786E107}"/>
              </a:ext>
            </a:extLst>
          </xdr:cNvPr>
          <xdr:cNvGrpSpPr/>
        </xdr:nvGrpSpPr>
        <xdr:grpSpPr>
          <a:xfrm>
            <a:off x="15880079" y="5593080"/>
            <a:ext cx="3912870" cy="1935480"/>
            <a:chOff x="11506200" y="4352925"/>
            <a:chExt cx="5295686" cy="2524125"/>
          </a:xfrm>
        </xdr:grpSpPr>
        <xdr:sp macro="" textlink="">
          <xdr:nvSpPr>
            <xdr:cNvPr id="40" name="Rectangle: Rounded Corners 39">
              <a:extLst>
                <a:ext uri="{FF2B5EF4-FFF2-40B4-BE49-F238E27FC236}">
                  <a16:creationId xmlns:a16="http://schemas.microsoft.com/office/drawing/2014/main" id="{18635D92-7E89-968C-DEFE-10A5DCD7FBC6}"/>
                </a:ext>
              </a:extLst>
            </xdr:cNvPr>
            <xdr:cNvSpPr/>
          </xdr:nvSpPr>
          <xdr:spPr>
            <a:xfrm>
              <a:off x="11506200" y="4352925"/>
              <a:ext cx="5267325" cy="2524125"/>
            </a:xfrm>
            <a:prstGeom prst="roundRect">
              <a:avLst>
                <a:gd name="adj" fmla="val 3459"/>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42" name="TextBox 41">
              <a:extLst>
                <a:ext uri="{FF2B5EF4-FFF2-40B4-BE49-F238E27FC236}">
                  <a16:creationId xmlns:a16="http://schemas.microsoft.com/office/drawing/2014/main" id="{ACEA8873-FEE8-4333-9B15-1768F0CBAF1E}"/>
                </a:ext>
              </a:extLst>
            </xdr:cNvPr>
            <xdr:cNvSpPr txBox="1"/>
          </xdr:nvSpPr>
          <xdr:spPr>
            <a:xfrm>
              <a:off x="11506200" y="4352925"/>
              <a:ext cx="5295686" cy="7005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ES" sz="1100" b="1">
                  <a:solidFill>
                    <a:schemeClr val="tx1"/>
                  </a:solidFill>
                  <a:effectLst/>
                  <a:latin typeface="+mn-lt"/>
                  <a:ea typeface="+mn-ea"/>
                  <a:cs typeface="+mn-cs"/>
                </a:rPr>
                <a:t>Total</a:t>
              </a:r>
              <a:r>
                <a:rPr lang="es-ES" sz="1100" b="1" baseline="0">
                  <a:solidFill>
                    <a:schemeClr val="tx1"/>
                  </a:solidFill>
                  <a:effectLst/>
                  <a:latin typeface="+mn-lt"/>
                  <a:ea typeface="+mn-ea"/>
                  <a:cs typeface="+mn-cs"/>
                </a:rPr>
                <a:t> a pagar de acuerdo al vencimiento (en días) de la factura - USD</a:t>
              </a:r>
              <a:endParaRPr lang="es-ES">
                <a:effectLst/>
              </a:endParaRPr>
            </a:p>
          </xdr:txBody>
        </xdr:sp>
      </xdr:grpSp>
      <xdr:graphicFrame macro="">
        <xdr:nvGraphicFramePr>
          <xdr:cNvPr id="61" name="Chart 60">
            <a:extLst>
              <a:ext uri="{FF2B5EF4-FFF2-40B4-BE49-F238E27FC236}">
                <a16:creationId xmlns:a16="http://schemas.microsoft.com/office/drawing/2014/main" id="{B7BFA0F0-F89B-0B97-F8C6-781A70DC01F0}"/>
              </a:ext>
            </a:extLst>
          </xdr:cNvPr>
          <xdr:cNvGraphicFramePr/>
        </xdr:nvGraphicFramePr>
        <xdr:xfrm>
          <a:off x="15910560" y="5819725"/>
          <a:ext cx="3832860" cy="1689786"/>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2</xdr:col>
      <xdr:colOff>94128</xdr:colOff>
      <xdr:row>0</xdr:row>
      <xdr:rowOff>189940</xdr:rowOff>
    </xdr:from>
    <xdr:to>
      <xdr:col>4</xdr:col>
      <xdr:colOff>63687</xdr:colOff>
      <xdr:row>5</xdr:row>
      <xdr:rowOff>142315</xdr:rowOff>
    </xdr:to>
    <xdr:grpSp>
      <xdr:nvGrpSpPr>
        <xdr:cNvPr id="65" name="Group 64">
          <a:extLst>
            <a:ext uri="{FF2B5EF4-FFF2-40B4-BE49-F238E27FC236}">
              <a16:creationId xmlns:a16="http://schemas.microsoft.com/office/drawing/2014/main" id="{29AF4F8C-43D7-B15E-E68A-F89EB251CB79}"/>
            </a:ext>
          </a:extLst>
        </xdr:cNvPr>
        <xdr:cNvGrpSpPr/>
      </xdr:nvGrpSpPr>
      <xdr:grpSpPr>
        <a:xfrm>
          <a:off x="273422" y="189940"/>
          <a:ext cx="4059706" cy="904875"/>
          <a:chOff x="18383250" y="3895725"/>
          <a:chExt cx="2505075" cy="904875"/>
        </a:xfrm>
      </xdr:grpSpPr>
      <xdr:sp macro="" textlink="">
        <xdr:nvSpPr>
          <xdr:cNvPr id="64" name="Rectangle: Rounded Corners 63">
            <a:extLst>
              <a:ext uri="{FF2B5EF4-FFF2-40B4-BE49-F238E27FC236}">
                <a16:creationId xmlns:a16="http://schemas.microsoft.com/office/drawing/2014/main" id="{7E728F38-66A9-7FCD-89CD-A8A7351896A3}"/>
              </a:ext>
            </a:extLst>
          </xdr:cNvPr>
          <xdr:cNvSpPr/>
        </xdr:nvSpPr>
        <xdr:spPr>
          <a:xfrm>
            <a:off x="18383250" y="3895725"/>
            <a:ext cx="2505075" cy="904875"/>
          </a:xfrm>
          <a:prstGeom prst="roundRect">
            <a:avLst>
              <a:gd name="adj" fmla="val 5363"/>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pic>
        <xdr:nvPicPr>
          <xdr:cNvPr id="63" name="Picture 62">
            <a:extLst>
              <a:ext uri="{FF2B5EF4-FFF2-40B4-BE49-F238E27FC236}">
                <a16:creationId xmlns:a16="http://schemas.microsoft.com/office/drawing/2014/main" id="{EBB09979-1686-7A7F-8AF0-3EFEACDAB86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459450" y="3962640"/>
            <a:ext cx="2352675" cy="771045"/>
          </a:xfrm>
          <a:prstGeom prst="rect">
            <a:avLst/>
          </a:prstGeom>
        </xdr:spPr>
      </xdr:pic>
    </xdr:grpSp>
    <xdr:clientData/>
  </xdr:twoCellAnchor>
  <xdr:twoCellAnchor>
    <xdr:from>
      <xdr:col>5</xdr:col>
      <xdr:colOff>9525</xdr:colOff>
      <xdr:row>0</xdr:row>
      <xdr:rowOff>66675</xdr:rowOff>
    </xdr:from>
    <xdr:to>
      <xdr:col>17</xdr:col>
      <xdr:colOff>814917</xdr:colOff>
      <xdr:row>5</xdr:row>
      <xdr:rowOff>9525</xdr:rowOff>
    </xdr:to>
    <xdr:sp macro="" textlink="">
      <xdr:nvSpPr>
        <xdr:cNvPr id="66" name="Rectangle: Rounded Corners 65">
          <a:extLst>
            <a:ext uri="{FF2B5EF4-FFF2-40B4-BE49-F238E27FC236}">
              <a16:creationId xmlns:a16="http://schemas.microsoft.com/office/drawing/2014/main" id="{A5C8C1F6-8891-4612-0BB1-D2C121A6A49E}"/>
            </a:ext>
          </a:extLst>
        </xdr:cNvPr>
        <xdr:cNvSpPr/>
      </xdr:nvSpPr>
      <xdr:spPr>
        <a:xfrm>
          <a:off x="3957108" y="66675"/>
          <a:ext cx="14447309" cy="895350"/>
        </a:xfrm>
        <a:prstGeom prst="roundRect">
          <a:avLst>
            <a:gd name="adj" fmla="val 8156"/>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800" b="1">
              <a:solidFill>
                <a:sysClr val="windowText" lastClr="000000"/>
              </a:solidFill>
              <a:latin typeface="Biome" panose="020B0503030204020804" pitchFamily="34" charset="0"/>
              <a:cs typeface="Biome" panose="020B0503030204020804" pitchFamily="34" charset="0"/>
            </a:rPr>
            <a:t>Gestión</a:t>
          </a:r>
          <a:r>
            <a:rPr lang="es-ES" sz="2800" b="1" baseline="0">
              <a:solidFill>
                <a:sysClr val="windowText" lastClr="000000"/>
              </a:solidFill>
              <a:latin typeface="Biome" panose="020B0503030204020804" pitchFamily="34" charset="0"/>
              <a:cs typeface="Biome" panose="020B0503030204020804" pitchFamily="34" charset="0"/>
            </a:rPr>
            <a:t> de Pagos a Proveedor </a:t>
          </a:r>
          <a:endParaRPr lang="es-ES" sz="2800" b="1">
            <a:solidFill>
              <a:sysClr val="windowText" lastClr="000000"/>
            </a:solidFill>
            <a:latin typeface="Biome" panose="020B0503030204020804" pitchFamily="34" charset="0"/>
            <a:cs typeface="Biome" panose="020B0503030204020804" pitchFamily="34" charset="0"/>
          </a:endParaRPr>
        </a:p>
      </xdr:txBody>
    </xdr:sp>
    <xdr:clientData/>
  </xdr:twoCellAnchor>
  <xdr:oneCellAnchor>
    <xdr:from>
      <xdr:col>2</xdr:col>
      <xdr:colOff>38100</xdr:colOff>
      <xdr:row>8</xdr:row>
      <xdr:rowOff>28575</xdr:rowOff>
    </xdr:from>
    <xdr:ext cx="4067175" cy="342786"/>
    <xdr:sp macro="" textlink="">
      <xdr:nvSpPr>
        <xdr:cNvPr id="38" name="TextBox 37">
          <a:extLst>
            <a:ext uri="{FF2B5EF4-FFF2-40B4-BE49-F238E27FC236}">
              <a16:creationId xmlns:a16="http://schemas.microsoft.com/office/drawing/2014/main" id="{168AAA09-858B-4EE5-A153-D0E068A15E7F}"/>
            </a:ext>
          </a:extLst>
        </xdr:cNvPr>
        <xdr:cNvSpPr txBox="1"/>
      </xdr:nvSpPr>
      <xdr:spPr>
        <a:xfrm>
          <a:off x="180975" y="1552575"/>
          <a:ext cx="4067175"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600" b="1"/>
            <a:t>Cálculo</a:t>
          </a:r>
          <a:r>
            <a:rPr lang="es-ES" sz="1600" b="1" baseline="0"/>
            <a:t> del Presupuesto para Pago Prov.</a:t>
          </a:r>
          <a:endParaRPr lang="es-ES" sz="1600" b="1"/>
        </a:p>
      </xdr:txBody>
    </xdr:sp>
    <xdr:clientData/>
  </xdr:one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fael Esteban Molina" refreshedDate="45411.432018055559" backgroundQuery="1" createdVersion="8" refreshedVersion="8" minRefreshableVersion="3" recordCount="0" supportSubquery="1" supportAdvancedDrill="1" xr:uid="{596FD05D-1045-4C5A-8C4D-5787D1B1FABB}">
  <cacheSource type="external" connectionId="11"/>
  <cacheFields count="4">
    <cacheField name="[Rolling_Calendario].[Año].[Año]" caption="Año" numFmtId="0" hierarchy="137" level="1">
      <sharedItems containsSemiMixedTypes="0" containsString="0" containsNumber="1" containsInteger="1" minValue="2024" maxValue="2024" count="1">
        <n v="2024"/>
      </sharedItems>
      <extLst>
        <ext xmlns:x15="http://schemas.microsoft.com/office/spreadsheetml/2010/11/main" uri="{4F2E5C28-24EA-4eb8-9CBF-B6C8F9C3D259}">
          <x15:cachedUniqueNames>
            <x15:cachedUniqueName index="0" name="[Rolling_Calendario].[Año].&amp;[2024]"/>
          </x15:cachedUniqueNames>
        </ext>
      </extLst>
    </cacheField>
    <cacheField name="[Rolling_Calendario].[Semana del año].[Semana del año]" caption="Semana del año" numFmtId="0" hierarchy="140" level="1">
      <sharedItems containsSemiMixedTypes="0" containsString="0" containsNumber="1" containsInteger="1" minValue="16" maxValue="16" count="1">
        <n v="16"/>
      </sharedItems>
      <extLst>
        <ext xmlns:x15="http://schemas.microsoft.com/office/spreadsheetml/2010/11/main" uri="{4F2E5C28-24EA-4eb8-9CBF-B6C8F9C3D259}">
          <x15:cachedUniqueNames>
            <x15:cachedUniqueName index="0" name="[Rolling_Calendario].[Semana del año].&amp;[16]"/>
          </x15:cachedUniqueNames>
        </ext>
      </extLst>
    </cacheField>
    <cacheField name="[Measures].[Sum of TOTAL]" caption="Sum of TOTAL" numFmtId="0" hierarchy="196" level="32767"/>
    <cacheField name="[vista_abonos_cco_cilt].[DESCRIPCION].[DESCRIPCION]" caption="DESCRIPCION" numFmtId="0" hierarchy="149" level="1">
      <sharedItems count="2">
        <s v="autopago no autorizado 2"/>
        <s v="Daño de unidad"/>
      </sharedItems>
    </cacheField>
  </cacheFields>
  <cacheHierarchies count="203">
    <cacheHierarchy uniqueName="[CP_CILT_RYMSA].[CIA]" caption="CIA" attribute="1" defaultMemberUniqueName="[CP_CILT_RYMSA].[CIA].[All]" allUniqueName="[CP_CILT_RYMSA].[CIA].[All]" dimensionUniqueName="[CP_CILT_RYMSA]" displayFolder="" count="0" memberValueDatatype="130" unbalanced="0"/>
    <cacheHierarchy uniqueName="[CP_CILT_RYMSA].[MONEDA]" caption="MONEDA" attribute="1" defaultMemberUniqueName="[CP_CILT_RYMSA].[MONEDA].[All]" allUniqueName="[CP_CILT_RYMSA].[MONEDA].[All]" dimensionUniqueName="[CP_CILT_RYMSA]" displayFolder="" count="0" memberValueDatatype="130" unbalanced="0"/>
    <cacheHierarchy uniqueName="[CP_CILT_RYMSA].[TIPOPROV]" caption="TIPOPROV" attribute="1" defaultMemberUniqueName="[CP_CILT_RYMSA].[TIPOPROV].[All]" allUniqueName="[CP_CILT_RYMSA].[TIPOPROV].[All]" dimensionUniqueName="[CP_CILT_RYMSA]" displayFolder="" count="0" memberValueDatatype="130" unbalanced="0"/>
    <cacheHierarchy uniqueName="[CP_CILT_RYMSA].[PROVEEDOR]" caption="PROVEEDOR" attribute="1" defaultMemberUniqueName="[CP_CILT_RYMSA].[PROVEEDOR].[All]" allUniqueName="[CP_CILT_RYMSA].[PROVEEDOR].[All]" dimensionUniqueName="[CP_CILT_RYMSA]" displayFolder="" count="0" memberValueDatatype="130" unbalanced="0"/>
    <cacheHierarchy uniqueName="[CP_CILT_RYMSA].[Nombre]" caption="Nombre" attribute="1" defaultMemberUniqueName="[CP_CILT_RYMSA].[Nombre].[All]" allUniqueName="[CP_CILT_RYMSA].[Nombre].[All]" dimensionUniqueName="[CP_CILT_RYMSA]" displayFolder="" count="0" memberValueDatatype="130" unbalanced="0"/>
    <cacheHierarchy uniqueName="[CP_CILT_RYMSA].[DOCUMENTO]" caption="DOCUMENTO" attribute="1" defaultMemberUniqueName="[CP_CILT_RYMSA].[DOCUMENTO].[All]" allUniqueName="[CP_CILT_RYMSA].[DOCUMENTO].[All]" dimensionUniqueName="[CP_CILT_RYMSA]" displayFolder="" count="0" memberValueDatatype="130" unbalanced="0"/>
    <cacheHierarchy uniqueName="[CP_CILT_RYMSA].[FECHA_DOCUMENTO]" caption="FECHA_DOCUMENTO" attribute="1" time="1" defaultMemberUniqueName="[CP_CILT_RYMSA].[FECHA_DOCUMENTO].[All]" allUniqueName="[CP_CILT_RYMSA].[FECHA_DOCUMENTO].[All]" dimensionUniqueName="[CP_CILT_RYMSA]" displayFolder="" count="0" memberValueDatatype="7" unbalanced="0"/>
    <cacheHierarchy uniqueName="[CP_CILT_RYMSA].[FECHA_VENCE]" caption="FECHA_VENCE" attribute="1" time="1" defaultMemberUniqueName="[CP_CILT_RYMSA].[FECHA_VENCE].[All]" allUniqueName="[CP_CILT_RYMSA].[FECHA_VENCE].[All]" dimensionUniqueName="[CP_CILT_RYMSA]" displayFolder="" count="0" memberValueDatatype="7" unbalanced="0"/>
    <cacheHierarchy uniqueName="[CP_CILT_RYMSA].[NOTAS]" caption="NOTAS" attribute="1" defaultMemberUniqueName="[CP_CILT_RYMSA].[NOTAS].[All]" allUniqueName="[CP_CILT_RYMSA].[NOTAS].[All]" dimensionUniqueName="[CP_CILT_RYMSA]" displayFolder="" count="0" memberValueDatatype="130" unbalanced="0"/>
    <cacheHierarchy uniqueName="[CP_CILT_RYMSA].[diasmora]" caption="diasmora" attribute="1" defaultMemberUniqueName="[CP_CILT_RYMSA].[diasmora].[All]" allUniqueName="[CP_CILT_RYMSA].[diasmora].[All]" dimensionUniqueName="[CP_CILT_RYMSA]" displayFolder="" count="0" memberValueDatatype="20" unbalanced="0"/>
    <cacheHierarchy uniqueName="[CP_CILT_RYMSA].[TIPO_MORA]" caption="TIPO_MORA" attribute="1" defaultMemberUniqueName="[CP_CILT_RYMSA].[TIPO_MORA].[All]" allUniqueName="[CP_CILT_RYMSA].[TIPO_MORA].[All]" dimensionUniqueName="[CP_CILT_RYMSA]" displayFolder="" count="0" memberValueDatatype="130" unbalanced="0"/>
    <cacheHierarchy uniqueName="[CP_CILT_RYMSA].[MONTO]" caption="MONTO" attribute="1" defaultMemberUniqueName="[CP_CILT_RYMSA].[MONTO].[All]" allUniqueName="[CP_CILT_RYMSA].[MONTO].[All]" dimensionUniqueName="[CP_CILT_RYMSA]" displayFolder="" count="0" memberValueDatatype="5" unbalanced="0"/>
    <cacheHierarchy uniqueName="[CP_CILT_RYMSA].[SALDO]" caption="SALDO" attribute="1" defaultMemberUniqueName="[CP_CILT_RYMSA].[SALDO].[All]" allUniqueName="[CP_CILT_RYMSA].[SALDO].[All]" dimensionUniqueName="[CP_CILT_RYMSA]" displayFolder="" count="0" memberValueDatatype="5" unbalanced="0"/>
    <cacheHierarchy uniqueName="[CP_CILT_RYMSA].[Monto_colones]" caption="Monto_colones" attribute="1" defaultMemberUniqueName="[CP_CILT_RYMSA].[Monto_colones].[All]" allUniqueName="[CP_CILT_RYMSA].[Monto_colones].[All]" dimensionUniqueName="[CP_CILT_RYMSA]" displayFolder="" count="0" memberValueDatatype="5" unbalanced="0"/>
    <cacheHierarchy uniqueName="[CP_CILT_RYMSA].[Saldo_colones]" caption="Saldo_colones" attribute="1" defaultMemberUniqueName="[CP_CILT_RYMSA].[Saldo_colones].[All]" allUniqueName="[CP_CILT_RYMSA].[Saldo_colones].[All]" dimensionUniqueName="[CP_CILT_RYMSA]" displayFolder="" count="0" memberValueDatatype="5" unbalanced="0"/>
    <cacheHierarchy uniqueName="[CP_CILT_RYMSA].[CTA_PRESUPUESTO]" caption="CTA_PRESUPUESTO" attribute="1" defaultMemberUniqueName="[CP_CILT_RYMSA].[CTA_PRESUPUESTO].[All]" allUniqueName="[CP_CILT_RYMSA].[CTA_PRESUPUESTO].[All]" dimensionUniqueName="[CP_CILT_RYMSA]" displayFolder="" count="0" memberValueDatatype="130" unbalanced="0"/>
    <cacheHierarchy uniqueName="[CP_CILT_RYMSA].[APLICACION]" caption="APLICACION" attribute="1" defaultMemberUniqueName="[CP_CILT_RYMSA].[APLICACION].[All]" allUniqueName="[CP_CILT_RYMSA].[APLICACION].[All]" dimensionUniqueName="[CP_CILT_RYMSA]" displayFolder="" count="0" memberValueDatatype="130" unbalanced="0"/>
    <cacheHierarchy uniqueName="[CP_CILT_RYMSA].[EMBARQUE]" caption="EMBARQUE" attribute="1" defaultMemberUniqueName="[CP_CILT_RYMSA].[EMBARQUE].[All]" allUniqueName="[CP_CILT_RYMSA].[EMBARQUE].[All]" dimensionUniqueName="[CP_CILT_RYMSA]" displayFolder="" count="0" memberValueDatatype="130" unbalanced="0"/>
    <cacheHierarchy uniqueName="[CP_CILT_RYMSA].[CONTA_CRED]" caption="CONTA_CRED" attribute="1" defaultMemberUniqueName="[CP_CILT_RYMSA].[CONTA_CRED].[All]" allUniqueName="[CP_CILT_RYMSA].[CONTA_CRED].[All]" dimensionUniqueName="[CP_CILT_RYMSA]" displayFolder="" count="0" memberValueDatatype="130" unbalanced="0"/>
    <cacheHierarchy uniqueName="[CP_CILT_RYMSA].[SaldoUSD]" caption="SaldoUSD" attribute="1" defaultMemberUniqueName="[CP_CILT_RYMSA].[SaldoUSD].[All]" allUniqueName="[CP_CILT_RYMSA].[SaldoUSD].[All]" dimensionUniqueName="[CP_CILT_RYMSA]" displayFolder="" count="0" memberValueDatatype="5" unbalanced="0"/>
    <cacheHierarchy uniqueName="[CP_CILT_RYMSA].[MontoOriginalUSD]" caption="MontoOriginalUSD" attribute="1" defaultMemberUniqueName="[CP_CILT_RYMSA].[MontoOriginalUSD].[All]" allUniqueName="[CP_CILT_RYMSA].[MontoOriginalUSD].[All]" dimensionUniqueName="[CP_CILT_RYMSA]" displayFolder="" count="0" memberValueDatatype="5" unbalanced="0"/>
    <cacheHierarchy uniqueName="[CP_CILT_RYMSA].[FECHA_DOCUMENTO (Year)]" caption="FECHA_DOCUMENTO (Year)" attribute="1" defaultMemberUniqueName="[CP_CILT_RYMSA].[FECHA_DOCUMENTO (Year)].[All]" allUniqueName="[CP_CILT_RYMSA].[FECHA_DOCUMENTO (Year)].[All]" dimensionUniqueName="[CP_CILT_RYMSA]" displayFolder="" count="0" memberValueDatatype="130" unbalanced="0"/>
    <cacheHierarchy uniqueName="[CP_CILT_RYMSA].[FECHA_DOCUMENTO (Quarter)]" caption="FECHA_DOCUMENTO (Quarter)" attribute="1" defaultMemberUniqueName="[CP_CILT_RYMSA].[FECHA_DOCUMENTO (Quarter)].[All]" allUniqueName="[CP_CILT_RYMSA].[FECHA_DOCUMENTO (Quarter)].[All]" dimensionUniqueName="[CP_CILT_RYMSA]" displayFolder="" count="0" memberValueDatatype="130" unbalanced="0"/>
    <cacheHierarchy uniqueName="[CP_CILT_RYMSA].[FECHA_DOCUMENTO (Month)]" caption="FECHA_DOCUMENTO (Month)" attribute="1" defaultMemberUniqueName="[CP_CILT_RYMSA].[FECHA_DOCUMENTO (Month)].[All]" allUniqueName="[CP_CILT_RYMSA].[FECHA_DOCUMENTO (Month)].[All]" dimensionUniqueName="[CP_CILT_RYMSA]" displayFolder="" count="0" memberValueDatatype="130" unbalanced="0"/>
    <cacheHierarchy uniqueName="[CP_CILT_RYMSA].[FECHA_VENCE (Year)]" caption="FECHA_VENCE (Year)" attribute="1" defaultMemberUniqueName="[CP_CILT_RYMSA].[FECHA_VENCE (Year)].[All]" allUniqueName="[CP_CILT_RYMSA].[FECHA_VENCE (Year)].[All]" dimensionUniqueName="[CP_CILT_RYMSA]" displayFolder="" count="0" memberValueDatatype="130" unbalanced="0"/>
    <cacheHierarchy uniqueName="[CP_CILT_RYMSA].[FECHA_VENCE (Quarter)]" caption="FECHA_VENCE (Quarter)" attribute="1" defaultMemberUniqueName="[CP_CILT_RYMSA].[FECHA_VENCE (Quarter)].[All]" allUniqueName="[CP_CILT_RYMSA].[FECHA_VENCE (Quarter)].[All]" dimensionUniqueName="[CP_CILT_RYMSA]" displayFolder="" count="0" memberValueDatatype="130" unbalanced="0"/>
    <cacheHierarchy uniqueName="[CP_CILT_RYMSA].[FECHA_VENCE (Month)]" caption="FECHA_VENCE (Month)" attribute="1" defaultMemberUniqueName="[CP_CILT_RYMSA].[FECHA_VENCE (Month)].[All]" allUniqueName="[CP_CILT_RYMSA].[FECHA_VENCE (Month)].[All]" dimensionUniqueName="[CP_CILT_RYMSA]" displayFolder="" count="0" memberValueDatatype="130" unbalanced="0"/>
    <cacheHierarchy uniqueName="[FacturasSinVencer].[CIA]" caption="CIA" attribute="1" defaultMemberUniqueName="[FacturasSinVencer].[CIA].[All]" allUniqueName="[FacturasSinVencer].[CIA].[All]" dimensionUniqueName="[FacturasSinVencer]" displayFolder="" count="0" memberValueDatatype="130" unbalanced="0"/>
    <cacheHierarchy uniqueName="[FacturasSinVencer].[MONEDA]" caption="MONEDA" attribute="1" defaultMemberUniqueName="[FacturasSinVencer].[MONEDA].[All]" allUniqueName="[FacturasSinVencer].[MONEDA].[All]" dimensionUniqueName="[FacturasSinVencer]" displayFolder="" count="0" memberValueDatatype="130" unbalanced="0"/>
    <cacheHierarchy uniqueName="[FacturasSinVencer].[TIPOPROV]" caption="TIPOPROV" attribute="1" defaultMemberUniqueName="[FacturasSinVencer].[TIPOPROV].[All]" allUniqueName="[FacturasSinVencer].[TIPOPROV].[All]" dimensionUniqueName="[FacturasSinVencer]" displayFolder="" count="0" memberValueDatatype="130" unbalanced="0"/>
    <cacheHierarchy uniqueName="[FacturasSinVencer].[PROVEEDOR]" caption="PROVEEDOR" attribute="1" defaultMemberUniqueName="[FacturasSinVencer].[PROVEEDOR].[All]" allUniqueName="[FacturasSinVencer].[PROVEEDOR].[All]" dimensionUniqueName="[FacturasSinVencer]" displayFolder="" count="0" memberValueDatatype="130" unbalanced="0"/>
    <cacheHierarchy uniqueName="[FacturasSinVencer].[Nombre]" caption="Nombre" attribute="1" defaultMemberUniqueName="[FacturasSinVencer].[Nombre].[All]" allUniqueName="[FacturasSinVencer].[Nombre].[All]" dimensionUniqueName="[FacturasSinVencer]" displayFolder="" count="0" memberValueDatatype="130" unbalanced="0"/>
    <cacheHierarchy uniqueName="[FacturasSinVencer].[DOCUMENTO]" caption="DOCUMENTO" attribute="1" defaultMemberUniqueName="[FacturasSinVencer].[DOCUMENTO].[All]" allUniqueName="[FacturasSinVencer].[DOCUMENTO].[All]" dimensionUniqueName="[FacturasSinVencer]" displayFolder="" count="0" memberValueDatatype="130" unbalanced="0"/>
    <cacheHierarchy uniqueName="[FacturasSinVencer].[FECHA_DOCUMENTO]" caption="FECHA_DOCUMENTO" attribute="1" time="1" defaultMemberUniqueName="[FacturasSinVencer].[FECHA_DOCUMENTO].[All]" allUniqueName="[FacturasSinVencer].[FECHA_DOCUMENTO].[All]" dimensionUniqueName="[FacturasSinVencer]" displayFolder="" count="0" memberValueDatatype="7" unbalanced="0"/>
    <cacheHierarchy uniqueName="[FacturasSinVencer].[FECHA_VENCE]" caption="FECHA_VENCE" attribute="1" time="1" defaultMemberUniqueName="[FacturasSinVencer].[FECHA_VENCE].[All]" allUniqueName="[FacturasSinVencer].[FECHA_VENCE].[All]" dimensionUniqueName="[FacturasSinVencer]" displayFolder="" count="0" memberValueDatatype="7" unbalanced="0"/>
    <cacheHierarchy uniqueName="[FacturasSinVencer].[NOTAS]" caption="NOTAS" attribute="1" defaultMemberUniqueName="[FacturasSinVencer].[NOTAS].[All]" allUniqueName="[FacturasSinVencer].[NOTAS].[All]" dimensionUniqueName="[FacturasSinVencer]" displayFolder="" count="0" memberValueDatatype="130" unbalanced="0"/>
    <cacheHierarchy uniqueName="[FacturasSinVencer].[diasmora]" caption="diasmora" attribute="1" defaultMemberUniqueName="[FacturasSinVencer].[diasmora].[All]" allUniqueName="[FacturasSinVencer].[diasmora].[All]" dimensionUniqueName="[FacturasSinVencer]" displayFolder="" count="0" memberValueDatatype="20" unbalanced="0"/>
    <cacheHierarchy uniqueName="[FacturasSinVencer].[TIPO_MORA]" caption="TIPO_MORA" attribute="1" defaultMemberUniqueName="[FacturasSinVencer].[TIPO_MORA].[All]" allUniqueName="[FacturasSinVencer].[TIPO_MORA].[All]" dimensionUniqueName="[FacturasSinVencer]" displayFolder="" count="0" memberValueDatatype="130" unbalanced="0"/>
    <cacheHierarchy uniqueName="[FacturasSinVencer].[MONTO]" caption="MONTO" attribute="1" defaultMemberUniqueName="[FacturasSinVencer].[MONTO].[All]" allUniqueName="[FacturasSinVencer].[MONTO].[All]" dimensionUniqueName="[FacturasSinVencer]" displayFolder="" count="0" memberValueDatatype="5" unbalanced="0"/>
    <cacheHierarchy uniqueName="[FacturasSinVencer].[SALDO]" caption="SALDO" attribute="1" defaultMemberUniqueName="[FacturasSinVencer].[SALDO].[All]" allUniqueName="[FacturasSinVencer].[SALDO].[All]" dimensionUniqueName="[FacturasSinVencer]" displayFolder="" count="0" memberValueDatatype="5" unbalanced="0"/>
    <cacheHierarchy uniqueName="[FacturasSinVencer].[Monto_colones]" caption="Monto_colones" attribute="1" defaultMemberUniqueName="[FacturasSinVencer].[Monto_colones].[All]" allUniqueName="[FacturasSinVencer].[Monto_colones].[All]" dimensionUniqueName="[FacturasSinVencer]" displayFolder="" count="0" memberValueDatatype="5" unbalanced="0"/>
    <cacheHierarchy uniqueName="[FacturasSinVencer].[Saldo_colones]" caption="Saldo_colones" attribute="1" defaultMemberUniqueName="[FacturasSinVencer].[Saldo_colones].[All]" allUniqueName="[FacturasSinVencer].[Saldo_colones].[All]" dimensionUniqueName="[FacturasSinVencer]" displayFolder="" count="0" memberValueDatatype="5" unbalanced="0"/>
    <cacheHierarchy uniqueName="[FacturasSinVencer].[CTA_PRESUPUESTO]" caption="CTA_PRESUPUESTO" attribute="1" defaultMemberUniqueName="[FacturasSinVencer].[CTA_PRESUPUESTO].[All]" allUniqueName="[FacturasSinVencer].[CTA_PRESUPUESTO].[All]" dimensionUniqueName="[FacturasSinVencer]" displayFolder="" count="0" memberValueDatatype="130" unbalanced="0"/>
    <cacheHierarchy uniqueName="[FacturasSinVencer].[APLICACION]" caption="APLICACION" attribute="1" defaultMemberUniqueName="[FacturasSinVencer].[APLICACION].[All]" allUniqueName="[FacturasSinVencer].[APLICACION].[All]" dimensionUniqueName="[FacturasSinVencer]" displayFolder="" count="0" memberValueDatatype="130" unbalanced="0"/>
    <cacheHierarchy uniqueName="[FacturasSinVencer].[EMBARQUE]" caption="EMBARQUE" attribute="1" defaultMemberUniqueName="[FacturasSinVencer].[EMBARQUE].[All]" allUniqueName="[FacturasSinVencer].[EMBARQUE].[All]" dimensionUniqueName="[FacturasSinVencer]" displayFolder="" count="0" memberValueDatatype="130" unbalanced="0"/>
    <cacheHierarchy uniqueName="[FacturasSinVencer].[CONTA_CRED]" caption="CONTA_CRED" attribute="1" defaultMemberUniqueName="[FacturasSinVencer].[CONTA_CRED].[All]" allUniqueName="[FacturasSinVencer].[CONTA_CRED].[All]" dimensionUniqueName="[FacturasSinVencer]" displayFolder="" count="0" memberValueDatatype="130" unbalanced="0"/>
    <cacheHierarchy uniqueName="[FacturasVencidas].[CIA]" caption="CIA" attribute="1" defaultMemberUniqueName="[FacturasVencidas].[CIA].[All]" allUniqueName="[FacturasVencidas].[CIA].[All]" dimensionUniqueName="[FacturasVencidas]" displayFolder="" count="0" memberValueDatatype="130" unbalanced="0"/>
    <cacheHierarchy uniqueName="[FacturasVencidas].[MONEDA]" caption="MONEDA" attribute="1" defaultMemberUniqueName="[FacturasVencidas].[MONEDA].[All]" allUniqueName="[FacturasVencidas].[MONEDA].[All]" dimensionUniqueName="[FacturasVencidas]" displayFolder="" count="0" memberValueDatatype="130" unbalanced="0"/>
    <cacheHierarchy uniqueName="[FacturasVencidas].[TIPOPROV]" caption="TIPOPROV" attribute="1" defaultMemberUniqueName="[FacturasVencidas].[TIPOPROV].[All]" allUniqueName="[FacturasVencidas].[TIPOPROV].[All]" dimensionUniqueName="[FacturasVencidas]" displayFolder="" count="0" memberValueDatatype="130" unbalanced="0"/>
    <cacheHierarchy uniqueName="[FacturasVencidas].[PROVEEDOR]" caption="PROVEEDOR" attribute="1" defaultMemberUniqueName="[FacturasVencidas].[PROVEEDOR].[All]" allUniqueName="[FacturasVencidas].[PROVEEDOR].[All]" dimensionUniqueName="[FacturasVencidas]" displayFolder="" count="0" memberValueDatatype="130" unbalanced="0"/>
    <cacheHierarchy uniqueName="[FacturasVencidas].[Nombre]" caption="Nombre" attribute="1" defaultMemberUniqueName="[FacturasVencidas].[Nombre].[All]" allUniqueName="[FacturasVencidas].[Nombre].[All]" dimensionUniqueName="[FacturasVencidas]" displayFolder="" count="0" memberValueDatatype="130" unbalanced="0"/>
    <cacheHierarchy uniqueName="[FacturasVencidas].[DOCUMENTO]" caption="DOCUMENTO" attribute="1" defaultMemberUniqueName="[FacturasVencidas].[DOCUMENTO].[All]" allUniqueName="[FacturasVencidas].[DOCUMENTO].[All]" dimensionUniqueName="[FacturasVencidas]" displayFolder="" count="0" memberValueDatatype="130" unbalanced="0"/>
    <cacheHierarchy uniqueName="[FacturasVencidas].[FECHA_DOCUMENTO]" caption="FECHA_DOCUMENTO" attribute="1" time="1" defaultMemberUniqueName="[FacturasVencidas].[FECHA_DOCUMENTO].[All]" allUniqueName="[FacturasVencidas].[FECHA_DOCUMENTO].[All]" dimensionUniqueName="[FacturasVencidas]" displayFolder="" count="0" memberValueDatatype="7" unbalanced="0"/>
    <cacheHierarchy uniqueName="[FacturasVencidas].[FECHA_VENCE]" caption="FECHA_VENCE" attribute="1" time="1" defaultMemberUniqueName="[FacturasVencidas].[FECHA_VENCE].[All]" allUniqueName="[FacturasVencidas].[FECHA_VENCE].[All]" dimensionUniqueName="[FacturasVencidas]" displayFolder="" count="0" memberValueDatatype="7" unbalanced="0"/>
    <cacheHierarchy uniqueName="[FacturasVencidas].[NOTAS]" caption="NOTAS" attribute="1" defaultMemberUniqueName="[FacturasVencidas].[NOTAS].[All]" allUniqueName="[FacturasVencidas].[NOTAS].[All]" dimensionUniqueName="[FacturasVencidas]" displayFolder="" count="0" memberValueDatatype="130" unbalanced="0"/>
    <cacheHierarchy uniqueName="[FacturasVencidas].[diasmora]" caption="diasmora" attribute="1" defaultMemberUniqueName="[FacturasVencidas].[diasmora].[All]" allUniqueName="[FacturasVencidas].[diasmora].[All]" dimensionUniqueName="[FacturasVencidas]" displayFolder="" count="0" memberValueDatatype="20" unbalanced="0"/>
    <cacheHierarchy uniqueName="[FacturasVencidas].[TIPO_MORA]" caption="TIPO_MORA" attribute="1" defaultMemberUniqueName="[FacturasVencidas].[TIPO_MORA].[All]" allUniqueName="[FacturasVencidas].[TIPO_MORA].[All]" dimensionUniqueName="[FacturasVencidas]" displayFolder="" count="0" memberValueDatatype="130" unbalanced="0"/>
    <cacheHierarchy uniqueName="[FacturasVencidas].[MONTO]" caption="MONTO" attribute="1" defaultMemberUniqueName="[FacturasVencidas].[MONTO].[All]" allUniqueName="[FacturasVencidas].[MONTO].[All]" dimensionUniqueName="[FacturasVencidas]" displayFolder="" count="0" memberValueDatatype="5" unbalanced="0"/>
    <cacheHierarchy uniqueName="[FacturasVencidas].[SALDO]" caption="SALDO" attribute="1" defaultMemberUniqueName="[FacturasVencidas].[SALDO].[All]" allUniqueName="[FacturasVencidas].[SALDO].[All]" dimensionUniqueName="[FacturasVencidas]" displayFolder="" count="0" memberValueDatatype="5" unbalanced="0"/>
    <cacheHierarchy uniqueName="[FacturasVencidas].[Monto_colones]" caption="Monto_colones" attribute="1" defaultMemberUniqueName="[FacturasVencidas].[Monto_colones].[All]" allUniqueName="[FacturasVencidas].[Monto_colones].[All]" dimensionUniqueName="[FacturasVencidas]" displayFolder="" count="0" memberValueDatatype="5" unbalanced="0"/>
    <cacheHierarchy uniqueName="[FacturasVencidas].[Saldo_colones]" caption="Saldo_colones" attribute="1" defaultMemberUniqueName="[FacturasVencidas].[Saldo_colones].[All]" allUniqueName="[FacturasVencidas].[Saldo_colones].[All]" dimensionUniqueName="[FacturasVencidas]" displayFolder="" count="0" memberValueDatatype="5" unbalanced="0"/>
    <cacheHierarchy uniqueName="[FacturasVencidas].[CTA_PRESUPUESTO]" caption="CTA_PRESUPUESTO" attribute="1" defaultMemberUniqueName="[FacturasVencidas].[CTA_PRESUPUESTO].[All]" allUniqueName="[FacturasVencidas].[CTA_PRESUPUESTO].[All]" dimensionUniqueName="[FacturasVencidas]" displayFolder="" count="0" memberValueDatatype="130" unbalanced="0"/>
    <cacheHierarchy uniqueName="[FacturasVencidas].[APLICACION]" caption="APLICACION" attribute="1" defaultMemberUniqueName="[FacturasVencidas].[APLICACION].[All]" allUniqueName="[FacturasVencidas].[APLICACION].[All]" dimensionUniqueName="[FacturasVencidas]" displayFolder="" count="0" memberValueDatatype="130" unbalanced="0"/>
    <cacheHierarchy uniqueName="[FacturasVencidas].[EMBARQUE]" caption="EMBARQUE" attribute="1" defaultMemberUniqueName="[FacturasVencidas].[EMBARQUE].[All]" allUniqueName="[FacturasVencidas].[EMBARQUE].[All]" dimensionUniqueName="[FacturasVencidas]" displayFolder="" count="0" memberValueDatatype="130" unbalanced="0"/>
    <cacheHierarchy uniqueName="[FacturasVencidas].[CONTA_CRED]" caption="CONTA_CRED" attribute="1" defaultMemberUniqueName="[FacturasVencidas].[CONTA_CRED].[All]" allUniqueName="[FacturasVencidas].[CONTA_CRED].[All]" dimensionUniqueName="[FacturasVencidas]" displayFolder="" count="0" memberValueDatatype="130" unbalanced="0"/>
    <cacheHierarchy uniqueName="[PagosAprobados].[Sociedad]" caption="Sociedad" attribute="1" defaultMemberUniqueName="[PagosAprobados].[Sociedad].[All]" allUniqueName="[PagosAprobados].[Sociedad].[All]" dimensionUniqueName="[PagosAprobados]" displayFolder="" count="0" memberValueDatatype="130" unbalanced="0"/>
    <cacheHierarchy uniqueName="[PagosAprobados].[Moneda]" caption="Moneda" attribute="1" defaultMemberUniqueName="[PagosAprobados].[Moneda].[All]" allUniqueName="[PagosAprobados].[Moneda].[All]" dimensionUniqueName="[PagosAprobados]" displayFolder="" count="0" memberValueDatatype="130" unbalanced="0"/>
    <cacheHierarchy uniqueName="[PagosAprobados].[Proveedor]" caption="Proveedor" attribute="1" defaultMemberUniqueName="[PagosAprobados].[Proveedor].[All]" allUniqueName="[PagosAprobados].[Proveedor].[All]" dimensionUniqueName="[PagosAprobados]" displayFolder="" count="0" memberValueDatatype="130" unbalanced="0"/>
    <cacheHierarchy uniqueName="[PagosAprobados].[Fecha Documento]" caption="Fecha Documento" attribute="1" defaultMemberUniqueName="[PagosAprobados].[Fecha Documento].[All]" allUniqueName="[PagosAprobados].[Fecha Documento].[All]" dimensionUniqueName="[PagosAprobados]" displayFolder="" count="0" memberValueDatatype="130" unbalanced="0"/>
    <cacheHierarchy uniqueName="[PagosAprobados].[Factura]" caption="Factura" attribute="1" defaultMemberUniqueName="[PagosAprobados].[Factura].[All]" allUniqueName="[PagosAprobados].[Factura].[All]" dimensionUniqueName="[PagosAprobados]" displayFolder="" count="0" memberValueDatatype="130" unbalanced="0"/>
    <cacheHierarchy uniqueName="[PagosAprobados].[Rango Mora]" caption="Rango Mora" attribute="1" defaultMemberUniqueName="[PagosAprobados].[Rango Mora].[All]" allUniqueName="[PagosAprobados].[Rango Mora].[All]" dimensionUniqueName="[PagosAprobados]" displayFolder="" count="0" memberValueDatatype="130" unbalanced="0"/>
    <cacheHierarchy uniqueName="[PagosAprobados].[Monto Original]" caption="Monto Original" attribute="1" defaultMemberUniqueName="[PagosAprobados].[Monto Original].[All]" allUniqueName="[PagosAprobados].[Monto Original].[All]" dimensionUniqueName="[PagosAprobados]" displayFolder="" count="0" memberValueDatatype="5" unbalanced="0"/>
    <cacheHierarchy uniqueName="[PagosAprobados].[Saldo a Pagar]" caption="Saldo a Pagar" attribute="1" defaultMemberUniqueName="[PagosAprobados].[Saldo a Pagar].[All]" allUniqueName="[PagosAprobados].[Saldo a Pagar].[All]" dimensionUniqueName="[PagosAprobados]" displayFolder="" count="0" memberValueDatatype="5" unbalanced="0"/>
    <cacheHierarchy uniqueName="[PagosAprobados].[Abono]" caption="Abono" attribute="1" defaultMemberUniqueName="[PagosAprobados].[Abono].[All]" allUniqueName="[PagosAprobados].[Abono].[All]" dimensionUniqueName="[PagosAprobados]" displayFolder="" count="0" memberValueDatatype="20" unbalanced="0"/>
    <cacheHierarchy uniqueName="[PagosAprobados].[Descripcion CTA Presup]" caption="Descripcion CTA Presup" attribute="1" defaultMemberUniqueName="[PagosAprobados].[Descripcion CTA Presup].[All]" allUniqueName="[PagosAprobados].[Descripcion CTA Presup].[All]" dimensionUniqueName="[PagosAprobados]" displayFolder="" count="0" memberValueDatatype="130" unbalanced="0"/>
    <cacheHierarchy uniqueName="[PagosAprobados].[Tipo Proveedor]" caption="Tipo Proveedor" attribute="1" defaultMemberUniqueName="[PagosAprobados].[Tipo Proveedor].[All]" allUniqueName="[PagosAprobados].[Tipo Proveedor].[All]" dimensionUniqueName="[PagosAprobados]" displayFolder="" count="0" memberValueDatatype="130" unbalanced="0"/>
    <cacheHierarchy uniqueName="[PagosAprobados].[SaldoUSD]" caption="SaldoUSD" attribute="1" defaultMemberUniqueName="[PagosAprobados].[SaldoUSD].[All]" allUniqueName="[PagosAprobados].[SaldoUSD].[All]" dimensionUniqueName="[PagosAprobados]" displayFolder="" count="0" memberValueDatatype="5" unbalanced="0"/>
    <cacheHierarchy uniqueName="[PagosAprobados].[SaldoCOL]" caption="SaldoCOL" attribute="1" defaultMemberUniqueName="[PagosAprobados].[SaldoCOL].[All]" allUniqueName="[PagosAprobados].[SaldoCOL].[All]" dimensionUniqueName="[PagosAprobados]" displayFolder="" count="0" memberValueDatatype="5" unbalanced="0"/>
    <cacheHierarchy uniqueName="[PagosAprobados].[AbonoAprobCOL]" caption="AbonoAprobCOL" attribute="1" defaultMemberUniqueName="[PagosAprobados].[AbonoAprobCOL].[All]" allUniqueName="[PagosAprobados].[AbonoAprobCOL].[All]" dimensionUniqueName="[PagosAprobados]" displayFolder="" count="0" memberValueDatatype="5" unbalanced="0"/>
    <cacheHierarchy uniqueName="[PagosAprobados].[AbonoAprobUSD]" caption="AbonoAprobUSD" attribute="1" defaultMemberUniqueName="[PagosAprobados].[AbonoAprobUSD].[All]" allUniqueName="[PagosAprobados].[AbonoAprobUSD].[All]" dimensionUniqueName="[PagosAprobados]" displayFolder="" count="0" memberValueDatatype="5" unbalanced="0"/>
    <cacheHierarchy uniqueName="[PagosAprobadosCredCont].[Sociedad]" caption="Sociedad" attribute="1" defaultMemberUniqueName="[PagosAprobadosCredCont].[Sociedad].[All]" allUniqueName="[PagosAprobadosCredCont].[Sociedad].[All]" dimensionUniqueName="[PagosAprobadosCredCont]" displayFolder="" count="0" memberValueDatatype="130" unbalanced="0"/>
    <cacheHierarchy uniqueName="[PagosAprobadosCredCont].[Moneda]" caption="Moneda" attribute="1" defaultMemberUniqueName="[PagosAprobadosCredCont].[Moneda].[All]" allUniqueName="[PagosAprobadosCredCont].[Moneda].[All]" dimensionUniqueName="[PagosAprobadosCredCont]" displayFolder="" count="0" memberValueDatatype="130" unbalanced="0"/>
    <cacheHierarchy uniqueName="[PagosAprobadosCredCont].[Proveedor]" caption="Proveedor" attribute="1" defaultMemberUniqueName="[PagosAprobadosCredCont].[Proveedor].[All]" allUniqueName="[PagosAprobadosCredCont].[Proveedor].[All]" dimensionUniqueName="[PagosAprobadosCredCont]" displayFolder="" count="0" memberValueDatatype="130" unbalanced="0"/>
    <cacheHierarchy uniqueName="[PagosAprobadosCredCont].[Fecha Documento]" caption="Fecha Documento" attribute="1" time="1" defaultMemberUniqueName="[PagosAprobadosCredCont].[Fecha Documento].[All]" allUniqueName="[PagosAprobadosCredCont].[Fecha Documento].[All]" dimensionUniqueName="[PagosAprobadosCredCont]" displayFolder="" count="0" memberValueDatatype="7" unbalanced="0"/>
    <cacheHierarchy uniqueName="[PagosAprobadosCredCont].[Factura]" caption="Factura" attribute="1" defaultMemberUniqueName="[PagosAprobadosCredCont].[Factura].[All]" allUniqueName="[PagosAprobadosCredCont].[Factura].[All]" dimensionUniqueName="[PagosAprobadosCredCont]" displayFolder="" count="0" memberValueDatatype="130" unbalanced="0"/>
    <cacheHierarchy uniqueName="[PagosAprobadosCredCont].[Rango Mora]" caption="Rango Mora" attribute="1" defaultMemberUniqueName="[PagosAprobadosCredCont].[Rango Mora].[All]" allUniqueName="[PagosAprobadosCredCont].[Rango Mora].[All]" dimensionUniqueName="[PagosAprobadosCredCont]" displayFolder="" count="0" memberValueDatatype="130" unbalanced="0"/>
    <cacheHierarchy uniqueName="[PagosAprobadosCredCont].[Monto Original]" caption="Monto Original" attribute="1" defaultMemberUniqueName="[PagosAprobadosCredCont].[Monto Original].[All]" allUniqueName="[PagosAprobadosCredCont].[Monto Original].[All]" dimensionUniqueName="[PagosAprobadosCredCont]" displayFolder="" count="0" memberValueDatatype="5" unbalanced="0"/>
    <cacheHierarchy uniqueName="[PagosAprobadosCredCont].[Saldo a Pagar]" caption="Saldo a Pagar" attribute="1" defaultMemberUniqueName="[PagosAprobadosCredCont].[Saldo a Pagar].[All]" allUniqueName="[PagosAprobadosCredCont].[Saldo a Pagar].[All]" dimensionUniqueName="[PagosAprobadosCredCont]" displayFolder="" count="0" memberValueDatatype="5" unbalanced="0"/>
    <cacheHierarchy uniqueName="[PagosAprobadosCredCont].[Abono]" caption="Abono" attribute="1" defaultMemberUniqueName="[PagosAprobadosCredCont].[Abono].[All]" allUniqueName="[PagosAprobadosCredCont].[Abono].[All]" dimensionUniqueName="[PagosAprobadosCredCont]" displayFolder="" count="0" memberValueDatatype="5" unbalanced="0"/>
    <cacheHierarchy uniqueName="[PagosAprobadosCredCont].[Descripcion CTA Presup]" caption="Descripcion CTA Presup" attribute="1" defaultMemberUniqueName="[PagosAprobadosCredCont].[Descripcion CTA Presup].[All]" allUniqueName="[PagosAprobadosCredCont].[Descripcion CTA Presup].[All]" dimensionUniqueName="[PagosAprobadosCredCont]" displayFolder="" count="0" memberValueDatatype="130" unbalanced="0"/>
    <cacheHierarchy uniqueName="[PagosAprobadosCredCont].[Tipo Proveedor]" caption="Tipo Proveedor" attribute="1" defaultMemberUniqueName="[PagosAprobadosCredCont].[Tipo Proveedor].[All]" allUniqueName="[PagosAprobadosCredCont].[Tipo Proveedor].[All]" dimensionUniqueName="[PagosAprobadosCredCont]" displayFolder="" count="0" memberValueDatatype="130" unbalanced="0"/>
    <cacheHierarchy uniqueName="[PagosAprobadosCredCont].[SaldoDOLARES]" caption="SaldoDOLARES" attribute="1" defaultMemberUniqueName="[PagosAprobadosCredCont].[SaldoDOLARES].[All]" allUniqueName="[PagosAprobadosCredCont].[SaldoDOLARES].[All]" dimensionUniqueName="[PagosAprobadosCredCont]" displayFolder="" count="0" memberValueDatatype="5" unbalanced="0"/>
    <cacheHierarchy uniqueName="[PagosAprobadosCredCont].[SaldoCOLONES]" caption="SaldoCOLONES" attribute="1" defaultMemberUniqueName="[PagosAprobadosCredCont].[SaldoCOLONES].[All]" allUniqueName="[PagosAprobadosCredCont].[SaldoCOLONES].[All]" dimensionUniqueName="[PagosAprobadosCredCont]" displayFolder="" count="0" memberValueDatatype="5" unbalanced="0"/>
    <cacheHierarchy uniqueName="[PagosAprobadosCredCont].[AbonoAprobCOLONES]" caption="AbonoAprobCOLONES" attribute="1" defaultMemberUniqueName="[PagosAprobadosCredCont].[AbonoAprobCOLONES].[All]" allUniqueName="[PagosAprobadosCredCont].[AbonoAprobCOLONES].[All]" dimensionUniqueName="[PagosAprobadosCredCont]" displayFolder="" count="0" memberValueDatatype="5" unbalanced="0"/>
    <cacheHierarchy uniqueName="[PagosAprobadosCredCont].[AbonoAprobDOLARES]" caption="AbonoAprobDOLARES" attribute="1" defaultMemberUniqueName="[PagosAprobadosCredCont].[AbonoAprobDOLARES].[All]" allUniqueName="[PagosAprobadosCredCont].[AbonoAprobDOLARES].[All]" dimensionUniqueName="[PagosAprobadosCredCont]" displayFolder="" count="0" memberValueDatatype="5" unbalanced="0"/>
    <cacheHierarchy uniqueName="[PagosAprobadosCredCont].[Cta Presupuesto]" caption="Cta Presupuesto" attribute="1" defaultMemberUniqueName="[PagosAprobadosCredCont].[Cta Presupuesto].[All]" allUniqueName="[PagosAprobadosCredCont].[Cta Presupuesto].[All]" dimensionUniqueName="[PagosAprobadosCredCont]" displayFolder="" count="0" memberValueDatatype="130" unbalanced="0"/>
    <cacheHierarchy uniqueName="[PagosAprobadosCredCont].[Observaciones]" caption="Observaciones" attribute="1" defaultMemberUniqueName="[PagosAprobadosCredCont].[Observaciones].[All]" allUniqueName="[PagosAprobadosCredCont].[Observaciones].[All]" dimensionUniqueName="[PagosAprobadosCredCont]" displayFolder="" count="0" memberValueDatatype="130" unbalanced="0"/>
    <cacheHierarchy uniqueName="[PagosAprobadosCredCont].[SaldoDOL]" caption="SaldoDOL" attribute="1" defaultMemberUniqueName="[PagosAprobadosCredCont].[SaldoDOL].[All]" allUniqueName="[PagosAprobadosCredCont].[SaldoDOL].[All]" dimensionUniqueName="[PagosAprobadosCredCont]" displayFolder="" count="0" memberValueDatatype="5" unbalanced="0"/>
    <cacheHierarchy uniqueName="[PagosAprobadosCredCont].[AbonoAprobDOL]" caption="AbonoAprobDOL" attribute="1" defaultMemberUniqueName="[PagosAprobadosCredCont].[AbonoAprobDOL].[All]" allUniqueName="[PagosAprobadosCredCont].[AbonoAprobDOL].[All]" dimensionUniqueName="[PagosAprobadosCredCont]" displayFolder="" count="0" memberValueDatatype="5" unbalanced="0"/>
    <cacheHierarchy uniqueName="[PagosAprobadosCredCont].[Fecha Documento (Year)]" caption="Fecha Documento (Year)" attribute="1" defaultMemberUniqueName="[PagosAprobadosCredCont].[Fecha Documento (Year)].[All]" allUniqueName="[PagosAprobadosCredCont].[Fecha Documento (Year)].[All]" dimensionUniqueName="[PagosAprobadosCredCont]" displayFolder="" count="0" memberValueDatatype="130" unbalanced="0"/>
    <cacheHierarchy uniqueName="[PagosAprobadosCredCont].[Fecha Documento (Quarter)]" caption="Fecha Documento (Quarter)" attribute="1" defaultMemberUniqueName="[PagosAprobadosCredCont].[Fecha Documento (Quarter)].[All]" allUniqueName="[PagosAprobadosCredCont].[Fecha Documento (Quarter)].[All]" dimensionUniqueName="[PagosAprobadosCredCont]" displayFolder="" count="0" memberValueDatatype="130" unbalanced="0"/>
    <cacheHierarchy uniqueName="[PagosAprobadosCredCont].[Fecha Documento (Month)]" caption="Fecha Documento (Month)" attribute="1" defaultMemberUniqueName="[PagosAprobadosCredCont].[Fecha Documento (Month)].[All]" allUniqueName="[PagosAprobadosCredCont].[Fecha Documento (Month)].[All]" dimensionUniqueName="[PagosAprobadosCredCont]" displayFolder="" count="0" memberValueDatatype="130" unbalanced="0"/>
    <cacheHierarchy uniqueName="[PagosContado].[Sociedad]" caption="Sociedad" attribute="1" defaultMemberUniqueName="[PagosContado].[Sociedad].[All]" allUniqueName="[PagosContado].[Sociedad].[All]" dimensionUniqueName="[PagosContado]" displayFolder="" count="0" memberValueDatatype="130" unbalanced="0"/>
    <cacheHierarchy uniqueName="[PagosContado].[Moneda]" caption="Moneda" attribute="1" defaultMemberUniqueName="[PagosContado].[Moneda].[All]" allUniqueName="[PagosContado].[Moneda].[All]" dimensionUniqueName="[PagosContado]" displayFolder="" count="0" memberValueDatatype="130" unbalanced="0"/>
    <cacheHierarchy uniqueName="[PagosContado].[Proveedor]" caption="Proveedor" attribute="1" defaultMemberUniqueName="[PagosContado].[Proveedor].[All]" allUniqueName="[PagosContado].[Proveedor].[All]" dimensionUniqueName="[PagosContado]" displayFolder="" count="0" memberValueDatatype="130" unbalanced="0"/>
    <cacheHierarchy uniqueName="[PagosContado].[Fecha Documento]" caption="Fecha Documento" attribute="1" defaultMemberUniqueName="[PagosContado].[Fecha Documento].[All]" allUniqueName="[PagosContado].[Fecha Documento].[All]" dimensionUniqueName="[PagosContado]" displayFolder="" count="0" memberValueDatatype="130" unbalanced="0"/>
    <cacheHierarchy uniqueName="[PagosContado].[Factura]" caption="Factura" attribute="1" defaultMemberUniqueName="[PagosContado].[Factura].[All]" allUniqueName="[PagosContado].[Factura].[All]" dimensionUniqueName="[PagosContado]" displayFolder="" count="0" memberValueDatatype="20" unbalanced="0"/>
    <cacheHierarchy uniqueName="[PagosContado].[Rango Mora]" caption="Rango Mora" attribute="1" defaultMemberUniqueName="[PagosContado].[Rango Mora].[All]" allUniqueName="[PagosContado].[Rango Mora].[All]" dimensionUniqueName="[PagosContado]" displayFolder="" count="0" memberValueDatatype="130" unbalanced="0"/>
    <cacheHierarchy uniqueName="[PagosContado].[Monto Original]" caption="Monto Original" attribute="1" defaultMemberUniqueName="[PagosContado].[Monto Original].[All]" allUniqueName="[PagosContado].[Monto Original].[All]" dimensionUniqueName="[PagosContado]" displayFolder="" count="0" memberValueDatatype="5" unbalanced="0"/>
    <cacheHierarchy uniqueName="[PagosContado].[Saldo a Pagar]" caption="Saldo a Pagar" attribute="1" defaultMemberUniqueName="[PagosContado].[Saldo a Pagar].[All]" allUniqueName="[PagosContado].[Saldo a Pagar].[All]" dimensionUniqueName="[PagosContado]" displayFolder="" count="0" memberValueDatatype="5" unbalanced="0"/>
    <cacheHierarchy uniqueName="[PagosContado].[Abono]" caption="Abono" attribute="1" defaultMemberUniqueName="[PagosContado].[Abono].[All]" allUniqueName="[PagosContado].[Abono].[All]" dimensionUniqueName="[PagosContado]" displayFolder="" count="0" memberValueDatatype="5" unbalanced="0"/>
    <cacheHierarchy uniqueName="[PagosContado].[Cta Presupuesto]" caption="Cta Presupuesto" attribute="1" defaultMemberUniqueName="[PagosContado].[Cta Presupuesto].[All]" allUniqueName="[PagosContado].[Cta Presupuesto].[All]" dimensionUniqueName="[PagosContado]" displayFolder="" count="0" memberValueDatatype="130" unbalanced="0"/>
    <cacheHierarchy uniqueName="[PagosContado].[Descripcion CTA Presup]" caption="Descripcion CTA Presup" attribute="1" defaultMemberUniqueName="[PagosContado].[Descripcion CTA Presup].[All]" allUniqueName="[PagosContado].[Descripcion CTA Presup].[All]" dimensionUniqueName="[PagosContado]" displayFolder="" count="0" memberValueDatatype="130" unbalanced="0"/>
    <cacheHierarchy uniqueName="[PagosContado].[Tipo Proveedor]" caption="Tipo Proveedor" attribute="1" defaultMemberUniqueName="[PagosContado].[Tipo Proveedor].[All]" allUniqueName="[PagosContado].[Tipo Proveedor].[All]" dimensionUniqueName="[PagosContado]" displayFolder="" count="0" memberValueDatatype="130" unbalanced="0"/>
    <cacheHierarchy uniqueName="[PagosContado].[Column1]" caption="Column1" attribute="1" defaultMemberUniqueName="[PagosContado].[Column1].[All]" allUniqueName="[PagosContado].[Column1].[All]" dimensionUniqueName="[PagosContado]" displayFolder="" count="0" memberValueDatatype="130" unbalanced="0"/>
    <cacheHierarchy uniqueName="[PagosContado].[SaldoCOL]" caption="SaldoCOL" attribute="1" defaultMemberUniqueName="[PagosContado].[SaldoCOL].[All]" allUniqueName="[PagosContado].[SaldoCOL].[All]" dimensionUniqueName="[PagosContado]" displayFolder="" count="0" memberValueDatatype="5" unbalanced="0"/>
    <cacheHierarchy uniqueName="[PagosContado].[SaldoDOL]" caption="SaldoDOL" attribute="1" defaultMemberUniqueName="[PagosContado].[SaldoDOL].[All]" allUniqueName="[PagosContado].[SaldoDOL].[All]" dimensionUniqueName="[PagosContado]" displayFolder="" count="0" memberValueDatatype="5" unbalanced="0"/>
    <cacheHierarchy uniqueName="[PagosContado].[AbonoAprobCOL]" caption="AbonoAprobCOL" attribute="1" defaultMemberUniqueName="[PagosContado].[AbonoAprobCOL].[All]" allUniqueName="[PagosContado].[AbonoAprobCOL].[All]" dimensionUniqueName="[PagosContado]" displayFolder="" count="0" memberValueDatatype="5" unbalanced="0"/>
    <cacheHierarchy uniqueName="[PagosContado].[AbonoAprobDOL]" caption="AbonoAprobDOL" attribute="1" defaultMemberUniqueName="[PagosContado].[AbonoAprobDOL].[All]" allUniqueName="[PagosContado].[AbonoAprobDOL].[All]" dimensionUniqueName="[PagosContado]" displayFolder="" count="0" memberValueDatatype="5" unbalanced="0"/>
    <cacheHierarchy uniqueName="[RC_HISTO_CP].[cia]" caption="cia" attribute="1" defaultMemberUniqueName="[RC_HISTO_CP].[cia].[All]" allUniqueName="[RC_HISTO_CP].[cia].[All]" dimensionUniqueName="[RC_HISTO_CP]" displayFolder="" count="0" memberValueDatatype="130" unbalanced="0"/>
    <cacheHierarchy uniqueName="[RC_HISTO_CP].[PROVEEDOR]" caption="PROVEEDOR" attribute="1" defaultMemberUniqueName="[RC_HISTO_CP].[PROVEEDOR].[All]" allUniqueName="[RC_HISTO_CP].[PROVEEDOR].[All]" dimensionUniqueName="[RC_HISTO_CP]" displayFolder="" count="0" memberValueDatatype="130" unbalanced="0"/>
    <cacheHierarchy uniqueName="[RC_HISTO_CP].[ACTIVO]" caption="ACTIVO" attribute="1" defaultMemberUniqueName="[RC_HISTO_CP].[ACTIVO].[All]" allUniqueName="[RC_HISTO_CP].[ACTIVO].[All]" dimensionUniqueName="[RC_HISTO_CP]" displayFolder="" count="0" memberValueDatatype="130" unbalanced="0"/>
    <cacheHierarchy uniqueName="[RC_HISTO_CP].[DIAS_CREDITO]" caption="DIAS_CREDITO" attribute="1" defaultMemberUniqueName="[RC_HISTO_CP].[DIAS_CREDITO].[All]" allUniqueName="[RC_HISTO_CP].[DIAS_CREDITO].[All]" dimensionUniqueName="[RC_HISTO_CP]" displayFolder="" count="0" memberValueDatatype="130" unbalanced="0"/>
    <cacheHierarchy uniqueName="[RC_HISTO_CP].[CATEGORIA]" caption="CATEGORIA" attribute="1" defaultMemberUniqueName="[RC_HISTO_CP].[CATEGORIA].[All]" allUniqueName="[RC_HISTO_CP].[CATEGORIA].[All]" dimensionUniqueName="[RC_HISTO_CP]" displayFolder="" count="0" memberValueDatatype="130" unbalanced="0"/>
    <cacheHierarchy uniqueName="[RC_HISTO_CP].[NOMBRE]" caption="NOMBRE" attribute="1" defaultMemberUniqueName="[RC_HISTO_CP].[NOMBRE].[All]" allUniqueName="[RC_HISTO_CP].[NOMBRE].[All]" dimensionUniqueName="[RC_HISTO_CP]" displayFolder="" count="0" memberValueDatatype="130" unbalanced="0"/>
    <cacheHierarchy uniqueName="[RC_HISTO_CP].[CIA_PROV]" caption="CIA_PROV" attribute="1" defaultMemberUniqueName="[RC_HISTO_CP].[CIA_PROV].[All]" allUniqueName="[RC_HISTO_CP].[CIA_PROV].[All]" dimensionUniqueName="[RC_HISTO_CP]" displayFolder="" count="0" memberValueDatatype="130" unbalanced="0"/>
    <cacheHierarchy uniqueName="[RC_HISTO_CP].[DOCUMENTO]" caption="DOCUMENTO" attribute="1" defaultMemberUniqueName="[RC_HISTO_CP].[DOCUMENTO].[All]" allUniqueName="[RC_HISTO_CP].[DOCUMENTO].[All]" dimensionUniqueName="[RC_HISTO_CP]" displayFolder="" count="0" memberValueDatatype="130" unbalanced="0"/>
    <cacheHierarchy uniqueName="[RC_HISTO_CP].[FECHA_DOCUMENTO]" caption="FECHA_DOCUMENTO" attribute="1" defaultMemberUniqueName="[RC_HISTO_CP].[FECHA_DOCUMENTO].[All]" allUniqueName="[RC_HISTO_CP].[FECHA_DOCUMENTO].[All]" dimensionUniqueName="[RC_HISTO_CP]" displayFolder="" count="0" memberValueDatatype="130" unbalanced="0"/>
    <cacheHierarchy uniqueName="[RC_HISTO_CP].[FECHA_VENCE]" caption="FECHA_VENCE" attribute="1" defaultMemberUniqueName="[RC_HISTO_CP].[FECHA_VENCE].[All]" allUniqueName="[RC_HISTO_CP].[FECHA_VENCE].[All]" dimensionUniqueName="[RC_HISTO_CP]" displayFolder="" count="0" memberValueDatatype="130" unbalanced="0"/>
    <cacheHierarchy uniqueName="[RC_HISTO_CP].[ESTAD_MORA]" caption="ESTAD_MORA" attribute="1" defaultMemberUniqueName="[RC_HISTO_CP].[ESTAD_MORA].[All]" allUniqueName="[RC_HISTO_CP].[ESTAD_MORA].[All]" dimensionUniqueName="[RC_HISTO_CP]" displayFolder="" count="0" memberValueDatatype="130" unbalanced="0"/>
    <cacheHierarchy uniqueName="[RC_HISTO_CP].[SALDOLOCAL]" caption="SALDOLOCAL" attribute="1" defaultMemberUniqueName="[RC_HISTO_CP].[SALDOLOCAL].[All]" allUniqueName="[RC_HISTO_CP].[SALDOLOCAL].[All]" dimensionUniqueName="[RC_HISTO_CP]" displayFolder="" count="0" memberValueDatatype="5" unbalanced="0"/>
    <cacheHierarchy uniqueName="[RC_HISTO_CP].[MONEDA]" caption="MONEDA" attribute="1" defaultMemberUniqueName="[RC_HISTO_CP].[MONEDA].[All]" allUniqueName="[RC_HISTO_CP].[MONEDA].[All]" dimensionUniqueName="[RC_HISTO_CP]" displayFolder="" count="0" memberValueDatatype="130" unbalanced="0"/>
    <cacheHierarchy uniqueName="[RC_HISTO_CP].[fechaCorte]" caption="fechaCorte" attribute="1" defaultMemberUniqueName="[RC_HISTO_CP].[fechaCorte].[All]" allUniqueName="[RC_HISTO_CP].[fechaCorte].[All]" dimensionUniqueName="[RC_HISTO_CP]" displayFolder="" count="0" memberValueDatatype="130" unbalanced="0"/>
    <cacheHierarchy uniqueName="[RC_HISTO_CP].[SALDO_DOLAR]" caption="SALDO_DOLAR" attribute="1" defaultMemberUniqueName="[RC_HISTO_CP].[SALDO_DOLAR].[All]" allUniqueName="[RC_HISTO_CP].[SALDO_DOLAR].[All]" dimensionUniqueName="[RC_HISTO_CP]" displayFolder="" count="0" memberValueDatatype="5" unbalanced="0"/>
    <cacheHierarchy uniqueName="[RC_HISTO_CP].[TIPO_PROVEEDOR]" caption="TIPO_PROVEEDOR" attribute="1" defaultMemberUniqueName="[RC_HISTO_CP].[TIPO_PROVEEDOR].[All]" allUniqueName="[RC_HISTO_CP].[TIPO_PROVEEDOR].[All]" dimensionUniqueName="[RC_HISTO_CP]" displayFolder="" count="0" memberValueDatatype="130" unbalanced="0"/>
    <cacheHierarchy uniqueName="[RC_HISTO_CP].[MONTO]" caption="MONTO" attribute="1" defaultMemberUniqueName="[RC_HISTO_CP].[MONTO].[All]" allUniqueName="[RC_HISTO_CP].[MONTO].[All]" dimensionUniqueName="[RC_HISTO_CP]" displayFolder="" count="0" memberValueDatatype="5" unbalanced="0"/>
    <cacheHierarchy uniqueName="[Rolling_Calendario].[Fecha]" caption="Fecha" attribute="1" time="1" defaultMemberUniqueName="[Rolling_Calendario].[Fecha].[All]" allUniqueName="[Rolling_Calendario].[Fecha].[All]" dimensionUniqueName="[Rolling_Calendario]" displayFolder="" count="0" memberValueDatatype="7" unbalanced="0"/>
    <cacheHierarchy uniqueName="[Rolling_Calendario].[Año]" caption="Año" attribute="1" defaultMemberUniqueName="[Rolling_Calendario].[Año].[All]" allUniqueName="[Rolling_Calendario].[Año].[All]" dimensionUniqueName="[Rolling_Calendario]" displayFolder="" count="2" memberValueDatatype="20" unbalanced="0">
      <fieldsUsage count="2">
        <fieldUsage x="-1"/>
        <fieldUsage x="0"/>
      </fieldsUsage>
    </cacheHierarchy>
    <cacheHierarchy uniqueName="[Rolling_Calendario].[Nombre del mes]" caption="Nombre del mes" attribute="1" defaultMemberUniqueName="[Rolling_Calendario].[Nombre del mes].[All]" allUniqueName="[Rolling_Calendario].[Nombre del mes].[All]" dimensionUniqueName="[Rolling_Calendario]" displayFolder="" count="0" memberValueDatatype="130" unbalanced="0"/>
    <cacheHierarchy uniqueName="[Rolling_Calendario].[Mes]" caption="Mes" attribute="1" defaultMemberUniqueName="[Rolling_Calendario].[Mes].[All]" allUniqueName="[Rolling_Calendario].[Mes].[All]" dimensionUniqueName="[Rolling_Calendario]" displayFolder="" count="0" memberValueDatatype="20" unbalanced="0"/>
    <cacheHierarchy uniqueName="[Rolling_Calendario].[Semana del año]" caption="Semana del año" attribute="1" defaultMemberUniqueName="[Rolling_Calendario].[Semana del año].[All]" allUniqueName="[Rolling_Calendario].[Semana del año].[All]" dimensionUniqueName="[Rolling_Calendario]" displayFolder="" count="2" memberValueDatatype="20" unbalanced="0">
      <fieldsUsage count="2">
        <fieldUsage x="-1"/>
        <fieldUsage x="1"/>
      </fieldsUsage>
    </cacheHierarchy>
    <cacheHierarchy uniqueName="[Rolling_Calendario].[Nombre del día]" caption="Nombre del día" attribute="1" defaultMemberUniqueName="[Rolling_Calendario].[Nombre del día].[All]" allUniqueName="[Rolling_Calendario].[Nombre del día].[All]" dimensionUniqueName="[Rolling_Calendario]" displayFolder="" count="0" memberValueDatatype="130" unbalanced="0"/>
    <cacheHierarchy uniqueName="[Rolling_Calendario].[Trimestre]" caption="Trimestre" attribute="1" defaultMemberUniqueName="[Rolling_Calendario].[Trimestre].[All]" allUniqueName="[Rolling_Calendario].[Trimestre].[All]" dimensionUniqueName="[Rolling_Calendario]" displayFolder="" count="0" memberValueDatatype="20" unbalanced="0"/>
    <cacheHierarchy uniqueName="[Rolling_Calendario].[Fecha (Year)]" caption="Fecha (Year)" attribute="1" defaultMemberUniqueName="[Rolling_Calendario].[Fecha (Year)].[All]" allUniqueName="[Rolling_Calendario].[Fecha (Year)].[All]" dimensionUniqueName="[Rolling_Calendario]" displayFolder="" count="0" memberValueDatatype="130" unbalanced="0"/>
    <cacheHierarchy uniqueName="[Rolling_Calendario].[Fecha (Quarter)]" caption="Fecha (Quarter)" attribute="1" defaultMemberUniqueName="[Rolling_Calendario].[Fecha (Quarter)].[All]" allUniqueName="[Rolling_Calendario].[Fecha (Quarter)].[All]" dimensionUniqueName="[Rolling_Calendario]" displayFolder="" count="0" memberValueDatatype="130" unbalanced="0"/>
    <cacheHierarchy uniqueName="[Rolling_Calendario].[Fecha (Month)]" caption="Fecha (Month)" attribute="1" defaultMemberUniqueName="[Rolling_Calendario].[Fecha (Month)].[All]" allUniqueName="[Rolling_Calendario].[Fecha (Month)].[All]" dimensionUniqueName="[Rolling_Calendario]" displayFolder="" count="0" memberValueDatatype="130" unbalanced="0"/>
    <cacheHierarchy uniqueName="[vista_abonos_cco_cilt].[EMPLEADO]" caption="EMPLEADO" attribute="1" defaultMemberUniqueName="[vista_abonos_cco_cilt].[EMPLEADO].[All]" allUniqueName="[vista_abonos_cco_cilt].[EMPLEADO].[All]" dimensionUniqueName="[vista_abonos_cco_cilt]" displayFolder="" count="0" memberValueDatatype="130" unbalanced="0"/>
    <cacheHierarchy uniqueName="[vista_abonos_cco_cilt].[NOMBRE]" caption="NOMBRE" attribute="1" defaultMemberUniqueName="[vista_abonos_cco_cilt].[NOMBRE].[All]" allUniqueName="[vista_abonos_cco_cilt].[NOMBRE].[All]" dimensionUniqueName="[vista_abonos_cco_cilt]" displayFolder="" count="0" memberValueDatatype="130" unbalanced="0"/>
    <cacheHierarchy uniqueName="[vista_abonos_cco_cilt].[CONCEPTO]" caption="CONCEPTO" attribute="1" defaultMemberUniqueName="[vista_abonos_cco_cilt].[CONCEPTO].[All]" allUniqueName="[vista_abonos_cco_cilt].[CONCEPTO].[All]" dimensionUniqueName="[vista_abonos_cco_cilt]" displayFolder="" count="0" memberValueDatatype="130" unbalanced="0"/>
    <cacheHierarchy uniqueName="[vista_abonos_cco_cilt].[DESCRIPCION]" caption="DESCRIPCION" attribute="1" defaultMemberUniqueName="[vista_abonos_cco_cilt].[DESCRIPCION].[All]" allUniqueName="[vista_abonos_cco_cilt].[DESCRIPCION].[All]" dimensionUniqueName="[vista_abonos_cco_cilt]" displayFolder="" count="2" memberValueDatatype="130" unbalanced="0">
      <fieldsUsage count="2">
        <fieldUsage x="-1"/>
        <fieldUsage x="3"/>
      </fieldsUsage>
    </cacheHierarchy>
    <cacheHierarchy uniqueName="[vista_abonos_cco_cilt].[TOTAL]" caption="TOTAL" attribute="1" defaultMemberUniqueName="[vista_abonos_cco_cilt].[TOTAL].[All]" allUniqueName="[vista_abonos_cco_cilt].[TOTAL].[All]" dimensionUniqueName="[vista_abonos_cco_cilt]" displayFolder="" count="0" memberValueDatatype="5" unbalanced="0"/>
    <cacheHierarchy uniqueName="[vista_abonos_cco_cilt].[NUMERO_NOMINA]" caption="NUMERO_NOMINA" attribute="1" defaultMemberUniqueName="[vista_abonos_cco_cilt].[NUMERO_NOMINA].[All]" allUniqueName="[vista_abonos_cco_cilt].[NUMERO_NOMINA].[All]" dimensionUniqueName="[vista_abonos_cco_cilt]" displayFolder="" count="0" memberValueDatatype="20" unbalanced="0"/>
    <cacheHierarchy uniqueName="[vista_abonos_cco_cilt].[FechaInicio]" caption="FechaInicio" attribute="1" time="1" defaultMemberUniqueName="[vista_abonos_cco_cilt].[FechaInicio].[All]" allUniqueName="[vista_abonos_cco_cilt].[FechaInicio].[All]" dimensionUniqueName="[vista_abonos_cco_cilt]" displayFolder="" count="0" memberValueDatatype="7" unbalanced="0"/>
    <cacheHierarchy uniqueName="[vista_abonos_cco_cilt].[FechaFin]" caption="FechaFin" attribute="1" time="1" defaultMemberUniqueName="[vista_abonos_cco_cilt].[FechaFin].[All]" allUniqueName="[vista_abonos_cco_cilt].[FechaFin].[All]" dimensionUniqueName="[vista_abonos_cco_cilt]" displayFolder="" count="0" memberValueDatatype="7" unbalanced="0"/>
    <cacheHierarchy uniqueName="[vista_abonos_cco_cilt].[Empresa]" caption="Empresa" attribute="1" defaultMemberUniqueName="[vista_abonos_cco_cilt].[Empresa].[All]" allUniqueName="[vista_abonos_cco_cilt].[Empresa].[All]" dimensionUniqueName="[vista_abonos_cco_cilt]" displayFolder="" count="0" memberValueDatatype="130" unbalanced="0"/>
    <cacheHierarchy uniqueName="[vista_efectivo_cilt].[Fecha]" caption="Fecha" attribute="1" time="1" defaultMemberUniqueName="[vista_efectivo_cilt].[Fecha].[All]" allUniqueName="[vista_efectivo_cilt].[Fecha].[All]" dimensionUniqueName="[vista_efectivo_cilt]" displayFolder="" count="0" memberValueDatatype="7" unbalanced="0"/>
    <cacheHierarchy uniqueName="[vista_efectivo_cilt].[Ingresos]" caption="Ingresos" attribute="1" defaultMemberUniqueName="[vista_efectivo_cilt].[Ingresos].[All]" allUniqueName="[vista_efectivo_cilt].[Ingresos].[All]" dimensionUniqueName="[vista_efectivo_cilt]" displayFolder="" count="0" memberValueDatatype="5" unbalanced="0"/>
    <cacheHierarchy uniqueName="[vista_efectivo_cilt].[Empresa]" caption="Empresa" attribute="1" defaultMemberUniqueName="[vista_efectivo_cilt].[Empresa].[All]" allUniqueName="[vista_efectivo_cilt].[Empresa].[All]" dimensionUniqueName="[vista_efectivo_cilt]" displayFolder="" count="0" memberValueDatatype="130" unbalanced="0"/>
    <cacheHierarchy uniqueName="[vista_efectivo_cilt].[Ingreso Turismo]" caption="Ingreso Turismo" attribute="1" defaultMemberUniqueName="[vista_efectivo_cilt].[Ingreso Turismo].[All]" allUniqueName="[vista_efectivo_cilt].[Ingreso Turismo].[All]" dimensionUniqueName="[vista_efectivo_cilt]" displayFolder="" count="0" memberValueDatatype="5" unbalanced="0"/>
    <cacheHierarchy uniqueName="[CP_CILT_RYMSA].[FECHA_DOCUMENTO (Month Index)]" caption="FECHA_DOCUMENTO (Month Index)" attribute="1" defaultMemberUniqueName="[CP_CILT_RYMSA].[FECHA_DOCUMENTO (Month Index)].[All]" allUniqueName="[CP_CILT_RYMSA].[FECHA_DOCUMENTO (Month Index)].[All]" dimensionUniqueName="[CP_CILT_RYMSA]" displayFolder="" count="0" memberValueDatatype="20" unbalanced="0" hidden="1"/>
    <cacheHierarchy uniqueName="[CP_CILT_RYMSA].[FECHA_VENCE (Month Index)]" caption="FECHA_VENCE (Month Index)" attribute="1" defaultMemberUniqueName="[CP_CILT_RYMSA].[FECHA_VENCE (Month Index)].[All]" allUniqueName="[CP_CILT_RYMSA].[FECHA_VENCE (Month Index)].[All]" dimensionUniqueName="[CP_CILT_RYMSA]" displayFolder="" count="0" memberValueDatatype="20" unbalanced="0" hidden="1"/>
    <cacheHierarchy uniqueName="[PagosAprobadosCredCont].[Fecha Documento (Month Index)]" caption="Fecha Documento (Month Index)" attribute="1" defaultMemberUniqueName="[PagosAprobadosCredCont].[Fecha Documento (Month Index)].[All]" allUniqueName="[PagosAprobadosCredCont].[Fecha Documento (Month Index)].[All]" dimensionUniqueName="[PagosAprobadosCredCont]" displayFolder="" count="0" memberValueDatatype="20" unbalanced="0" hidden="1"/>
    <cacheHierarchy uniqueName="[Rolling_Calendario].[Fecha (Month Index)]" caption="Fecha (Month Index)" attribute="1" defaultMemberUniqueName="[Rolling_Calendario].[Fecha (Month Index)].[All]" allUniqueName="[Rolling_Calendario].[Fecha (Month Index)].[All]" dimensionUniqueName="[Rolling_Calendario]" displayFolder="" count="0" memberValueDatatype="20" unbalanced="0" hidden="1"/>
    <cacheHierarchy uniqueName="[Measures].[Sum of AbonoAprobCOL]" caption="Sum of AbonoAprobCOL" measure="1" displayFolder="" measureGroup="PagosAprobados" count="0"/>
    <cacheHierarchy uniqueName="[Measures].[Sum of AbonoAprobUSD]" caption="Sum of AbonoAprobUSD" measure="1" displayFolder="" measureGroup="PagosAprobados" count="0"/>
    <cacheHierarchy uniqueName="[Measures].[TotalPagarCRC]" caption="TotalPagarCRC" measure="1" displayFolder="" measureGroup="PagosAprobados" count="0"/>
    <cacheHierarchy uniqueName="[Measures].[TotalPagarUSD]" caption="TotalPagarUSD" measure="1" displayFolder="" measureGroup="PagosAprobados" count="0"/>
    <cacheHierarchy uniqueName="[Measures].[IngresoTotal]" caption="IngresoTotal" measure="1" displayFolder="" measureGroup="vista_efectivo_cilt" count="0"/>
    <cacheHierarchy uniqueName="[Measures].[Presupuesto Pagos]" caption="Presupuesto Pagos" measure="1" displayFolder="" measureGroup="vista_efectivo_cilt" count="0"/>
    <cacheHierarchy uniqueName="[Measures].[TotalPagarCRC2]" caption="TotalPagarCRC2" measure="1" displayFolder="" measureGroup="PagosAprobadosCredCont" count="0"/>
    <cacheHierarchy uniqueName="[Measures].[TotalPagarDOLARES]" caption="TotalPagarDOLARES" measure="1" displayFolder="" measureGroup="PagosAprobadosCredCont" count="0"/>
    <cacheHierarchy uniqueName="[Measures].[__XL_Count CP_CILT_RYMSA]" caption="__XL_Count CP_CILT_RYMSA" measure="1" displayFolder="" measureGroup="CP_CILT_RYMSA" count="0" hidden="1"/>
    <cacheHierarchy uniqueName="[Measures].[__XL_Count FacturasVencidas]" caption="__XL_Count FacturasVencidas" measure="1" displayFolder="" measureGroup="FacturasVencidas" count="0" hidden="1"/>
    <cacheHierarchy uniqueName="[Measures].[__XL_Count FacturasSinVencer]" caption="__XL_Count FacturasSinVencer" measure="1" displayFolder="" measureGroup="FacturasSinVencer" count="0" hidden="1"/>
    <cacheHierarchy uniqueName="[Measures].[__XL_Count PagosAprobados]" caption="__XL_Count PagosAprobados" measure="1" displayFolder="" measureGroup="PagosAprobados" count="0" hidden="1"/>
    <cacheHierarchy uniqueName="[Measures].[__XL_Count vista_efectivo_cilt]" caption="__XL_Count vista_efectivo_cilt" measure="1" displayFolder="" measureGroup="vista_efectivo_cilt" count="0" hidden="1"/>
    <cacheHierarchy uniqueName="[Measures].[__XL_Count Rolling_Calendario]" caption="__XL_Count Rolling_Calendario" measure="1" displayFolder="" measureGroup="Rolling_Calendario" count="0" hidden="1"/>
    <cacheHierarchy uniqueName="[Measures].[__XL_Count vista_abonos_cco_cilt]" caption="__XL_Count vista_abonos_cco_cilt" measure="1" displayFolder="" measureGroup="vista_abonos_cco_cilt" count="0" hidden="1"/>
    <cacheHierarchy uniqueName="[Measures].[__XL_Count PagosContado]" caption="__XL_Count PagosContado" measure="1" displayFolder="" measureGroup="PagosContado" count="0" hidden="1"/>
    <cacheHierarchy uniqueName="[Measures].[__XL_Count PagosAprobadosCredCont]" caption="__XL_Count PagosAprobadosCredCont" measure="1" displayFolder="" measureGroup="PagosAprobadosCredCont" count="0" hidden="1"/>
    <cacheHierarchy uniqueName="[Measures].[__XL_Count RC_HISTO_CP]" caption="__XL_Count RC_HISTO_CP" measure="1" displayFolder="" measureGroup="RC_HISTO_CP" count="0" hidden="1"/>
    <cacheHierarchy uniqueName="[Measures].[__No measures defined]" caption="__No measures defined" measure="1" displayFolder="" count="0" hidden="1"/>
    <cacheHierarchy uniqueName="[Measures].[Sum of MONTO]" caption="Sum of MONTO" measure="1" displayFolder="" measureGroup="CP_CILT_RYMSA" count="0" hidden="1">
      <extLst>
        <ext xmlns:x15="http://schemas.microsoft.com/office/spreadsheetml/2010/11/main" uri="{B97F6D7D-B522-45F9-BDA1-12C45D357490}">
          <x15:cacheHierarchy aggregatedColumn="11"/>
        </ext>
      </extLst>
    </cacheHierarchy>
    <cacheHierarchy uniqueName="[Measures].[Sum of SALDO]" caption="Sum of SALDO" measure="1" displayFolder="" measureGroup="CP_CILT_RYMSA" count="0" hidden="1">
      <extLst>
        <ext xmlns:x15="http://schemas.microsoft.com/office/spreadsheetml/2010/11/main" uri="{B97F6D7D-B522-45F9-BDA1-12C45D357490}">
          <x15:cacheHierarchy aggregatedColumn="12"/>
        </ext>
      </extLst>
    </cacheHierarchy>
    <cacheHierarchy uniqueName="[Measures].[Sum of Monto_colones]" caption="Sum of Monto_colones" measure="1" displayFolder="" measureGroup="CP_CILT_RYMSA" count="0" hidden="1">
      <extLst>
        <ext xmlns:x15="http://schemas.microsoft.com/office/spreadsheetml/2010/11/main" uri="{B97F6D7D-B522-45F9-BDA1-12C45D357490}">
          <x15:cacheHierarchy aggregatedColumn="13"/>
        </ext>
      </extLst>
    </cacheHierarchy>
    <cacheHierarchy uniqueName="[Measures].[Count of DOCUMENTO]" caption="Count of DOCUMENTO" measure="1" displayFolder="" measureGroup="FacturasVencidas" count="0" hidden="1">
      <extLst>
        <ext xmlns:x15="http://schemas.microsoft.com/office/spreadsheetml/2010/11/main" uri="{B97F6D7D-B522-45F9-BDA1-12C45D357490}">
          <x15:cacheHierarchy aggregatedColumn="51"/>
        </ext>
      </extLst>
    </cacheHierarchy>
    <cacheHierarchy uniqueName="[Measures].[Count of DOCUMENTO 2]" caption="Count of DOCUMENTO 2" measure="1" displayFolder="" measureGroup="FacturasSinVencer" count="0" hidden="1">
      <extLst>
        <ext xmlns:x15="http://schemas.microsoft.com/office/spreadsheetml/2010/11/main" uri="{B97F6D7D-B522-45F9-BDA1-12C45D357490}">
          <x15:cacheHierarchy aggregatedColumn="32"/>
        </ext>
      </extLst>
    </cacheHierarchy>
    <cacheHierarchy uniqueName="[Measures].[Sum of SaldoCOL]" caption="Sum of SaldoCOL" measure="1" displayFolder="" measureGroup="PagosAprobados" count="0" hidden="1">
      <extLst>
        <ext xmlns:x15="http://schemas.microsoft.com/office/spreadsheetml/2010/11/main" uri="{B97F6D7D-B522-45F9-BDA1-12C45D357490}">
          <x15:cacheHierarchy aggregatedColumn="77"/>
        </ext>
      </extLst>
    </cacheHierarchy>
    <cacheHierarchy uniqueName="[Measures].[Sum of SaldoUSD]" caption="Sum of SaldoUSD" measure="1" displayFolder="" measureGroup="PagosAprobados" count="0" hidden="1">
      <extLst>
        <ext xmlns:x15="http://schemas.microsoft.com/office/spreadsheetml/2010/11/main" uri="{B97F6D7D-B522-45F9-BDA1-12C45D357490}">
          <x15:cacheHierarchy aggregatedColumn="76"/>
        </ext>
      </extLst>
    </cacheHierarchy>
    <cacheHierarchy uniqueName="[Measures].[Sum of AbonoAprobCOL 2]" caption="Sum of AbonoAprobCOL 2" measure="1" displayFolder="" measureGroup="PagosAprobados" count="0" hidden="1">
      <extLst>
        <ext xmlns:x15="http://schemas.microsoft.com/office/spreadsheetml/2010/11/main" uri="{B97F6D7D-B522-45F9-BDA1-12C45D357490}">
          <x15:cacheHierarchy aggregatedColumn="78"/>
        </ext>
      </extLst>
    </cacheHierarchy>
    <cacheHierarchy uniqueName="[Measures].[Sum of AbonoAprobUSD 2]" caption="Sum of AbonoAprobUSD 2" measure="1" displayFolder="" measureGroup="PagosAprobados" count="0" hidden="1">
      <extLst>
        <ext xmlns:x15="http://schemas.microsoft.com/office/spreadsheetml/2010/11/main" uri="{B97F6D7D-B522-45F9-BDA1-12C45D357490}">
          <x15:cacheHierarchy aggregatedColumn="79"/>
        </ext>
      </extLst>
    </cacheHierarchy>
    <cacheHierarchy uniqueName="[Measures].[Sum of MONTO 2]" caption="Sum of MONTO 2" measure="1" displayFolder="" measureGroup="FacturasVencidas" count="0" hidden="1">
      <extLst>
        <ext xmlns:x15="http://schemas.microsoft.com/office/spreadsheetml/2010/11/main" uri="{B97F6D7D-B522-45F9-BDA1-12C45D357490}">
          <x15:cacheHierarchy aggregatedColumn="57"/>
        </ext>
      </extLst>
    </cacheHierarchy>
    <cacheHierarchy uniqueName="[Measures].[Sum of MONTO 3]" caption="Sum of MONTO 3" measure="1" displayFolder="" measureGroup="FacturasSinVencer" count="0" hidden="1">
      <extLst>
        <ext xmlns:x15="http://schemas.microsoft.com/office/spreadsheetml/2010/11/main" uri="{B97F6D7D-B522-45F9-BDA1-12C45D357490}">
          <x15:cacheHierarchy aggregatedColumn="38"/>
        </ext>
      </extLst>
    </cacheHierarchy>
    <cacheHierarchy uniqueName="[Measures].[Sum of SaldoUSD 2]" caption="Sum of SaldoUSD 2" measure="1" displayFolder="" measureGroup="CP_CILT_RYMSA" count="0" hidden="1">
      <extLst>
        <ext xmlns:x15="http://schemas.microsoft.com/office/spreadsheetml/2010/11/main" uri="{B97F6D7D-B522-45F9-BDA1-12C45D357490}">
          <x15:cacheHierarchy aggregatedColumn="19"/>
        </ext>
      </extLst>
    </cacheHierarchy>
    <cacheHierarchy uniqueName="[Measures].[Sum of Ingresos]" caption="Sum of Ingresos" measure="1" displayFolder="" measureGroup="vista_efectivo_cilt" count="0" hidden="1">
      <extLst>
        <ext xmlns:x15="http://schemas.microsoft.com/office/spreadsheetml/2010/11/main" uri="{B97F6D7D-B522-45F9-BDA1-12C45D357490}">
          <x15:cacheHierarchy aggregatedColumn="156"/>
        </ext>
      </extLst>
    </cacheHierarchy>
    <cacheHierarchy uniqueName="[Measures].[Sum of Ingreso Turismo]" caption="Sum of Ingreso Turismo" measure="1" displayFolder="" measureGroup="vista_efectivo_cilt" count="0" hidden="1">
      <extLst>
        <ext xmlns:x15="http://schemas.microsoft.com/office/spreadsheetml/2010/11/main" uri="{B97F6D7D-B522-45F9-BDA1-12C45D357490}">
          <x15:cacheHierarchy aggregatedColumn="158"/>
        </ext>
      </extLst>
    </cacheHierarchy>
    <cacheHierarchy uniqueName="[Measures].[Sum of TOTAL]" caption="Sum of TOTAL" measure="1" displayFolder="" measureGroup="vista_abonos_cco_cilt" count="0" oneField="1" hidden="1">
      <fieldsUsage count="1">
        <fieldUsage x="2"/>
      </fieldsUsage>
      <extLst>
        <ext xmlns:x15="http://schemas.microsoft.com/office/spreadsheetml/2010/11/main" uri="{B97F6D7D-B522-45F9-BDA1-12C45D357490}">
          <x15:cacheHierarchy aggregatedColumn="150"/>
        </ext>
      </extLst>
    </cacheHierarchy>
    <cacheHierarchy uniqueName="[Measures].[Count of NOMBRE]" caption="Count of NOMBRE" measure="1" displayFolder="" measureGroup="vista_abonos_cco_cilt" count="0" hidden="1">
      <extLst>
        <ext xmlns:x15="http://schemas.microsoft.com/office/spreadsheetml/2010/11/main" uri="{B97F6D7D-B522-45F9-BDA1-12C45D357490}">
          <x15:cacheHierarchy aggregatedColumn="147"/>
        </ext>
      </extLst>
    </cacheHierarchy>
    <cacheHierarchy uniqueName="[Measures].[Sum of SaldoDOL]" caption="Sum of SaldoDOL" measure="1" displayFolder="" measureGroup="PagosAprobadosCredCont" count="0" hidden="1">
      <extLst>
        <ext xmlns:x15="http://schemas.microsoft.com/office/spreadsheetml/2010/11/main" uri="{B97F6D7D-B522-45F9-BDA1-12C45D357490}">
          <x15:cacheHierarchy aggregatedColumn="97"/>
        </ext>
      </extLst>
    </cacheHierarchy>
    <cacheHierarchy uniqueName="[Measures].[Sum of SaldoCOLONES]" caption="Sum of SaldoCOLONES" measure="1" displayFolder="" measureGroup="PagosAprobadosCredCont" count="0" hidden="1">
      <extLst>
        <ext xmlns:x15="http://schemas.microsoft.com/office/spreadsheetml/2010/11/main" uri="{B97F6D7D-B522-45F9-BDA1-12C45D357490}">
          <x15:cacheHierarchy aggregatedColumn="92"/>
        </ext>
      </extLst>
    </cacheHierarchy>
    <cacheHierarchy uniqueName="[Measures].[Sum of AbonoAprobCOLONES]" caption="Sum of AbonoAprobCOLONES" measure="1" displayFolder="" measureGroup="PagosAprobadosCredCont" count="0" hidden="1">
      <extLst>
        <ext xmlns:x15="http://schemas.microsoft.com/office/spreadsheetml/2010/11/main" uri="{B97F6D7D-B522-45F9-BDA1-12C45D357490}">
          <x15:cacheHierarchy aggregatedColumn="93"/>
        </ext>
      </extLst>
    </cacheHierarchy>
    <cacheHierarchy uniqueName="[Measures].[Sum of SaldoDOLARES]" caption="Sum of SaldoDOLARES" measure="1" displayFolder="" measureGroup="PagosAprobadosCredCont" count="0" hidden="1">
      <extLst>
        <ext xmlns:x15="http://schemas.microsoft.com/office/spreadsheetml/2010/11/main" uri="{B97F6D7D-B522-45F9-BDA1-12C45D357490}">
          <x15:cacheHierarchy aggregatedColumn="91"/>
        </ext>
      </extLst>
    </cacheHierarchy>
    <cacheHierarchy uniqueName="[Measures].[Sum of AbonoAprobDOLARES]" caption="Sum of AbonoAprobDOLARES" measure="1" displayFolder="" measureGroup="PagosAprobadosCredCont" count="0" hidden="1">
      <extLst>
        <ext xmlns:x15="http://schemas.microsoft.com/office/spreadsheetml/2010/11/main" uri="{B97F6D7D-B522-45F9-BDA1-12C45D357490}">
          <x15:cacheHierarchy aggregatedColumn="94"/>
        </ext>
      </extLst>
    </cacheHierarchy>
  </cacheHierarchies>
  <kpis count="0"/>
  <dimensions count="11">
    <dimension name="CP_CILT_RYMSA" uniqueName="[CP_CILT_RYMSA]" caption="CP_CILT_RYMSA"/>
    <dimension name="FacturasSinVencer" uniqueName="[FacturasSinVencer]" caption="FacturasSinVencer"/>
    <dimension name="FacturasVencidas" uniqueName="[FacturasVencidas]" caption="FacturasVencidas"/>
    <dimension measure="1" name="Measures" uniqueName="[Measures]" caption="Measures"/>
    <dimension name="PagosAprobados" uniqueName="[PagosAprobados]" caption="PagosAprobados"/>
    <dimension name="PagosAprobadosCredCont" uniqueName="[PagosAprobadosCredCont]" caption="PagosAprobadosCredCont"/>
    <dimension name="PagosContado" uniqueName="[PagosContado]" caption="PagosContado"/>
    <dimension name="RC_HISTO_CP" uniqueName="[RC_HISTO_CP]" caption="RC_HISTO_CP"/>
    <dimension name="Rolling_Calendario" uniqueName="[Rolling_Calendario]" caption="Rolling_Calendario"/>
    <dimension name="vista_abonos_cco_cilt" uniqueName="[vista_abonos_cco_cilt]" caption="vista_abonos_cco_cilt"/>
    <dimension name="vista_efectivo_cilt" uniqueName="[vista_efectivo_cilt]" caption="vista_efectivo_cilt"/>
  </dimensions>
  <measureGroups count="10">
    <measureGroup name="CP_CILT_RYMSA" caption="CP_CILT_RYMSA"/>
    <measureGroup name="FacturasSinVencer" caption="FacturasSinVencer"/>
    <measureGroup name="FacturasVencidas" caption="FacturasVencidas"/>
    <measureGroup name="PagosAprobados" caption="PagosAprobados"/>
    <measureGroup name="PagosAprobadosCredCont" caption="PagosAprobadosCredCont"/>
    <measureGroup name="PagosContado" caption="PagosContado"/>
    <measureGroup name="RC_HISTO_CP" caption="RC_HISTO_CP"/>
    <measureGroup name="Rolling_Calendario" caption="Rolling_Calendario"/>
    <measureGroup name="vista_abonos_cco_cilt" caption="vista_abonos_cco_cilt"/>
    <measureGroup name="vista_efectivo_cilt" caption="vista_efectivo_cilt"/>
  </measureGroups>
  <maps count="15">
    <map measureGroup="0" dimension="0"/>
    <map measureGroup="0" dimension="8"/>
    <map measureGroup="1" dimension="1"/>
    <map measureGroup="1" dimension="8"/>
    <map measureGroup="2" dimension="2"/>
    <map measureGroup="2" dimension="8"/>
    <map measureGroup="3" dimension="4"/>
    <map measureGroup="4" dimension="5"/>
    <map measureGroup="5" dimension="6"/>
    <map measureGroup="6" dimension="7"/>
    <map measureGroup="7" dimension="8"/>
    <map measureGroup="8" dimension="8"/>
    <map measureGroup="8" dimension="9"/>
    <map measureGroup="9" dimension="8"/>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fael Esteban Molina" refreshedDate="45411.432018981483" backgroundQuery="1" createdVersion="8" refreshedVersion="8" minRefreshableVersion="3" recordCount="0" supportSubquery="1" supportAdvancedDrill="1" xr:uid="{715998D8-377A-4925-99EB-6570E820F5A8}">
  <cacheSource type="external" connectionId="11"/>
  <cacheFields count="6">
    <cacheField name="[Rolling_Calendario].[Año].[Año]" caption="Año" numFmtId="0" hierarchy="137" level="1">
      <sharedItems containsSemiMixedTypes="0" containsString="0" containsNumber="1" containsInteger="1" minValue="2024" maxValue="2024" count="1">
        <n v="2024"/>
      </sharedItems>
      <extLst>
        <ext xmlns:x15="http://schemas.microsoft.com/office/spreadsheetml/2010/11/main" uri="{4F2E5C28-24EA-4eb8-9CBF-B6C8F9C3D259}">
          <x15:cachedUniqueNames>
            <x15:cachedUniqueName index="0" name="[Rolling_Calendario].[Año].&amp;[2024]"/>
          </x15:cachedUniqueNames>
        </ext>
      </extLst>
    </cacheField>
    <cacheField name="[Rolling_Calendario].[Semana del año].[Semana del año]" caption="Semana del año" numFmtId="0" hierarchy="140" level="1">
      <sharedItems containsSemiMixedTypes="0" containsString="0" containsNumber="1" containsInteger="1" minValue="17" maxValue="17" count="1">
        <n v="17"/>
      </sharedItems>
      <extLst>
        <ext xmlns:x15="http://schemas.microsoft.com/office/spreadsheetml/2010/11/main" uri="{4F2E5C28-24EA-4eb8-9CBF-B6C8F9C3D259}">
          <x15:cachedUniqueNames>
            <x15:cachedUniqueName index="0" name="[Rolling_Calendario].[Semana del año].&amp;[17]"/>
          </x15:cachedUniqueNames>
        </ext>
      </extLst>
    </cacheField>
    <cacheField name="[Measures].[Sum of Ingresos]" caption="Sum of Ingresos" numFmtId="0" hierarchy="194" level="32767"/>
    <cacheField name="[Measures].[Sum of Ingreso Turismo]" caption="Sum of Ingreso Turismo" numFmtId="0" hierarchy="195" level="32767"/>
    <cacheField name="[Measures].[IngresoTotal]" caption="IngresoTotal" numFmtId="0" hierarchy="167" level="32767"/>
    <cacheField name="[Measures].[Presupuesto Pagos]" caption="Presupuesto Pagos" numFmtId="0" hierarchy="168" level="32767"/>
  </cacheFields>
  <cacheHierarchies count="203">
    <cacheHierarchy uniqueName="[CP_CILT_RYMSA].[CIA]" caption="CIA" attribute="1" defaultMemberUniqueName="[CP_CILT_RYMSA].[CIA].[All]" allUniqueName="[CP_CILT_RYMSA].[CIA].[All]" dimensionUniqueName="[CP_CILT_RYMSA]" displayFolder="" count="0" memberValueDatatype="130" unbalanced="0"/>
    <cacheHierarchy uniqueName="[CP_CILT_RYMSA].[MONEDA]" caption="MONEDA" attribute="1" defaultMemberUniqueName="[CP_CILT_RYMSA].[MONEDA].[All]" allUniqueName="[CP_CILT_RYMSA].[MONEDA].[All]" dimensionUniqueName="[CP_CILT_RYMSA]" displayFolder="" count="0" memberValueDatatype="130" unbalanced="0"/>
    <cacheHierarchy uniqueName="[CP_CILT_RYMSA].[TIPOPROV]" caption="TIPOPROV" attribute="1" defaultMemberUniqueName="[CP_CILT_RYMSA].[TIPOPROV].[All]" allUniqueName="[CP_CILT_RYMSA].[TIPOPROV].[All]" dimensionUniqueName="[CP_CILT_RYMSA]" displayFolder="" count="0" memberValueDatatype="130" unbalanced="0"/>
    <cacheHierarchy uniqueName="[CP_CILT_RYMSA].[PROVEEDOR]" caption="PROVEEDOR" attribute="1" defaultMemberUniqueName="[CP_CILT_RYMSA].[PROVEEDOR].[All]" allUniqueName="[CP_CILT_RYMSA].[PROVEEDOR].[All]" dimensionUniqueName="[CP_CILT_RYMSA]" displayFolder="" count="0" memberValueDatatype="130" unbalanced="0"/>
    <cacheHierarchy uniqueName="[CP_CILT_RYMSA].[Nombre]" caption="Nombre" attribute="1" defaultMemberUniqueName="[CP_CILT_RYMSA].[Nombre].[All]" allUniqueName="[CP_CILT_RYMSA].[Nombre].[All]" dimensionUniqueName="[CP_CILT_RYMSA]" displayFolder="" count="0" memberValueDatatype="130" unbalanced="0"/>
    <cacheHierarchy uniqueName="[CP_CILT_RYMSA].[DOCUMENTO]" caption="DOCUMENTO" attribute="1" defaultMemberUniqueName="[CP_CILT_RYMSA].[DOCUMENTO].[All]" allUniqueName="[CP_CILT_RYMSA].[DOCUMENTO].[All]" dimensionUniqueName="[CP_CILT_RYMSA]" displayFolder="" count="0" memberValueDatatype="130" unbalanced="0"/>
    <cacheHierarchy uniqueName="[CP_CILT_RYMSA].[FECHA_DOCUMENTO]" caption="FECHA_DOCUMENTO" attribute="1" time="1" defaultMemberUniqueName="[CP_CILT_RYMSA].[FECHA_DOCUMENTO].[All]" allUniqueName="[CP_CILT_RYMSA].[FECHA_DOCUMENTO].[All]" dimensionUniqueName="[CP_CILT_RYMSA]" displayFolder="" count="0" memberValueDatatype="7" unbalanced="0"/>
    <cacheHierarchy uniqueName="[CP_CILT_RYMSA].[FECHA_VENCE]" caption="FECHA_VENCE" attribute="1" time="1" defaultMemberUniqueName="[CP_CILT_RYMSA].[FECHA_VENCE].[All]" allUniqueName="[CP_CILT_RYMSA].[FECHA_VENCE].[All]" dimensionUniqueName="[CP_CILT_RYMSA]" displayFolder="" count="0" memberValueDatatype="7" unbalanced="0"/>
    <cacheHierarchy uniqueName="[CP_CILT_RYMSA].[NOTAS]" caption="NOTAS" attribute="1" defaultMemberUniqueName="[CP_CILT_RYMSA].[NOTAS].[All]" allUniqueName="[CP_CILT_RYMSA].[NOTAS].[All]" dimensionUniqueName="[CP_CILT_RYMSA]" displayFolder="" count="0" memberValueDatatype="130" unbalanced="0"/>
    <cacheHierarchy uniqueName="[CP_CILT_RYMSA].[diasmora]" caption="diasmora" attribute="1" defaultMemberUniqueName="[CP_CILT_RYMSA].[diasmora].[All]" allUniqueName="[CP_CILT_RYMSA].[diasmora].[All]" dimensionUniqueName="[CP_CILT_RYMSA]" displayFolder="" count="0" memberValueDatatype="20" unbalanced="0"/>
    <cacheHierarchy uniqueName="[CP_CILT_RYMSA].[TIPO_MORA]" caption="TIPO_MORA" attribute="1" defaultMemberUniqueName="[CP_CILT_RYMSA].[TIPO_MORA].[All]" allUniqueName="[CP_CILT_RYMSA].[TIPO_MORA].[All]" dimensionUniqueName="[CP_CILT_RYMSA]" displayFolder="" count="0" memberValueDatatype="130" unbalanced="0"/>
    <cacheHierarchy uniqueName="[CP_CILT_RYMSA].[MONTO]" caption="MONTO" attribute="1" defaultMemberUniqueName="[CP_CILT_RYMSA].[MONTO].[All]" allUniqueName="[CP_CILT_RYMSA].[MONTO].[All]" dimensionUniqueName="[CP_CILT_RYMSA]" displayFolder="" count="0" memberValueDatatype="5" unbalanced="0"/>
    <cacheHierarchy uniqueName="[CP_CILT_RYMSA].[SALDO]" caption="SALDO" attribute="1" defaultMemberUniqueName="[CP_CILT_RYMSA].[SALDO].[All]" allUniqueName="[CP_CILT_RYMSA].[SALDO].[All]" dimensionUniqueName="[CP_CILT_RYMSA]" displayFolder="" count="0" memberValueDatatype="5" unbalanced="0"/>
    <cacheHierarchy uniqueName="[CP_CILT_RYMSA].[Monto_colones]" caption="Monto_colones" attribute="1" defaultMemberUniqueName="[CP_CILT_RYMSA].[Monto_colones].[All]" allUniqueName="[CP_CILT_RYMSA].[Monto_colones].[All]" dimensionUniqueName="[CP_CILT_RYMSA]" displayFolder="" count="0" memberValueDatatype="5" unbalanced="0"/>
    <cacheHierarchy uniqueName="[CP_CILT_RYMSA].[Saldo_colones]" caption="Saldo_colones" attribute="1" defaultMemberUniqueName="[CP_CILT_RYMSA].[Saldo_colones].[All]" allUniqueName="[CP_CILT_RYMSA].[Saldo_colones].[All]" dimensionUniqueName="[CP_CILT_RYMSA]" displayFolder="" count="0" memberValueDatatype="5" unbalanced="0"/>
    <cacheHierarchy uniqueName="[CP_CILT_RYMSA].[CTA_PRESUPUESTO]" caption="CTA_PRESUPUESTO" attribute="1" defaultMemberUniqueName="[CP_CILT_RYMSA].[CTA_PRESUPUESTO].[All]" allUniqueName="[CP_CILT_RYMSA].[CTA_PRESUPUESTO].[All]" dimensionUniqueName="[CP_CILT_RYMSA]" displayFolder="" count="0" memberValueDatatype="130" unbalanced="0"/>
    <cacheHierarchy uniqueName="[CP_CILT_RYMSA].[APLICACION]" caption="APLICACION" attribute="1" defaultMemberUniqueName="[CP_CILT_RYMSA].[APLICACION].[All]" allUniqueName="[CP_CILT_RYMSA].[APLICACION].[All]" dimensionUniqueName="[CP_CILT_RYMSA]" displayFolder="" count="0" memberValueDatatype="130" unbalanced="0"/>
    <cacheHierarchy uniqueName="[CP_CILT_RYMSA].[EMBARQUE]" caption="EMBARQUE" attribute="1" defaultMemberUniqueName="[CP_CILT_RYMSA].[EMBARQUE].[All]" allUniqueName="[CP_CILT_RYMSA].[EMBARQUE].[All]" dimensionUniqueName="[CP_CILT_RYMSA]" displayFolder="" count="0" memberValueDatatype="130" unbalanced="0"/>
    <cacheHierarchy uniqueName="[CP_CILT_RYMSA].[CONTA_CRED]" caption="CONTA_CRED" attribute="1" defaultMemberUniqueName="[CP_CILT_RYMSA].[CONTA_CRED].[All]" allUniqueName="[CP_CILT_RYMSA].[CONTA_CRED].[All]" dimensionUniqueName="[CP_CILT_RYMSA]" displayFolder="" count="0" memberValueDatatype="130" unbalanced="0"/>
    <cacheHierarchy uniqueName="[CP_CILT_RYMSA].[SaldoUSD]" caption="SaldoUSD" attribute="1" defaultMemberUniqueName="[CP_CILT_RYMSA].[SaldoUSD].[All]" allUniqueName="[CP_CILT_RYMSA].[SaldoUSD].[All]" dimensionUniqueName="[CP_CILT_RYMSA]" displayFolder="" count="0" memberValueDatatype="5" unbalanced="0"/>
    <cacheHierarchy uniqueName="[CP_CILT_RYMSA].[MontoOriginalUSD]" caption="MontoOriginalUSD" attribute="1" defaultMemberUniqueName="[CP_CILT_RYMSA].[MontoOriginalUSD].[All]" allUniqueName="[CP_CILT_RYMSA].[MontoOriginalUSD].[All]" dimensionUniqueName="[CP_CILT_RYMSA]" displayFolder="" count="0" memberValueDatatype="5" unbalanced="0"/>
    <cacheHierarchy uniqueName="[CP_CILT_RYMSA].[FECHA_DOCUMENTO (Year)]" caption="FECHA_DOCUMENTO (Year)" attribute="1" defaultMemberUniqueName="[CP_CILT_RYMSA].[FECHA_DOCUMENTO (Year)].[All]" allUniqueName="[CP_CILT_RYMSA].[FECHA_DOCUMENTO (Year)].[All]" dimensionUniqueName="[CP_CILT_RYMSA]" displayFolder="" count="0" memberValueDatatype="130" unbalanced="0"/>
    <cacheHierarchy uniqueName="[CP_CILT_RYMSA].[FECHA_DOCUMENTO (Quarter)]" caption="FECHA_DOCUMENTO (Quarter)" attribute="1" defaultMemberUniqueName="[CP_CILT_RYMSA].[FECHA_DOCUMENTO (Quarter)].[All]" allUniqueName="[CP_CILT_RYMSA].[FECHA_DOCUMENTO (Quarter)].[All]" dimensionUniqueName="[CP_CILT_RYMSA]" displayFolder="" count="0" memberValueDatatype="130" unbalanced="0"/>
    <cacheHierarchy uniqueName="[CP_CILT_RYMSA].[FECHA_DOCUMENTO (Month)]" caption="FECHA_DOCUMENTO (Month)" attribute="1" defaultMemberUniqueName="[CP_CILT_RYMSA].[FECHA_DOCUMENTO (Month)].[All]" allUniqueName="[CP_CILT_RYMSA].[FECHA_DOCUMENTO (Month)].[All]" dimensionUniqueName="[CP_CILT_RYMSA]" displayFolder="" count="0" memberValueDatatype="130" unbalanced="0"/>
    <cacheHierarchy uniqueName="[CP_CILT_RYMSA].[FECHA_VENCE (Year)]" caption="FECHA_VENCE (Year)" attribute="1" defaultMemberUniqueName="[CP_CILT_RYMSA].[FECHA_VENCE (Year)].[All]" allUniqueName="[CP_CILT_RYMSA].[FECHA_VENCE (Year)].[All]" dimensionUniqueName="[CP_CILT_RYMSA]" displayFolder="" count="0" memberValueDatatype="130" unbalanced="0"/>
    <cacheHierarchy uniqueName="[CP_CILT_RYMSA].[FECHA_VENCE (Quarter)]" caption="FECHA_VENCE (Quarter)" attribute="1" defaultMemberUniqueName="[CP_CILT_RYMSA].[FECHA_VENCE (Quarter)].[All]" allUniqueName="[CP_CILT_RYMSA].[FECHA_VENCE (Quarter)].[All]" dimensionUniqueName="[CP_CILT_RYMSA]" displayFolder="" count="0" memberValueDatatype="130" unbalanced="0"/>
    <cacheHierarchy uniqueName="[CP_CILT_RYMSA].[FECHA_VENCE (Month)]" caption="FECHA_VENCE (Month)" attribute="1" defaultMemberUniqueName="[CP_CILT_RYMSA].[FECHA_VENCE (Month)].[All]" allUniqueName="[CP_CILT_RYMSA].[FECHA_VENCE (Month)].[All]" dimensionUniqueName="[CP_CILT_RYMSA]" displayFolder="" count="0" memberValueDatatype="130" unbalanced="0"/>
    <cacheHierarchy uniqueName="[FacturasSinVencer].[CIA]" caption="CIA" attribute="1" defaultMemberUniqueName="[FacturasSinVencer].[CIA].[All]" allUniqueName="[FacturasSinVencer].[CIA].[All]" dimensionUniqueName="[FacturasSinVencer]" displayFolder="" count="0" memberValueDatatype="130" unbalanced="0"/>
    <cacheHierarchy uniqueName="[FacturasSinVencer].[MONEDA]" caption="MONEDA" attribute="1" defaultMemberUniqueName="[FacturasSinVencer].[MONEDA].[All]" allUniqueName="[FacturasSinVencer].[MONEDA].[All]" dimensionUniqueName="[FacturasSinVencer]" displayFolder="" count="0" memberValueDatatype="130" unbalanced="0"/>
    <cacheHierarchy uniqueName="[FacturasSinVencer].[TIPOPROV]" caption="TIPOPROV" attribute="1" defaultMemberUniqueName="[FacturasSinVencer].[TIPOPROV].[All]" allUniqueName="[FacturasSinVencer].[TIPOPROV].[All]" dimensionUniqueName="[FacturasSinVencer]" displayFolder="" count="0" memberValueDatatype="130" unbalanced="0"/>
    <cacheHierarchy uniqueName="[FacturasSinVencer].[PROVEEDOR]" caption="PROVEEDOR" attribute="1" defaultMemberUniqueName="[FacturasSinVencer].[PROVEEDOR].[All]" allUniqueName="[FacturasSinVencer].[PROVEEDOR].[All]" dimensionUniqueName="[FacturasSinVencer]" displayFolder="" count="0" memberValueDatatype="130" unbalanced="0"/>
    <cacheHierarchy uniqueName="[FacturasSinVencer].[Nombre]" caption="Nombre" attribute="1" defaultMemberUniqueName="[FacturasSinVencer].[Nombre].[All]" allUniqueName="[FacturasSinVencer].[Nombre].[All]" dimensionUniqueName="[FacturasSinVencer]" displayFolder="" count="0" memberValueDatatype="130" unbalanced="0"/>
    <cacheHierarchy uniqueName="[FacturasSinVencer].[DOCUMENTO]" caption="DOCUMENTO" attribute="1" defaultMemberUniqueName="[FacturasSinVencer].[DOCUMENTO].[All]" allUniqueName="[FacturasSinVencer].[DOCUMENTO].[All]" dimensionUniqueName="[FacturasSinVencer]" displayFolder="" count="0" memberValueDatatype="130" unbalanced="0"/>
    <cacheHierarchy uniqueName="[FacturasSinVencer].[FECHA_DOCUMENTO]" caption="FECHA_DOCUMENTO" attribute="1" time="1" defaultMemberUniqueName="[FacturasSinVencer].[FECHA_DOCUMENTO].[All]" allUniqueName="[FacturasSinVencer].[FECHA_DOCUMENTO].[All]" dimensionUniqueName="[FacturasSinVencer]" displayFolder="" count="0" memberValueDatatype="7" unbalanced="0"/>
    <cacheHierarchy uniqueName="[FacturasSinVencer].[FECHA_VENCE]" caption="FECHA_VENCE" attribute="1" time="1" defaultMemberUniqueName="[FacturasSinVencer].[FECHA_VENCE].[All]" allUniqueName="[FacturasSinVencer].[FECHA_VENCE].[All]" dimensionUniqueName="[FacturasSinVencer]" displayFolder="" count="0" memberValueDatatype="7" unbalanced="0"/>
    <cacheHierarchy uniqueName="[FacturasSinVencer].[NOTAS]" caption="NOTAS" attribute="1" defaultMemberUniqueName="[FacturasSinVencer].[NOTAS].[All]" allUniqueName="[FacturasSinVencer].[NOTAS].[All]" dimensionUniqueName="[FacturasSinVencer]" displayFolder="" count="0" memberValueDatatype="130" unbalanced="0"/>
    <cacheHierarchy uniqueName="[FacturasSinVencer].[diasmora]" caption="diasmora" attribute="1" defaultMemberUniqueName="[FacturasSinVencer].[diasmora].[All]" allUniqueName="[FacturasSinVencer].[diasmora].[All]" dimensionUniqueName="[FacturasSinVencer]" displayFolder="" count="0" memberValueDatatype="20" unbalanced="0"/>
    <cacheHierarchy uniqueName="[FacturasSinVencer].[TIPO_MORA]" caption="TIPO_MORA" attribute="1" defaultMemberUniqueName="[FacturasSinVencer].[TIPO_MORA].[All]" allUniqueName="[FacturasSinVencer].[TIPO_MORA].[All]" dimensionUniqueName="[FacturasSinVencer]" displayFolder="" count="0" memberValueDatatype="130" unbalanced="0"/>
    <cacheHierarchy uniqueName="[FacturasSinVencer].[MONTO]" caption="MONTO" attribute="1" defaultMemberUniqueName="[FacturasSinVencer].[MONTO].[All]" allUniqueName="[FacturasSinVencer].[MONTO].[All]" dimensionUniqueName="[FacturasSinVencer]" displayFolder="" count="0" memberValueDatatype="5" unbalanced="0"/>
    <cacheHierarchy uniqueName="[FacturasSinVencer].[SALDO]" caption="SALDO" attribute="1" defaultMemberUniqueName="[FacturasSinVencer].[SALDO].[All]" allUniqueName="[FacturasSinVencer].[SALDO].[All]" dimensionUniqueName="[FacturasSinVencer]" displayFolder="" count="0" memberValueDatatype="5" unbalanced="0"/>
    <cacheHierarchy uniqueName="[FacturasSinVencer].[Monto_colones]" caption="Monto_colones" attribute="1" defaultMemberUniqueName="[FacturasSinVencer].[Monto_colones].[All]" allUniqueName="[FacturasSinVencer].[Monto_colones].[All]" dimensionUniqueName="[FacturasSinVencer]" displayFolder="" count="0" memberValueDatatype="5" unbalanced="0"/>
    <cacheHierarchy uniqueName="[FacturasSinVencer].[Saldo_colones]" caption="Saldo_colones" attribute="1" defaultMemberUniqueName="[FacturasSinVencer].[Saldo_colones].[All]" allUniqueName="[FacturasSinVencer].[Saldo_colones].[All]" dimensionUniqueName="[FacturasSinVencer]" displayFolder="" count="0" memberValueDatatype="5" unbalanced="0"/>
    <cacheHierarchy uniqueName="[FacturasSinVencer].[CTA_PRESUPUESTO]" caption="CTA_PRESUPUESTO" attribute="1" defaultMemberUniqueName="[FacturasSinVencer].[CTA_PRESUPUESTO].[All]" allUniqueName="[FacturasSinVencer].[CTA_PRESUPUESTO].[All]" dimensionUniqueName="[FacturasSinVencer]" displayFolder="" count="0" memberValueDatatype="130" unbalanced="0"/>
    <cacheHierarchy uniqueName="[FacturasSinVencer].[APLICACION]" caption="APLICACION" attribute="1" defaultMemberUniqueName="[FacturasSinVencer].[APLICACION].[All]" allUniqueName="[FacturasSinVencer].[APLICACION].[All]" dimensionUniqueName="[FacturasSinVencer]" displayFolder="" count="0" memberValueDatatype="130" unbalanced="0"/>
    <cacheHierarchy uniqueName="[FacturasSinVencer].[EMBARQUE]" caption="EMBARQUE" attribute="1" defaultMemberUniqueName="[FacturasSinVencer].[EMBARQUE].[All]" allUniqueName="[FacturasSinVencer].[EMBARQUE].[All]" dimensionUniqueName="[FacturasSinVencer]" displayFolder="" count="0" memberValueDatatype="130" unbalanced="0"/>
    <cacheHierarchy uniqueName="[FacturasSinVencer].[CONTA_CRED]" caption="CONTA_CRED" attribute="1" defaultMemberUniqueName="[FacturasSinVencer].[CONTA_CRED].[All]" allUniqueName="[FacturasSinVencer].[CONTA_CRED].[All]" dimensionUniqueName="[FacturasSinVencer]" displayFolder="" count="0" memberValueDatatype="130" unbalanced="0"/>
    <cacheHierarchy uniqueName="[FacturasVencidas].[CIA]" caption="CIA" attribute="1" defaultMemberUniqueName="[FacturasVencidas].[CIA].[All]" allUniqueName="[FacturasVencidas].[CIA].[All]" dimensionUniqueName="[FacturasVencidas]" displayFolder="" count="0" memberValueDatatype="130" unbalanced="0"/>
    <cacheHierarchy uniqueName="[FacturasVencidas].[MONEDA]" caption="MONEDA" attribute="1" defaultMemberUniqueName="[FacturasVencidas].[MONEDA].[All]" allUniqueName="[FacturasVencidas].[MONEDA].[All]" dimensionUniqueName="[FacturasVencidas]" displayFolder="" count="0" memberValueDatatype="130" unbalanced="0"/>
    <cacheHierarchy uniqueName="[FacturasVencidas].[TIPOPROV]" caption="TIPOPROV" attribute="1" defaultMemberUniqueName="[FacturasVencidas].[TIPOPROV].[All]" allUniqueName="[FacturasVencidas].[TIPOPROV].[All]" dimensionUniqueName="[FacturasVencidas]" displayFolder="" count="0" memberValueDatatype="130" unbalanced="0"/>
    <cacheHierarchy uniqueName="[FacturasVencidas].[PROVEEDOR]" caption="PROVEEDOR" attribute="1" defaultMemberUniqueName="[FacturasVencidas].[PROVEEDOR].[All]" allUniqueName="[FacturasVencidas].[PROVEEDOR].[All]" dimensionUniqueName="[FacturasVencidas]" displayFolder="" count="0" memberValueDatatype="130" unbalanced="0"/>
    <cacheHierarchy uniqueName="[FacturasVencidas].[Nombre]" caption="Nombre" attribute="1" defaultMemberUniqueName="[FacturasVencidas].[Nombre].[All]" allUniqueName="[FacturasVencidas].[Nombre].[All]" dimensionUniqueName="[FacturasVencidas]" displayFolder="" count="0" memberValueDatatype="130" unbalanced="0"/>
    <cacheHierarchy uniqueName="[FacturasVencidas].[DOCUMENTO]" caption="DOCUMENTO" attribute="1" defaultMemberUniqueName="[FacturasVencidas].[DOCUMENTO].[All]" allUniqueName="[FacturasVencidas].[DOCUMENTO].[All]" dimensionUniqueName="[FacturasVencidas]" displayFolder="" count="0" memberValueDatatype="130" unbalanced="0"/>
    <cacheHierarchy uniqueName="[FacturasVencidas].[FECHA_DOCUMENTO]" caption="FECHA_DOCUMENTO" attribute="1" time="1" defaultMemberUniqueName="[FacturasVencidas].[FECHA_DOCUMENTO].[All]" allUniqueName="[FacturasVencidas].[FECHA_DOCUMENTO].[All]" dimensionUniqueName="[FacturasVencidas]" displayFolder="" count="0" memberValueDatatype="7" unbalanced="0"/>
    <cacheHierarchy uniqueName="[FacturasVencidas].[FECHA_VENCE]" caption="FECHA_VENCE" attribute="1" time="1" defaultMemberUniqueName="[FacturasVencidas].[FECHA_VENCE].[All]" allUniqueName="[FacturasVencidas].[FECHA_VENCE].[All]" dimensionUniqueName="[FacturasVencidas]" displayFolder="" count="0" memberValueDatatype="7" unbalanced="0"/>
    <cacheHierarchy uniqueName="[FacturasVencidas].[NOTAS]" caption="NOTAS" attribute="1" defaultMemberUniqueName="[FacturasVencidas].[NOTAS].[All]" allUniqueName="[FacturasVencidas].[NOTAS].[All]" dimensionUniqueName="[FacturasVencidas]" displayFolder="" count="0" memberValueDatatype="130" unbalanced="0"/>
    <cacheHierarchy uniqueName="[FacturasVencidas].[diasmora]" caption="diasmora" attribute="1" defaultMemberUniqueName="[FacturasVencidas].[diasmora].[All]" allUniqueName="[FacturasVencidas].[diasmora].[All]" dimensionUniqueName="[FacturasVencidas]" displayFolder="" count="0" memberValueDatatype="20" unbalanced="0"/>
    <cacheHierarchy uniqueName="[FacturasVencidas].[TIPO_MORA]" caption="TIPO_MORA" attribute="1" defaultMemberUniqueName="[FacturasVencidas].[TIPO_MORA].[All]" allUniqueName="[FacturasVencidas].[TIPO_MORA].[All]" dimensionUniqueName="[FacturasVencidas]" displayFolder="" count="0" memberValueDatatype="130" unbalanced="0"/>
    <cacheHierarchy uniqueName="[FacturasVencidas].[MONTO]" caption="MONTO" attribute="1" defaultMemberUniqueName="[FacturasVencidas].[MONTO].[All]" allUniqueName="[FacturasVencidas].[MONTO].[All]" dimensionUniqueName="[FacturasVencidas]" displayFolder="" count="0" memberValueDatatype="5" unbalanced="0"/>
    <cacheHierarchy uniqueName="[FacturasVencidas].[SALDO]" caption="SALDO" attribute="1" defaultMemberUniqueName="[FacturasVencidas].[SALDO].[All]" allUniqueName="[FacturasVencidas].[SALDO].[All]" dimensionUniqueName="[FacturasVencidas]" displayFolder="" count="0" memberValueDatatype="5" unbalanced="0"/>
    <cacheHierarchy uniqueName="[FacturasVencidas].[Monto_colones]" caption="Monto_colones" attribute="1" defaultMemberUniqueName="[FacturasVencidas].[Monto_colones].[All]" allUniqueName="[FacturasVencidas].[Monto_colones].[All]" dimensionUniqueName="[FacturasVencidas]" displayFolder="" count="0" memberValueDatatype="5" unbalanced="0"/>
    <cacheHierarchy uniqueName="[FacturasVencidas].[Saldo_colones]" caption="Saldo_colones" attribute="1" defaultMemberUniqueName="[FacturasVencidas].[Saldo_colones].[All]" allUniqueName="[FacturasVencidas].[Saldo_colones].[All]" dimensionUniqueName="[FacturasVencidas]" displayFolder="" count="0" memberValueDatatype="5" unbalanced="0"/>
    <cacheHierarchy uniqueName="[FacturasVencidas].[CTA_PRESUPUESTO]" caption="CTA_PRESUPUESTO" attribute="1" defaultMemberUniqueName="[FacturasVencidas].[CTA_PRESUPUESTO].[All]" allUniqueName="[FacturasVencidas].[CTA_PRESUPUESTO].[All]" dimensionUniqueName="[FacturasVencidas]" displayFolder="" count="0" memberValueDatatype="130" unbalanced="0"/>
    <cacheHierarchy uniqueName="[FacturasVencidas].[APLICACION]" caption="APLICACION" attribute="1" defaultMemberUniqueName="[FacturasVencidas].[APLICACION].[All]" allUniqueName="[FacturasVencidas].[APLICACION].[All]" dimensionUniqueName="[FacturasVencidas]" displayFolder="" count="0" memberValueDatatype="130" unbalanced="0"/>
    <cacheHierarchy uniqueName="[FacturasVencidas].[EMBARQUE]" caption="EMBARQUE" attribute="1" defaultMemberUniqueName="[FacturasVencidas].[EMBARQUE].[All]" allUniqueName="[FacturasVencidas].[EMBARQUE].[All]" dimensionUniqueName="[FacturasVencidas]" displayFolder="" count="0" memberValueDatatype="130" unbalanced="0"/>
    <cacheHierarchy uniqueName="[FacturasVencidas].[CONTA_CRED]" caption="CONTA_CRED" attribute="1" defaultMemberUniqueName="[FacturasVencidas].[CONTA_CRED].[All]" allUniqueName="[FacturasVencidas].[CONTA_CRED].[All]" dimensionUniqueName="[FacturasVencidas]" displayFolder="" count="0" memberValueDatatype="130" unbalanced="0"/>
    <cacheHierarchy uniqueName="[PagosAprobados].[Sociedad]" caption="Sociedad" attribute="1" defaultMemberUniqueName="[PagosAprobados].[Sociedad].[All]" allUniqueName="[PagosAprobados].[Sociedad].[All]" dimensionUniqueName="[PagosAprobados]" displayFolder="" count="0" memberValueDatatype="130" unbalanced="0"/>
    <cacheHierarchy uniqueName="[PagosAprobados].[Moneda]" caption="Moneda" attribute="1" defaultMemberUniqueName="[PagosAprobados].[Moneda].[All]" allUniqueName="[PagosAprobados].[Moneda].[All]" dimensionUniqueName="[PagosAprobados]" displayFolder="" count="0" memberValueDatatype="130" unbalanced="0"/>
    <cacheHierarchy uniqueName="[PagosAprobados].[Proveedor]" caption="Proveedor" attribute="1" defaultMemberUniqueName="[PagosAprobados].[Proveedor].[All]" allUniqueName="[PagosAprobados].[Proveedor].[All]" dimensionUniqueName="[PagosAprobados]" displayFolder="" count="0" memberValueDatatype="130" unbalanced="0"/>
    <cacheHierarchy uniqueName="[PagosAprobados].[Fecha Documento]" caption="Fecha Documento" attribute="1" defaultMemberUniqueName="[PagosAprobados].[Fecha Documento].[All]" allUniqueName="[PagosAprobados].[Fecha Documento].[All]" dimensionUniqueName="[PagosAprobados]" displayFolder="" count="0" memberValueDatatype="130" unbalanced="0"/>
    <cacheHierarchy uniqueName="[PagosAprobados].[Factura]" caption="Factura" attribute="1" defaultMemberUniqueName="[PagosAprobados].[Factura].[All]" allUniqueName="[PagosAprobados].[Factura].[All]" dimensionUniqueName="[PagosAprobados]" displayFolder="" count="0" memberValueDatatype="130" unbalanced="0"/>
    <cacheHierarchy uniqueName="[PagosAprobados].[Rango Mora]" caption="Rango Mora" attribute="1" defaultMemberUniqueName="[PagosAprobados].[Rango Mora].[All]" allUniqueName="[PagosAprobados].[Rango Mora].[All]" dimensionUniqueName="[PagosAprobados]" displayFolder="" count="0" memberValueDatatype="130" unbalanced="0"/>
    <cacheHierarchy uniqueName="[PagosAprobados].[Monto Original]" caption="Monto Original" attribute="1" defaultMemberUniqueName="[PagosAprobados].[Monto Original].[All]" allUniqueName="[PagosAprobados].[Monto Original].[All]" dimensionUniqueName="[PagosAprobados]" displayFolder="" count="0" memberValueDatatype="5" unbalanced="0"/>
    <cacheHierarchy uniqueName="[PagosAprobados].[Saldo a Pagar]" caption="Saldo a Pagar" attribute="1" defaultMemberUniqueName="[PagosAprobados].[Saldo a Pagar].[All]" allUniqueName="[PagosAprobados].[Saldo a Pagar].[All]" dimensionUniqueName="[PagosAprobados]" displayFolder="" count="0" memberValueDatatype="5" unbalanced="0"/>
    <cacheHierarchy uniqueName="[PagosAprobados].[Abono]" caption="Abono" attribute="1" defaultMemberUniqueName="[PagosAprobados].[Abono].[All]" allUniqueName="[PagosAprobados].[Abono].[All]" dimensionUniqueName="[PagosAprobados]" displayFolder="" count="0" memberValueDatatype="20" unbalanced="0"/>
    <cacheHierarchy uniqueName="[PagosAprobados].[Descripcion CTA Presup]" caption="Descripcion CTA Presup" attribute="1" defaultMemberUniqueName="[PagosAprobados].[Descripcion CTA Presup].[All]" allUniqueName="[PagosAprobados].[Descripcion CTA Presup].[All]" dimensionUniqueName="[PagosAprobados]" displayFolder="" count="0" memberValueDatatype="130" unbalanced="0"/>
    <cacheHierarchy uniqueName="[PagosAprobados].[Tipo Proveedor]" caption="Tipo Proveedor" attribute="1" defaultMemberUniqueName="[PagosAprobados].[Tipo Proveedor].[All]" allUniqueName="[PagosAprobados].[Tipo Proveedor].[All]" dimensionUniqueName="[PagosAprobados]" displayFolder="" count="0" memberValueDatatype="130" unbalanced="0"/>
    <cacheHierarchy uniqueName="[PagosAprobados].[SaldoUSD]" caption="SaldoUSD" attribute="1" defaultMemberUniqueName="[PagosAprobados].[SaldoUSD].[All]" allUniqueName="[PagosAprobados].[SaldoUSD].[All]" dimensionUniqueName="[PagosAprobados]" displayFolder="" count="0" memberValueDatatype="5" unbalanced="0"/>
    <cacheHierarchy uniqueName="[PagosAprobados].[SaldoCOL]" caption="SaldoCOL" attribute="1" defaultMemberUniqueName="[PagosAprobados].[SaldoCOL].[All]" allUniqueName="[PagosAprobados].[SaldoCOL].[All]" dimensionUniqueName="[PagosAprobados]" displayFolder="" count="0" memberValueDatatype="5" unbalanced="0"/>
    <cacheHierarchy uniqueName="[PagosAprobados].[AbonoAprobCOL]" caption="AbonoAprobCOL" attribute="1" defaultMemberUniqueName="[PagosAprobados].[AbonoAprobCOL].[All]" allUniqueName="[PagosAprobados].[AbonoAprobCOL].[All]" dimensionUniqueName="[PagosAprobados]" displayFolder="" count="0" memberValueDatatype="5" unbalanced="0"/>
    <cacheHierarchy uniqueName="[PagosAprobados].[AbonoAprobUSD]" caption="AbonoAprobUSD" attribute="1" defaultMemberUniqueName="[PagosAprobados].[AbonoAprobUSD].[All]" allUniqueName="[PagosAprobados].[AbonoAprobUSD].[All]" dimensionUniqueName="[PagosAprobados]" displayFolder="" count="0" memberValueDatatype="5" unbalanced="0"/>
    <cacheHierarchy uniqueName="[PagosAprobadosCredCont].[Sociedad]" caption="Sociedad" attribute="1" defaultMemberUniqueName="[PagosAprobadosCredCont].[Sociedad].[All]" allUniqueName="[PagosAprobadosCredCont].[Sociedad].[All]" dimensionUniqueName="[PagosAprobadosCredCont]" displayFolder="" count="0" memberValueDatatype="130" unbalanced="0"/>
    <cacheHierarchy uniqueName="[PagosAprobadosCredCont].[Moneda]" caption="Moneda" attribute="1" defaultMemberUniqueName="[PagosAprobadosCredCont].[Moneda].[All]" allUniqueName="[PagosAprobadosCredCont].[Moneda].[All]" dimensionUniqueName="[PagosAprobadosCredCont]" displayFolder="" count="0" memberValueDatatype="130" unbalanced="0"/>
    <cacheHierarchy uniqueName="[PagosAprobadosCredCont].[Proveedor]" caption="Proveedor" attribute="1" defaultMemberUniqueName="[PagosAprobadosCredCont].[Proveedor].[All]" allUniqueName="[PagosAprobadosCredCont].[Proveedor].[All]" dimensionUniqueName="[PagosAprobadosCredCont]" displayFolder="" count="0" memberValueDatatype="130" unbalanced="0"/>
    <cacheHierarchy uniqueName="[PagosAprobadosCredCont].[Fecha Documento]" caption="Fecha Documento" attribute="1" time="1" defaultMemberUniqueName="[PagosAprobadosCredCont].[Fecha Documento].[All]" allUniqueName="[PagosAprobadosCredCont].[Fecha Documento].[All]" dimensionUniqueName="[PagosAprobadosCredCont]" displayFolder="" count="0" memberValueDatatype="7" unbalanced="0"/>
    <cacheHierarchy uniqueName="[PagosAprobadosCredCont].[Factura]" caption="Factura" attribute="1" defaultMemberUniqueName="[PagosAprobadosCredCont].[Factura].[All]" allUniqueName="[PagosAprobadosCredCont].[Factura].[All]" dimensionUniqueName="[PagosAprobadosCredCont]" displayFolder="" count="0" memberValueDatatype="130" unbalanced="0"/>
    <cacheHierarchy uniqueName="[PagosAprobadosCredCont].[Rango Mora]" caption="Rango Mora" attribute="1" defaultMemberUniqueName="[PagosAprobadosCredCont].[Rango Mora].[All]" allUniqueName="[PagosAprobadosCredCont].[Rango Mora].[All]" dimensionUniqueName="[PagosAprobadosCredCont]" displayFolder="" count="0" memberValueDatatype="130" unbalanced="0"/>
    <cacheHierarchy uniqueName="[PagosAprobadosCredCont].[Monto Original]" caption="Monto Original" attribute="1" defaultMemberUniqueName="[PagosAprobadosCredCont].[Monto Original].[All]" allUniqueName="[PagosAprobadosCredCont].[Monto Original].[All]" dimensionUniqueName="[PagosAprobadosCredCont]" displayFolder="" count="0" memberValueDatatype="5" unbalanced="0"/>
    <cacheHierarchy uniqueName="[PagosAprobadosCredCont].[Saldo a Pagar]" caption="Saldo a Pagar" attribute="1" defaultMemberUniqueName="[PagosAprobadosCredCont].[Saldo a Pagar].[All]" allUniqueName="[PagosAprobadosCredCont].[Saldo a Pagar].[All]" dimensionUniqueName="[PagosAprobadosCredCont]" displayFolder="" count="0" memberValueDatatype="5" unbalanced="0"/>
    <cacheHierarchy uniqueName="[PagosAprobadosCredCont].[Abono]" caption="Abono" attribute="1" defaultMemberUniqueName="[PagosAprobadosCredCont].[Abono].[All]" allUniqueName="[PagosAprobadosCredCont].[Abono].[All]" dimensionUniqueName="[PagosAprobadosCredCont]" displayFolder="" count="0" memberValueDatatype="5" unbalanced="0"/>
    <cacheHierarchy uniqueName="[PagosAprobadosCredCont].[Descripcion CTA Presup]" caption="Descripcion CTA Presup" attribute="1" defaultMemberUniqueName="[PagosAprobadosCredCont].[Descripcion CTA Presup].[All]" allUniqueName="[PagosAprobadosCredCont].[Descripcion CTA Presup].[All]" dimensionUniqueName="[PagosAprobadosCredCont]" displayFolder="" count="0" memberValueDatatype="130" unbalanced="0"/>
    <cacheHierarchy uniqueName="[PagosAprobadosCredCont].[Tipo Proveedor]" caption="Tipo Proveedor" attribute="1" defaultMemberUniqueName="[PagosAprobadosCredCont].[Tipo Proveedor].[All]" allUniqueName="[PagosAprobadosCredCont].[Tipo Proveedor].[All]" dimensionUniqueName="[PagosAprobadosCredCont]" displayFolder="" count="0" memberValueDatatype="130" unbalanced="0"/>
    <cacheHierarchy uniqueName="[PagosAprobadosCredCont].[SaldoDOLARES]" caption="SaldoDOLARES" attribute="1" defaultMemberUniqueName="[PagosAprobadosCredCont].[SaldoDOLARES].[All]" allUniqueName="[PagosAprobadosCredCont].[SaldoDOLARES].[All]" dimensionUniqueName="[PagosAprobadosCredCont]" displayFolder="" count="0" memberValueDatatype="5" unbalanced="0"/>
    <cacheHierarchy uniqueName="[PagosAprobadosCredCont].[SaldoCOLONES]" caption="SaldoCOLONES" attribute="1" defaultMemberUniqueName="[PagosAprobadosCredCont].[SaldoCOLONES].[All]" allUniqueName="[PagosAprobadosCredCont].[SaldoCOLONES].[All]" dimensionUniqueName="[PagosAprobadosCredCont]" displayFolder="" count="0" memberValueDatatype="5" unbalanced="0"/>
    <cacheHierarchy uniqueName="[PagosAprobadosCredCont].[AbonoAprobCOLONES]" caption="AbonoAprobCOLONES" attribute="1" defaultMemberUniqueName="[PagosAprobadosCredCont].[AbonoAprobCOLONES].[All]" allUniqueName="[PagosAprobadosCredCont].[AbonoAprobCOLONES].[All]" dimensionUniqueName="[PagosAprobadosCredCont]" displayFolder="" count="0" memberValueDatatype="5" unbalanced="0"/>
    <cacheHierarchy uniqueName="[PagosAprobadosCredCont].[AbonoAprobDOLARES]" caption="AbonoAprobDOLARES" attribute="1" defaultMemberUniqueName="[PagosAprobadosCredCont].[AbonoAprobDOLARES].[All]" allUniqueName="[PagosAprobadosCredCont].[AbonoAprobDOLARES].[All]" dimensionUniqueName="[PagosAprobadosCredCont]" displayFolder="" count="0" memberValueDatatype="5" unbalanced="0"/>
    <cacheHierarchy uniqueName="[PagosAprobadosCredCont].[Cta Presupuesto]" caption="Cta Presupuesto" attribute="1" defaultMemberUniqueName="[PagosAprobadosCredCont].[Cta Presupuesto].[All]" allUniqueName="[PagosAprobadosCredCont].[Cta Presupuesto].[All]" dimensionUniqueName="[PagosAprobadosCredCont]" displayFolder="" count="0" memberValueDatatype="130" unbalanced="0"/>
    <cacheHierarchy uniqueName="[PagosAprobadosCredCont].[Observaciones]" caption="Observaciones" attribute="1" defaultMemberUniqueName="[PagosAprobadosCredCont].[Observaciones].[All]" allUniqueName="[PagosAprobadosCredCont].[Observaciones].[All]" dimensionUniqueName="[PagosAprobadosCredCont]" displayFolder="" count="0" memberValueDatatype="130" unbalanced="0"/>
    <cacheHierarchy uniqueName="[PagosAprobadosCredCont].[SaldoDOL]" caption="SaldoDOL" attribute="1" defaultMemberUniqueName="[PagosAprobadosCredCont].[SaldoDOL].[All]" allUniqueName="[PagosAprobadosCredCont].[SaldoDOL].[All]" dimensionUniqueName="[PagosAprobadosCredCont]" displayFolder="" count="0" memberValueDatatype="5" unbalanced="0"/>
    <cacheHierarchy uniqueName="[PagosAprobadosCredCont].[AbonoAprobDOL]" caption="AbonoAprobDOL" attribute="1" defaultMemberUniqueName="[PagosAprobadosCredCont].[AbonoAprobDOL].[All]" allUniqueName="[PagosAprobadosCredCont].[AbonoAprobDOL].[All]" dimensionUniqueName="[PagosAprobadosCredCont]" displayFolder="" count="0" memberValueDatatype="5" unbalanced="0"/>
    <cacheHierarchy uniqueName="[PagosAprobadosCredCont].[Fecha Documento (Year)]" caption="Fecha Documento (Year)" attribute="1" defaultMemberUniqueName="[PagosAprobadosCredCont].[Fecha Documento (Year)].[All]" allUniqueName="[PagosAprobadosCredCont].[Fecha Documento (Year)].[All]" dimensionUniqueName="[PagosAprobadosCredCont]" displayFolder="" count="0" memberValueDatatype="130" unbalanced="0"/>
    <cacheHierarchy uniqueName="[PagosAprobadosCredCont].[Fecha Documento (Quarter)]" caption="Fecha Documento (Quarter)" attribute="1" defaultMemberUniqueName="[PagosAprobadosCredCont].[Fecha Documento (Quarter)].[All]" allUniqueName="[PagosAprobadosCredCont].[Fecha Documento (Quarter)].[All]" dimensionUniqueName="[PagosAprobadosCredCont]" displayFolder="" count="0" memberValueDatatype="130" unbalanced="0"/>
    <cacheHierarchy uniqueName="[PagosAprobadosCredCont].[Fecha Documento (Month)]" caption="Fecha Documento (Month)" attribute="1" defaultMemberUniqueName="[PagosAprobadosCredCont].[Fecha Documento (Month)].[All]" allUniqueName="[PagosAprobadosCredCont].[Fecha Documento (Month)].[All]" dimensionUniqueName="[PagosAprobadosCredCont]" displayFolder="" count="0" memberValueDatatype="130" unbalanced="0"/>
    <cacheHierarchy uniqueName="[PagosContado].[Sociedad]" caption="Sociedad" attribute="1" defaultMemberUniqueName="[PagosContado].[Sociedad].[All]" allUniqueName="[PagosContado].[Sociedad].[All]" dimensionUniqueName="[PagosContado]" displayFolder="" count="0" memberValueDatatype="130" unbalanced="0"/>
    <cacheHierarchy uniqueName="[PagosContado].[Moneda]" caption="Moneda" attribute="1" defaultMemberUniqueName="[PagosContado].[Moneda].[All]" allUniqueName="[PagosContado].[Moneda].[All]" dimensionUniqueName="[PagosContado]" displayFolder="" count="0" memberValueDatatype="130" unbalanced="0"/>
    <cacheHierarchy uniqueName="[PagosContado].[Proveedor]" caption="Proveedor" attribute="1" defaultMemberUniqueName="[PagosContado].[Proveedor].[All]" allUniqueName="[PagosContado].[Proveedor].[All]" dimensionUniqueName="[PagosContado]" displayFolder="" count="0" memberValueDatatype="130" unbalanced="0"/>
    <cacheHierarchy uniqueName="[PagosContado].[Fecha Documento]" caption="Fecha Documento" attribute="1" defaultMemberUniqueName="[PagosContado].[Fecha Documento].[All]" allUniqueName="[PagosContado].[Fecha Documento].[All]" dimensionUniqueName="[PagosContado]" displayFolder="" count="0" memberValueDatatype="130" unbalanced="0"/>
    <cacheHierarchy uniqueName="[PagosContado].[Factura]" caption="Factura" attribute="1" defaultMemberUniqueName="[PagosContado].[Factura].[All]" allUniqueName="[PagosContado].[Factura].[All]" dimensionUniqueName="[PagosContado]" displayFolder="" count="0" memberValueDatatype="20" unbalanced="0"/>
    <cacheHierarchy uniqueName="[PagosContado].[Rango Mora]" caption="Rango Mora" attribute="1" defaultMemberUniqueName="[PagosContado].[Rango Mora].[All]" allUniqueName="[PagosContado].[Rango Mora].[All]" dimensionUniqueName="[PagosContado]" displayFolder="" count="0" memberValueDatatype="130" unbalanced="0"/>
    <cacheHierarchy uniqueName="[PagosContado].[Monto Original]" caption="Monto Original" attribute="1" defaultMemberUniqueName="[PagosContado].[Monto Original].[All]" allUniqueName="[PagosContado].[Monto Original].[All]" dimensionUniqueName="[PagosContado]" displayFolder="" count="0" memberValueDatatype="5" unbalanced="0"/>
    <cacheHierarchy uniqueName="[PagosContado].[Saldo a Pagar]" caption="Saldo a Pagar" attribute="1" defaultMemberUniqueName="[PagosContado].[Saldo a Pagar].[All]" allUniqueName="[PagosContado].[Saldo a Pagar].[All]" dimensionUniqueName="[PagosContado]" displayFolder="" count="0" memberValueDatatype="5" unbalanced="0"/>
    <cacheHierarchy uniqueName="[PagosContado].[Abono]" caption="Abono" attribute="1" defaultMemberUniqueName="[PagosContado].[Abono].[All]" allUniqueName="[PagosContado].[Abono].[All]" dimensionUniqueName="[PagosContado]" displayFolder="" count="0" memberValueDatatype="5" unbalanced="0"/>
    <cacheHierarchy uniqueName="[PagosContado].[Cta Presupuesto]" caption="Cta Presupuesto" attribute="1" defaultMemberUniqueName="[PagosContado].[Cta Presupuesto].[All]" allUniqueName="[PagosContado].[Cta Presupuesto].[All]" dimensionUniqueName="[PagosContado]" displayFolder="" count="0" memberValueDatatype="130" unbalanced="0"/>
    <cacheHierarchy uniqueName="[PagosContado].[Descripcion CTA Presup]" caption="Descripcion CTA Presup" attribute="1" defaultMemberUniqueName="[PagosContado].[Descripcion CTA Presup].[All]" allUniqueName="[PagosContado].[Descripcion CTA Presup].[All]" dimensionUniqueName="[PagosContado]" displayFolder="" count="0" memberValueDatatype="130" unbalanced="0"/>
    <cacheHierarchy uniqueName="[PagosContado].[Tipo Proveedor]" caption="Tipo Proveedor" attribute="1" defaultMemberUniqueName="[PagosContado].[Tipo Proveedor].[All]" allUniqueName="[PagosContado].[Tipo Proveedor].[All]" dimensionUniqueName="[PagosContado]" displayFolder="" count="0" memberValueDatatype="130" unbalanced="0"/>
    <cacheHierarchy uniqueName="[PagosContado].[Column1]" caption="Column1" attribute="1" defaultMemberUniqueName="[PagosContado].[Column1].[All]" allUniqueName="[PagosContado].[Column1].[All]" dimensionUniqueName="[PagosContado]" displayFolder="" count="0" memberValueDatatype="130" unbalanced="0"/>
    <cacheHierarchy uniqueName="[PagosContado].[SaldoCOL]" caption="SaldoCOL" attribute="1" defaultMemberUniqueName="[PagosContado].[SaldoCOL].[All]" allUniqueName="[PagosContado].[SaldoCOL].[All]" dimensionUniqueName="[PagosContado]" displayFolder="" count="0" memberValueDatatype="5" unbalanced="0"/>
    <cacheHierarchy uniqueName="[PagosContado].[SaldoDOL]" caption="SaldoDOL" attribute="1" defaultMemberUniqueName="[PagosContado].[SaldoDOL].[All]" allUniqueName="[PagosContado].[SaldoDOL].[All]" dimensionUniqueName="[PagosContado]" displayFolder="" count="0" memberValueDatatype="5" unbalanced="0"/>
    <cacheHierarchy uniqueName="[PagosContado].[AbonoAprobCOL]" caption="AbonoAprobCOL" attribute="1" defaultMemberUniqueName="[PagosContado].[AbonoAprobCOL].[All]" allUniqueName="[PagosContado].[AbonoAprobCOL].[All]" dimensionUniqueName="[PagosContado]" displayFolder="" count="0" memberValueDatatype="5" unbalanced="0"/>
    <cacheHierarchy uniqueName="[PagosContado].[AbonoAprobDOL]" caption="AbonoAprobDOL" attribute="1" defaultMemberUniqueName="[PagosContado].[AbonoAprobDOL].[All]" allUniqueName="[PagosContado].[AbonoAprobDOL].[All]" dimensionUniqueName="[PagosContado]" displayFolder="" count="0" memberValueDatatype="5" unbalanced="0"/>
    <cacheHierarchy uniqueName="[RC_HISTO_CP].[cia]" caption="cia" attribute="1" defaultMemberUniqueName="[RC_HISTO_CP].[cia].[All]" allUniqueName="[RC_HISTO_CP].[cia].[All]" dimensionUniqueName="[RC_HISTO_CP]" displayFolder="" count="0" memberValueDatatype="130" unbalanced="0"/>
    <cacheHierarchy uniqueName="[RC_HISTO_CP].[PROVEEDOR]" caption="PROVEEDOR" attribute="1" defaultMemberUniqueName="[RC_HISTO_CP].[PROVEEDOR].[All]" allUniqueName="[RC_HISTO_CP].[PROVEEDOR].[All]" dimensionUniqueName="[RC_HISTO_CP]" displayFolder="" count="0" memberValueDatatype="130" unbalanced="0"/>
    <cacheHierarchy uniqueName="[RC_HISTO_CP].[ACTIVO]" caption="ACTIVO" attribute="1" defaultMemberUniqueName="[RC_HISTO_CP].[ACTIVO].[All]" allUniqueName="[RC_HISTO_CP].[ACTIVO].[All]" dimensionUniqueName="[RC_HISTO_CP]" displayFolder="" count="0" memberValueDatatype="130" unbalanced="0"/>
    <cacheHierarchy uniqueName="[RC_HISTO_CP].[DIAS_CREDITO]" caption="DIAS_CREDITO" attribute="1" defaultMemberUniqueName="[RC_HISTO_CP].[DIAS_CREDITO].[All]" allUniqueName="[RC_HISTO_CP].[DIAS_CREDITO].[All]" dimensionUniqueName="[RC_HISTO_CP]" displayFolder="" count="0" memberValueDatatype="130" unbalanced="0"/>
    <cacheHierarchy uniqueName="[RC_HISTO_CP].[CATEGORIA]" caption="CATEGORIA" attribute="1" defaultMemberUniqueName="[RC_HISTO_CP].[CATEGORIA].[All]" allUniqueName="[RC_HISTO_CP].[CATEGORIA].[All]" dimensionUniqueName="[RC_HISTO_CP]" displayFolder="" count="0" memberValueDatatype="130" unbalanced="0"/>
    <cacheHierarchy uniqueName="[RC_HISTO_CP].[NOMBRE]" caption="NOMBRE" attribute="1" defaultMemberUniqueName="[RC_HISTO_CP].[NOMBRE].[All]" allUniqueName="[RC_HISTO_CP].[NOMBRE].[All]" dimensionUniqueName="[RC_HISTO_CP]" displayFolder="" count="0" memberValueDatatype="130" unbalanced="0"/>
    <cacheHierarchy uniqueName="[RC_HISTO_CP].[CIA_PROV]" caption="CIA_PROV" attribute="1" defaultMemberUniqueName="[RC_HISTO_CP].[CIA_PROV].[All]" allUniqueName="[RC_HISTO_CP].[CIA_PROV].[All]" dimensionUniqueName="[RC_HISTO_CP]" displayFolder="" count="0" memberValueDatatype="130" unbalanced="0"/>
    <cacheHierarchy uniqueName="[RC_HISTO_CP].[DOCUMENTO]" caption="DOCUMENTO" attribute="1" defaultMemberUniqueName="[RC_HISTO_CP].[DOCUMENTO].[All]" allUniqueName="[RC_HISTO_CP].[DOCUMENTO].[All]" dimensionUniqueName="[RC_HISTO_CP]" displayFolder="" count="0" memberValueDatatype="130" unbalanced="0"/>
    <cacheHierarchy uniqueName="[RC_HISTO_CP].[FECHA_DOCUMENTO]" caption="FECHA_DOCUMENTO" attribute="1" defaultMemberUniqueName="[RC_HISTO_CP].[FECHA_DOCUMENTO].[All]" allUniqueName="[RC_HISTO_CP].[FECHA_DOCUMENTO].[All]" dimensionUniqueName="[RC_HISTO_CP]" displayFolder="" count="0" memberValueDatatype="130" unbalanced="0"/>
    <cacheHierarchy uniqueName="[RC_HISTO_CP].[FECHA_VENCE]" caption="FECHA_VENCE" attribute="1" defaultMemberUniqueName="[RC_HISTO_CP].[FECHA_VENCE].[All]" allUniqueName="[RC_HISTO_CP].[FECHA_VENCE].[All]" dimensionUniqueName="[RC_HISTO_CP]" displayFolder="" count="0" memberValueDatatype="130" unbalanced="0"/>
    <cacheHierarchy uniqueName="[RC_HISTO_CP].[ESTAD_MORA]" caption="ESTAD_MORA" attribute="1" defaultMemberUniqueName="[RC_HISTO_CP].[ESTAD_MORA].[All]" allUniqueName="[RC_HISTO_CP].[ESTAD_MORA].[All]" dimensionUniqueName="[RC_HISTO_CP]" displayFolder="" count="0" memberValueDatatype="130" unbalanced="0"/>
    <cacheHierarchy uniqueName="[RC_HISTO_CP].[SALDOLOCAL]" caption="SALDOLOCAL" attribute="1" defaultMemberUniqueName="[RC_HISTO_CP].[SALDOLOCAL].[All]" allUniqueName="[RC_HISTO_CP].[SALDOLOCAL].[All]" dimensionUniqueName="[RC_HISTO_CP]" displayFolder="" count="0" memberValueDatatype="5" unbalanced="0"/>
    <cacheHierarchy uniqueName="[RC_HISTO_CP].[MONEDA]" caption="MONEDA" attribute="1" defaultMemberUniqueName="[RC_HISTO_CP].[MONEDA].[All]" allUniqueName="[RC_HISTO_CP].[MONEDA].[All]" dimensionUniqueName="[RC_HISTO_CP]" displayFolder="" count="0" memberValueDatatype="130" unbalanced="0"/>
    <cacheHierarchy uniqueName="[RC_HISTO_CP].[fechaCorte]" caption="fechaCorte" attribute="1" defaultMemberUniqueName="[RC_HISTO_CP].[fechaCorte].[All]" allUniqueName="[RC_HISTO_CP].[fechaCorte].[All]" dimensionUniqueName="[RC_HISTO_CP]" displayFolder="" count="0" memberValueDatatype="130" unbalanced="0"/>
    <cacheHierarchy uniqueName="[RC_HISTO_CP].[SALDO_DOLAR]" caption="SALDO_DOLAR" attribute="1" defaultMemberUniqueName="[RC_HISTO_CP].[SALDO_DOLAR].[All]" allUniqueName="[RC_HISTO_CP].[SALDO_DOLAR].[All]" dimensionUniqueName="[RC_HISTO_CP]" displayFolder="" count="0" memberValueDatatype="5" unbalanced="0"/>
    <cacheHierarchy uniqueName="[RC_HISTO_CP].[TIPO_PROVEEDOR]" caption="TIPO_PROVEEDOR" attribute="1" defaultMemberUniqueName="[RC_HISTO_CP].[TIPO_PROVEEDOR].[All]" allUniqueName="[RC_HISTO_CP].[TIPO_PROVEEDOR].[All]" dimensionUniqueName="[RC_HISTO_CP]" displayFolder="" count="0" memberValueDatatype="130" unbalanced="0"/>
    <cacheHierarchy uniqueName="[RC_HISTO_CP].[MONTO]" caption="MONTO" attribute="1" defaultMemberUniqueName="[RC_HISTO_CP].[MONTO].[All]" allUniqueName="[RC_HISTO_CP].[MONTO].[All]" dimensionUniqueName="[RC_HISTO_CP]" displayFolder="" count="0" memberValueDatatype="5" unbalanced="0"/>
    <cacheHierarchy uniqueName="[Rolling_Calendario].[Fecha]" caption="Fecha" attribute="1" time="1" defaultMemberUniqueName="[Rolling_Calendario].[Fecha].[All]" allUniqueName="[Rolling_Calendario].[Fecha].[All]" dimensionUniqueName="[Rolling_Calendario]" displayFolder="" count="0" memberValueDatatype="7" unbalanced="0"/>
    <cacheHierarchy uniqueName="[Rolling_Calendario].[Año]" caption="Año" attribute="1" defaultMemberUniqueName="[Rolling_Calendario].[Año].[All]" allUniqueName="[Rolling_Calendario].[Año].[All]" dimensionUniqueName="[Rolling_Calendario]" displayFolder="" count="2" memberValueDatatype="20" unbalanced="0">
      <fieldsUsage count="2">
        <fieldUsage x="-1"/>
        <fieldUsage x="0"/>
      </fieldsUsage>
    </cacheHierarchy>
    <cacheHierarchy uniqueName="[Rolling_Calendario].[Nombre del mes]" caption="Nombre del mes" attribute="1" defaultMemberUniqueName="[Rolling_Calendario].[Nombre del mes].[All]" allUniqueName="[Rolling_Calendario].[Nombre del mes].[All]" dimensionUniqueName="[Rolling_Calendario]" displayFolder="" count="0" memberValueDatatype="130" unbalanced="0"/>
    <cacheHierarchy uniqueName="[Rolling_Calendario].[Mes]" caption="Mes" attribute="1" defaultMemberUniqueName="[Rolling_Calendario].[Mes].[All]" allUniqueName="[Rolling_Calendario].[Mes].[All]" dimensionUniqueName="[Rolling_Calendario]" displayFolder="" count="0" memberValueDatatype="20" unbalanced="0"/>
    <cacheHierarchy uniqueName="[Rolling_Calendario].[Semana del año]" caption="Semana del año" attribute="1" defaultMemberUniqueName="[Rolling_Calendario].[Semana del año].[All]" allUniqueName="[Rolling_Calendario].[Semana del año].[All]" dimensionUniqueName="[Rolling_Calendario]" displayFolder="" count="2" memberValueDatatype="20" unbalanced="0">
      <fieldsUsage count="2">
        <fieldUsage x="-1"/>
        <fieldUsage x="1"/>
      </fieldsUsage>
    </cacheHierarchy>
    <cacheHierarchy uniqueName="[Rolling_Calendario].[Nombre del día]" caption="Nombre del día" attribute="1" defaultMemberUniqueName="[Rolling_Calendario].[Nombre del día].[All]" allUniqueName="[Rolling_Calendario].[Nombre del día].[All]" dimensionUniqueName="[Rolling_Calendario]" displayFolder="" count="0" memberValueDatatype="130" unbalanced="0"/>
    <cacheHierarchy uniqueName="[Rolling_Calendario].[Trimestre]" caption="Trimestre" attribute="1" defaultMemberUniqueName="[Rolling_Calendario].[Trimestre].[All]" allUniqueName="[Rolling_Calendario].[Trimestre].[All]" dimensionUniqueName="[Rolling_Calendario]" displayFolder="" count="0" memberValueDatatype="20" unbalanced="0"/>
    <cacheHierarchy uniqueName="[Rolling_Calendario].[Fecha (Year)]" caption="Fecha (Year)" attribute="1" defaultMemberUniqueName="[Rolling_Calendario].[Fecha (Year)].[All]" allUniqueName="[Rolling_Calendario].[Fecha (Year)].[All]" dimensionUniqueName="[Rolling_Calendario]" displayFolder="" count="0" memberValueDatatype="130" unbalanced="0"/>
    <cacheHierarchy uniqueName="[Rolling_Calendario].[Fecha (Quarter)]" caption="Fecha (Quarter)" attribute="1" defaultMemberUniqueName="[Rolling_Calendario].[Fecha (Quarter)].[All]" allUniqueName="[Rolling_Calendario].[Fecha (Quarter)].[All]" dimensionUniqueName="[Rolling_Calendario]" displayFolder="" count="0" memberValueDatatype="130" unbalanced="0"/>
    <cacheHierarchy uniqueName="[Rolling_Calendario].[Fecha (Month)]" caption="Fecha (Month)" attribute="1" defaultMemberUniqueName="[Rolling_Calendario].[Fecha (Month)].[All]" allUniqueName="[Rolling_Calendario].[Fecha (Month)].[All]" dimensionUniqueName="[Rolling_Calendario]" displayFolder="" count="0" memberValueDatatype="130" unbalanced="0"/>
    <cacheHierarchy uniqueName="[vista_abonos_cco_cilt].[EMPLEADO]" caption="EMPLEADO" attribute="1" defaultMemberUniqueName="[vista_abonos_cco_cilt].[EMPLEADO].[All]" allUniqueName="[vista_abonos_cco_cilt].[EMPLEADO].[All]" dimensionUniqueName="[vista_abonos_cco_cilt]" displayFolder="" count="0" memberValueDatatype="130" unbalanced="0"/>
    <cacheHierarchy uniqueName="[vista_abonos_cco_cilt].[NOMBRE]" caption="NOMBRE" attribute="1" defaultMemberUniqueName="[vista_abonos_cco_cilt].[NOMBRE].[All]" allUniqueName="[vista_abonos_cco_cilt].[NOMBRE].[All]" dimensionUniqueName="[vista_abonos_cco_cilt]" displayFolder="" count="0" memberValueDatatype="130" unbalanced="0"/>
    <cacheHierarchy uniqueName="[vista_abonos_cco_cilt].[CONCEPTO]" caption="CONCEPTO" attribute="1" defaultMemberUniqueName="[vista_abonos_cco_cilt].[CONCEPTO].[All]" allUniqueName="[vista_abonos_cco_cilt].[CONCEPTO].[All]" dimensionUniqueName="[vista_abonos_cco_cilt]" displayFolder="" count="0" memberValueDatatype="130" unbalanced="0"/>
    <cacheHierarchy uniqueName="[vista_abonos_cco_cilt].[DESCRIPCION]" caption="DESCRIPCION" attribute="1" defaultMemberUniqueName="[vista_abonos_cco_cilt].[DESCRIPCION].[All]" allUniqueName="[vista_abonos_cco_cilt].[DESCRIPCION].[All]" dimensionUniqueName="[vista_abonos_cco_cilt]" displayFolder="" count="0" memberValueDatatype="130" unbalanced="0"/>
    <cacheHierarchy uniqueName="[vista_abonos_cco_cilt].[TOTAL]" caption="TOTAL" attribute="1" defaultMemberUniqueName="[vista_abonos_cco_cilt].[TOTAL].[All]" allUniqueName="[vista_abonos_cco_cilt].[TOTAL].[All]" dimensionUniqueName="[vista_abonos_cco_cilt]" displayFolder="" count="0" memberValueDatatype="5" unbalanced="0"/>
    <cacheHierarchy uniqueName="[vista_abonos_cco_cilt].[NUMERO_NOMINA]" caption="NUMERO_NOMINA" attribute="1" defaultMemberUniqueName="[vista_abonos_cco_cilt].[NUMERO_NOMINA].[All]" allUniqueName="[vista_abonos_cco_cilt].[NUMERO_NOMINA].[All]" dimensionUniqueName="[vista_abonos_cco_cilt]" displayFolder="" count="0" memberValueDatatype="20" unbalanced="0"/>
    <cacheHierarchy uniqueName="[vista_abonos_cco_cilt].[FechaInicio]" caption="FechaInicio" attribute="1" time="1" defaultMemberUniqueName="[vista_abonos_cco_cilt].[FechaInicio].[All]" allUniqueName="[vista_abonos_cco_cilt].[FechaInicio].[All]" dimensionUniqueName="[vista_abonos_cco_cilt]" displayFolder="" count="0" memberValueDatatype="7" unbalanced="0"/>
    <cacheHierarchy uniqueName="[vista_abonos_cco_cilt].[FechaFin]" caption="FechaFin" attribute="1" time="1" defaultMemberUniqueName="[vista_abonos_cco_cilt].[FechaFin].[All]" allUniqueName="[vista_abonos_cco_cilt].[FechaFin].[All]" dimensionUniqueName="[vista_abonos_cco_cilt]" displayFolder="" count="0" memberValueDatatype="7" unbalanced="0"/>
    <cacheHierarchy uniqueName="[vista_abonos_cco_cilt].[Empresa]" caption="Empresa" attribute="1" defaultMemberUniqueName="[vista_abonos_cco_cilt].[Empresa].[All]" allUniqueName="[vista_abonos_cco_cilt].[Empresa].[All]" dimensionUniqueName="[vista_abonos_cco_cilt]" displayFolder="" count="0" memberValueDatatype="130" unbalanced="0"/>
    <cacheHierarchy uniqueName="[vista_efectivo_cilt].[Fecha]" caption="Fecha" attribute="1" time="1" defaultMemberUniqueName="[vista_efectivo_cilt].[Fecha].[All]" allUniqueName="[vista_efectivo_cilt].[Fecha].[All]" dimensionUniqueName="[vista_efectivo_cilt]" displayFolder="" count="0" memberValueDatatype="7" unbalanced="0"/>
    <cacheHierarchy uniqueName="[vista_efectivo_cilt].[Ingresos]" caption="Ingresos" attribute="1" defaultMemberUniqueName="[vista_efectivo_cilt].[Ingresos].[All]" allUniqueName="[vista_efectivo_cilt].[Ingresos].[All]" dimensionUniqueName="[vista_efectivo_cilt]" displayFolder="" count="0" memberValueDatatype="5" unbalanced="0"/>
    <cacheHierarchy uniqueName="[vista_efectivo_cilt].[Empresa]" caption="Empresa" attribute="1" defaultMemberUniqueName="[vista_efectivo_cilt].[Empresa].[All]" allUniqueName="[vista_efectivo_cilt].[Empresa].[All]" dimensionUniqueName="[vista_efectivo_cilt]" displayFolder="" count="0" memberValueDatatype="130" unbalanced="0"/>
    <cacheHierarchy uniqueName="[vista_efectivo_cilt].[Ingreso Turismo]" caption="Ingreso Turismo" attribute="1" defaultMemberUniqueName="[vista_efectivo_cilt].[Ingreso Turismo].[All]" allUniqueName="[vista_efectivo_cilt].[Ingreso Turismo].[All]" dimensionUniqueName="[vista_efectivo_cilt]" displayFolder="" count="0" memberValueDatatype="5" unbalanced="0"/>
    <cacheHierarchy uniqueName="[CP_CILT_RYMSA].[FECHA_DOCUMENTO (Month Index)]" caption="FECHA_DOCUMENTO (Month Index)" attribute="1" defaultMemberUniqueName="[CP_CILT_RYMSA].[FECHA_DOCUMENTO (Month Index)].[All]" allUniqueName="[CP_CILT_RYMSA].[FECHA_DOCUMENTO (Month Index)].[All]" dimensionUniqueName="[CP_CILT_RYMSA]" displayFolder="" count="0" memberValueDatatype="20" unbalanced="0" hidden="1"/>
    <cacheHierarchy uniqueName="[CP_CILT_RYMSA].[FECHA_VENCE (Month Index)]" caption="FECHA_VENCE (Month Index)" attribute="1" defaultMemberUniqueName="[CP_CILT_RYMSA].[FECHA_VENCE (Month Index)].[All]" allUniqueName="[CP_CILT_RYMSA].[FECHA_VENCE (Month Index)].[All]" dimensionUniqueName="[CP_CILT_RYMSA]" displayFolder="" count="0" memberValueDatatype="20" unbalanced="0" hidden="1"/>
    <cacheHierarchy uniqueName="[PagosAprobadosCredCont].[Fecha Documento (Month Index)]" caption="Fecha Documento (Month Index)" attribute="1" defaultMemberUniqueName="[PagosAprobadosCredCont].[Fecha Documento (Month Index)].[All]" allUniqueName="[PagosAprobadosCredCont].[Fecha Documento (Month Index)].[All]" dimensionUniqueName="[PagosAprobadosCredCont]" displayFolder="" count="0" memberValueDatatype="20" unbalanced="0" hidden="1"/>
    <cacheHierarchy uniqueName="[Rolling_Calendario].[Fecha (Month Index)]" caption="Fecha (Month Index)" attribute="1" defaultMemberUniqueName="[Rolling_Calendario].[Fecha (Month Index)].[All]" allUniqueName="[Rolling_Calendario].[Fecha (Month Index)].[All]" dimensionUniqueName="[Rolling_Calendario]" displayFolder="" count="0" memberValueDatatype="20" unbalanced="0" hidden="1"/>
    <cacheHierarchy uniqueName="[Measures].[Sum of AbonoAprobCOL]" caption="Sum of AbonoAprobCOL" measure="1" displayFolder="" measureGroup="PagosAprobados" count="0"/>
    <cacheHierarchy uniqueName="[Measures].[Sum of AbonoAprobUSD]" caption="Sum of AbonoAprobUSD" measure="1" displayFolder="" measureGroup="PagosAprobados" count="0"/>
    <cacheHierarchy uniqueName="[Measures].[TotalPagarCRC]" caption="TotalPagarCRC" measure="1" displayFolder="" measureGroup="PagosAprobados" count="0"/>
    <cacheHierarchy uniqueName="[Measures].[TotalPagarUSD]" caption="TotalPagarUSD" measure="1" displayFolder="" measureGroup="PagosAprobados" count="0"/>
    <cacheHierarchy uniqueName="[Measures].[IngresoTotal]" caption="IngresoTotal" measure="1" displayFolder="" measureGroup="vista_efectivo_cilt" count="0" oneField="1">
      <fieldsUsage count="1">
        <fieldUsage x="4"/>
      </fieldsUsage>
    </cacheHierarchy>
    <cacheHierarchy uniqueName="[Measures].[Presupuesto Pagos]" caption="Presupuesto Pagos" measure="1" displayFolder="" measureGroup="vista_efectivo_cilt" count="0" oneField="1">
      <fieldsUsage count="1">
        <fieldUsage x="5"/>
      </fieldsUsage>
    </cacheHierarchy>
    <cacheHierarchy uniqueName="[Measures].[TotalPagarCRC2]" caption="TotalPagarCRC2" measure="1" displayFolder="" measureGroup="PagosAprobadosCredCont" count="0"/>
    <cacheHierarchy uniqueName="[Measures].[TotalPagarDOLARES]" caption="TotalPagarDOLARES" measure="1" displayFolder="" measureGroup="PagosAprobadosCredCont" count="0"/>
    <cacheHierarchy uniqueName="[Measures].[__XL_Count CP_CILT_RYMSA]" caption="__XL_Count CP_CILT_RYMSA" measure="1" displayFolder="" measureGroup="CP_CILT_RYMSA" count="0" hidden="1"/>
    <cacheHierarchy uniqueName="[Measures].[__XL_Count FacturasVencidas]" caption="__XL_Count FacturasVencidas" measure="1" displayFolder="" measureGroup="FacturasVencidas" count="0" hidden="1"/>
    <cacheHierarchy uniqueName="[Measures].[__XL_Count FacturasSinVencer]" caption="__XL_Count FacturasSinVencer" measure="1" displayFolder="" measureGroup="FacturasSinVencer" count="0" hidden="1"/>
    <cacheHierarchy uniqueName="[Measures].[__XL_Count PagosAprobados]" caption="__XL_Count PagosAprobados" measure="1" displayFolder="" measureGroup="PagosAprobados" count="0" hidden="1"/>
    <cacheHierarchy uniqueName="[Measures].[__XL_Count vista_efectivo_cilt]" caption="__XL_Count vista_efectivo_cilt" measure="1" displayFolder="" measureGroup="vista_efectivo_cilt" count="0" hidden="1"/>
    <cacheHierarchy uniqueName="[Measures].[__XL_Count Rolling_Calendario]" caption="__XL_Count Rolling_Calendario" measure="1" displayFolder="" measureGroup="Rolling_Calendario" count="0" hidden="1"/>
    <cacheHierarchy uniqueName="[Measures].[__XL_Count vista_abonos_cco_cilt]" caption="__XL_Count vista_abonos_cco_cilt" measure="1" displayFolder="" measureGroup="vista_abonos_cco_cilt" count="0" hidden="1"/>
    <cacheHierarchy uniqueName="[Measures].[__XL_Count PagosContado]" caption="__XL_Count PagosContado" measure="1" displayFolder="" measureGroup="PagosContado" count="0" hidden="1"/>
    <cacheHierarchy uniqueName="[Measures].[__XL_Count PagosAprobadosCredCont]" caption="__XL_Count PagosAprobadosCredCont" measure="1" displayFolder="" measureGroup="PagosAprobadosCredCont" count="0" hidden="1"/>
    <cacheHierarchy uniqueName="[Measures].[__XL_Count RC_HISTO_CP]" caption="__XL_Count RC_HISTO_CP" measure="1" displayFolder="" measureGroup="RC_HISTO_CP" count="0" hidden="1"/>
    <cacheHierarchy uniqueName="[Measures].[__No measures defined]" caption="__No measures defined" measure="1" displayFolder="" count="0" hidden="1"/>
    <cacheHierarchy uniqueName="[Measures].[Sum of MONTO]" caption="Sum of MONTO" measure="1" displayFolder="" measureGroup="CP_CILT_RYMSA" count="0" hidden="1">
      <extLst>
        <ext xmlns:x15="http://schemas.microsoft.com/office/spreadsheetml/2010/11/main" uri="{B97F6D7D-B522-45F9-BDA1-12C45D357490}">
          <x15:cacheHierarchy aggregatedColumn="11"/>
        </ext>
      </extLst>
    </cacheHierarchy>
    <cacheHierarchy uniqueName="[Measures].[Sum of SALDO]" caption="Sum of SALDO" measure="1" displayFolder="" measureGroup="CP_CILT_RYMSA" count="0" hidden="1">
      <extLst>
        <ext xmlns:x15="http://schemas.microsoft.com/office/spreadsheetml/2010/11/main" uri="{B97F6D7D-B522-45F9-BDA1-12C45D357490}">
          <x15:cacheHierarchy aggregatedColumn="12"/>
        </ext>
      </extLst>
    </cacheHierarchy>
    <cacheHierarchy uniqueName="[Measures].[Sum of Monto_colones]" caption="Sum of Monto_colones" measure="1" displayFolder="" measureGroup="CP_CILT_RYMSA" count="0" hidden="1">
      <extLst>
        <ext xmlns:x15="http://schemas.microsoft.com/office/spreadsheetml/2010/11/main" uri="{B97F6D7D-B522-45F9-BDA1-12C45D357490}">
          <x15:cacheHierarchy aggregatedColumn="13"/>
        </ext>
      </extLst>
    </cacheHierarchy>
    <cacheHierarchy uniqueName="[Measures].[Count of DOCUMENTO]" caption="Count of DOCUMENTO" measure="1" displayFolder="" measureGroup="FacturasVencidas" count="0" hidden="1">
      <extLst>
        <ext xmlns:x15="http://schemas.microsoft.com/office/spreadsheetml/2010/11/main" uri="{B97F6D7D-B522-45F9-BDA1-12C45D357490}">
          <x15:cacheHierarchy aggregatedColumn="51"/>
        </ext>
      </extLst>
    </cacheHierarchy>
    <cacheHierarchy uniqueName="[Measures].[Count of DOCUMENTO 2]" caption="Count of DOCUMENTO 2" measure="1" displayFolder="" measureGroup="FacturasSinVencer" count="0" hidden="1">
      <extLst>
        <ext xmlns:x15="http://schemas.microsoft.com/office/spreadsheetml/2010/11/main" uri="{B97F6D7D-B522-45F9-BDA1-12C45D357490}">
          <x15:cacheHierarchy aggregatedColumn="32"/>
        </ext>
      </extLst>
    </cacheHierarchy>
    <cacheHierarchy uniqueName="[Measures].[Sum of SaldoCOL]" caption="Sum of SaldoCOL" measure="1" displayFolder="" measureGroup="PagosAprobados" count="0" hidden="1">
      <extLst>
        <ext xmlns:x15="http://schemas.microsoft.com/office/spreadsheetml/2010/11/main" uri="{B97F6D7D-B522-45F9-BDA1-12C45D357490}">
          <x15:cacheHierarchy aggregatedColumn="77"/>
        </ext>
      </extLst>
    </cacheHierarchy>
    <cacheHierarchy uniqueName="[Measures].[Sum of SaldoUSD]" caption="Sum of SaldoUSD" measure="1" displayFolder="" measureGroup="PagosAprobados" count="0" hidden="1">
      <extLst>
        <ext xmlns:x15="http://schemas.microsoft.com/office/spreadsheetml/2010/11/main" uri="{B97F6D7D-B522-45F9-BDA1-12C45D357490}">
          <x15:cacheHierarchy aggregatedColumn="76"/>
        </ext>
      </extLst>
    </cacheHierarchy>
    <cacheHierarchy uniqueName="[Measures].[Sum of AbonoAprobCOL 2]" caption="Sum of AbonoAprobCOL 2" measure="1" displayFolder="" measureGroup="PagosAprobados" count="0" hidden="1">
      <extLst>
        <ext xmlns:x15="http://schemas.microsoft.com/office/spreadsheetml/2010/11/main" uri="{B97F6D7D-B522-45F9-BDA1-12C45D357490}">
          <x15:cacheHierarchy aggregatedColumn="78"/>
        </ext>
      </extLst>
    </cacheHierarchy>
    <cacheHierarchy uniqueName="[Measures].[Sum of AbonoAprobUSD 2]" caption="Sum of AbonoAprobUSD 2" measure="1" displayFolder="" measureGroup="PagosAprobados" count="0" hidden="1">
      <extLst>
        <ext xmlns:x15="http://schemas.microsoft.com/office/spreadsheetml/2010/11/main" uri="{B97F6D7D-B522-45F9-BDA1-12C45D357490}">
          <x15:cacheHierarchy aggregatedColumn="79"/>
        </ext>
      </extLst>
    </cacheHierarchy>
    <cacheHierarchy uniqueName="[Measures].[Sum of MONTO 2]" caption="Sum of MONTO 2" measure="1" displayFolder="" measureGroup="FacturasVencidas" count="0" hidden="1">
      <extLst>
        <ext xmlns:x15="http://schemas.microsoft.com/office/spreadsheetml/2010/11/main" uri="{B97F6D7D-B522-45F9-BDA1-12C45D357490}">
          <x15:cacheHierarchy aggregatedColumn="57"/>
        </ext>
      </extLst>
    </cacheHierarchy>
    <cacheHierarchy uniqueName="[Measures].[Sum of MONTO 3]" caption="Sum of MONTO 3" measure="1" displayFolder="" measureGroup="FacturasSinVencer" count="0" hidden="1">
      <extLst>
        <ext xmlns:x15="http://schemas.microsoft.com/office/spreadsheetml/2010/11/main" uri="{B97F6D7D-B522-45F9-BDA1-12C45D357490}">
          <x15:cacheHierarchy aggregatedColumn="38"/>
        </ext>
      </extLst>
    </cacheHierarchy>
    <cacheHierarchy uniqueName="[Measures].[Sum of SaldoUSD 2]" caption="Sum of SaldoUSD 2" measure="1" displayFolder="" measureGroup="CP_CILT_RYMSA" count="0" hidden="1">
      <extLst>
        <ext xmlns:x15="http://schemas.microsoft.com/office/spreadsheetml/2010/11/main" uri="{B97F6D7D-B522-45F9-BDA1-12C45D357490}">
          <x15:cacheHierarchy aggregatedColumn="19"/>
        </ext>
      </extLst>
    </cacheHierarchy>
    <cacheHierarchy uniqueName="[Measures].[Sum of Ingresos]" caption="Sum of Ingresos" measure="1" displayFolder="" measureGroup="vista_efectivo_cilt" count="0" oneField="1" hidden="1">
      <fieldsUsage count="1">
        <fieldUsage x="2"/>
      </fieldsUsage>
      <extLst>
        <ext xmlns:x15="http://schemas.microsoft.com/office/spreadsheetml/2010/11/main" uri="{B97F6D7D-B522-45F9-BDA1-12C45D357490}">
          <x15:cacheHierarchy aggregatedColumn="156"/>
        </ext>
      </extLst>
    </cacheHierarchy>
    <cacheHierarchy uniqueName="[Measures].[Sum of Ingreso Turismo]" caption="Sum of Ingreso Turismo" measure="1" displayFolder="" measureGroup="vista_efectivo_cilt" count="0" oneField="1" hidden="1">
      <fieldsUsage count="1">
        <fieldUsage x="3"/>
      </fieldsUsage>
      <extLst>
        <ext xmlns:x15="http://schemas.microsoft.com/office/spreadsheetml/2010/11/main" uri="{B97F6D7D-B522-45F9-BDA1-12C45D357490}">
          <x15:cacheHierarchy aggregatedColumn="158"/>
        </ext>
      </extLst>
    </cacheHierarchy>
    <cacheHierarchy uniqueName="[Measures].[Sum of TOTAL]" caption="Sum of TOTAL" measure="1" displayFolder="" measureGroup="vista_abonos_cco_cilt" count="0" hidden="1">
      <extLst>
        <ext xmlns:x15="http://schemas.microsoft.com/office/spreadsheetml/2010/11/main" uri="{B97F6D7D-B522-45F9-BDA1-12C45D357490}">
          <x15:cacheHierarchy aggregatedColumn="150"/>
        </ext>
      </extLst>
    </cacheHierarchy>
    <cacheHierarchy uniqueName="[Measures].[Count of NOMBRE]" caption="Count of NOMBRE" measure="1" displayFolder="" measureGroup="vista_abonos_cco_cilt" count="0" hidden="1">
      <extLst>
        <ext xmlns:x15="http://schemas.microsoft.com/office/spreadsheetml/2010/11/main" uri="{B97F6D7D-B522-45F9-BDA1-12C45D357490}">
          <x15:cacheHierarchy aggregatedColumn="147"/>
        </ext>
      </extLst>
    </cacheHierarchy>
    <cacheHierarchy uniqueName="[Measures].[Sum of SaldoDOL]" caption="Sum of SaldoDOL" measure="1" displayFolder="" measureGroup="PagosAprobadosCredCont" count="0" hidden="1">
      <extLst>
        <ext xmlns:x15="http://schemas.microsoft.com/office/spreadsheetml/2010/11/main" uri="{B97F6D7D-B522-45F9-BDA1-12C45D357490}">
          <x15:cacheHierarchy aggregatedColumn="97"/>
        </ext>
      </extLst>
    </cacheHierarchy>
    <cacheHierarchy uniqueName="[Measures].[Sum of SaldoCOLONES]" caption="Sum of SaldoCOLONES" measure="1" displayFolder="" measureGroup="PagosAprobadosCredCont" count="0" hidden="1">
      <extLst>
        <ext xmlns:x15="http://schemas.microsoft.com/office/spreadsheetml/2010/11/main" uri="{B97F6D7D-B522-45F9-BDA1-12C45D357490}">
          <x15:cacheHierarchy aggregatedColumn="92"/>
        </ext>
      </extLst>
    </cacheHierarchy>
    <cacheHierarchy uniqueName="[Measures].[Sum of AbonoAprobCOLONES]" caption="Sum of AbonoAprobCOLONES" measure="1" displayFolder="" measureGroup="PagosAprobadosCredCont" count="0" hidden="1">
      <extLst>
        <ext xmlns:x15="http://schemas.microsoft.com/office/spreadsheetml/2010/11/main" uri="{B97F6D7D-B522-45F9-BDA1-12C45D357490}">
          <x15:cacheHierarchy aggregatedColumn="93"/>
        </ext>
      </extLst>
    </cacheHierarchy>
    <cacheHierarchy uniqueName="[Measures].[Sum of SaldoDOLARES]" caption="Sum of SaldoDOLARES" measure="1" displayFolder="" measureGroup="PagosAprobadosCredCont" count="0" hidden="1">
      <extLst>
        <ext xmlns:x15="http://schemas.microsoft.com/office/spreadsheetml/2010/11/main" uri="{B97F6D7D-B522-45F9-BDA1-12C45D357490}">
          <x15:cacheHierarchy aggregatedColumn="91"/>
        </ext>
      </extLst>
    </cacheHierarchy>
    <cacheHierarchy uniqueName="[Measures].[Sum of AbonoAprobDOLARES]" caption="Sum of AbonoAprobDOLARES" measure="1" displayFolder="" measureGroup="PagosAprobadosCredCont" count="0" hidden="1">
      <extLst>
        <ext xmlns:x15="http://schemas.microsoft.com/office/spreadsheetml/2010/11/main" uri="{B97F6D7D-B522-45F9-BDA1-12C45D357490}">
          <x15:cacheHierarchy aggregatedColumn="94"/>
        </ext>
      </extLst>
    </cacheHierarchy>
  </cacheHierarchies>
  <kpis count="0"/>
  <dimensions count="11">
    <dimension name="CP_CILT_RYMSA" uniqueName="[CP_CILT_RYMSA]" caption="CP_CILT_RYMSA"/>
    <dimension name="FacturasSinVencer" uniqueName="[FacturasSinVencer]" caption="FacturasSinVencer"/>
    <dimension name="FacturasVencidas" uniqueName="[FacturasVencidas]" caption="FacturasVencidas"/>
    <dimension measure="1" name="Measures" uniqueName="[Measures]" caption="Measures"/>
    <dimension name="PagosAprobados" uniqueName="[PagosAprobados]" caption="PagosAprobados"/>
    <dimension name="PagosAprobadosCredCont" uniqueName="[PagosAprobadosCredCont]" caption="PagosAprobadosCredCont"/>
    <dimension name="PagosContado" uniqueName="[PagosContado]" caption="PagosContado"/>
    <dimension name="RC_HISTO_CP" uniqueName="[RC_HISTO_CP]" caption="RC_HISTO_CP"/>
    <dimension name="Rolling_Calendario" uniqueName="[Rolling_Calendario]" caption="Rolling_Calendario"/>
    <dimension name="vista_abonos_cco_cilt" uniqueName="[vista_abonos_cco_cilt]" caption="vista_abonos_cco_cilt"/>
    <dimension name="vista_efectivo_cilt" uniqueName="[vista_efectivo_cilt]" caption="vista_efectivo_cilt"/>
  </dimensions>
  <measureGroups count="10">
    <measureGroup name="CP_CILT_RYMSA" caption="CP_CILT_RYMSA"/>
    <measureGroup name="FacturasSinVencer" caption="FacturasSinVencer"/>
    <measureGroup name="FacturasVencidas" caption="FacturasVencidas"/>
    <measureGroup name="PagosAprobados" caption="PagosAprobados"/>
    <measureGroup name="PagosAprobadosCredCont" caption="PagosAprobadosCredCont"/>
    <measureGroup name="PagosContado" caption="PagosContado"/>
    <measureGroup name="RC_HISTO_CP" caption="RC_HISTO_CP"/>
    <measureGroup name="Rolling_Calendario" caption="Rolling_Calendario"/>
    <measureGroup name="vista_abonos_cco_cilt" caption="vista_abonos_cco_cilt"/>
    <measureGroup name="vista_efectivo_cilt" caption="vista_efectivo_cilt"/>
  </measureGroups>
  <maps count="15">
    <map measureGroup="0" dimension="0"/>
    <map measureGroup="0" dimension="8"/>
    <map measureGroup="1" dimension="1"/>
    <map measureGroup="1" dimension="8"/>
    <map measureGroup="2" dimension="2"/>
    <map measureGroup="2" dimension="8"/>
    <map measureGroup="3" dimension="4"/>
    <map measureGroup="4" dimension="5"/>
    <map measureGroup="5" dimension="6"/>
    <map measureGroup="6" dimension="7"/>
    <map measureGroup="7" dimension="8"/>
    <map measureGroup="8" dimension="8"/>
    <map measureGroup="8" dimension="9"/>
    <map measureGroup="9" dimension="8"/>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fael Esteban Molina" refreshedDate="45411.432022685185" backgroundQuery="1" createdVersion="8" refreshedVersion="8" minRefreshableVersion="3" recordCount="0" supportSubquery="1" supportAdvancedDrill="1" xr:uid="{4AF2CC33-5C46-4FB6-89FD-1323FD5BA364}">
  <cacheSource type="external" connectionId="11"/>
  <cacheFields count="12">
    <cacheField name="[CP_CILT_RYMSA].[CIA].[CIA]" caption="CIA" numFmtId="0" level="1">
      <sharedItems count="2">
        <s v="CILT"/>
        <s v="RYMSA"/>
      </sharedItems>
    </cacheField>
    <cacheField name="[CP_CILT_RYMSA].[MONEDA].[MONEDA]" caption="MONEDA" numFmtId="0" hierarchy="1" level="1">
      <sharedItems count="2">
        <s v="CRC"/>
        <s v="USD"/>
      </sharedItems>
    </cacheField>
    <cacheField name="[CP_CILT_RYMSA].[Nombre].[Nombre]" caption="Nombre" numFmtId="0" hierarchy="4" level="1">
      <sharedItems count="146">
        <s v="EMPRESAS BERTHIER EBI DE C.R. S.A."/>
        <s v="ESTACION DE SERVICIO LINDORA S.A."/>
        <s v="AMDE COMPUTERS CORPORATION S.A."/>
        <s v="BUFETE ALTERNATIVO S.A."/>
        <s v="RENTA RADIOS S.A."/>
        <s v="CARLOS FERNANDO MORA REYES"/>
        <s v="ASOCIACION CAMARA NACIONAL DE TRANSPORTES DE COSTA RICA"/>
        <s v="3-101-799799 S.A. (BARRILES CHILL)"/>
        <s v="DISTRIBUIDORA COMERCIAL TRES ASES S.A."/>
        <s v="GERARDO JOSE VEGA GUTIERREZ"/>
        <s v="LUIS ANTONIO GUZMAN MORALES"/>
        <s v="DOCUMENTOS/ FACTURAS JD"/>
        <s v="DISTRIBUIDORA Y BAZAR LA UNION"/>
        <s v="WURTH COSTA RICA S.A."/>
        <s v="ALEXANDER BARQUERO VASQUEZ"/>
        <s v="GRUAS ARCAZUL S.A."/>
        <s v="CESAR CHAVARRIA SABORIO"/>
        <s v="RIGOBERTO CORRALES GOMEZ"/>
        <s v="CORPORACION GRUPO Q COSTA RICA S.A."/>
        <s v="CONSTRUPLAZA S.A."/>
        <s v="REFINADORA COSTARRICENSE DE PETROLEO COD SANTA ANA"/>
        <s v="ASESORIA Y CONSULTORIA EN SALUD LABORAL S.A."/>
        <s v="REPUESTOS Y MAS DE COSTA RICA  S.A."/>
        <s v="ASOCIACION CAMARA DE AUTOBUSEROS DE HEREDIA"/>
        <s v="BENJAMIN JOEL ESPINOZA SEGURA"/>
        <s v="SAN ANTONIO EGS SRL"/>
        <s v="COMIDAS CENTROAMERICANAS S.A."/>
        <s v="FERNANDO ANTONIO FLORES PORRAS"/>
        <s v="CORPORACION SUPERMERCADOS UNIDOS S.R.L."/>
        <s v="LIBERTY EXPRESS CORPORATE S.A."/>
        <s v="PETROLEOS DELTA COSTA RICA S.A."/>
        <s v="DISTRIBUIDORA LOS ANGELES DE MORA SOCIEDAD ANONIMA"/>
        <s v="ASESORES ADUANALES Y COMERCIALES S.A."/>
        <s v="ESTACION AUTOPISTA SANTA ANA S.A."/>
        <s v="COOPERATIVA AGROPECUARIA Y DE SERVICIOS MULTIPLES R L"/>
        <s v="ESTACION DE SERVICIO LA FAVORITA S.A."/>
        <s v="IVAN VINICIO MOYA SOLIS"/>
        <s v="GRUPO CS PARTES Y MOTORES S.A"/>
        <s v="DEKRA COSTA RICA SOCIEDAD ANONIMA"/>
        <s v="DOCUMENTOS VARIOS"/>
        <s v="3101686826 S.A."/>
        <s v="KATRA"/>
        <s v="DOCUMENT MANAGEMENT SOLUTIONS S.R.L."/>
        <s v="PXS PERFORMANCE EXCELLENCE SOLUTIONS, S.A."/>
        <s v="3-101-686826 S.A. (CAMTEK CR TECH CORP)"/>
        <s v="CORPORACION DE EMPRESARIOS DE TRANSPORTES S.A. (CONSIGNACION)"/>
        <s v="DISTRIBUIDORA DE REPUESTOS FERCU S.A. (CONSIGNACION)"/>
        <s v="IMPORTADORA P Y G CINCO, S.A. ( CONSIGNACION)"/>
        <s v="CENTRO DE SERVICIOS RAIDER (CONSIGNACIÓN)"/>
        <s v="DISTRIBUIDORA DE FILTROS Y LUBRICANTES RCA SRL (CONSIGNACION)"/>
        <s v="FRANDER PALADINO LOPEZ (CONSIGNACION)"/>
        <s v="INVERSIONES INDUSTRIALES GANA GANA S.A. (CONSIGNACION)"/>
        <s v="REPUESTOS MARIN S.A.(CONSIGNACION)"/>
        <s v="MAXI REPUESTOS LTDA. (CONSIGNACION)"/>
        <s v="PARTES DE CENTROAMERICA (CONSIGNACION)"/>
        <s v="PICO Y LIASA S.A. (CONSIGNACION)"/>
        <s v="GUANGZHOU APOLLO TECHNOLOGY CO, LTD"/>
        <s v="GUANGZHOU FUXING MOTORCYCLE PARTS CO.LTD"/>
        <s v="AUTO STAR VEHICULOS S.A."/>
        <s v="CORPORACION DE EMPRESARIOS DE TRANSPORTES S.A."/>
        <s v="DAEWOO BUS C.R. S.A."/>
        <s v="DISTRIBUIDORA DE REPUESTOS FERCU S.A."/>
        <s v="ESTEBAN RODRIGUEZ GONZALEZ"/>
        <s v="EUROBUS S.A."/>
        <s v="FABRICA NACIONAL DE CABLES"/>
        <s v="IMPORTACIONES GM S.A."/>
        <s v="MAXI REPUESTOS S.R.L."/>
        <s v="PARTES DE CENTROAMERICA RC S.A."/>
        <s v="PARTES DE CHASIS S.A."/>
        <s v="PICO Y LIASA S.A."/>
        <s v="GEOVANNY DELGADO ULLOA"/>
        <s v="RADIADORES CERDAS S.A."/>
        <s v="REPUESTOS TIRIBI S.A."/>
        <s v="RM INDUSTRIAL SOLIN S.A."/>
        <s v="TORCASA TORNILLOS CENTROAMERICANOS S.A"/>
        <s v="UNIVERSAL DE TORNILLOS Y HERRAMIENTAS S.A."/>
        <s v="REFACCIONES PARA MQUINARIA V Y G S.A."/>
        <s v="TALLER INDUSTRIAL MORA MORA Y BERMUDEZ S.A."/>
        <s v="IMPORTADORA P Y G CINCO S.A."/>
        <s v="TALLER ROMEROS GONZALEZ S.A."/>
        <s v="MANUEL FERNANDO GONZALEZ JIMENEZ"/>
        <s v="CENTRO LLANTERO DEL ATLANTICO S.A."/>
        <s v="MULTISERVICIOS BERVAL MZR S.A."/>
        <s v="PABLO ANDRES MARTINEZ ALVARADO (REPUESTOS ORIENTALES DE CR)"/>
        <s v="REPUESTOS EL TREBOL S.A."/>
        <s v="REALTEC S.A."/>
        <s v="MEGA PARTS MULTIMARCAS S.A."/>
        <s v="AIRE CONFORT QUESADA S.A."/>
        <s v="EL REINADO DE LAS LLANTAS S.A."/>
        <s v="CHINA BUS PARTS S.A"/>
        <s v="CENTRO DE SERVICIOS RAIDER S.A"/>
        <s v="TRANSPORTES DEL ATLANTICO CARIBEÑO S.A."/>
        <s v="CMR POAS S.A"/>
        <s v="JOHN ARAYA GUTIERREZ"/>
        <s v="RAFAEL PINTO &amp; CO.S.A."/>
        <s v="DISTRIBUIDORA DE LLANTAS Y LUBRICANTES CAR SUPPLIES"/>
        <s v="MEGABUS CENTROAMERICANA S.A."/>
        <s v="METALOCK CENTROAMERICANA S.A"/>
        <s v="FEDERAL EXPRESS COSTA RICA LIMITADA"/>
        <s v="T.R PEÑA S.A"/>
        <s v="MONICA CALVO BARQUERO"/>
        <s v="JOSE JOAQUIN ARRIETA SALAS"/>
        <s v="DISTRIBUIDORA METALCO S.A."/>
        <s v="FF TRANSPORTANDO S.A"/>
        <s v="RADIADORES ODIN DE COSTA RICA S.A."/>
        <s v="INVERSIONES FERRETERAS ELIMO &amp; CIA. S.A."/>
        <s v="KAMS INDUSTRIAL S.A."/>
        <s v="FERNANDO ANTONIO  FLORES PORRAS"/>
        <s v="INVERSIONES K C R S.A."/>
        <s v="MARLON ALEXIS SOLIS CASTILLO"/>
        <s v="REPUESTOS MARIN S.A."/>
        <s v="FIBROCENTRO"/>
        <s v="RECAUCHADORA REMI S.A."/>
        <s v="IMPORTACIONES RE RE S.A."/>
        <s v="IVO GERARDO MENDEZ RIOS"/>
        <s v="FRANDER PALADINO LOPEZ"/>
        <s v="ITALIANA RICAMBI SPA SRL"/>
        <s v="COMERCIO E INDUSTRIA GIMA S. A."/>
        <s v="ROLES Y FERRETERÍA ROFERSA S.A"/>
        <s v="UPS DE SAN JOSE, S.A"/>
        <s v="AUTO REPUESTOS CHEN AVENIDA 10, S.A"/>
        <s v="AUTOMOTORES CABUS S. A."/>
        <s v="PRODUCTOS TECHTICO INDUSTRIAL PROTECH S. A."/>
        <s v="CORPORACION YEKIENAMU S.A."/>
        <s v="NICOLE HERRERA VEGA"/>
        <s v="CROMATEC SOLUCIONES COSTA RICA S.A."/>
        <s v="DISTRIBUIDORA DE FILTROS Y LUBRICANTES RCA SRL"/>
        <s v="MPJ REPUESTOS PARA BUS Y CAMION LTDA."/>
        <s v="COMPAÑIA CHC HERMANOS CASTILLO"/>
        <s v="JOSUE DANIEL DIAZ MOYA"/>
        <s v="LUIS ALONSO BERMUDEZ GUZMAN"/>
        <s v="GRUPO CS PARTES Y MOTORES S.A."/>
        <s v="M S MULTIFIBRAS S.A."/>
        <s v="CINDY ALEJANDRA MOYA REYES"/>
        <s v="LEYLIN MARIA SANDY HERRERA"/>
        <s v="MATERIALES Y PRODUCTOS RUBBERPLAST SOCIEDAD ANONIMA"/>
        <s v="PREAZUR FMC INDUSTRIAL DOS MIL NOVECIENTOS CUATRO S.A"/>
        <s v="JOSE GUILLERMO CAMPOS PRADO (RADIADORES MP)"/>
        <s v="JOSE ENRIQUE VASQUEZ MEJIA"/>
        <s v="GRUPO MOLRA S.A."/>
        <s v="QUIROS Y COMPAÑÍA S.A."/>
        <s v="MAQUINARIA Y TRACTORES, LTDA."/>
        <s v="CONSTRUCCIONES METALICAS CONSTRUMET LTDA."/>
        <s v="GERINIR S.A"/>
        <s v="IMPORTACIONES LAPA DEL TEMPISQUE S.A."/>
        <s v="RECAUCHADORA GIGANTE S.A."/>
      </sharedItems>
    </cacheField>
    <cacheField name="[CP_CILT_RYMSA].[FECHA_DOCUMENTO].[FECHA_DOCUMENTO]" caption="FECHA_DOCUMENTO" numFmtId="0" hierarchy="6" level="1">
      <sharedItems containsSemiMixedTypes="0" containsNonDate="0" containsDate="1" containsString="0" minDate="2019-07-12T00:00:00" maxDate="2034-04-21T00:00:00" count="392">
        <d v="2024-03-07T00:00:00"/>
        <d v="2022-11-09T00:00:00"/>
        <d v="2024-03-18T00:00:00"/>
        <d v="2022-12-02T00:00:00"/>
        <d v="2023-11-10T00:00:00"/>
        <d v="2023-12-18T00:00:00"/>
        <d v="2024-01-30T00:00:00"/>
        <d v="2024-02-09T00:00:00"/>
        <d v="2024-02-26T00:00:00"/>
        <d v="2024-02-01T00:00:00"/>
        <d v="2024-03-01T00:00:00"/>
        <d v="2024-04-01T00:00:00"/>
        <d v="2022-10-11T00:00:00"/>
        <d v="2023-07-01T00:00:00"/>
        <d v="2022-08-25T00:00:00"/>
        <d v="2024-02-08T00:00:00"/>
        <d v="2024-02-21T00:00:00"/>
        <d v="2024-03-21T00:00:00"/>
        <d v="2024-03-29T00:00:00"/>
        <d v="2024-04-04T00:00:00"/>
        <d v="2024-04-09T00:00:00"/>
        <d v="2024-04-11T00:00:00"/>
        <d v="2024-04-05T00:00:00"/>
        <d v="2024-04-20T00:00:00"/>
        <d v="2024-01-01T00:00:00"/>
        <d v="2024-01-12T00:00:00"/>
        <d v="2024-03-23T00:00:00"/>
        <d v="2024-01-08T00:00:00"/>
        <d v="2024-02-29T00:00:00"/>
        <d v="2024-03-05T00:00:00"/>
        <d v="2024-03-20T00:00:00"/>
        <d v="2023-06-10T00:00:00"/>
        <d v="2023-09-05T00:00:00"/>
        <d v="2024-02-12T00:00:00"/>
        <d v="2024-02-13T00:00:00"/>
        <d v="2024-02-15T00:00:00"/>
        <d v="2024-02-20T00:00:00"/>
        <d v="2024-03-08T00:00:00"/>
        <d v="2024-03-11T00:00:00"/>
        <d v="2024-03-14T00:00:00"/>
        <d v="2024-03-16T00:00:00"/>
        <d v="2024-03-22T00:00:00"/>
        <d v="2024-03-25T00:00:00"/>
        <d v="2024-03-27T00:00:00"/>
        <d v="2024-04-10T00:00:00"/>
        <d v="2024-04-12T00:00:00"/>
        <d v="2024-04-16T00:00:00"/>
        <d v="2024-04-18T00:00:00"/>
        <d v="2020-05-15T00:00:00"/>
        <d v="2020-06-19T00:00:00"/>
        <d v="2022-07-15T00:00:00"/>
        <d v="2020-07-23T00:00:00"/>
        <d v="2023-12-01T00:00:00"/>
        <d v="2023-11-02T00:00:00"/>
        <d v="2023-12-04T00:00:00"/>
        <d v="2024-01-03T00:00:00"/>
        <d v="2024-02-05T00:00:00"/>
        <d v="2024-03-04T00:00:00"/>
        <d v="2024-03-26T00:00:00"/>
        <d v="2024-04-02T00:00:00"/>
        <d v="2024-04-03T00:00:00"/>
        <d v="2024-04-08T00:00:00"/>
        <d v="2024-04-17T00:00:00"/>
        <d v="2024-04-19T00:00:00"/>
        <d v="2024-04-22T00:00:00"/>
        <d v="2024-04-23T00:00:00"/>
        <d v="2024-04-24T00:00:00"/>
        <d v="2024-04-25T00:00:00"/>
        <d v="2024-04-26T00:00:00"/>
        <d v="2020-11-12T00:00:00"/>
        <d v="2023-06-26T00:00:00"/>
        <d v="2023-09-07T00:00:00"/>
        <d v="2023-06-23T00:00:00"/>
        <d v="2023-06-24T00:00:00"/>
        <d v="2023-06-27T00:00:00"/>
        <d v="2023-06-28T00:00:00"/>
        <d v="2020-01-14T00:00:00"/>
        <d v="2023-10-09T00:00:00"/>
        <d v="2023-09-09T00:00:00"/>
        <d v="2034-04-20T00:00:00"/>
        <d v="2024-01-04T00:00:00"/>
        <d v="2022-11-02T00:00:00"/>
        <d v="2023-05-01T00:00:00"/>
        <d v="2024-01-31T00:00:00"/>
        <d v="2024-03-15T00:00:00"/>
        <d v="2024-03-31T00:00:00"/>
        <d v="2024-04-15T00:00:00"/>
        <d v="2019-10-10T00:00:00"/>
        <d v="2020-04-01T00:00:00"/>
        <d v="2023-12-05T00:00:00"/>
        <d v="2020-08-18T00:00:00"/>
        <d v="2021-11-30T00:00:00"/>
        <d v="2022-01-05T00:00:00"/>
        <d v="2021-09-27T00:00:00"/>
        <d v="2022-06-09T00:00:00"/>
        <d v="2022-06-10T00:00:00"/>
        <d v="2022-06-14T00:00:00"/>
        <d v="2022-06-29T00:00:00"/>
        <d v="2022-07-07T00:00:00"/>
        <d v="2022-07-22T00:00:00"/>
        <d v="2022-07-28T00:00:00"/>
        <d v="2022-08-04T00:00:00"/>
        <d v="2022-08-09T00:00:00"/>
        <d v="2022-08-17T00:00:00"/>
        <d v="2022-08-22T00:00:00"/>
        <d v="2022-08-26T00:00:00"/>
        <d v="2022-08-29T00:00:00"/>
        <d v="2022-09-29T00:00:00"/>
        <d v="2022-10-06T00:00:00"/>
        <d v="2022-10-12T00:00:00"/>
        <d v="2022-10-13T00:00:00"/>
        <d v="2022-10-19T00:00:00"/>
        <d v="2022-11-16T00:00:00"/>
        <d v="2022-11-17T00:00:00"/>
        <d v="2022-11-18T00:00:00"/>
        <d v="2023-01-16T00:00:00"/>
        <d v="2023-01-25T00:00:00"/>
        <d v="2023-01-27T00:00:00"/>
        <d v="2023-02-01T00:00:00"/>
        <d v="2023-02-20T00:00:00"/>
        <d v="2023-03-03T00:00:00"/>
        <d v="2023-03-08T00:00:00"/>
        <d v="2023-03-16T00:00:00"/>
        <d v="2023-03-18T00:00:00"/>
        <d v="2023-04-01T00:00:00"/>
        <d v="2023-05-05T00:00:00"/>
        <d v="2023-06-12T00:00:00"/>
        <d v="2023-07-04T00:00:00"/>
        <d v="2023-07-07T00:00:00"/>
        <d v="2023-07-13T00:00:00"/>
        <d v="2023-07-19T00:00:00"/>
        <d v="2023-07-26T00:00:00"/>
        <d v="2023-07-28T00:00:00"/>
        <d v="2023-08-01T00:00:00"/>
        <d v="2023-08-04T00:00:00"/>
        <d v="2023-08-11T00:00:00"/>
        <d v="2023-09-01T00:00:00"/>
        <d v="2023-09-11T00:00:00"/>
        <d v="2023-09-14T00:00:00"/>
        <d v="2023-09-18T00:00:00"/>
        <d v="2023-10-04T00:00:00"/>
        <d v="2023-10-06T00:00:00"/>
        <d v="2023-10-14T00:00:00"/>
        <d v="2023-11-23T00:00:00"/>
        <d v="2023-11-29T00:00:00"/>
        <d v="2024-01-10T00:00:00"/>
        <d v="2024-01-17T00:00:00"/>
        <d v="2024-01-24T00:00:00"/>
        <d v="2024-01-26T00:00:00"/>
        <d v="2024-02-02T00:00:00"/>
        <d v="2024-02-28T00:00:00"/>
        <d v="2022-01-07T00:00:00"/>
        <d v="2022-01-10T00:00:00"/>
        <d v="2022-01-12T00:00:00"/>
        <d v="2022-01-21T00:00:00"/>
        <d v="2022-01-26T00:00:00"/>
        <d v="2022-01-27T00:00:00"/>
        <d v="2022-02-02T00:00:00"/>
        <d v="2022-02-03T00:00:00"/>
        <d v="2022-02-07T00:00:00"/>
        <d v="2022-02-09T00:00:00"/>
        <d v="2022-02-16T00:00:00"/>
        <d v="2022-02-17T00:00:00"/>
        <d v="2022-02-18T00:00:00"/>
        <d v="2022-02-23T00:00:00"/>
        <d v="2022-02-24T00:00:00"/>
        <d v="2022-03-02T00:00:00"/>
        <d v="2022-03-03T00:00:00"/>
        <d v="2022-03-09T00:00:00"/>
        <d v="2022-03-10T00:00:00"/>
        <d v="2022-03-16T00:00:00"/>
        <d v="2022-03-17T00:00:00"/>
        <d v="2022-03-24T00:00:00"/>
        <d v="2022-03-25T00:00:00"/>
        <d v="2022-04-06T00:00:00"/>
        <d v="2022-04-10T00:00:00"/>
        <d v="2022-04-12T00:00:00"/>
        <d v="2022-04-20T00:00:00"/>
        <d v="2022-04-27T00:00:00"/>
        <d v="2022-04-28T00:00:00"/>
        <d v="2022-05-05T00:00:00"/>
        <d v="2022-05-11T00:00:00"/>
        <d v="2022-05-12T00:00:00"/>
        <d v="2022-05-18T00:00:00"/>
        <d v="2022-06-01T00:00:00"/>
        <d v="2022-06-08T00:00:00"/>
        <d v="2022-07-06T00:00:00"/>
        <d v="2022-07-13T00:00:00"/>
        <d v="2022-08-10T00:00:00"/>
        <d v="2022-08-24T00:00:00"/>
        <d v="2022-09-09T00:00:00"/>
        <d v="2022-09-17T00:00:00"/>
        <d v="2022-11-22T00:00:00"/>
        <d v="2022-11-24T00:00:00"/>
        <d v="2022-12-07T00:00:00"/>
        <d v="2023-01-04T00:00:00"/>
        <d v="2023-01-11T00:00:00"/>
        <d v="2023-01-17T00:00:00"/>
        <d v="2023-02-02T00:00:00"/>
        <d v="2023-02-03T00:00:00"/>
        <d v="2023-02-13T00:00:00"/>
        <d v="2023-02-16T00:00:00"/>
        <d v="2023-02-22T00:00:00"/>
        <d v="2023-03-01T00:00:00"/>
        <d v="2023-03-15T00:00:00"/>
        <d v="2023-03-28T00:00:00"/>
        <d v="2023-04-04T00:00:00"/>
        <d v="2023-04-19T00:00:00"/>
        <d v="2023-04-26T00:00:00"/>
        <d v="2023-05-03T00:00:00"/>
        <d v="2023-05-10T00:00:00"/>
        <d v="2023-05-17T00:00:00"/>
        <d v="2023-05-24T00:00:00"/>
        <d v="2023-05-30T00:00:00"/>
        <d v="2023-06-01T00:00:00"/>
        <d v="2023-06-13T00:00:00"/>
        <d v="2023-07-05T00:00:00"/>
        <d v="2023-07-06T00:00:00"/>
        <d v="2023-07-12T00:00:00"/>
        <d v="2023-07-20T00:00:00"/>
        <d v="2023-07-27T00:00:00"/>
        <d v="2023-08-03T00:00:00"/>
        <d v="2023-08-16T00:00:00"/>
        <d v="2023-08-17T00:00:00"/>
        <d v="2023-08-23T00:00:00"/>
        <d v="2023-08-24T00:00:00"/>
        <d v="2023-08-25T00:00:00"/>
        <d v="2023-08-26T00:00:00"/>
        <d v="2023-09-13T00:00:00"/>
        <d v="2023-09-20T00:00:00"/>
        <d v="2023-09-27T00:00:00"/>
        <d v="2023-10-19T00:00:00"/>
        <d v="2023-10-25T00:00:00"/>
        <d v="2023-10-26T00:00:00"/>
        <d v="2023-11-01T00:00:00"/>
        <d v="2023-11-09T00:00:00"/>
        <d v="2023-11-14T00:00:00"/>
        <d v="2023-11-15T00:00:00"/>
        <d v="2023-11-30T00:00:00"/>
        <d v="2023-12-06T00:00:00"/>
        <d v="2023-12-15T00:00:00"/>
        <d v="2024-03-06T00:00:00"/>
        <d v="2023-06-09T00:00:00"/>
        <d v="2023-06-14T00:00:00"/>
        <d v="2023-06-15T00:00:00"/>
        <d v="2023-07-03T00:00:00"/>
        <d v="2023-07-17T00:00:00"/>
        <d v="2023-09-21T00:00:00"/>
        <d v="2023-10-18T00:00:00"/>
        <d v="2024-02-07T00:00:00"/>
        <d v="2024-03-19T00:00:00"/>
        <d v="2023-10-27T00:00:00"/>
        <d v="2023-10-28T00:00:00"/>
        <d v="2023-10-30T00:00:00"/>
        <d v="2022-03-29T00:00:00"/>
        <d v="2022-04-04T00:00:00"/>
        <d v="2022-09-27T00:00:00"/>
        <d v="2023-11-28T00:00:00"/>
        <d v="2024-02-22T00:00:00"/>
        <d v="2023-05-02T00:00:00"/>
        <d v="2022-04-05T00:00:00"/>
        <d v="2023-01-05T00:00:00"/>
        <d v="2023-01-10T00:00:00"/>
        <d v="2023-02-17T00:00:00"/>
        <d v="2023-12-28T00:00:00"/>
        <d v="2022-04-08T00:00:00"/>
        <d v="2022-04-22T00:00:00"/>
        <d v="2022-06-13T00:00:00"/>
        <d v="2022-03-14T00:00:00"/>
        <d v="2022-03-21T00:00:00"/>
        <d v="2022-03-30T00:00:00"/>
        <d v="2022-04-19T00:00:00"/>
        <d v="2022-04-26T00:00:00"/>
        <d v="2022-06-07T00:00:00"/>
        <d v="2022-09-16T00:00:00"/>
        <d v="2022-10-10T00:00:00"/>
        <d v="2022-11-03T00:00:00"/>
        <d v="2023-04-12T00:00:00"/>
        <d v="2023-05-18T00:00:00"/>
        <d v="2023-07-18T00:00:00"/>
        <d v="2023-09-25T00:00:00"/>
        <d v="2023-07-31T00:00:00"/>
        <d v="2023-09-08T00:00:00"/>
        <d v="2023-09-22T00:00:00"/>
        <d v="2023-09-28T00:00:00"/>
        <d v="2023-10-13T00:00:00"/>
        <d v="2023-10-31T00:00:00"/>
        <d v="2023-11-06T00:00:00"/>
        <d v="2023-11-21T00:00:00"/>
        <d v="2023-12-13T00:00:00"/>
        <d v="2023-12-21T00:00:00"/>
        <d v="2024-01-09T00:00:00"/>
        <d v="2024-02-16T00:00:00"/>
        <d v="2024-02-19T00:00:00"/>
        <d v="2024-03-12T00:00:00"/>
        <d v="2023-12-20T00:00:00"/>
        <d v="2023-12-27T00:00:00"/>
        <d v="2024-01-11T00:00:00"/>
        <d v="2024-01-13T00:00:00"/>
        <d v="2024-01-15T00:00:00"/>
        <d v="2024-01-16T00:00:00"/>
        <d v="2024-01-19T00:00:00"/>
        <d v="2024-01-25T00:00:00"/>
        <d v="2024-02-10T00:00:00"/>
        <d v="2024-02-14T00:00:00"/>
        <d v="2024-02-23T00:00:00"/>
        <d v="2024-02-27T00:00:00"/>
        <d v="2024-03-09T00:00:00"/>
        <d v="2024-03-13T00:00:00"/>
        <d v="2024-04-06T00:00:00"/>
        <d v="2024-04-27T00:00:00"/>
        <d v="2023-12-14T00:00:00"/>
        <d v="2023-12-22T00:00:00"/>
        <d v="2023-12-23T00:00:00"/>
        <d v="2023-12-26T00:00:00"/>
        <d v="2024-01-02T00:00:00"/>
        <d v="2024-01-05T00:00:00"/>
        <d v="2024-01-18T00:00:00"/>
        <d v="2024-01-20T00:00:00"/>
        <d v="2024-01-23T00:00:00"/>
        <d v="2024-01-27T00:00:00"/>
        <d v="2024-02-06T00:00:00"/>
        <d v="2024-03-02T00:00:00"/>
        <d v="2023-08-08T00:00:00"/>
        <d v="2023-12-07T00:00:00"/>
        <d v="2023-12-08T00:00:00"/>
        <d v="2023-12-11T00:00:00"/>
        <d v="2023-12-12T00:00:00"/>
        <d v="2023-12-16T00:00:00"/>
        <d v="2023-12-19T00:00:00"/>
        <d v="2023-12-29T00:00:00"/>
        <d v="2024-01-06T00:00:00"/>
        <d v="2024-01-22T00:00:00"/>
        <d v="2024-01-29T00:00:00"/>
        <d v="2024-02-11T00:00:00"/>
        <d v="2024-02-17T00:00:00"/>
        <d v="2024-02-25T00:00:00"/>
        <d v="2023-10-24T00:00:00"/>
        <d v="2023-11-08T00:00:00"/>
        <d v="2023-11-22T00:00:00"/>
        <d v="2019-07-12T00:00:00"/>
        <d v="2019-07-13T00:00:00"/>
        <d v="2019-07-16T00:00:00"/>
        <d v="2019-07-22T00:00:00"/>
        <d v="2019-07-23T00:00:00"/>
        <d v="2019-07-27T00:00:00"/>
        <d v="2019-07-30T00:00:00"/>
        <d v="2019-08-05T00:00:00"/>
        <d v="2019-08-06T00:00:00"/>
        <d v="2019-08-09T00:00:00"/>
        <d v="2024-02-24T00:00:00"/>
        <d v="2024-04-13T00:00:00"/>
        <d v="2023-11-27T00:00:00"/>
        <d v="2024-03-17T00:00:00"/>
        <d v="2023-11-17T00:00:00"/>
        <d v="2024-02-18T00:00:00"/>
        <d v="2023-05-31T00:00:00"/>
        <d v="2023-07-08T00:00:00"/>
        <d v="2023-07-14T00:00:00"/>
        <d v="2023-08-22T00:00:00"/>
        <d v="2023-09-04T00:00:00"/>
        <d v="2023-09-06T00:00:00"/>
        <d v="2023-06-29T00:00:00"/>
        <d v="2024-02-03T00:00:00"/>
        <d v="2023-08-18T00:00:00"/>
        <d v="2023-08-28T00:00:00"/>
        <d v="2022-01-18T00:00:00"/>
        <d v="2021-01-20T00:00:00"/>
        <d v="2021-02-16T00:00:00"/>
        <d v="2021-05-01T00:00:00"/>
        <d v="2021-04-26T00:00:00"/>
        <d v="2021-01-28T00:00:00"/>
        <d v="2021-06-15T00:00:00"/>
        <d v="2021-06-24T00:00:00"/>
        <d v="2023-06-06T00:00:00"/>
        <d v="2023-11-20T00:00:00"/>
        <d v="2023-07-21T00:00:00"/>
        <d v="2023-07-29T00:00:00"/>
        <d v="2023-06-07T00:00:00"/>
        <d v="2021-10-13T00:00:00"/>
        <d v="2021-10-25T00:00:00"/>
        <d v="2021-10-28T00:00:00"/>
        <d v="2021-11-01T00:00:00"/>
        <d v="2021-11-02T00:00:00"/>
        <d v="2021-11-03T00:00:00"/>
        <d v="2021-11-11T00:00:00"/>
        <d v="2021-11-17T00:00:00"/>
        <d v="2021-11-23T00:00:00"/>
        <d v="2021-11-26T00:00:00"/>
        <d v="2020-11-19T00:00:00"/>
        <d v="2020-12-11T00:00:00"/>
        <d v="2023-11-13T00:00:00"/>
      </sharedItems>
    </cacheField>
    <cacheField name="[CP_CILT_RYMSA].[DOCUMENTO].[DOCUMENTO]" caption="DOCUMENTO" numFmtId="0" hierarchy="5" level="1">
      <sharedItems count="1905">
        <s v="00174424"/>
        <s v="194489"/>
        <s v="4101"/>
        <s v="754"/>
        <s v="840"/>
        <s v="853."/>
        <s v="859"/>
        <s v="00000864"/>
        <s v="00000874"/>
        <s v="9870"/>
        <s v="00010039"/>
        <s v="00010217"/>
        <s v="586"/>
        <s v="15991"/>
        <s v="15575"/>
        <s v="197863"/>
        <s v="199515"/>
        <s v="0200832"/>
        <s v="201816"/>
        <s v="201817"/>
        <s v="203968"/>
        <s v="203992"/>
        <s v="200832"/>
        <s v="205196"/>
        <s v="205269"/>
        <s v="205874"/>
        <s v="206385"/>
        <s v="1361"/>
        <s v="00004252"/>
        <s v="104"/>
        <s v="109915"/>
        <s v="23438"/>
        <s v="28897"/>
        <s v="31459"/>
        <s v="33679"/>
        <s v="368094"/>
        <s v="421646"/>
        <s v="47573"/>
        <s v="586987"/>
        <s v="60055"/>
        <s v="98"/>
        <s v="00594700"/>
        <s v="114148"/>
        <s v="139500"/>
        <s v="146395"/>
        <s v="146924"/>
        <s v="148807"/>
        <s v="278"/>
        <s v="290"/>
        <s v="6188"/>
        <s v="6195"/>
        <s v="6215"/>
        <s v="00006254"/>
        <s v="00006266"/>
        <s v="00006317"/>
        <s v="00006363"/>
        <s v="00006381"/>
        <s v="00006396"/>
        <s v="00006397"/>
        <s v="00006401"/>
        <s v="00006416"/>
        <s v="00006432"/>
        <s v="00006457"/>
        <s v="00006462"/>
        <s v="00006477"/>
        <s v="00006485"/>
        <s v="00006543"/>
        <s v="00006561"/>
        <s v="00006577"/>
        <s v="00006600"/>
        <s v="00006601"/>
        <s v="00006612"/>
        <s v="00006614"/>
        <s v="1293"/>
        <s v="1294"/>
        <s v="FACT 1295"/>
        <s v="1312"/>
        <s v="126"/>
        <s v="69085"/>
        <s v="45834"/>
        <s v="00187580"/>
        <s v="2467"/>
        <s v="2506"/>
        <s v="2549"/>
        <s v="2593"/>
        <s v="00002644"/>
        <s v="00002690"/>
        <s v="8611"/>
        <s v="8612"/>
        <s v="8613"/>
        <s v="8614"/>
        <s v="8615"/>
        <s v="8616"/>
        <s v="8617"/>
        <s v="8618"/>
        <s v="8619"/>
        <s v="8620"/>
        <s v="8621"/>
        <s v="8622"/>
        <s v="8623"/>
        <s v="8624"/>
        <s v="8625"/>
        <s v="8626"/>
        <s v="8627"/>
        <s v="8628"/>
        <s v="8629"/>
        <s v="8630"/>
        <s v="8631"/>
        <s v="8632"/>
        <s v="8633"/>
        <s v="8634"/>
        <s v="8635"/>
        <s v="8636"/>
        <s v="8637"/>
        <s v="8638"/>
        <s v="8639"/>
        <s v="8640"/>
        <s v="8641"/>
        <s v="8642"/>
        <s v="8643"/>
        <s v="8644"/>
        <s v="8645"/>
        <s v="8646"/>
        <s v="8647"/>
        <s v="8648"/>
        <s v="8649"/>
        <s v="8650"/>
        <s v="8651"/>
        <s v="8652"/>
        <s v="8653"/>
        <s v="8654"/>
        <s v="8655"/>
        <s v="8656"/>
        <s v="8657"/>
        <s v="8658"/>
        <s v="8659"/>
        <s v="8660"/>
        <s v="8661"/>
        <s v="8662"/>
        <s v="8663"/>
        <s v="8664"/>
        <s v="8665"/>
        <s v="8666"/>
        <s v="8667"/>
        <s v="8668"/>
        <s v="8669"/>
        <s v="8670"/>
        <s v="8671"/>
        <s v="8672"/>
        <s v="8673"/>
        <s v="8674"/>
        <s v="8675"/>
        <s v="8676"/>
        <s v="8677"/>
        <s v="8678"/>
        <s v="8679"/>
        <s v="8680"/>
        <s v="8681"/>
        <s v="8682"/>
        <s v="8683"/>
        <s v="8684"/>
        <s v="8685"/>
        <s v="8686"/>
        <s v="8687"/>
        <s v="8688"/>
        <s v="8689"/>
        <s v="8690"/>
        <s v="8691"/>
        <s v="8692"/>
        <s v="8693"/>
        <s v="8694"/>
        <s v="8695"/>
        <s v="8696"/>
        <s v="8697"/>
        <s v="8698"/>
        <s v="8699"/>
        <s v="8700"/>
        <s v="8701"/>
        <s v="8702"/>
        <s v="8703"/>
        <s v="8704"/>
        <s v="8705"/>
        <s v="8706"/>
        <s v="8707"/>
        <s v="8708"/>
        <s v="8709"/>
        <s v="8710"/>
        <s v="8711"/>
        <s v="8712"/>
        <s v="8713"/>
        <s v="8714"/>
        <s v="8715"/>
        <s v="8716"/>
        <s v="8717"/>
        <s v="8718"/>
        <s v="00000342"/>
        <s v="789"/>
        <s v="1785"/>
        <s v="46647"/>
        <s v="00048651"/>
        <s v="00048652"/>
        <s v="00052824"/>
        <s v="00053220"/>
        <s v="00012339"/>
        <s v="00012355"/>
        <s v="00050033"/>
        <s v="17661"/>
        <s v="226017495"/>
        <s v="299240"/>
        <s v="327117"/>
        <s v="327641"/>
        <s v="327990"/>
        <s v="01574196"/>
        <s v="00386147"/>
        <s v="00386947"/>
        <s v="00390391"/>
        <s v="00391011"/>
        <s v="00000066"/>
        <s v="499"/>
        <s v="556134"/>
        <s v="262973"/>
        <s v="00292223"/>
        <s v="241955"/>
        <s v="2462"/>
        <s v="15"/>
        <s v="00003510"/>
        <s v="3656"/>
        <s v="6563"/>
        <s v="00010961"/>
        <s v="00011000"/>
        <s v="00017254"/>
        <s v="00057802"/>
        <s v="00011288"/>
        <s v="00017461"/>
        <s v="00018510"/>
        <s v="00018528"/>
        <s v="00018790"/>
        <s v="00082324"/>
        <s v="00082555"/>
        <s v="00082784"/>
        <s v="00095301"/>
        <s v="00096641"/>
        <s v="00096756"/>
        <s v="00096762"/>
        <s v="71094"/>
        <s v="76489273"/>
        <s v="20032024"/>
        <s v="22032024"/>
        <s v="706430"/>
        <s v="20240404"/>
        <s v="11042024"/>
        <s v="77853464"/>
        <s v="17042024"/>
        <s v="19042024"/>
        <s v="22042024"/>
        <s v="16042024"/>
        <s v="032"/>
        <s v="041"/>
        <s v="199"/>
        <s v="200"/>
        <s v="44240"/>
        <s v="00047748"/>
        <s v="00048933"/>
        <s v="01207"/>
        <s v="173628"/>
        <s v="179737"/>
        <s v="61"/>
        <s v="CON09062022ST"/>
        <s v="CON10062022ES"/>
        <s v="CON10062022ST"/>
        <s v="CON14062022ES"/>
        <s v="CON14062022ST"/>
        <s v="CON29062022ES"/>
        <s v="CON29062022ST"/>
        <s v="CON07072022ES"/>
        <s v="CON07072022ST"/>
        <s v="CON15072022ST"/>
        <s v="CON22072022ES"/>
        <s v="CON28072022ST"/>
        <s v="CON03082022ES"/>
        <s v="CON08082022ES"/>
        <s v="CON09082022ST"/>
        <s v="CON17082022ST"/>
        <s v="CON22082022ES"/>
        <s v="CON25082022ES"/>
        <s v="CON26082022ST"/>
        <s v="CON29082022ST"/>
        <s v="CON29092022STA"/>
        <s v="CON06102022ES"/>
        <s v="CON12102022ESC"/>
        <s v="CON13102022ST"/>
        <s v="CON19102022ST"/>
        <s v="CON16112022ST"/>
        <s v="CON17112022ES"/>
        <s v="CON17112022ST"/>
        <s v="CON18112022ES"/>
        <s v="CON16012023STA"/>
        <s v="CON25012023ES"/>
        <s v="CON27012023ST"/>
        <s v="CON01022023ES"/>
        <s v="CON01022023ST"/>
        <s v="CON20022023ES"/>
        <s v="CON03/03/2023ES"/>
        <s v="CON03032023ST"/>
        <s v="CON08032023STA"/>
        <s v="CON16032023STA"/>
        <s v="CON18032023ST"/>
        <s v="CON01042023ES"/>
        <s v="CON05052023ES"/>
        <s v="CON05052023ST"/>
        <s v="CON12062023ES"/>
        <s v="CON23062023ES"/>
        <s v="CON03072023ST"/>
        <s v="CON07072023ES"/>
        <s v="CON13072023ES"/>
        <s v="CON13072023ST"/>
        <s v="CON19072023S"/>
        <s v="CON19072023ST"/>
        <s v="CON26072023E"/>
        <s v="CON28072023S"/>
        <s v="CON01082023ST"/>
        <s v="CON04082023E"/>
        <s v="402441"/>
        <s v="CON01092023E"/>
        <s v="CON05092023E"/>
        <s v="CON11092023S"/>
        <s v="CON14092023ES"/>
        <s v="CON18092023STAAN"/>
        <s v="CON04102023E"/>
        <s v="CON06102023E"/>
        <s v="CON06102023ES"/>
        <s v="CON06102023STA"/>
        <s v="CON14102023E"/>
        <s v="CON14102023ES"/>
        <s v="CON23112023ES"/>
        <s v="CON29112023"/>
        <s v="CON10012024ESCA"/>
        <s v="CON10012024S"/>
        <s v="CON17012024E"/>
        <s v="CON24012024SAN"/>
        <s v="CON30012024S"/>
        <s v="CON01022024E"/>
        <s v="CON02022024ES"/>
        <s v="CON02022024S"/>
        <s v="CON21022024E"/>
        <s v="CON28022024E"/>
        <s v="CON21032024"/>
        <s v="CON05042024E"/>
        <s v="CON23042024E"/>
        <s v="CON23042024STA"/>
        <s v="CON24042024ST"/>
        <s v="CON05012022ES"/>
        <s v="CON05012022ST"/>
        <s v="CONS05012022ES"/>
        <s v="CON07012022ES"/>
        <s v="CON10012022ES"/>
        <s v="CON12012022ES"/>
        <s v="CON12012022ST"/>
        <s v="CON210122ST"/>
        <s v="CON26012022ES"/>
        <s v="CON27012022ST"/>
        <s v="CON02022022ES"/>
        <s v="CON02022022ST"/>
        <s v="CON03022022ST"/>
        <s v="CON03122022ES"/>
        <s v="CON07022022ES"/>
        <s v="CON09022022ES"/>
        <s v="CON09022022ST"/>
        <s v="CON16022022ES"/>
        <s v="CON17022022ST"/>
        <s v="CON18022022ST"/>
        <s v="CON23022022ES"/>
        <s v="CON23022022ESC"/>
        <s v="CON24022022ST"/>
        <s v="CON02032022ES"/>
        <s v="CON03032022ST"/>
        <s v="CON09032022ES"/>
        <s v="CON10032022ST"/>
        <s v="CON16032022ES"/>
        <s v="CON16032022ST"/>
        <s v="CON170320222ES"/>
        <s v="CON17032022ES"/>
        <s v="CON24032022ES"/>
        <s v="CON24032022ESC"/>
        <s v="CON24032022ST"/>
        <s v="CON25032022ST"/>
        <s v="CON06042022ES"/>
        <s v="CON10042022ST"/>
        <s v="CON12042022ES"/>
        <s v="CON13042022ST"/>
        <s v="CON20042022ES"/>
        <s v="CON21042022ST"/>
        <s v="CON27042022ESC"/>
        <s v="CON28042022ST"/>
        <s v="CON05052022ST"/>
        <s v="CON11052022ES"/>
        <s v="CON12052022ST"/>
        <s v="CON18052022ES"/>
        <s v="CON18052022ST"/>
        <s v="CON01062022ES"/>
        <s v="CON08062022ES"/>
        <s v="CON06072022ES"/>
        <s v="CON06072022STA"/>
        <s v="CON13072022ES"/>
        <s v="CON10082022ST"/>
        <s v="CON17082022ES"/>
        <s v="CON24082022ST"/>
        <s v="CON26082022ES"/>
        <s v="CON09092022ES"/>
        <s v="CON17092022ST"/>
        <s v="CON12102022ES"/>
        <s v="CON12102022ST."/>
        <s v="CON19102022ES"/>
        <s v="CON02112022ES"/>
        <s v="CON21112022ES"/>
        <s v="CON24112022ST"/>
        <s v="CON24112022ST."/>
        <s v="CON07122022ES"/>
        <s v="CON07122022ST"/>
        <s v="CON04012022ST"/>
        <s v="CON11012023ES"/>
        <s v="CON16012023ES"/>
        <s v="CON17012023ES"/>
        <s v="CON25012023ST"/>
        <s v="CON02022023STA"/>
        <s v="CON03022023ST"/>
        <s v="CON13022023ES"/>
        <s v="CON16022023ES"/>
        <s v="CON16022023STA"/>
        <s v="CON22022023ES"/>
        <s v="CON01032023ES"/>
        <s v="CON08032023ESC"/>
        <s v="CON15032023ES"/>
        <s v="CON15032023ST"/>
        <s v="CON28032023ES"/>
        <s v="CON28032023ST"/>
        <s v="CON04042023ST"/>
        <s v="CON19042023ES"/>
        <s v="CON26042023ES"/>
        <s v="CON26042023ESC"/>
        <s v="CON03052023ES"/>
        <s v="CON10052023ST"/>
        <s v="CON17052023ESCA"/>
        <s v="CON24052023ST"/>
        <s v="CON29052023ES"/>
        <s v="CON01062023ES"/>
        <s v="CON13062023ES"/>
        <s v="CON28062023STA"/>
        <s v="CON05072023ESC"/>
        <s v="CON06072023S"/>
        <s v="CON12072023ESCA"/>
        <s v="CON19072023ESC"/>
        <s v="CON20072023ST"/>
        <s v="CON26072023ES"/>
        <s v="CON26072023ESCA"/>
        <s v="CON27072023S"/>
        <s v="CON03082023S"/>
        <s v="CON16082023ES"/>
        <s v="CON16082023ESC"/>
        <s v="CON17082023E"/>
        <s v="CON236082023ES"/>
        <s v="CON24082023S"/>
        <s v="CON25082023E"/>
        <s v="CON26082023S"/>
        <s v="CON13092023"/>
        <s v="CON13092023ES"/>
        <s v="CON13092023S"/>
        <s v="CON13092023ST"/>
        <s v="CON20092023E"/>
        <s v="CON27092023ES"/>
        <s v="CON19102023ST"/>
        <s v="CON25102023E"/>
        <s v="CON25102023ES"/>
        <s v="CON25102023ESCU"/>
        <s v="CON26102023STAA"/>
        <s v="CON01112023ES"/>
        <s v="CON09112023E"/>
        <s v="CON13112023ES"/>
        <s v="CON15112023"/>
        <s v="CON29112023E"/>
        <s v="CON30112023"/>
        <s v="CON29112023ESC"/>
        <s v="CON06122023E"/>
        <s v="CON06122023ES"/>
        <s v="INCREMENTO"/>
        <s v="CON15122023E"/>
        <s v="CON17012024STA"/>
        <s v="CON07022024ES"/>
        <s v="CON06032024SNT"/>
        <s v="CON25032024S"/>
        <s v="CON25032024ST"/>
        <s v="CON25032024E"/>
        <s v="CON03042024S"/>
        <s v="CON03042024SANT"/>
        <s v="CON03042024STA"/>
        <s v="CON04042024ESC"/>
        <s v="CON10042024ESC"/>
        <s v="CON10042024SA"/>
        <s v="CON10042024ST"/>
        <s v="CON10042024E"/>
        <s v="CON17042024ESC"/>
        <s v="CON24042024ESC"/>
        <s v="CON24042024S"/>
        <s v="CON24042024STA"/>
        <s v="CON09062023ST"/>
        <s v="CON14062023ES"/>
        <s v="CON15062023ST"/>
        <s v="CON01072023ES"/>
        <s v="CON03072023S"/>
        <s v="CON13072023S"/>
        <s v="CON17072023ES"/>
        <s v="CON20092023ST"/>
        <s v="CON21092023ES"/>
        <s v="CON18102023ES"/>
        <s v="CON04012023STA"/>
        <s v="CON07022024"/>
        <s v="CON19032024ES"/>
        <s v="CON25042024E"/>
        <s v="CON27102023ES"/>
        <s v="CON27102023ESC"/>
        <s v="CON27102023ST"/>
        <s v="CON28102023ES"/>
        <s v="CON30102023ES"/>
        <s v="CON30102023ST"/>
        <s v="CON05042024ES"/>
        <s v="CON16042024RES"/>
        <s v="CON29032022ES"/>
        <s v="CON04042022ST"/>
        <s v="CON04042022STA"/>
        <s v="CON28042022ES"/>
        <s v="CON27092022ES"/>
        <s v="CON27092022ST"/>
        <s v="CON28112023ES"/>
        <s v="CON29012024ES"/>
        <s v="CON22022024ES"/>
        <s v="CON21032024ES"/>
        <s v="CON23042024ES"/>
        <s v="CON23042024ST"/>
        <s v="CON02052023ST"/>
        <s v="CON17022022ESC"/>
        <s v="CON10032022ES"/>
        <s v="CON05042022ES"/>
        <s v="CON100120223ES"/>
        <s v="CON17022023ESC"/>
        <s v="CON28122023ES"/>
        <s v="CON08042022ES"/>
        <s v="CON08042022ESC"/>
        <s v="CON08042022ST"/>
        <s v="CON22042022ES"/>
        <s v="CON22042022ST"/>
        <s v="CON13062022ST"/>
        <s v="CON14032022ES"/>
        <s v="CON14032022ST"/>
        <s v="CON21032022ST"/>
        <s v="CON21032022ST..."/>
        <s v="CON29032022E"/>
        <s v="CON29032022ESC"/>
        <s v="CON29032022ST"/>
        <s v="CON30032022ST"/>
        <s v="CON05042022ST"/>
        <s v="CON12042022ST"/>
        <s v="CON12042022ST."/>
        <s v="CON12042022ST..."/>
        <s v="CON19042022ES"/>
        <s v="CON19042022ST.."/>
        <s v="CON27042022ST"/>
        <s v="CON27042022ES"/>
        <s v="CON12052022ESCA"/>
        <s v="CON07062022ES"/>
        <s v="CON15092022ST"/>
        <s v="CON10102022ST"/>
        <s v="CON19102022ESC"/>
        <s v="CON03112022ES"/>
        <s v="CON12042023ST"/>
        <s v="CON17052023ES"/>
        <s v="CON18052023ESC"/>
        <s v="CON13072023STA"/>
        <s v="CON18072023S"/>
        <s v="CON01082023ES"/>
        <s v="CON01092023S"/>
        <s v="CON25092023E"/>
        <s v="CON14112023E"/>
        <s v="CON14112023SAN"/>
        <s v="CON09022024ES"/>
        <s v="CON19032024E"/>
        <s v="CON31072023S"/>
        <s v="CON25082023S"/>
        <s v="CON08092023STAAN"/>
        <s v="CON20092023ES"/>
        <s v="CON22092023E"/>
        <s v="CON28092023E"/>
        <s v="CON28092023ESC"/>
        <s v="CON13102023S"/>
        <s v="CON31102023S"/>
        <s v="CON061120223E"/>
        <s v="CON10112023E"/>
        <s v="CON15112023SANTA A"/>
        <s v="COO21112023E"/>
        <s v="CON05122023E"/>
        <s v="CON13122023S"/>
        <s v="CON21122023ST"/>
        <s v="CON04012024ES"/>
        <s v="CON09012024E"/>
        <s v="CON09012024S"/>
        <s v="CON26012024S"/>
        <s v="CON07022024S"/>
        <s v="CON115994"/>
        <s v="CON19022024"/>
        <s v="CON21022024ES"/>
        <s v="CON26022024SNT"/>
        <s v="CON11032024E"/>
        <s v="CON11032024ST"/>
        <s v="CON120324S"/>
        <s v="CON20032024ES"/>
        <s v="CON0304042024E"/>
        <s v="CON1042024SA"/>
        <s v="CON24042024ES"/>
        <s v="1"/>
        <s v="2"/>
        <s v="48580"/>
        <s v="48850"/>
        <s v="48897"/>
        <s v="409581"/>
        <s v="409620"/>
        <s v="409708"/>
        <s v="409862"/>
        <s v="409916"/>
        <s v="409917"/>
        <s v="409918"/>
        <s v="409921"/>
        <s v="409922"/>
        <s v="409923"/>
        <s v="410126"/>
        <s v="410455A"/>
        <s v="410498"/>
        <s v="410499"/>
        <s v="410500"/>
        <s v="410501"/>
        <s v="410502"/>
        <s v="410503"/>
        <s v="410504"/>
        <s v="410505"/>
        <s v="410580"/>
        <s v="410619"/>
        <s v="410696"/>
        <s v="410733"/>
        <s v="410847"/>
        <s v="410903"/>
        <s v="410908"/>
        <s v="410970"/>
        <s v="410975"/>
        <s v="411088"/>
        <s v="411089"/>
        <s v="411090"/>
        <s v="411091"/>
        <s v="411113"/>
        <s v="411334"/>
        <s v="411335"/>
        <s v="411338"/>
        <s v="411339"/>
        <s v="411341"/>
        <s v="411352"/>
        <s v="411353"/>
        <s v="411378"/>
        <s v="411392"/>
        <s v="411397"/>
        <s v="411705"/>
        <s v="411760"/>
        <s v="411761"/>
        <s v="411792"/>
        <s v="411839"/>
        <s v="411848"/>
        <s v="411854"/>
        <s v="411882"/>
        <s v="411940"/>
        <s v="411950"/>
        <s v="411983"/>
        <s v="00412191"/>
        <s v="00412194"/>
        <s v="412184"/>
        <s v="412189"/>
        <s v="412190"/>
        <s v="412192"/>
        <s v="412193"/>
        <s v="412364"/>
        <s v="412499"/>
        <s v="412561"/>
        <s v="412758"/>
        <s v="412788"/>
        <s v="00413082"/>
        <s v="00413083"/>
        <s v="00413084"/>
        <s v="413003"/>
        <s v="413004"/>
        <s v="413067"/>
        <s v="413090"/>
        <s v="413169"/>
        <s v="00413193"/>
        <s v="00413217"/>
        <s v="00413218"/>
        <s v="413307"/>
        <s v="413321"/>
        <s v="413322"/>
        <s v="413370"/>
        <s v="413401"/>
        <s v="413435"/>
        <s v="00413474"/>
        <s v="00413475"/>
        <s v="00413645"/>
        <s v="413590"/>
        <s v="407827"/>
        <s v="413653"/>
        <s v="413767"/>
        <s v="413768"/>
        <s v="00413967"/>
        <s v="00413968"/>
        <s v="00414001"/>
        <s v="00414002"/>
        <s v="414117"/>
        <s v="414153"/>
        <s v="414196"/>
        <s v="414233"/>
        <s v="00414364"/>
        <s v="00414390"/>
        <s v="00414391"/>
        <s v="00414392"/>
        <s v="00414403"/>
        <s v="414374"/>
        <s v="414427"/>
        <s v="00414464"/>
        <s v="00414465"/>
        <s v="414495"/>
        <s v="414510"/>
        <s v="414514"/>
        <s v="414608"/>
        <s v="414666"/>
        <s v="414686"/>
        <s v="414723"/>
        <s v="414743"/>
        <s v="414869"/>
        <s v="00415009"/>
        <s v="00415010"/>
        <s v="00415011"/>
        <s v="00415015"/>
        <s v="00415016"/>
        <s v="415017"/>
        <s v="415086"/>
        <s v="415215"/>
        <s v="415365"/>
        <s v="00415585"/>
        <s v="00415586"/>
        <s v="415454"/>
        <s v="00415624"/>
        <s v="00415625"/>
        <s v="00415775"/>
        <s v="00415988"/>
        <s v="00415990"/>
        <s v="00415991"/>
        <s v="00416003"/>
        <s v="00416004"/>
        <s v="416006"/>
        <s v="416166"/>
        <s v="00416334"/>
        <s v="00416336"/>
        <s v="416624"/>
        <s v="416699"/>
        <s v="00416770"/>
        <s v="00416772"/>
        <s v="416802"/>
        <s v="416805"/>
        <s v="416806"/>
        <s v="416882"/>
        <s v="416941"/>
        <s v="417017"/>
        <s v="16130"/>
        <s v="16134"/>
        <s v="16150"/>
        <s v="16153"/>
        <s v="16157"/>
        <s v="16163"/>
        <s v="16169"/>
        <s v="16171"/>
        <s v="16174"/>
        <s v="16180"/>
        <s v="16182"/>
        <s v="16189"/>
        <s v="16190"/>
        <s v="16191"/>
        <s v="16199"/>
        <s v="16263"/>
        <s v="16267"/>
        <s v="16271"/>
        <s v="16285"/>
        <s v="16286"/>
        <s v="16287A"/>
        <s v="16291"/>
        <s v="16302"/>
        <s v="16318"/>
        <s v="16319"/>
        <s v="16333"/>
        <s v="16334"/>
        <s v="16346"/>
        <s v="16348"/>
        <s v="16362"/>
        <s v="16376S"/>
        <s v="16377"/>
        <s v="16378"/>
        <s v="16380"/>
        <s v="16399"/>
        <s v="16413"/>
        <s v="16426"/>
        <s v="16428"/>
        <s v="16429"/>
        <s v="16431"/>
        <s v="16433"/>
        <s v="16442"/>
        <s v="16452"/>
        <s v="16453"/>
        <s v="16464"/>
        <s v="16465"/>
        <s v="16466S"/>
        <s v="16474"/>
        <s v="16477"/>
        <s v="16483"/>
        <s v="16484"/>
        <s v="16494"/>
        <s v="16495"/>
        <s v="16505"/>
        <s v="16506"/>
        <s v="16519"/>
        <s v="16521"/>
        <s v="16530"/>
        <s v="16538"/>
        <s v="16542"/>
        <s v="16547"/>
        <s v="46553"/>
        <s v="16558"/>
        <s v="16559"/>
        <s v="16562"/>
        <s v="16565"/>
        <s v="16580"/>
        <s v="16582"/>
        <s v="16590"/>
        <s v="16602"/>
        <s v="16607"/>
        <s v="16612"/>
        <s v="16613"/>
        <s v="16614"/>
        <s v="16616"/>
        <s v="16623"/>
        <s v="16627"/>
        <s v="16633"/>
        <s v="16636"/>
        <s v="16637"/>
        <s v="16641"/>
        <s v="16644"/>
        <s v="16645"/>
        <s v="16647"/>
        <s v="16660"/>
        <s v="16661"/>
        <s v="16682"/>
        <s v="16687"/>
        <s v="16691"/>
        <s v="16692"/>
        <s v="1665"/>
        <s v="16697"/>
        <s v="16726"/>
        <s v="16732"/>
        <s v="16735"/>
        <s v="16741"/>
        <s v="16744"/>
        <s v="53258"/>
        <s v="53259."/>
        <s v="53413"/>
        <s v="00053543"/>
        <s v="00053557"/>
        <s v="53545"/>
        <s v="53673"/>
        <s v="53717"/>
        <s v="53726"/>
        <s v="00053832"/>
        <s v="00053833"/>
        <s v="00053841"/>
        <s v="0053834"/>
        <s v="53838"/>
        <s v="53847"/>
        <s v="53907"/>
        <s v="112752"/>
        <s v="53994"/>
        <s v="54034"/>
        <s v="00054099"/>
        <s v="00054114"/>
        <s v="54096"/>
        <s v="54097"/>
        <s v="54098"/>
        <s v="54112"/>
        <s v="54291"/>
        <s v="54318"/>
        <s v="00054342"/>
        <s v="00054343"/>
        <s v="00054354"/>
        <s v="00054355"/>
        <s v="54357"/>
        <s v="54376"/>
        <s v="54404"/>
        <s v="00054615"/>
        <s v="00054624"/>
        <s v="00054625"/>
        <s v="00054636"/>
        <s v="54607"/>
        <s v="54757"/>
        <s v="54774"/>
        <s v="54815"/>
        <s v="00054856"/>
        <s v="00054865"/>
        <s v="54892"/>
        <s v="54973"/>
        <s v="54998"/>
        <s v="55099"/>
        <s v="55193"/>
        <s v="00055224"/>
        <s v="00055225"/>
        <s v="00055241"/>
        <s v="00055242"/>
        <s v="55243"/>
        <s v="55223"/>
        <s v="55432"/>
        <s v="55498"/>
        <s v="00055527"/>
        <s v="00055528"/>
        <s v="00055533"/>
        <s v="00055534"/>
        <s v="55536"/>
        <s v="55625"/>
        <s v="54744"/>
        <s v="55755"/>
        <s v="00055777"/>
        <s v="00055786"/>
        <s v="55898"/>
        <s v="55958"/>
        <s v="55999"/>
        <s v="00056031"/>
        <s v="00056032"/>
        <s v="00056048"/>
        <s v="56049"/>
        <s v="56175"/>
        <s v="110946"/>
        <s v="111009"/>
        <s v="111304"/>
        <s v="111305"/>
        <s v="111816"/>
        <s v="112026"/>
        <s v="112080"/>
        <s v="112252"/>
        <s v="112773"/>
        <s v="112910"/>
        <s v="112915"/>
        <s v="113513"/>
        <s v="113514"/>
        <s v="114152"/>
        <s v="114162"/>
        <s v="114505"/>
        <s v="115352"/>
        <s v="115541"/>
        <s v="115952"/>
        <s v="938"/>
        <s v="944"/>
        <s v="949"/>
        <s v="24813"/>
        <s v="336"/>
        <s v="3539"/>
        <s v="3544"/>
        <s v="3565"/>
        <s v="3571"/>
        <s v="23900"/>
        <s v="200218A"/>
        <s v="200258"/>
        <s v="200276"/>
        <s v="200499"/>
        <s v="200542"/>
        <s v="200837"/>
        <s v="200965"/>
        <s v="201050"/>
        <s v="201174"/>
        <s v="201307"/>
        <s v="201308"/>
        <s v="201398"/>
        <s v="201428"/>
        <s v="201429"/>
        <s v="201534"/>
        <s v="201727"/>
        <s v="201738"/>
        <s v="201819"/>
        <s v="201874"/>
        <s v="201934"/>
        <s v="202048"/>
        <s v="202324"/>
        <s v="202363"/>
        <s v="202400"/>
        <s v="202407"/>
        <s v="202411"/>
        <s v="202482"/>
        <s v="202491"/>
        <s v="202500"/>
        <s v="202513"/>
        <s v="202725"/>
        <s v="202733"/>
        <s v="202750"/>
        <s v="202765"/>
        <s v="202766"/>
        <s v="202858"/>
        <s v="202898"/>
        <s v="202938"/>
        <s v="202949"/>
        <s v="202977"/>
        <s v="203097A"/>
        <s v="203101"/>
        <s v="203259"/>
        <s v="203323"/>
        <s v="203324"/>
        <s v="203330"/>
        <s v="3259"/>
        <s v="203432"/>
        <s v="203433"/>
        <s v="203462"/>
        <s v="203503"/>
        <s v="203506"/>
        <s v="203560"/>
        <s v="202522"/>
        <s v="203706"/>
        <s v="203734"/>
        <s v="203906"/>
        <s v="204071"/>
        <s v="204073"/>
        <s v="204112"/>
        <s v="204126"/>
        <s v="204127"/>
        <s v="204129"/>
        <s v="204276"/>
        <s v="204278"/>
        <s v="204298"/>
        <s v="204346"/>
        <s v="204279"/>
        <s v="204540"/>
        <s v="204657"/>
        <s v="204685"/>
        <s v="204760"/>
        <s v="204761"/>
        <s v="204812"/>
        <s v="204827"/>
        <s v="204893"/>
        <s v="204896"/>
        <s v="205161"/>
        <s v="205592"/>
        <s v="205674"/>
        <s v="205753"/>
        <s v="206196"/>
        <s v="206273"/>
        <s v="206440"/>
        <s v="206557"/>
        <s v="206625"/>
        <s v="206747"/>
        <s v="206946"/>
        <s v="207094"/>
        <s v="207279"/>
        <s v="207413"/>
        <s v="207553"/>
        <s v="207674"/>
        <s v="207848"/>
        <s v="207882"/>
        <s v="208014"/>
        <s v="208064"/>
        <s v="208184"/>
        <s v="208264"/>
        <s v="208480"/>
        <s v="208568"/>
        <s v="208698"/>
        <s v="208743"/>
        <s v="208744"/>
        <s v="208898"/>
        <s v="208899"/>
        <s v="208901"/>
        <s v="208937"/>
        <s v="208943"/>
        <s v="209090"/>
        <s v="209131"/>
        <s v="2092654"/>
        <s v="209286"/>
        <s v="209332"/>
        <s v="209455"/>
        <s v="209623S"/>
        <s v="209707"/>
        <s v="209820"/>
        <s v="210045"/>
        <s v="210777"/>
        <s v="211117"/>
        <s v="211118"/>
        <s v="211169"/>
        <s v="211235"/>
        <s v="211276"/>
        <s v="211392"/>
        <s v="211410"/>
        <s v="211427"/>
        <s v="211455"/>
        <s v="211489"/>
        <s v="211620"/>
        <s v="211801"/>
        <s v="211821"/>
        <s v="211877"/>
        <s v="211912"/>
        <s v="211974"/>
        <s v="212044"/>
        <s v="212103"/>
        <s v="212407"/>
        <s v="212425"/>
        <s v="212426"/>
        <s v="213063"/>
        <s v="212722"/>
        <s v="212893"/>
        <s v="212945"/>
        <s v="212984"/>
        <s v="212989"/>
        <s v="213103"/>
        <s v="213224"/>
        <s v="213372"/>
        <s v="213448"/>
        <s v="213527"/>
        <s v="213631"/>
        <s v=" 214261"/>
        <s v="214405"/>
        <s v="214674"/>
        <s v="215018S"/>
        <s v="215374"/>
        <s v="215447"/>
        <s v="215558"/>
        <s v="215812"/>
        <s v="215815"/>
        <s v="215943"/>
        <s v="216160"/>
        <s v="216334"/>
        <s v="216472"/>
        <s v="216778"/>
        <s v="216931"/>
        <s v="217084"/>
        <s v="217117"/>
        <s v="217182"/>
        <s v="217224"/>
        <s v="217273"/>
        <s v="217324"/>
        <s v="217373"/>
        <s v="217722"/>
        <s v="217743"/>
        <s v="217745"/>
        <s v="217755"/>
        <s v="217843"/>
        <s v="217876"/>
        <s v="217886"/>
        <s v="217893"/>
        <s v="217942"/>
        <s v="217965"/>
        <s v="218036"/>
        <s v="218070"/>
        <s v="218104"/>
        <s v="218534"/>
        <s v="218599"/>
        <s v="218604"/>
        <s v="218842"/>
        <s v="218694"/>
        <s v="218695"/>
        <s v="218755"/>
        <s v="218873"/>
        <s v="218915"/>
        <s v="219079"/>
        <s v="219098"/>
        <s v="219195"/>
        <s v="219215"/>
        <s v="219312"/>
        <s v="219374"/>
        <s v="219421"/>
        <s v="219449"/>
        <s v="219550"/>
        <s v="219755"/>
        <s v="219781"/>
        <s v="220669"/>
        <s v="220701"/>
        <s v="220914"/>
        <s v="221188"/>
        <s v="221709"/>
        <s v="221898"/>
        <s v="14255"/>
        <s v="14287"/>
        <s v="14343"/>
        <s v="14394"/>
        <s v="14395"/>
        <s v="14457"/>
        <s v="14458"/>
        <s v="14532"/>
        <s v="14535"/>
        <s v="14539"/>
        <s v="14603"/>
        <s v="14604"/>
        <s v="14644"/>
        <s v="14651"/>
        <s v="14665"/>
        <s v="14666"/>
        <s v="14696"/>
        <s v="14708"/>
        <s v="14793"/>
        <s v="14800"/>
        <s v="14828"/>
        <s v="14927"/>
        <s v="14935"/>
        <s v="14939"/>
        <s v="15080"/>
        <s v="15081"/>
        <s v="15162"/>
        <s v="15163"/>
        <s v="15253"/>
        <s v="15254"/>
        <s v="15283"/>
        <s v="015317"/>
        <s v="15324"/>
        <s v="15353"/>
        <s v="41281"/>
        <s v="15398"/>
        <s v="15404"/>
        <s v="15486"/>
        <s v="00015489"/>
        <s v="00015506"/>
        <s v="00015532"/>
        <s v="00015548"/>
        <s v="15555"/>
        <s v="15580"/>
        <s v="15584"/>
        <s v="00015626"/>
        <s v="15627"/>
        <s v="00015635"/>
        <s v="0015633"/>
        <s v="15638"/>
        <s v="00015703"/>
        <s v="00015704"/>
        <s v="00015705"/>
        <s v="00015774"/>
        <s v="15789"/>
        <s v="00015853"/>
        <s v="00015854"/>
        <s v="15884"/>
        <s v="00015893"/>
        <s v="00015895"/>
        <s v="15897"/>
        <s v="15918"/>
        <s v="00015952"/>
        <s v="00015953"/>
        <s v="00015956"/>
        <s v="00016042"/>
        <s v="00016045"/>
        <s v="00016053"/>
        <s v="77192"/>
        <s v="77245"/>
        <s v="77885"/>
        <s v="78239"/>
        <s v="78959"/>
        <s v="79625"/>
        <s v="00117200"/>
        <s v="00117621"/>
        <s v="00117623"/>
        <s v="00118267"/>
        <s v="00118312"/>
        <s v="118269"/>
        <s v="00118817"/>
        <s v="00118819"/>
        <s v="00119291"/>
        <s v="00119295"/>
        <s v="00119679"/>
        <s v="00119683"/>
        <s v="119955"/>
        <s v="00120079"/>
        <s v="669"/>
        <s v="678"/>
        <s v="6260"/>
        <s v="6289"/>
        <s v="6326"/>
        <s v="6457"/>
        <s v="6474"/>
        <s v="6481"/>
        <s v="6561"/>
        <s v="6565"/>
        <s v="6603"/>
        <s v="6710"/>
        <s v="6740"/>
        <s v="6805"/>
        <s v="74202"/>
        <s v="74335"/>
        <s v="74564"/>
        <s v="75462"/>
        <s v="75666"/>
        <s v="75667"/>
        <s v="75719"/>
        <s v="75778"/>
        <s v="75787"/>
        <s v="75830"/>
        <s v="75843"/>
        <s v="75937"/>
        <s v="75945"/>
        <s v="76037"/>
        <s v="76054"/>
        <s v="76248"/>
        <s v="76386"/>
        <s v="43427"/>
        <s v="43484"/>
        <s v="43552"/>
        <s v="43615"/>
        <s v="43697"/>
        <s v="43739"/>
        <s v="43758"/>
        <s v="43805"/>
        <s v="43857"/>
        <s v="43922"/>
        <s v="43923"/>
        <s v="43924"/>
        <s v="43953"/>
        <s v="43983"/>
        <s v="43985"/>
        <s v="44026"/>
        <s v="44050"/>
        <s v="44109"/>
        <s v="44137"/>
        <s v="44170"/>
        <s v="44252"/>
        <s v="44277"/>
        <s v="44359"/>
        <s v="44360"/>
        <s v="44372"/>
        <s v="44376"/>
        <s v="44418"/>
        <s v="44433"/>
        <s v="44489"/>
        <s v="44596"/>
        <s v="44612"/>
        <s v="44616"/>
        <s v="44646"/>
        <s v="44663"/>
        <s v="44664"/>
        <s v="44717"/>
        <s v="44781"/>
        <s v="44797"/>
        <s v="44868"/>
        <s v="44878"/>
        <s v="45004"/>
        <s v="45008"/>
        <s v="45044"/>
        <s v="45149"/>
        <s v="45200"/>
        <s v="45201"/>
        <s v="45280"/>
        <s v="45281"/>
        <s v="45485"/>
        <s v="45486"/>
        <s v="45518"/>
        <s v="45523"/>
        <s v="45542"/>
        <s v="45568"/>
        <s v="45574"/>
        <s v="45594"/>
        <s v="45629"/>
        <s v="45633"/>
        <s v="45637"/>
        <s v="45652"/>
        <s v="45653"/>
        <s v="45659"/>
        <s v="45766"/>
        <s v="45770"/>
        <s v="45871"/>
        <s v="45926"/>
        <s v="45959"/>
        <s v="45981"/>
        <s v="45998"/>
        <s v="46071"/>
        <s v="46078"/>
        <s v="46110"/>
        <s v="46130"/>
        <s v="46249"/>
        <s v="46436"/>
        <s v="46437"/>
        <s v="3865"/>
        <s v="46533"/>
        <s v="46678"/>
        <s v="46762"/>
        <s v="46784"/>
        <s v="46785"/>
        <s v="46797"/>
        <s v="46853"/>
        <s v="3953"/>
        <s v="46876"/>
        <s v="46951"/>
        <s v="46975"/>
        <s v="4016"/>
        <s v="4017"/>
        <s v="4035"/>
        <s v="47192"/>
        <s v="47246"/>
        <s v="4073"/>
        <s v="47271"/>
        <s v="47397"/>
        <s v="47423"/>
        <s v="47440"/>
        <s v="47482"/>
        <s v="47544"/>
        <s v="47558"/>
        <s v="47565S"/>
        <s v="47619"/>
        <s v="148566"/>
        <s v="149290"/>
        <s v="151120"/>
        <s v="151757"/>
        <s v="151929"/>
        <s v="152277"/>
        <s v="152472"/>
        <s v="152490"/>
        <s v="152578A"/>
        <s v="152283"/>
        <s v="153637"/>
        <s v="153641"/>
        <s v="153721"/>
        <s v="154035"/>
        <s v="333541"/>
        <s v="32229"/>
        <s v="16785"/>
        <s v="16786"/>
        <s v="16844"/>
        <s v="16889"/>
        <s v="16928"/>
        <s v="16930"/>
        <s v="17024"/>
        <s v="17073"/>
        <s v="17108"/>
        <s v="17131"/>
        <s v="17243"/>
        <s v="17269"/>
        <s v="17349"/>
        <s v="17476"/>
        <s v="17481"/>
        <s v="17482"/>
        <s v="17562"/>
        <s v="17587"/>
        <s v="17615"/>
        <s v="17617"/>
        <s v="13374"/>
        <s v="15468"/>
        <s v="15522"/>
        <s v="15561"/>
        <s v="15578"/>
        <s v="15602"/>
        <s v="15604"/>
        <s v="15613"/>
        <s v="15614"/>
        <s v="15615"/>
        <s v="15754"/>
        <s v="15755"/>
        <s v="15819"/>
        <s v="15823"/>
        <s v="15937"/>
        <s v="15938"/>
        <s v="16004"/>
        <s v="16005"/>
        <s v="16076"/>
        <s v="16077"/>
        <s v="00016142"/>
        <s v="00016177"/>
        <s v="16165"/>
        <s v="16221"/>
        <s v="00016273"/>
        <s v="00016284"/>
        <s v="00016319"/>
        <s v="00016332"/>
        <s v="00016395"/>
        <s v="00016396"/>
        <s v="00016444"/>
        <s v="00016445"/>
        <s v="00016520"/>
        <s v="00016521"/>
        <s v="16525"/>
        <s v="00016584"/>
        <s v="16577"/>
        <s v="00016664"/>
        <s v="00016665"/>
        <s v="00016666"/>
        <s v="00016750"/>
        <s v="00016764"/>
        <s v="16765"/>
        <s v="16773"/>
        <s v="00016791"/>
        <s v="2782"/>
        <s v="2807"/>
        <s v="2808"/>
        <s v="2820"/>
        <s v="8573"/>
        <s v="1801"/>
        <s v="1809"/>
        <s v="1819"/>
        <s v="1836"/>
        <s v="1825"/>
        <s v="1845"/>
        <s v="1849"/>
        <s v="1890"/>
        <s v="7482"/>
        <s v="7353"/>
        <s v="7393"/>
        <s v="7397"/>
        <s v="8084"/>
        <s v="8272"/>
        <s v="8387"/>
        <s v="8592"/>
        <s v="198"/>
        <s v="17530"/>
        <s v="90930"/>
        <s v="440"/>
        <s v="483"/>
        <s v="521"/>
        <s v="549"/>
        <s v="553"/>
        <s v="750"/>
        <s v="56645"/>
        <s v="1007"/>
        <s v="00035081"/>
        <s v="197"/>
        <s v="23328"/>
        <s v="406"/>
        <s v="410"/>
        <s v="198888"/>
        <s v="8910"/>
        <s v="2963"/>
        <s v="2974"/>
        <s v="2991"/>
        <s v="2993"/>
        <s v="3004"/>
        <s v="03017"/>
        <s v="3015"/>
        <s v="3018"/>
        <s v="3043"/>
        <s v="3044"/>
        <s v="3054"/>
        <s v="546"/>
        <s v="57383"/>
        <s v="1048"/>
        <s v="568"/>
        <s v="689"/>
        <s v="145956"/>
        <s v="9923"/>
        <s v="10204"/>
        <s v="10205"/>
        <s v="10237"/>
        <s v="10311"/>
        <s v="10312"/>
        <s v="10313"/>
        <s v="10314"/>
        <s v="10315"/>
        <s v="53915"/>
        <s v="54227"/>
        <s v="54983"/>
        <s v="55125"/>
        <s v="55174"/>
        <s v="55174S"/>
        <s v="55175"/>
        <s v="55407"/>
        <s v="55489"/>
        <s v="55772"/>
        <s v="56486"/>
        <s v="57006"/>
        <s v="57060"/>
        <s v="57114"/>
        <s v="207132"/>
        <s v="233589"/>
        <s v="252394"/>
        <s v="42132"/>
        <s v="42652"/>
        <s v="50394"/>
        <s v="14558"/>
        <s v="14722"/>
        <s v="15006"/>
        <s v="466"/>
        <s v="16736"/>
        <s v="16828"/>
        <s v="16833"/>
        <s v="16838"/>
        <s v="16865"/>
        <s v="16879"/>
        <s v="16882"/>
        <s v="16901"/>
        <s v="16942"/>
        <s v="00016988"/>
        <s v="00016992"/>
        <s v="16993"/>
        <s v="17001"/>
        <s v="17005"/>
        <s v="17008"/>
        <s v="17151"/>
        <s v="00017272"/>
        <s v="17287"/>
        <s v="17346"/>
        <s v="17379"/>
        <s v="17428"/>
        <s v="17501"/>
        <s v="00017556"/>
        <s v="17596"/>
        <s v="17614"/>
        <s v="18246"/>
        <s v="21043"/>
        <s v="21074"/>
        <s v="21150"/>
        <s v="101920"/>
        <s v="101973"/>
        <s v="167584"/>
        <s v="4593"/>
        <s v="4637"/>
        <s v="4650"/>
        <s v="4659"/>
        <s v="4709"/>
        <s v="4710"/>
        <s v="4715"/>
        <s v="4732"/>
        <s v="4750"/>
        <s v="4751"/>
        <s v="4762"/>
        <s v="4763"/>
        <s v="4764"/>
        <s v="4775"/>
        <s v="4776"/>
        <s v="4786"/>
        <s v="4822"/>
        <s v="4823"/>
        <s v="4827"/>
        <s v="4832"/>
        <s v="4866"/>
        <s v="598"/>
        <s v="599"/>
        <s v="606"/>
        <s v="609."/>
        <s v="610"/>
        <s v="611"/>
        <s v="630"/>
        <s v="631"/>
        <s v="628"/>
        <s v="629"/>
        <s v="636"/>
        <s v="640"/>
        <s v="641"/>
        <s v="654"/>
        <s v="655"/>
        <s v="656"/>
        <s v="665"/>
        <s v="666"/>
        <s v="677"/>
        <s v="02"/>
        <s v="000000687"/>
        <s v="00000686"/>
        <s v="688"/>
        <s v="00000704"/>
        <s v="00000705"/>
        <s v="703"/>
        <s v="00000711"/>
        <s v="712"/>
        <s v="727"/>
        <s v="2203"/>
        <s v="2226"/>
        <s v="55624A"/>
        <s v="236732"/>
        <s v="325830"/>
        <s v="1623"/>
        <s v="1630"/>
        <s v="1631"/>
        <s v="1639"/>
        <s v="1650"/>
        <s v="1663"/>
        <s v="1686"/>
        <s v="1690"/>
        <s v="1702"/>
        <s v="1740"/>
        <s v="1749"/>
        <s v="1764"/>
        <s v="3840"/>
        <s v="3971"/>
        <s v="1646"/>
        <s v="73"/>
        <s v="A51"/>
        <s v="89726"/>
        <s v="89727"/>
        <s v="89913"/>
        <s v="89914"/>
        <s v="90120"/>
        <s v="90680"/>
        <s v="91013"/>
        <s v="2486"/>
        <s v="2649"/>
        <s v="2661"/>
        <s v="2691"/>
        <s v="2692"/>
        <s v="2701"/>
        <s v="2704"/>
        <s v="2739"/>
        <s v="617"/>
        <s v="623"/>
        <s v="647"/>
        <s v="650"/>
        <s v="660"/>
        <s v="670"/>
        <s v="679"/>
        <s v="682"/>
        <s v="6"/>
        <s v="7"/>
        <s v="8"/>
        <s v="9"/>
        <s v="7235"/>
        <s v="9624"/>
        <s v="9658"/>
        <s v="9689"/>
        <s v="9694"/>
        <s v="9696"/>
        <s v="9715"/>
        <s v="9733"/>
        <s v="9736"/>
        <s v="9743"/>
        <s v="9771"/>
        <s v="9811"/>
        <s v="9812"/>
        <s v="10150"/>
        <s v="10165"/>
        <s v="10240"/>
        <s v="13"/>
        <s v="14"/>
        <s v="5789"/>
        <s v="4527"/>
        <s v="16"/>
        <s v="17"/>
        <s v="18"/>
        <s v="22"/>
        <s v="23"/>
        <s v="24"/>
        <s v="30"/>
        <s v="31"/>
        <s v="32"/>
        <s v="33"/>
        <s v="38"/>
        <s v="39"/>
        <s v="43"/>
        <s v="45"/>
        <s v="46"/>
        <s v="48"/>
        <s v="49"/>
        <s v="54"/>
        <s v="56"/>
        <s v="57"/>
        <s v="55"/>
        <s v="58"/>
        <s v="59"/>
        <s v="60"/>
        <s v="64"/>
        <s v="67"/>
        <s v="71"/>
        <s v="72"/>
        <s v="75"/>
        <s v="78"/>
        <s v="79"/>
        <s v="80"/>
        <s v="81"/>
        <s v="81 ST"/>
        <s v="8009"/>
        <s v="8010"/>
        <s v="8011"/>
        <s v="8033"/>
        <s v="8054"/>
        <s v="8068"/>
        <s v="8091"/>
        <s v="8092"/>
        <s v="8094"/>
        <s v="8097"/>
        <s v="8148"/>
        <s v="8149"/>
        <s v="8155"/>
        <s v="8156"/>
        <s v="8173"/>
        <s v="8174"/>
        <s v="8183"/>
        <s v="8198"/>
        <s v="8204"/>
        <s v="8206"/>
        <s v="8207"/>
        <s v="8208"/>
        <s v="8225"/>
        <s v="8243"/>
        <s v="381"/>
        <s v="383"/>
        <s v="393"/>
        <s v="400"/>
        <s v="407"/>
        <s v="408"/>
        <s v="413"/>
        <s v="416"/>
        <s v="420"/>
        <s v="422"/>
        <s v="427"/>
        <s v="430"/>
        <s v="436"/>
        <s v="437"/>
        <s v="CON24062023ST"/>
        <s v="CON21072023STA"/>
        <s v="CON29072023E"/>
        <s v="CON01082023E"/>
        <s v="CON01082023S"/>
        <s v="CON08082023E"/>
        <s v="CON24082023STAAN"/>
        <s v="CON07092023S"/>
        <s v="CON09092023S"/>
        <s v="CON21092023E"/>
        <s v="CON22092023STA"/>
        <s v="CON18102023E"/>
        <s v="CON30102023S"/>
        <s v="CON31102023E"/>
        <s v="CON114112023E"/>
        <s v="CON30112023SA"/>
        <s v="CON02012024E"/>
        <s v="CON19022024SA"/>
        <s v="CON20022024S"/>
        <s v="CON06032024E"/>
        <s v="CON02042024S"/>
        <s v="CON17042024ESCA"/>
        <s v="CON23042024S"/>
        <s v="110509"/>
        <s v="110957"/>
        <s v="110961"/>
        <s v="111505"/>
        <s v="111504"/>
        <s v="111783"/>
        <s v="111785"/>
        <s v="112324"/>
        <s v="112337"/>
        <s v="113054"/>
        <s v="113060"/>
        <s v="113298"/>
        <s v="113301"/>
        <s v="113638"/>
        <s v="113639"/>
        <s v="114170"/>
        <s v="114171"/>
        <s v="114658"/>
        <s v="114659"/>
        <s v="00115452"/>
        <s v="115451"/>
        <s v="00115992"/>
        <s v="00115995"/>
        <s v="00116313"/>
        <s v="00116320"/>
        <s v="00116604"/>
        <s v="00116614"/>
        <s v="00116615"/>
        <s v="00117199"/>
        <s v="00117201"/>
        <s v="00117620"/>
        <s v="00117622"/>
        <s v="00118263"/>
        <s v="118268"/>
        <s v="00118816"/>
        <s v="00118818"/>
        <s v="00119293"/>
        <s v="00119294"/>
        <s v="00119682"/>
        <s v="00119684"/>
        <s v="00120078"/>
        <s v="69803"/>
        <s v="69948"/>
        <s v="70262A"/>
        <s v="70384"/>
        <s v="70645"/>
        <s v="71128"/>
        <s v="71247"/>
        <s v="71311A"/>
        <s v="71860"/>
        <s v="72070"/>
        <s v="72272"/>
        <s v="053388"/>
        <s v="56145"/>
        <s v="118685"/>
        <s v="20862"/>
        <s v="2196"/>
        <s v="00001572"/>
        <s v="00001605"/>
        <s v="10199"/>
        <s v="10294"/>
        <s v="10333"/>
        <s v="10334"/>
        <s v="10377"/>
        <s v="10376"/>
        <s v="10409"/>
        <s v="10410"/>
        <s v="10486"/>
        <s v="10487"/>
        <s v="10534"/>
        <s v="10590"/>
        <s v="10591"/>
        <s v="10639"/>
        <s v="10640"/>
        <s v="3747"/>
        <s v="3810"/>
        <s v="3848"/>
        <s v="6003"/>
      </sharedItems>
    </cacheField>
    <cacheField name="[CP_CILT_RYMSA].[TIPO_MORA].[TIPO_MORA]" caption="TIPO_MORA" numFmtId="0" hierarchy="10" level="1">
      <sharedItems count="6">
        <s v="0 A 30"/>
        <s v="MAS DE 120"/>
        <s v="31 A 60"/>
        <s v="61 A 90"/>
        <s v="SIN VENCER"/>
        <s v="91 A 120"/>
      </sharedItems>
    </cacheField>
    <cacheField name="[CP_CILT_RYMSA].[CTA_PRESUPUESTO].[CTA_PRESUPUESTO]" caption="CTA_PRESUPUESTO" numFmtId="0" hierarchy="15" level="1">
      <sharedItems containsBlank="1" count="36">
        <m/>
        <s v="ND"/>
        <s v="CP007"/>
        <s v="CP010"/>
        <s v="04-11-01"/>
        <s v="12-04-08"/>
        <s v="04-08-03"/>
        <s v="12-04-02"/>
        <s v="CP020"/>
        <s v="co020"/>
        <s v="12-04-02c"/>
        <s v="12-04-04"/>
        <s v="12-05-01"/>
        <s v="12-05-04"/>
        <s v="CP001"/>
        <s v="12-04--02"/>
        <s v="CP006"/>
        <s v="12-04-07"/>
        <s v="CP002"/>
        <s v="12-04-03"/>
        <s v="12-06-05"/>
        <s v="12-06-04"/>
        <s v="12-06-02"/>
        <s v="12-06-06"/>
        <s v="12-05-02"/>
        <s v="CP004"/>
        <s v="CP016"/>
        <s v="04-07-03"/>
        <s v="04-05-06"/>
        <s v="CP-020"/>
        <s v="C020"/>
        <s v="04-06-06"/>
        <s v="04-07-02"/>
        <s v="12-06-10"/>
        <s v="12-06*10"/>
        <s v="12-06-07"/>
      </sharedItems>
    </cacheField>
    <cacheField name="[Measures].[Sum of MONTO]" caption="Sum of MONTO" numFmtId="0" hierarchy="182" level="32767"/>
    <cacheField name="[Measures].[Sum of SALDO]" caption="Sum of SALDO" numFmtId="0" hierarchy="183" level="32767"/>
    <cacheField name="[Measures].[Sum of Monto_colones]" caption="Sum of Monto_colones" numFmtId="0" hierarchy="184" level="32767"/>
    <cacheField name="[CP_CILT_RYMSA].[TIPOPROV].[TIPOPROV]" caption="TIPOPROV" numFmtId="0" hierarchy="2" level="1">
      <sharedItems containsBlank="1" count="6">
        <m/>
        <s v="CONS"/>
        <s v="LIQ"/>
        <s v="LOC"/>
        <s v="EXT"/>
        <s v="RELAC"/>
      </sharedItems>
    </cacheField>
    <cacheField name="[CP_CILT_RYMSA].[PROVEEDOR].[PROVEEDOR]" caption="PROVEEDOR" numFmtId="0" hierarchy="3" level="1">
      <sharedItems count="141">
        <s v="034"/>
        <s v="038"/>
        <s v="294"/>
        <s v="318"/>
        <s v="329"/>
        <s v="689"/>
        <s v="731"/>
        <s v="773"/>
        <s v="774"/>
        <s v="872"/>
        <s v="961"/>
        <s v="946"/>
        <s v="027"/>
        <s v="144"/>
        <s v="207"/>
        <s v="209"/>
        <s v="222"/>
        <s v="227"/>
        <s v="237"/>
        <s v="238"/>
        <s v="248"/>
        <s v="253"/>
        <s v="372"/>
        <s v="445"/>
        <s v="479"/>
        <s v="480"/>
        <s v="494"/>
        <s v="499"/>
        <s v="505"/>
        <s v="511"/>
        <s v="521"/>
        <s v="524"/>
        <s v="531"/>
        <s v="533"/>
        <s v="590"/>
        <s v="610"/>
        <s v="611"/>
        <s v="944"/>
        <s v="956"/>
        <s v="999"/>
        <s v="261"/>
        <s v="679"/>
        <s v="246"/>
        <s v="488"/>
        <s v="565"/>
        <s v="918"/>
        <s v="925"/>
        <s v="940"/>
        <s v="951"/>
        <s v="954"/>
        <s v="958"/>
        <s v="974"/>
        <s v="976"/>
        <s v="983"/>
        <s v="988"/>
        <s v="225"/>
        <s v="953"/>
        <s v="004"/>
        <s v="018"/>
        <s v="022"/>
        <s v="025"/>
        <s v="039"/>
        <s v="040"/>
        <s v="044"/>
        <s v="069"/>
        <s v="076"/>
        <s v="083"/>
        <s v="084"/>
        <s v="088"/>
        <s v="090"/>
        <s v="094"/>
        <s v="108"/>
        <s v="111"/>
        <s v="127"/>
        <s v="129"/>
        <s v="136"/>
        <s v="139"/>
        <s v="140"/>
        <s v="143"/>
        <s v="147"/>
        <s v="153"/>
        <s v="157"/>
        <s v="159"/>
        <s v="161"/>
        <s v="163"/>
        <s v="166"/>
        <s v="169"/>
        <s v="170"/>
        <s v="171"/>
        <s v="180"/>
        <s v="181"/>
        <s v="188"/>
        <s v="193"/>
        <s v="194"/>
        <s v="195"/>
        <s v="197"/>
        <s v="203"/>
        <s v="213"/>
        <s v="226"/>
        <s v="243"/>
        <s v="245"/>
        <s v="247"/>
        <s v="249"/>
        <s v="264"/>
        <s v="275"/>
        <s v="312"/>
        <s v="331"/>
        <s v="356"/>
        <s v="371"/>
        <s v="374"/>
        <s v="389"/>
        <s v="398"/>
        <s v="410"/>
        <s v="416"/>
        <s v="458"/>
        <s v="461"/>
        <s v="465"/>
        <s v="468"/>
        <s v="485"/>
        <s v="501"/>
        <s v="506"/>
        <s v="512"/>
        <s v="534"/>
        <s v="554"/>
        <s v="561"/>
        <s v="562"/>
        <s v="563"/>
        <s v="564"/>
        <s v="585"/>
        <s v="588"/>
        <s v="603"/>
        <s v="950"/>
        <s v="980"/>
        <s v="992"/>
        <s v="240"/>
        <s v="093"/>
        <s v="324"/>
        <s v="455"/>
        <s v="496"/>
        <s v="541"/>
        <s v="553"/>
      </sharedItems>
    </cacheField>
  </cacheFields>
  <cacheHierarchies count="203">
    <cacheHierarchy uniqueName="[CP_CILT_RYMSA].[CIA]" caption="CIA" attribute="1" defaultMemberUniqueName="[CP_CILT_RYMSA].[CIA].[All]" allUniqueName="[CP_CILT_RYMSA].[CIA].[All]" dimensionUniqueName="[CP_CILT_RYMSA]" displayFolder="" count="2" memberValueDatatype="130" unbalanced="0">
      <fieldsUsage count="2">
        <fieldUsage x="-1"/>
        <fieldUsage x="0"/>
      </fieldsUsage>
    </cacheHierarchy>
    <cacheHierarchy uniqueName="[CP_CILT_RYMSA].[MONEDA]" caption="MONEDA" attribute="1" defaultMemberUniqueName="[CP_CILT_RYMSA].[MONEDA].[All]" allUniqueName="[CP_CILT_RYMSA].[MONEDA].[All]" dimensionUniqueName="[CP_CILT_RYMSA]" displayFolder="" count="2" memberValueDatatype="130" unbalanced="0">
      <fieldsUsage count="2">
        <fieldUsage x="-1"/>
        <fieldUsage x="1"/>
      </fieldsUsage>
    </cacheHierarchy>
    <cacheHierarchy uniqueName="[CP_CILT_RYMSA].[TIPOPROV]" caption="TIPOPROV" attribute="1" defaultMemberUniqueName="[CP_CILT_RYMSA].[TIPOPROV].[All]" allUniqueName="[CP_CILT_RYMSA].[TIPOPROV].[All]" dimensionUniqueName="[CP_CILT_RYMSA]" displayFolder="" count="2" memberValueDatatype="130" unbalanced="0">
      <fieldsUsage count="2">
        <fieldUsage x="-1"/>
        <fieldUsage x="10"/>
      </fieldsUsage>
    </cacheHierarchy>
    <cacheHierarchy uniqueName="[CP_CILT_RYMSA].[PROVEEDOR]" caption="PROVEEDOR" attribute="1" defaultMemberUniqueName="[CP_CILT_RYMSA].[PROVEEDOR].[All]" allUniqueName="[CP_CILT_RYMSA].[PROVEEDOR].[All]" dimensionUniqueName="[CP_CILT_RYMSA]" displayFolder="" count="2" memberValueDatatype="130" unbalanced="0">
      <fieldsUsage count="2">
        <fieldUsage x="-1"/>
        <fieldUsage x="11"/>
      </fieldsUsage>
    </cacheHierarchy>
    <cacheHierarchy uniqueName="[CP_CILT_RYMSA].[Nombre]" caption="Nombre" attribute="1" defaultMemberUniqueName="[CP_CILT_RYMSA].[Nombre].[All]" allUniqueName="[CP_CILT_RYMSA].[Nombre].[All]" dimensionUniqueName="[CP_CILT_RYMSA]" displayFolder="" count="2" memberValueDatatype="130" unbalanced="0">
      <fieldsUsage count="2">
        <fieldUsage x="-1"/>
        <fieldUsage x="2"/>
      </fieldsUsage>
    </cacheHierarchy>
    <cacheHierarchy uniqueName="[CP_CILT_RYMSA].[DOCUMENTO]" caption="DOCUMENTO" attribute="1" defaultMemberUniqueName="[CP_CILT_RYMSA].[DOCUMENTO].[All]" allUniqueName="[CP_CILT_RYMSA].[DOCUMENTO].[All]" dimensionUniqueName="[CP_CILT_RYMSA]" displayFolder="" count="2" memberValueDatatype="130" unbalanced="0">
      <fieldsUsage count="2">
        <fieldUsage x="-1"/>
        <fieldUsage x="4"/>
      </fieldsUsage>
    </cacheHierarchy>
    <cacheHierarchy uniqueName="[CP_CILT_RYMSA].[FECHA_DOCUMENTO]" caption="FECHA_DOCUMENTO" attribute="1" time="1" defaultMemberUniqueName="[CP_CILT_RYMSA].[FECHA_DOCUMENTO].[All]" allUniqueName="[CP_CILT_RYMSA].[FECHA_DOCUMENTO].[All]" dimensionUniqueName="[CP_CILT_RYMSA]" displayFolder="" count="2" memberValueDatatype="7" unbalanced="0">
      <fieldsUsage count="2">
        <fieldUsage x="-1"/>
        <fieldUsage x="3"/>
      </fieldsUsage>
    </cacheHierarchy>
    <cacheHierarchy uniqueName="[CP_CILT_RYMSA].[FECHA_VENCE]" caption="FECHA_VENCE" attribute="1" time="1" defaultMemberUniqueName="[CP_CILT_RYMSA].[FECHA_VENCE].[All]" allUniqueName="[CP_CILT_RYMSA].[FECHA_VENCE].[All]" dimensionUniqueName="[CP_CILT_RYMSA]" displayFolder="" count="0" memberValueDatatype="7" unbalanced="0"/>
    <cacheHierarchy uniqueName="[CP_CILT_RYMSA].[NOTAS]" caption="NOTAS" attribute="1" defaultMemberUniqueName="[CP_CILT_RYMSA].[NOTAS].[All]" allUniqueName="[CP_CILT_RYMSA].[NOTAS].[All]" dimensionUniqueName="[CP_CILT_RYMSA]" displayFolder="" count="0" memberValueDatatype="130" unbalanced="0"/>
    <cacheHierarchy uniqueName="[CP_CILT_RYMSA].[diasmora]" caption="diasmora" attribute="1" defaultMemberUniqueName="[CP_CILT_RYMSA].[diasmora].[All]" allUniqueName="[CP_CILT_RYMSA].[diasmora].[All]" dimensionUniqueName="[CP_CILT_RYMSA]" displayFolder="" count="0" memberValueDatatype="20" unbalanced="0"/>
    <cacheHierarchy uniqueName="[CP_CILT_RYMSA].[TIPO_MORA]" caption="TIPO_MORA" attribute="1" defaultMemberUniqueName="[CP_CILT_RYMSA].[TIPO_MORA].[All]" allUniqueName="[CP_CILT_RYMSA].[TIPO_MORA].[All]" dimensionUniqueName="[CP_CILT_RYMSA]" displayFolder="" count="2" memberValueDatatype="130" unbalanced="0">
      <fieldsUsage count="2">
        <fieldUsage x="-1"/>
        <fieldUsage x="5"/>
      </fieldsUsage>
    </cacheHierarchy>
    <cacheHierarchy uniqueName="[CP_CILT_RYMSA].[MONTO]" caption="MONTO" attribute="1" defaultMemberUniqueName="[CP_CILT_RYMSA].[MONTO].[All]" allUniqueName="[CP_CILT_RYMSA].[MONTO].[All]" dimensionUniqueName="[CP_CILT_RYMSA]" displayFolder="" count="0" memberValueDatatype="5" unbalanced="0"/>
    <cacheHierarchy uniqueName="[CP_CILT_RYMSA].[SALDO]" caption="SALDO" attribute="1" defaultMemberUniqueName="[CP_CILT_RYMSA].[SALDO].[All]" allUniqueName="[CP_CILT_RYMSA].[SALDO].[All]" dimensionUniqueName="[CP_CILT_RYMSA]" displayFolder="" count="0" memberValueDatatype="5" unbalanced="0"/>
    <cacheHierarchy uniqueName="[CP_CILT_RYMSA].[Monto_colones]" caption="Monto_colones" attribute="1" defaultMemberUniqueName="[CP_CILT_RYMSA].[Monto_colones].[All]" allUniqueName="[CP_CILT_RYMSA].[Monto_colones].[All]" dimensionUniqueName="[CP_CILT_RYMSA]" displayFolder="" count="0" memberValueDatatype="5" unbalanced="0"/>
    <cacheHierarchy uniqueName="[CP_CILT_RYMSA].[Saldo_colones]" caption="Saldo_colones" attribute="1" defaultMemberUniqueName="[CP_CILT_RYMSA].[Saldo_colones].[All]" allUniqueName="[CP_CILT_RYMSA].[Saldo_colones].[All]" dimensionUniqueName="[CP_CILT_RYMSA]" displayFolder="" count="0" memberValueDatatype="5" unbalanced="0"/>
    <cacheHierarchy uniqueName="[CP_CILT_RYMSA].[CTA_PRESUPUESTO]" caption="CTA_PRESUPUESTO" attribute="1" defaultMemberUniqueName="[CP_CILT_RYMSA].[CTA_PRESUPUESTO].[All]" allUniqueName="[CP_CILT_RYMSA].[CTA_PRESUPUESTO].[All]" dimensionUniqueName="[CP_CILT_RYMSA]" displayFolder="" count="2" memberValueDatatype="130" unbalanced="0">
      <fieldsUsage count="2">
        <fieldUsage x="-1"/>
        <fieldUsage x="6"/>
      </fieldsUsage>
    </cacheHierarchy>
    <cacheHierarchy uniqueName="[CP_CILT_RYMSA].[APLICACION]" caption="APLICACION" attribute="1" defaultMemberUniqueName="[CP_CILT_RYMSA].[APLICACION].[All]" allUniqueName="[CP_CILT_RYMSA].[APLICACION].[All]" dimensionUniqueName="[CP_CILT_RYMSA]" displayFolder="" count="0" memberValueDatatype="130" unbalanced="0"/>
    <cacheHierarchy uniqueName="[CP_CILT_RYMSA].[EMBARQUE]" caption="EMBARQUE" attribute="1" defaultMemberUniqueName="[CP_CILT_RYMSA].[EMBARQUE].[All]" allUniqueName="[CP_CILT_RYMSA].[EMBARQUE].[All]" dimensionUniqueName="[CP_CILT_RYMSA]" displayFolder="" count="0" memberValueDatatype="130" unbalanced="0"/>
    <cacheHierarchy uniqueName="[CP_CILT_RYMSA].[CONTA_CRED]" caption="CONTA_CRED" attribute="1" defaultMemberUniqueName="[CP_CILT_RYMSA].[CONTA_CRED].[All]" allUniqueName="[CP_CILT_RYMSA].[CONTA_CRED].[All]" dimensionUniqueName="[CP_CILT_RYMSA]" displayFolder="" count="0" memberValueDatatype="130" unbalanced="0"/>
    <cacheHierarchy uniqueName="[CP_CILT_RYMSA].[SaldoUSD]" caption="SaldoUSD" attribute="1" defaultMemberUniqueName="[CP_CILT_RYMSA].[SaldoUSD].[All]" allUniqueName="[CP_CILT_RYMSA].[SaldoUSD].[All]" dimensionUniqueName="[CP_CILT_RYMSA]" displayFolder="" count="0" memberValueDatatype="5" unbalanced="0"/>
    <cacheHierarchy uniqueName="[CP_CILT_RYMSA].[MontoOriginalUSD]" caption="MontoOriginalUSD" attribute="1" defaultMemberUniqueName="[CP_CILT_RYMSA].[MontoOriginalUSD].[All]" allUniqueName="[CP_CILT_RYMSA].[MontoOriginalUSD].[All]" dimensionUniqueName="[CP_CILT_RYMSA]" displayFolder="" count="0" memberValueDatatype="5" unbalanced="0"/>
    <cacheHierarchy uniqueName="[CP_CILT_RYMSA].[FECHA_DOCUMENTO (Year)]" caption="FECHA_DOCUMENTO (Year)" attribute="1" defaultMemberUniqueName="[CP_CILT_RYMSA].[FECHA_DOCUMENTO (Year)].[All]" allUniqueName="[CP_CILT_RYMSA].[FECHA_DOCUMENTO (Year)].[All]" dimensionUniqueName="[CP_CILT_RYMSA]" displayFolder="" count="0" memberValueDatatype="130" unbalanced="0"/>
    <cacheHierarchy uniqueName="[CP_CILT_RYMSA].[FECHA_DOCUMENTO (Quarter)]" caption="FECHA_DOCUMENTO (Quarter)" attribute="1" defaultMemberUniqueName="[CP_CILT_RYMSA].[FECHA_DOCUMENTO (Quarter)].[All]" allUniqueName="[CP_CILT_RYMSA].[FECHA_DOCUMENTO (Quarter)].[All]" dimensionUniqueName="[CP_CILT_RYMSA]" displayFolder="" count="0" memberValueDatatype="130" unbalanced="0"/>
    <cacheHierarchy uniqueName="[CP_CILT_RYMSA].[FECHA_DOCUMENTO (Month)]" caption="FECHA_DOCUMENTO (Month)" attribute="1" defaultMemberUniqueName="[CP_CILT_RYMSA].[FECHA_DOCUMENTO (Month)].[All]" allUniqueName="[CP_CILT_RYMSA].[FECHA_DOCUMENTO (Month)].[All]" dimensionUniqueName="[CP_CILT_RYMSA]" displayFolder="" count="0" memberValueDatatype="130" unbalanced="0"/>
    <cacheHierarchy uniqueName="[CP_CILT_RYMSA].[FECHA_VENCE (Year)]" caption="FECHA_VENCE (Year)" attribute="1" defaultMemberUniqueName="[CP_CILT_RYMSA].[FECHA_VENCE (Year)].[All]" allUniqueName="[CP_CILT_RYMSA].[FECHA_VENCE (Year)].[All]" dimensionUniqueName="[CP_CILT_RYMSA]" displayFolder="" count="0" memberValueDatatype="130" unbalanced="0"/>
    <cacheHierarchy uniqueName="[CP_CILT_RYMSA].[FECHA_VENCE (Quarter)]" caption="FECHA_VENCE (Quarter)" attribute="1" defaultMemberUniqueName="[CP_CILT_RYMSA].[FECHA_VENCE (Quarter)].[All]" allUniqueName="[CP_CILT_RYMSA].[FECHA_VENCE (Quarter)].[All]" dimensionUniqueName="[CP_CILT_RYMSA]" displayFolder="" count="0" memberValueDatatype="130" unbalanced="0"/>
    <cacheHierarchy uniqueName="[CP_CILT_RYMSA].[FECHA_VENCE (Month)]" caption="FECHA_VENCE (Month)" attribute="1" defaultMemberUniqueName="[CP_CILT_RYMSA].[FECHA_VENCE (Month)].[All]" allUniqueName="[CP_CILT_RYMSA].[FECHA_VENCE (Month)].[All]" dimensionUniqueName="[CP_CILT_RYMSA]" displayFolder="" count="0" memberValueDatatype="130" unbalanced="0"/>
    <cacheHierarchy uniqueName="[FacturasSinVencer].[CIA]" caption="CIA" attribute="1" defaultMemberUniqueName="[FacturasSinVencer].[CIA].[All]" allUniqueName="[FacturasSinVencer].[CIA].[All]" dimensionUniqueName="[FacturasSinVencer]" displayFolder="" count="0" memberValueDatatype="130" unbalanced="0"/>
    <cacheHierarchy uniqueName="[FacturasSinVencer].[MONEDA]" caption="MONEDA" attribute="1" defaultMemberUniqueName="[FacturasSinVencer].[MONEDA].[All]" allUniqueName="[FacturasSinVencer].[MONEDA].[All]" dimensionUniqueName="[FacturasSinVencer]" displayFolder="" count="0" memberValueDatatype="130" unbalanced="0"/>
    <cacheHierarchy uniqueName="[FacturasSinVencer].[TIPOPROV]" caption="TIPOPROV" attribute="1" defaultMemberUniqueName="[FacturasSinVencer].[TIPOPROV].[All]" allUniqueName="[FacturasSinVencer].[TIPOPROV].[All]" dimensionUniqueName="[FacturasSinVencer]" displayFolder="" count="0" memberValueDatatype="130" unbalanced="0"/>
    <cacheHierarchy uniqueName="[FacturasSinVencer].[PROVEEDOR]" caption="PROVEEDOR" attribute="1" defaultMemberUniqueName="[FacturasSinVencer].[PROVEEDOR].[All]" allUniqueName="[FacturasSinVencer].[PROVEEDOR].[All]" dimensionUniqueName="[FacturasSinVencer]" displayFolder="" count="0" memberValueDatatype="130" unbalanced="0"/>
    <cacheHierarchy uniqueName="[FacturasSinVencer].[Nombre]" caption="Nombre" attribute="1" defaultMemberUniqueName="[FacturasSinVencer].[Nombre].[All]" allUniqueName="[FacturasSinVencer].[Nombre].[All]" dimensionUniqueName="[FacturasSinVencer]" displayFolder="" count="0" memberValueDatatype="130" unbalanced="0"/>
    <cacheHierarchy uniqueName="[FacturasSinVencer].[DOCUMENTO]" caption="DOCUMENTO" attribute="1" defaultMemberUniqueName="[FacturasSinVencer].[DOCUMENTO].[All]" allUniqueName="[FacturasSinVencer].[DOCUMENTO].[All]" dimensionUniqueName="[FacturasSinVencer]" displayFolder="" count="0" memberValueDatatype="130" unbalanced="0"/>
    <cacheHierarchy uniqueName="[FacturasSinVencer].[FECHA_DOCUMENTO]" caption="FECHA_DOCUMENTO" attribute="1" time="1" defaultMemberUniqueName="[FacturasSinVencer].[FECHA_DOCUMENTO].[All]" allUniqueName="[FacturasSinVencer].[FECHA_DOCUMENTO].[All]" dimensionUniqueName="[FacturasSinVencer]" displayFolder="" count="0" memberValueDatatype="7" unbalanced="0"/>
    <cacheHierarchy uniqueName="[FacturasSinVencer].[FECHA_VENCE]" caption="FECHA_VENCE" attribute="1" time="1" defaultMemberUniqueName="[FacturasSinVencer].[FECHA_VENCE].[All]" allUniqueName="[FacturasSinVencer].[FECHA_VENCE].[All]" dimensionUniqueName="[FacturasSinVencer]" displayFolder="" count="0" memberValueDatatype="7" unbalanced="0"/>
    <cacheHierarchy uniqueName="[FacturasSinVencer].[NOTAS]" caption="NOTAS" attribute="1" defaultMemberUniqueName="[FacturasSinVencer].[NOTAS].[All]" allUniqueName="[FacturasSinVencer].[NOTAS].[All]" dimensionUniqueName="[FacturasSinVencer]" displayFolder="" count="0" memberValueDatatype="130" unbalanced="0"/>
    <cacheHierarchy uniqueName="[FacturasSinVencer].[diasmora]" caption="diasmora" attribute="1" defaultMemberUniqueName="[FacturasSinVencer].[diasmora].[All]" allUniqueName="[FacturasSinVencer].[diasmora].[All]" dimensionUniqueName="[FacturasSinVencer]" displayFolder="" count="0" memberValueDatatype="20" unbalanced="0"/>
    <cacheHierarchy uniqueName="[FacturasSinVencer].[TIPO_MORA]" caption="TIPO_MORA" attribute="1" defaultMemberUniqueName="[FacturasSinVencer].[TIPO_MORA].[All]" allUniqueName="[FacturasSinVencer].[TIPO_MORA].[All]" dimensionUniqueName="[FacturasSinVencer]" displayFolder="" count="0" memberValueDatatype="130" unbalanced="0"/>
    <cacheHierarchy uniqueName="[FacturasSinVencer].[MONTO]" caption="MONTO" attribute="1" defaultMemberUniqueName="[FacturasSinVencer].[MONTO].[All]" allUniqueName="[FacturasSinVencer].[MONTO].[All]" dimensionUniqueName="[FacturasSinVencer]" displayFolder="" count="0" memberValueDatatype="5" unbalanced="0"/>
    <cacheHierarchy uniqueName="[FacturasSinVencer].[SALDO]" caption="SALDO" attribute="1" defaultMemberUniqueName="[FacturasSinVencer].[SALDO].[All]" allUniqueName="[FacturasSinVencer].[SALDO].[All]" dimensionUniqueName="[FacturasSinVencer]" displayFolder="" count="0" memberValueDatatype="5" unbalanced="0"/>
    <cacheHierarchy uniqueName="[FacturasSinVencer].[Monto_colones]" caption="Monto_colones" attribute="1" defaultMemberUniqueName="[FacturasSinVencer].[Monto_colones].[All]" allUniqueName="[FacturasSinVencer].[Monto_colones].[All]" dimensionUniqueName="[FacturasSinVencer]" displayFolder="" count="0" memberValueDatatype="5" unbalanced="0"/>
    <cacheHierarchy uniqueName="[FacturasSinVencer].[Saldo_colones]" caption="Saldo_colones" attribute="1" defaultMemberUniqueName="[FacturasSinVencer].[Saldo_colones].[All]" allUniqueName="[FacturasSinVencer].[Saldo_colones].[All]" dimensionUniqueName="[FacturasSinVencer]" displayFolder="" count="0" memberValueDatatype="5" unbalanced="0"/>
    <cacheHierarchy uniqueName="[FacturasSinVencer].[CTA_PRESUPUESTO]" caption="CTA_PRESUPUESTO" attribute="1" defaultMemberUniqueName="[FacturasSinVencer].[CTA_PRESUPUESTO].[All]" allUniqueName="[FacturasSinVencer].[CTA_PRESUPUESTO].[All]" dimensionUniqueName="[FacturasSinVencer]" displayFolder="" count="0" memberValueDatatype="130" unbalanced="0"/>
    <cacheHierarchy uniqueName="[FacturasSinVencer].[APLICACION]" caption="APLICACION" attribute="1" defaultMemberUniqueName="[FacturasSinVencer].[APLICACION].[All]" allUniqueName="[FacturasSinVencer].[APLICACION].[All]" dimensionUniqueName="[FacturasSinVencer]" displayFolder="" count="0" memberValueDatatype="130" unbalanced="0"/>
    <cacheHierarchy uniqueName="[FacturasSinVencer].[EMBARQUE]" caption="EMBARQUE" attribute="1" defaultMemberUniqueName="[FacturasSinVencer].[EMBARQUE].[All]" allUniqueName="[FacturasSinVencer].[EMBARQUE].[All]" dimensionUniqueName="[FacturasSinVencer]" displayFolder="" count="0" memberValueDatatype="130" unbalanced="0"/>
    <cacheHierarchy uniqueName="[FacturasSinVencer].[CONTA_CRED]" caption="CONTA_CRED" attribute="1" defaultMemberUniqueName="[FacturasSinVencer].[CONTA_CRED].[All]" allUniqueName="[FacturasSinVencer].[CONTA_CRED].[All]" dimensionUniqueName="[FacturasSinVencer]" displayFolder="" count="0" memberValueDatatype="130" unbalanced="0"/>
    <cacheHierarchy uniqueName="[FacturasVencidas].[CIA]" caption="CIA" attribute="1" defaultMemberUniqueName="[FacturasVencidas].[CIA].[All]" allUniqueName="[FacturasVencidas].[CIA].[All]" dimensionUniqueName="[FacturasVencidas]" displayFolder="" count="0" memberValueDatatype="130" unbalanced="0"/>
    <cacheHierarchy uniqueName="[FacturasVencidas].[MONEDA]" caption="MONEDA" attribute="1" defaultMemberUniqueName="[FacturasVencidas].[MONEDA].[All]" allUniqueName="[FacturasVencidas].[MONEDA].[All]" dimensionUniqueName="[FacturasVencidas]" displayFolder="" count="0" memberValueDatatype="130" unbalanced="0"/>
    <cacheHierarchy uniqueName="[FacturasVencidas].[TIPOPROV]" caption="TIPOPROV" attribute="1" defaultMemberUniqueName="[FacturasVencidas].[TIPOPROV].[All]" allUniqueName="[FacturasVencidas].[TIPOPROV].[All]" dimensionUniqueName="[FacturasVencidas]" displayFolder="" count="0" memberValueDatatype="130" unbalanced="0"/>
    <cacheHierarchy uniqueName="[FacturasVencidas].[PROVEEDOR]" caption="PROVEEDOR" attribute="1" defaultMemberUniqueName="[FacturasVencidas].[PROVEEDOR].[All]" allUniqueName="[FacturasVencidas].[PROVEEDOR].[All]" dimensionUniqueName="[FacturasVencidas]" displayFolder="" count="0" memberValueDatatype="130" unbalanced="0"/>
    <cacheHierarchy uniqueName="[FacturasVencidas].[Nombre]" caption="Nombre" attribute="1" defaultMemberUniqueName="[FacturasVencidas].[Nombre].[All]" allUniqueName="[FacturasVencidas].[Nombre].[All]" dimensionUniqueName="[FacturasVencidas]" displayFolder="" count="0" memberValueDatatype="130" unbalanced="0"/>
    <cacheHierarchy uniqueName="[FacturasVencidas].[DOCUMENTO]" caption="DOCUMENTO" attribute="1" defaultMemberUniqueName="[FacturasVencidas].[DOCUMENTO].[All]" allUniqueName="[FacturasVencidas].[DOCUMENTO].[All]" dimensionUniqueName="[FacturasVencidas]" displayFolder="" count="0" memberValueDatatype="130" unbalanced="0"/>
    <cacheHierarchy uniqueName="[FacturasVencidas].[FECHA_DOCUMENTO]" caption="FECHA_DOCUMENTO" attribute="1" time="1" defaultMemberUniqueName="[FacturasVencidas].[FECHA_DOCUMENTO].[All]" allUniqueName="[FacturasVencidas].[FECHA_DOCUMENTO].[All]" dimensionUniqueName="[FacturasVencidas]" displayFolder="" count="0" memberValueDatatype="7" unbalanced="0"/>
    <cacheHierarchy uniqueName="[FacturasVencidas].[FECHA_VENCE]" caption="FECHA_VENCE" attribute="1" time="1" defaultMemberUniqueName="[FacturasVencidas].[FECHA_VENCE].[All]" allUniqueName="[FacturasVencidas].[FECHA_VENCE].[All]" dimensionUniqueName="[FacturasVencidas]" displayFolder="" count="0" memberValueDatatype="7" unbalanced="0"/>
    <cacheHierarchy uniqueName="[FacturasVencidas].[NOTAS]" caption="NOTAS" attribute="1" defaultMemberUniqueName="[FacturasVencidas].[NOTAS].[All]" allUniqueName="[FacturasVencidas].[NOTAS].[All]" dimensionUniqueName="[FacturasVencidas]" displayFolder="" count="0" memberValueDatatype="130" unbalanced="0"/>
    <cacheHierarchy uniqueName="[FacturasVencidas].[diasmora]" caption="diasmora" attribute="1" defaultMemberUniqueName="[FacturasVencidas].[diasmora].[All]" allUniqueName="[FacturasVencidas].[diasmora].[All]" dimensionUniqueName="[FacturasVencidas]" displayFolder="" count="0" memberValueDatatype="20" unbalanced="0"/>
    <cacheHierarchy uniqueName="[FacturasVencidas].[TIPO_MORA]" caption="TIPO_MORA" attribute="1" defaultMemberUniqueName="[FacturasVencidas].[TIPO_MORA].[All]" allUniqueName="[FacturasVencidas].[TIPO_MORA].[All]" dimensionUniqueName="[FacturasVencidas]" displayFolder="" count="0" memberValueDatatype="130" unbalanced="0"/>
    <cacheHierarchy uniqueName="[FacturasVencidas].[MONTO]" caption="MONTO" attribute="1" defaultMemberUniqueName="[FacturasVencidas].[MONTO].[All]" allUniqueName="[FacturasVencidas].[MONTO].[All]" dimensionUniqueName="[FacturasVencidas]" displayFolder="" count="0" memberValueDatatype="5" unbalanced="0"/>
    <cacheHierarchy uniqueName="[FacturasVencidas].[SALDO]" caption="SALDO" attribute="1" defaultMemberUniqueName="[FacturasVencidas].[SALDO].[All]" allUniqueName="[FacturasVencidas].[SALDO].[All]" dimensionUniqueName="[FacturasVencidas]" displayFolder="" count="0" memberValueDatatype="5" unbalanced="0"/>
    <cacheHierarchy uniqueName="[FacturasVencidas].[Monto_colones]" caption="Monto_colones" attribute="1" defaultMemberUniqueName="[FacturasVencidas].[Monto_colones].[All]" allUniqueName="[FacturasVencidas].[Monto_colones].[All]" dimensionUniqueName="[FacturasVencidas]" displayFolder="" count="0" memberValueDatatype="5" unbalanced="0"/>
    <cacheHierarchy uniqueName="[FacturasVencidas].[Saldo_colones]" caption="Saldo_colones" attribute="1" defaultMemberUniqueName="[FacturasVencidas].[Saldo_colones].[All]" allUniqueName="[FacturasVencidas].[Saldo_colones].[All]" dimensionUniqueName="[FacturasVencidas]" displayFolder="" count="0" memberValueDatatype="5" unbalanced="0"/>
    <cacheHierarchy uniqueName="[FacturasVencidas].[CTA_PRESUPUESTO]" caption="CTA_PRESUPUESTO" attribute="1" defaultMemberUniqueName="[FacturasVencidas].[CTA_PRESUPUESTO].[All]" allUniqueName="[FacturasVencidas].[CTA_PRESUPUESTO].[All]" dimensionUniqueName="[FacturasVencidas]" displayFolder="" count="0" memberValueDatatype="130" unbalanced="0"/>
    <cacheHierarchy uniqueName="[FacturasVencidas].[APLICACION]" caption="APLICACION" attribute="1" defaultMemberUniqueName="[FacturasVencidas].[APLICACION].[All]" allUniqueName="[FacturasVencidas].[APLICACION].[All]" dimensionUniqueName="[FacturasVencidas]" displayFolder="" count="0" memberValueDatatype="130" unbalanced="0"/>
    <cacheHierarchy uniqueName="[FacturasVencidas].[EMBARQUE]" caption="EMBARQUE" attribute="1" defaultMemberUniqueName="[FacturasVencidas].[EMBARQUE].[All]" allUniqueName="[FacturasVencidas].[EMBARQUE].[All]" dimensionUniqueName="[FacturasVencidas]" displayFolder="" count="0" memberValueDatatype="130" unbalanced="0"/>
    <cacheHierarchy uniqueName="[FacturasVencidas].[CONTA_CRED]" caption="CONTA_CRED" attribute="1" defaultMemberUniqueName="[FacturasVencidas].[CONTA_CRED].[All]" allUniqueName="[FacturasVencidas].[CONTA_CRED].[All]" dimensionUniqueName="[FacturasVencidas]" displayFolder="" count="0" memberValueDatatype="130" unbalanced="0"/>
    <cacheHierarchy uniqueName="[PagosAprobados].[Sociedad]" caption="Sociedad" attribute="1" defaultMemberUniqueName="[PagosAprobados].[Sociedad].[All]" allUniqueName="[PagosAprobados].[Sociedad].[All]" dimensionUniqueName="[PagosAprobados]" displayFolder="" count="0" memberValueDatatype="130" unbalanced="0"/>
    <cacheHierarchy uniqueName="[PagosAprobados].[Moneda]" caption="Moneda" attribute="1" defaultMemberUniqueName="[PagosAprobados].[Moneda].[All]" allUniqueName="[PagosAprobados].[Moneda].[All]" dimensionUniqueName="[PagosAprobados]" displayFolder="" count="0" memberValueDatatype="130" unbalanced="0"/>
    <cacheHierarchy uniqueName="[PagosAprobados].[Proveedor]" caption="Proveedor" attribute="1" defaultMemberUniqueName="[PagosAprobados].[Proveedor].[All]" allUniqueName="[PagosAprobados].[Proveedor].[All]" dimensionUniqueName="[PagosAprobados]" displayFolder="" count="0" memberValueDatatype="130" unbalanced="0"/>
    <cacheHierarchy uniqueName="[PagosAprobados].[Fecha Documento]" caption="Fecha Documento" attribute="1" defaultMemberUniqueName="[PagosAprobados].[Fecha Documento].[All]" allUniqueName="[PagosAprobados].[Fecha Documento].[All]" dimensionUniqueName="[PagosAprobados]" displayFolder="" count="0" memberValueDatatype="130" unbalanced="0"/>
    <cacheHierarchy uniqueName="[PagosAprobados].[Factura]" caption="Factura" attribute="1" defaultMemberUniqueName="[PagosAprobados].[Factura].[All]" allUniqueName="[PagosAprobados].[Factura].[All]" dimensionUniqueName="[PagosAprobados]" displayFolder="" count="0" memberValueDatatype="130" unbalanced="0"/>
    <cacheHierarchy uniqueName="[PagosAprobados].[Rango Mora]" caption="Rango Mora" attribute="1" defaultMemberUniqueName="[PagosAprobados].[Rango Mora].[All]" allUniqueName="[PagosAprobados].[Rango Mora].[All]" dimensionUniqueName="[PagosAprobados]" displayFolder="" count="0" memberValueDatatype="130" unbalanced="0"/>
    <cacheHierarchy uniqueName="[PagosAprobados].[Monto Original]" caption="Monto Original" attribute="1" defaultMemberUniqueName="[PagosAprobados].[Monto Original].[All]" allUniqueName="[PagosAprobados].[Monto Original].[All]" dimensionUniqueName="[PagosAprobados]" displayFolder="" count="0" memberValueDatatype="5" unbalanced="0"/>
    <cacheHierarchy uniqueName="[PagosAprobados].[Saldo a Pagar]" caption="Saldo a Pagar" attribute="1" defaultMemberUniqueName="[PagosAprobados].[Saldo a Pagar].[All]" allUniqueName="[PagosAprobados].[Saldo a Pagar].[All]" dimensionUniqueName="[PagosAprobados]" displayFolder="" count="0" memberValueDatatype="5" unbalanced="0"/>
    <cacheHierarchy uniqueName="[PagosAprobados].[Abono]" caption="Abono" attribute="1" defaultMemberUniqueName="[PagosAprobados].[Abono].[All]" allUniqueName="[PagosAprobados].[Abono].[All]" dimensionUniqueName="[PagosAprobados]" displayFolder="" count="0" memberValueDatatype="20" unbalanced="0"/>
    <cacheHierarchy uniqueName="[PagosAprobados].[Descripcion CTA Presup]" caption="Descripcion CTA Presup" attribute="1" defaultMemberUniqueName="[PagosAprobados].[Descripcion CTA Presup].[All]" allUniqueName="[PagosAprobados].[Descripcion CTA Presup].[All]" dimensionUniqueName="[PagosAprobados]" displayFolder="" count="0" memberValueDatatype="130" unbalanced="0"/>
    <cacheHierarchy uniqueName="[PagosAprobados].[Tipo Proveedor]" caption="Tipo Proveedor" attribute="1" defaultMemberUniqueName="[PagosAprobados].[Tipo Proveedor].[All]" allUniqueName="[PagosAprobados].[Tipo Proveedor].[All]" dimensionUniqueName="[PagosAprobados]" displayFolder="" count="0" memberValueDatatype="130" unbalanced="0"/>
    <cacheHierarchy uniqueName="[PagosAprobados].[SaldoUSD]" caption="SaldoUSD" attribute="1" defaultMemberUniqueName="[PagosAprobados].[SaldoUSD].[All]" allUniqueName="[PagosAprobados].[SaldoUSD].[All]" dimensionUniqueName="[PagosAprobados]" displayFolder="" count="0" memberValueDatatype="5" unbalanced="0"/>
    <cacheHierarchy uniqueName="[PagosAprobados].[SaldoCOL]" caption="SaldoCOL" attribute="1" defaultMemberUniqueName="[PagosAprobados].[SaldoCOL].[All]" allUniqueName="[PagosAprobados].[SaldoCOL].[All]" dimensionUniqueName="[PagosAprobados]" displayFolder="" count="0" memberValueDatatype="5" unbalanced="0"/>
    <cacheHierarchy uniqueName="[PagosAprobados].[AbonoAprobCOL]" caption="AbonoAprobCOL" attribute="1" defaultMemberUniqueName="[PagosAprobados].[AbonoAprobCOL].[All]" allUniqueName="[PagosAprobados].[AbonoAprobCOL].[All]" dimensionUniqueName="[PagosAprobados]" displayFolder="" count="0" memberValueDatatype="5" unbalanced="0"/>
    <cacheHierarchy uniqueName="[PagosAprobados].[AbonoAprobUSD]" caption="AbonoAprobUSD" attribute="1" defaultMemberUniqueName="[PagosAprobados].[AbonoAprobUSD].[All]" allUniqueName="[PagosAprobados].[AbonoAprobUSD].[All]" dimensionUniqueName="[PagosAprobados]" displayFolder="" count="0" memberValueDatatype="5" unbalanced="0"/>
    <cacheHierarchy uniqueName="[PagosAprobadosCredCont].[Sociedad]" caption="Sociedad" attribute="1" defaultMemberUniqueName="[PagosAprobadosCredCont].[Sociedad].[All]" allUniqueName="[PagosAprobadosCredCont].[Sociedad].[All]" dimensionUniqueName="[PagosAprobadosCredCont]" displayFolder="" count="0" memberValueDatatype="130" unbalanced="0"/>
    <cacheHierarchy uniqueName="[PagosAprobadosCredCont].[Moneda]" caption="Moneda" attribute="1" defaultMemberUniqueName="[PagosAprobadosCredCont].[Moneda].[All]" allUniqueName="[PagosAprobadosCredCont].[Moneda].[All]" dimensionUniqueName="[PagosAprobadosCredCont]" displayFolder="" count="0" memberValueDatatype="130" unbalanced="0"/>
    <cacheHierarchy uniqueName="[PagosAprobadosCredCont].[Proveedor]" caption="Proveedor" attribute="1" defaultMemberUniqueName="[PagosAprobadosCredCont].[Proveedor].[All]" allUniqueName="[PagosAprobadosCredCont].[Proveedor].[All]" dimensionUniqueName="[PagosAprobadosCredCont]" displayFolder="" count="0" memberValueDatatype="130" unbalanced="0"/>
    <cacheHierarchy uniqueName="[PagosAprobadosCredCont].[Fecha Documento]" caption="Fecha Documento" attribute="1" time="1" defaultMemberUniqueName="[PagosAprobadosCredCont].[Fecha Documento].[All]" allUniqueName="[PagosAprobadosCredCont].[Fecha Documento].[All]" dimensionUniqueName="[PagosAprobadosCredCont]" displayFolder="" count="0" memberValueDatatype="7" unbalanced="0"/>
    <cacheHierarchy uniqueName="[PagosAprobadosCredCont].[Factura]" caption="Factura" attribute="1" defaultMemberUniqueName="[PagosAprobadosCredCont].[Factura].[All]" allUniqueName="[PagosAprobadosCredCont].[Factura].[All]" dimensionUniqueName="[PagosAprobadosCredCont]" displayFolder="" count="0" memberValueDatatype="130" unbalanced="0"/>
    <cacheHierarchy uniqueName="[PagosAprobadosCredCont].[Rango Mora]" caption="Rango Mora" attribute="1" defaultMemberUniqueName="[PagosAprobadosCredCont].[Rango Mora].[All]" allUniqueName="[PagosAprobadosCredCont].[Rango Mora].[All]" dimensionUniqueName="[PagosAprobadosCredCont]" displayFolder="" count="0" memberValueDatatype="130" unbalanced="0"/>
    <cacheHierarchy uniqueName="[PagosAprobadosCredCont].[Monto Original]" caption="Monto Original" attribute="1" defaultMemberUniqueName="[PagosAprobadosCredCont].[Monto Original].[All]" allUniqueName="[PagosAprobadosCredCont].[Monto Original].[All]" dimensionUniqueName="[PagosAprobadosCredCont]" displayFolder="" count="0" memberValueDatatype="5" unbalanced="0"/>
    <cacheHierarchy uniqueName="[PagosAprobadosCredCont].[Saldo a Pagar]" caption="Saldo a Pagar" attribute="1" defaultMemberUniqueName="[PagosAprobadosCredCont].[Saldo a Pagar].[All]" allUniqueName="[PagosAprobadosCredCont].[Saldo a Pagar].[All]" dimensionUniqueName="[PagosAprobadosCredCont]" displayFolder="" count="0" memberValueDatatype="5" unbalanced="0"/>
    <cacheHierarchy uniqueName="[PagosAprobadosCredCont].[Abono]" caption="Abono" attribute="1" defaultMemberUniqueName="[PagosAprobadosCredCont].[Abono].[All]" allUniqueName="[PagosAprobadosCredCont].[Abono].[All]" dimensionUniqueName="[PagosAprobadosCredCont]" displayFolder="" count="0" memberValueDatatype="5" unbalanced="0"/>
    <cacheHierarchy uniqueName="[PagosAprobadosCredCont].[Descripcion CTA Presup]" caption="Descripcion CTA Presup" attribute="1" defaultMemberUniqueName="[PagosAprobadosCredCont].[Descripcion CTA Presup].[All]" allUniqueName="[PagosAprobadosCredCont].[Descripcion CTA Presup].[All]" dimensionUniqueName="[PagosAprobadosCredCont]" displayFolder="" count="0" memberValueDatatype="130" unbalanced="0"/>
    <cacheHierarchy uniqueName="[PagosAprobadosCredCont].[Tipo Proveedor]" caption="Tipo Proveedor" attribute="1" defaultMemberUniqueName="[PagosAprobadosCredCont].[Tipo Proveedor].[All]" allUniqueName="[PagosAprobadosCredCont].[Tipo Proveedor].[All]" dimensionUniqueName="[PagosAprobadosCredCont]" displayFolder="" count="0" memberValueDatatype="130" unbalanced="0"/>
    <cacheHierarchy uniqueName="[PagosAprobadosCredCont].[SaldoDOLARES]" caption="SaldoDOLARES" attribute="1" defaultMemberUniqueName="[PagosAprobadosCredCont].[SaldoDOLARES].[All]" allUniqueName="[PagosAprobadosCredCont].[SaldoDOLARES].[All]" dimensionUniqueName="[PagosAprobadosCredCont]" displayFolder="" count="0" memberValueDatatype="5" unbalanced="0"/>
    <cacheHierarchy uniqueName="[PagosAprobadosCredCont].[SaldoCOLONES]" caption="SaldoCOLONES" attribute="1" defaultMemberUniqueName="[PagosAprobadosCredCont].[SaldoCOLONES].[All]" allUniqueName="[PagosAprobadosCredCont].[SaldoCOLONES].[All]" dimensionUniqueName="[PagosAprobadosCredCont]" displayFolder="" count="0" memberValueDatatype="5" unbalanced="0"/>
    <cacheHierarchy uniqueName="[PagosAprobadosCredCont].[AbonoAprobCOLONES]" caption="AbonoAprobCOLONES" attribute="1" defaultMemberUniqueName="[PagosAprobadosCredCont].[AbonoAprobCOLONES].[All]" allUniqueName="[PagosAprobadosCredCont].[AbonoAprobCOLONES].[All]" dimensionUniqueName="[PagosAprobadosCredCont]" displayFolder="" count="0" memberValueDatatype="5" unbalanced="0"/>
    <cacheHierarchy uniqueName="[PagosAprobadosCredCont].[AbonoAprobDOLARES]" caption="AbonoAprobDOLARES" attribute="1" defaultMemberUniqueName="[PagosAprobadosCredCont].[AbonoAprobDOLARES].[All]" allUniqueName="[PagosAprobadosCredCont].[AbonoAprobDOLARES].[All]" dimensionUniqueName="[PagosAprobadosCredCont]" displayFolder="" count="0" memberValueDatatype="5" unbalanced="0"/>
    <cacheHierarchy uniqueName="[PagosAprobadosCredCont].[Cta Presupuesto]" caption="Cta Presupuesto" attribute="1" defaultMemberUniqueName="[PagosAprobadosCredCont].[Cta Presupuesto].[All]" allUniqueName="[PagosAprobadosCredCont].[Cta Presupuesto].[All]" dimensionUniqueName="[PagosAprobadosCredCont]" displayFolder="" count="0" memberValueDatatype="130" unbalanced="0"/>
    <cacheHierarchy uniqueName="[PagosAprobadosCredCont].[Observaciones]" caption="Observaciones" attribute="1" defaultMemberUniqueName="[PagosAprobadosCredCont].[Observaciones].[All]" allUniqueName="[PagosAprobadosCredCont].[Observaciones].[All]" dimensionUniqueName="[PagosAprobadosCredCont]" displayFolder="" count="0" memberValueDatatype="130" unbalanced="0"/>
    <cacheHierarchy uniqueName="[PagosAprobadosCredCont].[SaldoDOL]" caption="SaldoDOL" attribute="1" defaultMemberUniqueName="[PagosAprobadosCredCont].[SaldoDOL].[All]" allUniqueName="[PagosAprobadosCredCont].[SaldoDOL].[All]" dimensionUniqueName="[PagosAprobadosCredCont]" displayFolder="" count="0" memberValueDatatype="5" unbalanced="0"/>
    <cacheHierarchy uniqueName="[PagosAprobadosCredCont].[AbonoAprobDOL]" caption="AbonoAprobDOL" attribute="1" defaultMemberUniqueName="[PagosAprobadosCredCont].[AbonoAprobDOL].[All]" allUniqueName="[PagosAprobadosCredCont].[AbonoAprobDOL].[All]" dimensionUniqueName="[PagosAprobadosCredCont]" displayFolder="" count="0" memberValueDatatype="5" unbalanced="0"/>
    <cacheHierarchy uniqueName="[PagosAprobadosCredCont].[Fecha Documento (Year)]" caption="Fecha Documento (Year)" attribute="1" defaultMemberUniqueName="[PagosAprobadosCredCont].[Fecha Documento (Year)].[All]" allUniqueName="[PagosAprobadosCredCont].[Fecha Documento (Year)].[All]" dimensionUniqueName="[PagosAprobadosCredCont]" displayFolder="" count="0" memberValueDatatype="130" unbalanced="0"/>
    <cacheHierarchy uniqueName="[PagosAprobadosCredCont].[Fecha Documento (Quarter)]" caption="Fecha Documento (Quarter)" attribute="1" defaultMemberUniqueName="[PagosAprobadosCredCont].[Fecha Documento (Quarter)].[All]" allUniqueName="[PagosAprobadosCredCont].[Fecha Documento (Quarter)].[All]" dimensionUniqueName="[PagosAprobadosCredCont]" displayFolder="" count="0" memberValueDatatype="130" unbalanced="0"/>
    <cacheHierarchy uniqueName="[PagosAprobadosCredCont].[Fecha Documento (Month)]" caption="Fecha Documento (Month)" attribute="1" defaultMemberUniqueName="[PagosAprobadosCredCont].[Fecha Documento (Month)].[All]" allUniqueName="[PagosAprobadosCredCont].[Fecha Documento (Month)].[All]" dimensionUniqueName="[PagosAprobadosCredCont]" displayFolder="" count="0" memberValueDatatype="130" unbalanced="0"/>
    <cacheHierarchy uniqueName="[PagosContado].[Sociedad]" caption="Sociedad" attribute="1" defaultMemberUniqueName="[PagosContado].[Sociedad].[All]" allUniqueName="[PagosContado].[Sociedad].[All]" dimensionUniqueName="[PagosContado]" displayFolder="" count="0" memberValueDatatype="130" unbalanced="0"/>
    <cacheHierarchy uniqueName="[PagosContado].[Moneda]" caption="Moneda" attribute="1" defaultMemberUniqueName="[PagosContado].[Moneda].[All]" allUniqueName="[PagosContado].[Moneda].[All]" dimensionUniqueName="[PagosContado]" displayFolder="" count="0" memberValueDatatype="130" unbalanced="0"/>
    <cacheHierarchy uniqueName="[PagosContado].[Proveedor]" caption="Proveedor" attribute="1" defaultMemberUniqueName="[PagosContado].[Proveedor].[All]" allUniqueName="[PagosContado].[Proveedor].[All]" dimensionUniqueName="[PagosContado]" displayFolder="" count="0" memberValueDatatype="130" unbalanced="0"/>
    <cacheHierarchy uniqueName="[PagosContado].[Fecha Documento]" caption="Fecha Documento" attribute="1" defaultMemberUniqueName="[PagosContado].[Fecha Documento].[All]" allUniqueName="[PagosContado].[Fecha Documento].[All]" dimensionUniqueName="[PagosContado]" displayFolder="" count="0" memberValueDatatype="130" unbalanced="0"/>
    <cacheHierarchy uniqueName="[PagosContado].[Factura]" caption="Factura" attribute="1" defaultMemberUniqueName="[PagosContado].[Factura].[All]" allUniqueName="[PagosContado].[Factura].[All]" dimensionUniqueName="[PagosContado]" displayFolder="" count="0" memberValueDatatype="20" unbalanced="0"/>
    <cacheHierarchy uniqueName="[PagosContado].[Rango Mora]" caption="Rango Mora" attribute="1" defaultMemberUniqueName="[PagosContado].[Rango Mora].[All]" allUniqueName="[PagosContado].[Rango Mora].[All]" dimensionUniqueName="[PagosContado]" displayFolder="" count="0" memberValueDatatype="130" unbalanced="0"/>
    <cacheHierarchy uniqueName="[PagosContado].[Monto Original]" caption="Monto Original" attribute="1" defaultMemberUniqueName="[PagosContado].[Monto Original].[All]" allUniqueName="[PagosContado].[Monto Original].[All]" dimensionUniqueName="[PagosContado]" displayFolder="" count="0" memberValueDatatype="5" unbalanced="0"/>
    <cacheHierarchy uniqueName="[PagosContado].[Saldo a Pagar]" caption="Saldo a Pagar" attribute="1" defaultMemberUniqueName="[PagosContado].[Saldo a Pagar].[All]" allUniqueName="[PagosContado].[Saldo a Pagar].[All]" dimensionUniqueName="[PagosContado]" displayFolder="" count="0" memberValueDatatype="5" unbalanced="0"/>
    <cacheHierarchy uniqueName="[PagosContado].[Abono]" caption="Abono" attribute="1" defaultMemberUniqueName="[PagosContado].[Abono].[All]" allUniqueName="[PagosContado].[Abono].[All]" dimensionUniqueName="[PagosContado]" displayFolder="" count="0" memberValueDatatype="5" unbalanced="0"/>
    <cacheHierarchy uniqueName="[PagosContado].[Cta Presupuesto]" caption="Cta Presupuesto" attribute="1" defaultMemberUniqueName="[PagosContado].[Cta Presupuesto].[All]" allUniqueName="[PagosContado].[Cta Presupuesto].[All]" dimensionUniqueName="[PagosContado]" displayFolder="" count="0" memberValueDatatype="130" unbalanced="0"/>
    <cacheHierarchy uniqueName="[PagosContado].[Descripcion CTA Presup]" caption="Descripcion CTA Presup" attribute="1" defaultMemberUniqueName="[PagosContado].[Descripcion CTA Presup].[All]" allUniqueName="[PagosContado].[Descripcion CTA Presup].[All]" dimensionUniqueName="[PagosContado]" displayFolder="" count="0" memberValueDatatype="130" unbalanced="0"/>
    <cacheHierarchy uniqueName="[PagosContado].[Tipo Proveedor]" caption="Tipo Proveedor" attribute="1" defaultMemberUniqueName="[PagosContado].[Tipo Proveedor].[All]" allUniqueName="[PagosContado].[Tipo Proveedor].[All]" dimensionUniqueName="[PagosContado]" displayFolder="" count="0" memberValueDatatype="130" unbalanced="0"/>
    <cacheHierarchy uniqueName="[PagosContado].[Column1]" caption="Column1" attribute="1" defaultMemberUniqueName="[PagosContado].[Column1].[All]" allUniqueName="[PagosContado].[Column1].[All]" dimensionUniqueName="[PagosContado]" displayFolder="" count="0" memberValueDatatype="130" unbalanced="0"/>
    <cacheHierarchy uniqueName="[PagosContado].[SaldoCOL]" caption="SaldoCOL" attribute="1" defaultMemberUniqueName="[PagosContado].[SaldoCOL].[All]" allUniqueName="[PagosContado].[SaldoCOL].[All]" dimensionUniqueName="[PagosContado]" displayFolder="" count="0" memberValueDatatype="5" unbalanced="0"/>
    <cacheHierarchy uniqueName="[PagosContado].[SaldoDOL]" caption="SaldoDOL" attribute="1" defaultMemberUniqueName="[PagosContado].[SaldoDOL].[All]" allUniqueName="[PagosContado].[SaldoDOL].[All]" dimensionUniqueName="[PagosContado]" displayFolder="" count="0" memberValueDatatype="5" unbalanced="0"/>
    <cacheHierarchy uniqueName="[PagosContado].[AbonoAprobCOL]" caption="AbonoAprobCOL" attribute="1" defaultMemberUniqueName="[PagosContado].[AbonoAprobCOL].[All]" allUniqueName="[PagosContado].[AbonoAprobCOL].[All]" dimensionUniqueName="[PagosContado]" displayFolder="" count="0" memberValueDatatype="5" unbalanced="0"/>
    <cacheHierarchy uniqueName="[PagosContado].[AbonoAprobDOL]" caption="AbonoAprobDOL" attribute="1" defaultMemberUniqueName="[PagosContado].[AbonoAprobDOL].[All]" allUniqueName="[PagosContado].[AbonoAprobDOL].[All]" dimensionUniqueName="[PagosContado]" displayFolder="" count="0" memberValueDatatype="5" unbalanced="0"/>
    <cacheHierarchy uniqueName="[RC_HISTO_CP].[cia]" caption="cia" attribute="1" defaultMemberUniqueName="[RC_HISTO_CP].[cia].[All]" allUniqueName="[RC_HISTO_CP].[cia].[All]" dimensionUniqueName="[RC_HISTO_CP]" displayFolder="" count="0" memberValueDatatype="130" unbalanced="0"/>
    <cacheHierarchy uniqueName="[RC_HISTO_CP].[PROVEEDOR]" caption="PROVEEDOR" attribute="1" defaultMemberUniqueName="[RC_HISTO_CP].[PROVEEDOR].[All]" allUniqueName="[RC_HISTO_CP].[PROVEEDOR].[All]" dimensionUniqueName="[RC_HISTO_CP]" displayFolder="" count="0" memberValueDatatype="130" unbalanced="0"/>
    <cacheHierarchy uniqueName="[RC_HISTO_CP].[ACTIVO]" caption="ACTIVO" attribute="1" defaultMemberUniqueName="[RC_HISTO_CP].[ACTIVO].[All]" allUniqueName="[RC_HISTO_CP].[ACTIVO].[All]" dimensionUniqueName="[RC_HISTO_CP]" displayFolder="" count="0" memberValueDatatype="130" unbalanced="0"/>
    <cacheHierarchy uniqueName="[RC_HISTO_CP].[DIAS_CREDITO]" caption="DIAS_CREDITO" attribute="1" defaultMemberUniqueName="[RC_HISTO_CP].[DIAS_CREDITO].[All]" allUniqueName="[RC_HISTO_CP].[DIAS_CREDITO].[All]" dimensionUniqueName="[RC_HISTO_CP]" displayFolder="" count="0" memberValueDatatype="130" unbalanced="0"/>
    <cacheHierarchy uniqueName="[RC_HISTO_CP].[CATEGORIA]" caption="CATEGORIA" attribute="1" defaultMemberUniqueName="[RC_HISTO_CP].[CATEGORIA].[All]" allUniqueName="[RC_HISTO_CP].[CATEGORIA].[All]" dimensionUniqueName="[RC_HISTO_CP]" displayFolder="" count="0" memberValueDatatype="130" unbalanced="0"/>
    <cacheHierarchy uniqueName="[RC_HISTO_CP].[NOMBRE]" caption="NOMBRE" attribute="1" defaultMemberUniqueName="[RC_HISTO_CP].[NOMBRE].[All]" allUniqueName="[RC_HISTO_CP].[NOMBRE].[All]" dimensionUniqueName="[RC_HISTO_CP]" displayFolder="" count="0" memberValueDatatype="130" unbalanced="0"/>
    <cacheHierarchy uniqueName="[RC_HISTO_CP].[CIA_PROV]" caption="CIA_PROV" attribute="1" defaultMemberUniqueName="[RC_HISTO_CP].[CIA_PROV].[All]" allUniqueName="[RC_HISTO_CP].[CIA_PROV].[All]" dimensionUniqueName="[RC_HISTO_CP]" displayFolder="" count="0" memberValueDatatype="130" unbalanced="0"/>
    <cacheHierarchy uniqueName="[RC_HISTO_CP].[DOCUMENTO]" caption="DOCUMENTO" attribute="1" defaultMemberUniqueName="[RC_HISTO_CP].[DOCUMENTO].[All]" allUniqueName="[RC_HISTO_CP].[DOCUMENTO].[All]" dimensionUniqueName="[RC_HISTO_CP]" displayFolder="" count="0" memberValueDatatype="130" unbalanced="0"/>
    <cacheHierarchy uniqueName="[RC_HISTO_CP].[FECHA_DOCUMENTO]" caption="FECHA_DOCUMENTO" attribute="1" defaultMemberUniqueName="[RC_HISTO_CP].[FECHA_DOCUMENTO].[All]" allUniqueName="[RC_HISTO_CP].[FECHA_DOCUMENTO].[All]" dimensionUniqueName="[RC_HISTO_CP]" displayFolder="" count="0" memberValueDatatype="130" unbalanced="0"/>
    <cacheHierarchy uniqueName="[RC_HISTO_CP].[FECHA_VENCE]" caption="FECHA_VENCE" attribute="1" defaultMemberUniqueName="[RC_HISTO_CP].[FECHA_VENCE].[All]" allUniqueName="[RC_HISTO_CP].[FECHA_VENCE].[All]" dimensionUniqueName="[RC_HISTO_CP]" displayFolder="" count="0" memberValueDatatype="130" unbalanced="0"/>
    <cacheHierarchy uniqueName="[RC_HISTO_CP].[ESTAD_MORA]" caption="ESTAD_MORA" attribute="1" defaultMemberUniqueName="[RC_HISTO_CP].[ESTAD_MORA].[All]" allUniqueName="[RC_HISTO_CP].[ESTAD_MORA].[All]" dimensionUniqueName="[RC_HISTO_CP]" displayFolder="" count="0" memberValueDatatype="130" unbalanced="0"/>
    <cacheHierarchy uniqueName="[RC_HISTO_CP].[SALDOLOCAL]" caption="SALDOLOCAL" attribute="1" defaultMemberUniqueName="[RC_HISTO_CP].[SALDOLOCAL].[All]" allUniqueName="[RC_HISTO_CP].[SALDOLOCAL].[All]" dimensionUniqueName="[RC_HISTO_CP]" displayFolder="" count="0" memberValueDatatype="5" unbalanced="0"/>
    <cacheHierarchy uniqueName="[RC_HISTO_CP].[MONEDA]" caption="MONEDA" attribute="1" defaultMemberUniqueName="[RC_HISTO_CP].[MONEDA].[All]" allUniqueName="[RC_HISTO_CP].[MONEDA].[All]" dimensionUniqueName="[RC_HISTO_CP]" displayFolder="" count="0" memberValueDatatype="130" unbalanced="0"/>
    <cacheHierarchy uniqueName="[RC_HISTO_CP].[fechaCorte]" caption="fechaCorte" attribute="1" defaultMemberUniqueName="[RC_HISTO_CP].[fechaCorte].[All]" allUniqueName="[RC_HISTO_CP].[fechaCorte].[All]" dimensionUniqueName="[RC_HISTO_CP]" displayFolder="" count="0" memberValueDatatype="130" unbalanced="0"/>
    <cacheHierarchy uniqueName="[RC_HISTO_CP].[SALDO_DOLAR]" caption="SALDO_DOLAR" attribute="1" defaultMemberUniqueName="[RC_HISTO_CP].[SALDO_DOLAR].[All]" allUniqueName="[RC_HISTO_CP].[SALDO_DOLAR].[All]" dimensionUniqueName="[RC_HISTO_CP]" displayFolder="" count="0" memberValueDatatype="5" unbalanced="0"/>
    <cacheHierarchy uniqueName="[RC_HISTO_CP].[TIPO_PROVEEDOR]" caption="TIPO_PROVEEDOR" attribute="1" defaultMemberUniqueName="[RC_HISTO_CP].[TIPO_PROVEEDOR].[All]" allUniqueName="[RC_HISTO_CP].[TIPO_PROVEEDOR].[All]" dimensionUniqueName="[RC_HISTO_CP]" displayFolder="" count="0" memberValueDatatype="130" unbalanced="0"/>
    <cacheHierarchy uniqueName="[RC_HISTO_CP].[MONTO]" caption="MONTO" attribute="1" defaultMemberUniqueName="[RC_HISTO_CP].[MONTO].[All]" allUniqueName="[RC_HISTO_CP].[MONTO].[All]" dimensionUniqueName="[RC_HISTO_CP]" displayFolder="" count="0" memberValueDatatype="5" unbalanced="0"/>
    <cacheHierarchy uniqueName="[Rolling_Calendario].[Fecha]" caption="Fecha" attribute="1" time="1" defaultMemberUniqueName="[Rolling_Calendario].[Fecha].[All]" allUniqueName="[Rolling_Calendario].[Fecha].[All]" dimensionUniqueName="[Rolling_Calendario]" displayFolder="" count="0" memberValueDatatype="7" unbalanced="0"/>
    <cacheHierarchy uniqueName="[Rolling_Calendario].[Año]" caption="Año" attribute="1" defaultMemberUniqueName="[Rolling_Calendario].[Año].[All]" allUniqueName="[Rolling_Calendario].[Año].[All]" dimensionUniqueName="[Rolling_Calendario]" displayFolder="" count="0" memberValueDatatype="20" unbalanced="0"/>
    <cacheHierarchy uniqueName="[Rolling_Calendario].[Nombre del mes]" caption="Nombre del mes" attribute="1" defaultMemberUniqueName="[Rolling_Calendario].[Nombre del mes].[All]" allUniqueName="[Rolling_Calendario].[Nombre del mes].[All]" dimensionUniqueName="[Rolling_Calendario]" displayFolder="" count="0" memberValueDatatype="130" unbalanced="0"/>
    <cacheHierarchy uniqueName="[Rolling_Calendario].[Mes]" caption="Mes" attribute="1" defaultMemberUniqueName="[Rolling_Calendario].[Mes].[All]" allUniqueName="[Rolling_Calendario].[Mes].[All]" dimensionUniqueName="[Rolling_Calendario]" displayFolder="" count="0" memberValueDatatype="20" unbalanced="0"/>
    <cacheHierarchy uniqueName="[Rolling_Calendario].[Semana del año]" caption="Semana del año" attribute="1" defaultMemberUniqueName="[Rolling_Calendario].[Semana del año].[All]" allUniqueName="[Rolling_Calendario].[Semana del año].[All]" dimensionUniqueName="[Rolling_Calendario]" displayFolder="" count="0" memberValueDatatype="20" unbalanced="0"/>
    <cacheHierarchy uniqueName="[Rolling_Calendario].[Nombre del día]" caption="Nombre del día" attribute="1" defaultMemberUniqueName="[Rolling_Calendario].[Nombre del día].[All]" allUniqueName="[Rolling_Calendario].[Nombre del día].[All]" dimensionUniqueName="[Rolling_Calendario]" displayFolder="" count="0" memberValueDatatype="130" unbalanced="0"/>
    <cacheHierarchy uniqueName="[Rolling_Calendario].[Trimestre]" caption="Trimestre" attribute="1" defaultMemberUniqueName="[Rolling_Calendario].[Trimestre].[All]" allUniqueName="[Rolling_Calendario].[Trimestre].[All]" dimensionUniqueName="[Rolling_Calendario]" displayFolder="" count="0" memberValueDatatype="20" unbalanced="0"/>
    <cacheHierarchy uniqueName="[Rolling_Calendario].[Fecha (Year)]" caption="Fecha (Year)" attribute="1" defaultMemberUniqueName="[Rolling_Calendario].[Fecha (Year)].[All]" allUniqueName="[Rolling_Calendario].[Fecha (Year)].[All]" dimensionUniqueName="[Rolling_Calendario]" displayFolder="" count="0" memberValueDatatype="130" unbalanced="0"/>
    <cacheHierarchy uniqueName="[Rolling_Calendario].[Fecha (Quarter)]" caption="Fecha (Quarter)" attribute="1" defaultMemberUniqueName="[Rolling_Calendario].[Fecha (Quarter)].[All]" allUniqueName="[Rolling_Calendario].[Fecha (Quarter)].[All]" dimensionUniqueName="[Rolling_Calendario]" displayFolder="" count="0" memberValueDatatype="130" unbalanced="0"/>
    <cacheHierarchy uniqueName="[Rolling_Calendario].[Fecha (Month)]" caption="Fecha (Month)" attribute="1" defaultMemberUniqueName="[Rolling_Calendario].[Fecha (Month)].[All]" allUniqueName="[Rolling_Calendario].[Fecha (Month)].[All]" dimensionUniqueName="[Rolling_Calendario]" displayFolder="" count="0" memberValueDatatype="130" unbalanced="0"/>
    <cacheHierarchy uniqueName="[vista_abonos_cco_cilt].[EMPLEADO]" caption="EMPLEADO" attribute="1" defaultMemberUniqueName="[vista_abonos_cco_cilt].[EMPLEADO].[All]" allUniqueName="[vista_abonos_cco_cilt].[EMPLEADO].[All]" dimensionUniqueName="[vista_abonos_cco_cilt]" displayFolder="" count="0" memberValueDatatype="130" unbalanced="0"/>
    <cacheHierarchy uniqueName="[vista_abonos_cco_cilt].[NOMBRE]" caption="NOMBRE" attribute="1" defaultMemberUniqueName="[vista_abonos_cco_cilt].[NOMBRE].[All]" allUniqueName="[vista_abonos_cco_cilt].[NOMBRE].[All]" dimensionUniqueName="[vista_abonos_cco_cilt]" displayFolder="" count="0" memberValueDatatype="130" unbalanced="0"/>
    <cacheHierarchy uniqueName="[vista_abonos_cco_cilt].[CONCEPTO]" caption="CONCEPTO" attribute="1" defaultMemberUniqueName="[vista_abonos_cco_cilt].[CONCEPTO].[All]" allUniqueName="[vista_abonos_cco_cilt].[CONCEPTO].[All]" dimensionUniqueName="[vista_abonos_cco_cilt]" displayFolder="" count="0" memberValueDatatype="130" unbalanced="0"/>
    <cacheHierarchy uniqueName="[vista_abonos_cco_cilt].[DESCRIPCION]" caption="DESCRIPCION" attribute="1" defaultMemberUniqueName="[vista_abonos_cco_cilt].[DESCRIPCION].[All]" allUniqueName="[vista_abonos_cco_cilt].[DESCRIPCION].[All]" dimensionUniqueName="[vista_abonos_cco_cilt]" displayFolder="" count="0" memberValueDatatype="130" unbalanced="0"/>
    <cacheHierarchy uniqueName="[vista_abonos_cco_cilt].[TOTAL]" caption="TOTAL" attribute="1" defaultMemberUniqueName="[vista_abonos_cco_cilt].[TOTAL].[All]" allUniqueName="[vista_abonos_cco_cilt].[TOTAL].[All]" dimensionUniqueName="[vista_abonos_cco_cilt]" displayFolder="" count="0" memberValueDatatype="5" unbalanced="0"/>
    <cacheHierarchy uniqueName="[vista_abonos_cco_cilt].[NUMERO_NOMINA]" caption="NUMERO_NOMINA" attribute="1" defaultMemberUniqueName="[vista_abonos_cco_cilt].[NUMERO_NOMINA].[All]" allUniqueName="[vista_abonos_cco_cilt].[NUMERO_NOMINA].[All]" dimensionUniqueName="[vista_abonos_cco_cilt]" displayFolder="" count="0" memberValueDatatype="20" unbalanced="0"/>
    <cacheHierarchy uniqueName="[vista_abonos_cco_cilt].[FechaInicio]" caption="FechaInicio" attribute="1" time="1" defaultMemberUniqueName="[vista_abonos_cco_cilt].[FechaInicio].[All]" allUniqueName="[vista_abonos_cco_cilt].[FechaInicio].[All]" dimensionUniqueName="[vista_abonos_cco_cilt]" displayFolder="" count="0" memberValueDatatype="7" unbalanced="0"/>
    <cacheHierarchy uniqueName="[vista_abonos_cco_cilt].[FechaFin]" caption="FechaFin" attribute="1" time="1" defaultMemberUniqueName="[vista_abonos_cco_cilt].[FechaFin].[All]" allUniqueName="[vista_abonos_cco_cilt].[FechaFin].[All]" dimensionUniqueName="[vista_abonos_cco_cilt]" displayFolder="" count="0" memberValueDatatype="7" unbalanced="0"/>
    <cacheHierarchy uniqueName="[vista_abonos_cco_cilt].[Empresa]" caption="Empresa" attribute="1" defaultMemberUniqueName="[vista_abonos_cco_cilt].[Empresa].[All]" allUniqueName="[vista_abonos_cco_cilt].[Empresa].[All]" dimensionUniqueName="[vista_abonos_cco_cilt]" displayFolder="" count="0" memberValueDatatype="130" unbalanced="0"/>
    <cacheHierarchy uniqueName="[vista_efectivo_cilt].[Fecha]" caption="Fecha" attribute="1" time="1" defaultMemberUniqueName="[vista_efectivo_cilt].[Fecha].[All]" allUniqueName="[vista_efectivo_cilt].[Fecha].[All]" dimensionUniqueName="[vista_efectivo_cilt]" displayFolder="" count="0" memberValueDatatype="7" unbalanced="0"/>
    <cacheHierarchy uniqueName="[vista_efectivo_cilt].[Ingresos]" caption="Ingresos" attribute="1" defaultMemberUniqueName="[vista_efectivo_cilt].[Ingresos].[All]" allUniqueName="[vista_efectivo_cilt].[Ingresos].[All]" dimensionUniqueName="[vista_efectivo_cilt]" displayFolder="" count="0" memberValueDatatype="5" unbalanced="0"/>
    <cacheHierarchy uniqueName="[vista_efectivo_cilt].[Empresa]" caption="Empresa" attribute="1" defaultMemberUniqueName="[vista_efectivo_cilt].[Empresa].[All]" allUniqueName="[vista_efectivo_cilt].[Empresa].[All]" dimensionUniqueName="[vista_efectivo_cilt]" displayFolder="" count="0" memberValueDatatype="130" unbalanced="0"/>
    <cacheHierarchy uniqueName="[vista_efectivo_cilt].[Ingreso Turismo]" caption="Ingreso Turismo" attribute="1" defaultMemberUniqueName="[vista_efectivo_cilt].[Ingreso Turismo].[All]" allUniqueName="[vista_efectivo_cilt].[Ingreso Turismo].[All]" dimensionUniqueName="[vista_efectivo_cilt]" displayFolder="" count="0" memberValueDatatype="5" unbalanced="0"/>
    <cacheHierarchy uniqueName="[CP_CILT_RYMSA].[FECHA_DOCUMENTO (Month Index)]" caption="FECHA_DOCUMENTO (Month Index)" attribute="1" defaultMemberUniqueName="[CP_CILT_RYMSA].[FECHA_DOCUMENTO (Month Index)].[All]" allUniqueName="[CP_CILT_RYMSA].[FECHA_DOCUMENTO (Month Index)].[All]" dimensionUniqueName="[CP_CILT_RYMSA]" displayFolder="" count="0" memberValueDatatype="20" unbalanced="0" hidden="1"/>
    <cacheHierarchy uniqueName="[CP_CILT_RYMSA].[FECHA_VENCE (Month Index)]" caption="FECHA_VENCE (Month Index)" attribute="1" defaultMemberUniqueName="[CP_CILT_RYMSA].[FECHA_VENCE (Month Index)].[All]" allUniqueName="[CP_CILT_RYMSA].[FECHA_VENCE (Month Index)].[All]" dimensionUniqueName="[CP_CILT_RYMSA]" displayFolder="" count="0" memberValueDatatype="20" unbalanced="0" hidden="1"/>
    <cacheHierarchy uniqueName="[PagosAprobadosCredCont].[Fecha Documento (Month Index)]" caption="Fecha Documento (Month Index)" attribute="1" defaultMemberUniqueName="[PagosAprobadosCredCont].[Fecha Documento (Month Index)].[All]" allUniqueName="[PagosAprobadosCredCont].[Fecha Documento (Month Index)].[All]" dimensionUniqueName="[PagosAprobadosCredCont]" displayFolder="" count="0" memberValueDatatype="20" unbalanced="0" hidden="1"/>
    <cacheHierarchy uniqueName="[Rolling_Calendario].[Fecha (Month Index)]" caption="Fecha (Month Index)" attribute="1" defaultMemberUniqueName="[Rolling_Calendario].[Fecha (Month Index)].[All]" allUniqueName="[Rolling_Calendario].[Fecha (Month Index)].[All]" dimensionUniqueName="[Rolling_Calendario]" displayFolder="" count="0" memberValueDatatype="20" unbalanced="0" hidden="1"/>
    <cacheHierarchy uniqueName="[Measures].[Sum of AbonoAprobCOL]" caption="Sum of AbonoAprobCOL" measure="1" displayFolder="" measureGroup="PagosAprobados" count="0"/>
    <cacheHierarchy uniqueName="[Measures].[Sum of AbonoAprobUSD]" caption="Sum of AbonoAprobUSD" measure="1" displayFolder="" measureGroup="PagosAprobados" count="0"/>
    <cacheHierarchy uniqueName="[Measures].[TotalPagarCRC]" caption="TotalPagarCRC" measure="1" displayFolder="" measureGroup="PagosAprobados" count="0"/>
    <cacheHierarchy uniqueName="[Measures].[TotalPagarUSD]" caption="TotalPagarUSD" measure="1" displayFolder="" measureGroup="PagosAprobados" count="0"/>
    <cacheHierarchy uniqueName="[Measures].[IngresoTotal]" caption="IngresoTotal" measure="1" displayFolder="" measureGroup="vista_efectivo_cilt" count="0"/>
    <cacheHierarchy uniqueName="[Measures].[Presupuesto Pagos]" caption="Presupuesto Pagos" measure="1" displayFolder="" measureGroup="vista_efectivo_cilt" count="0"/>
    <cacheHierarchy uniqueName="[Measures].[TotalPagarCRC2]" caption="TotalPagarCRC2" measure="1" displayFolder="" measureGroup="PagosAprobadosCredCont" count="0"/>
    <cacheHierarchy uniqueName="[Measures].[TotalPagarDOLARES]" caption="TotalPagarDOLARES" measure="1" displayFolder="" measureGroup="PagosAprobadosCredCont" count="0"/>
    <cacheHierarchy uniqueName="[Measures].[__XL_Count CP_CILT_RYMSA]" caption="__XL_Count CP_CILT_RYMSA" measure="1" displayFolder="" measureGroup="CP_CILT_RYMSA" count="0" hidden="1"/>
    <cacheHierarchy uniqueName="[Measures].[__XL_Count FacturasVencidas]" caption="__XL_Count FacturasVencidas" measure="1" displayFolder="" measureGroup="FacturasVencidas" count="0" hidden="1"/>
    <cacheHierarchy uniqueName="[Measures].[__XL_Count FacturasSinVencer]" caption="__XL_Count FacturasSinVencer" measure="1" displayFolder="" measureGroup="FacturasSinVencer" count="0" hidden="1"/>
    <cacheHierarchy uniqueName="[Measures].[__XL_Count PagosAprobados]" caption="__XL_Count PagosAprobados" measure="1" displayFolder="" measureGroup="PagosAprobados" count="0" hidden="1"/>
    <cacheHierarchy uniqueName="[Measures].[__XL_Count vista_efectivo_cilt]" caption="__XL_Count vista_efectivo_cilt" measure="1" displayFolder="" measureGroup="vista_efectivo_cilt" count="0" hidden="1"/>
    <cacheHierarchy uniqueName="[Measures].[__XL_Count Rolling_Calendario]" caption="__XL_Count Rolling_Calendario" measure="1" displayFolder="" measureGroup="Rolling_Calendario" count="0" hidden="1"/>
    <cacheHierarchy uniqueName="[Measures].[__XL_Count vista_abonos_cco_cilt]" caption="__XL_Count vista_abonos_cco_cilt" measure="1" displayFolder="" measureGroup="vista_abonos_cco_cilt" count="0" hidden="1"/>
    <cacheHierarchy uniqueName="[Measures].[__XL_Count PagosContado]" caption="__XL_Count PagosContado" measure="1" displayFolder="" measureGroup="PagosContado" count="0" hidden="1"/>
    <cacheHierarchy uniqueName="[Measures].[__XL_Count PagosAprobadosCredCont]" caption="__XL_Count PagosAprobadosCredCont" measure="1" displayFolder="" measureGroup="PagosAprobadosCredCont" count="0" hidden="1"/>
    <cacheHierarchy uniqueName="[Measures].[__XL_Count RC_HISTO_CP]" caption="__XL_Count RC_HISTO_CP" measure="1" displayFolder="" measureGroup="RC_HISTO_CP" count="0" hidden="1"/>
    <cacheHierarchy uniqueName="[Measures].[__No measures defined]" caption="__No measures defined" measure="1" displayFolder="" count="0" hidden="1"/>
    <cacheHierarchy uniqueName="[Measures].[Sum of MONTO]" caption="Sum of MONTO" measure="1" displayFolder="" measureGroup="CP_CILT_RYMSA" count="0" oneField="1" hidden="1">
      <fieldsUsage count="1">
        <fieldUsage x="7"/>
      </fieldsUsage>
      <extLst>
        <ext xmlns:x15="http://schemas.microsoft.com/office/spreadsheetml/2010/11/main" uri="{B97F6D7D-B522-45F9-BDA1-12C45D357490}">
          <x15:cacheHierarchy aggregatedColumn="11"/>
        </ext>
      </extLst>
    </cacheHierarchy>
    <cacheHierarchy uniqueName="[Measures].[Sum of SALDO]" caption="Sum of SALDO" measure="1" displayFolder="" measureGroup="CP_CILT_RYMSA" count="0" oneField="1" hidden="1">
      <fieldsUsage count="1">
        <fieldUsage x="8"/>
      </fieldsUsage>
      <extLst>
        <ext xmlns:x15="http://schemas.microsoft.com/office/spreadsheetml/2010/11/main" uri="{B97F6D7D-B522-45F9-BDA1-12C45D357490}">
          <x15:cacheHierarchy aggregatedColumn="12"/>
        </ext>
      </extLst>
    </cacheHierarchy>
    <cacheHierarchy uniqueName="[Measures].[Sum of Monto_colones]" caption="Sum of Monto_colones" measure="1" displayFolder="" measureGroup="CP_CILT_RYMSA" count="0" oneField="1" hidden="1">
      <fieldsUsage count="1">
        <fieldUsage x="9"/>
      </fieldsUsage>
      <extLst>
        <ext xmlns:x15="http://schemas.microsoft.com/office/spreadsheetml/2010/11/main" uri="{B97F6D7D-B522-45F9-BDA1-12C45D357490}">
          <x15:cacheHierarchy aggregatedColumn="13"/>
        </ext>
      </extLst>
    </cacheHierarchy>
    <cacheHierarchy uniqueName="[Measures].[Count of DOCUMENTO]" caption="Count of DOCUMENTO" measure="1" displayFolder="" measureGroup="FacturasVencidas" count="0" hidden="1">
      <extLst>
        <ext xmlns:x15="http://schemas.microsoft.com/office/spreadsheetml/2010/11/main" uri="{B97F6D7D-B522-45F9-BDA1-12C45D357490}">
          <x15:cacheHierarchy aggregatedColumn="51"/>
        </ext>
      </extLst>
    </cacheHierarchy>
    <cacheHierarchy uniqueName="[Measures].[Count of DOCUMENTO 2]" caption="Count of DOCUMENTO 2" measure="1" displayFolder="" measureGroup="FacturasSinVencer" count="0" hidden="1">
      <extLst>
        <ext xmlns:x15="http://schemas.microsoft.com/office/spreadsheetml/2010/11/main" uri="{B97F6D7D-B522-45F9-BDA1-12C45D357490}">
          <x15:cacheHierarchy aggregatedColumn="32"/>
        </ext>
      </extLst>
    </cacheHierarchy>
    <cacheHierarchy uniqueName="[Measures].[Sum of SaldoCOL]" caption="Sum of SaldoCOL" measure="1" displayFolder="" measureGroup="PagosAprobados" count="0" hidden="1">
      <extLst>
        <ext xmlns:x15="http://schemas.microsoft.com/office/spreadsheetml/2010/11/main" uri="{B97F6D7D-B522-45F9-BDA1-12C45D357490}">
          <x15:cacheHierarchy aggregatedColumn="77"/>
        </ext>
      </extLst>
    </cacheHierarchy>
    <cacheHierarchy uniqueName="[Measures].[Sum of SaldoUSD]" caption="Sum of SaldoUSD" measure="1" displayFolder="" measureGroup="PagosAprobados" count="0" hidden="1">
      <extLst>
        <ext xmlns:x15="http://schemas.microsoft.com/office/spreadsheetml/2010/11/main" uri="{B97F6D7D-B522-45F9-BDA1-12C45D357490}">
          <x15:cacheHierarchy aggregatedColumn="76"/>
        </ext>
      </extLst>
    </cacheHierarchy>
    <cacheHierarchy uniqueName="[Measures].[Sum of AbonoAprobCOL 2]" caption="Sum of AbonoAprobCOL 2" measure="1" displayFolder="" measureGroup="PagosAprobados" count="0" hidden="1">
      <extLst>
        <ext xmlns:x15="http://schemas.microsoft.com/office/spreadsheetml/2010/11/main" uri="{B97F6D7D-B522-45F9-BDA1-12C45D357490}">
          <x15:cacheHierarchy aggregatedColumn="78"/>
        </ext>
      </extLst>
    </cacheHierarchy>
    <cacheHierarchy uniqueName="[Measures].[Sum of AbonoAprobUSD 2]" caption="Sum of AbonoAprobUSD 2" measure="1" displayFolder="" measureGroup="PagosAprobados" count="0" hidden="1">
      <extLst>
        <ext xmlns:x15="http://schemas.microsoft.com/office/spreadsheetml/2010/11/main" uri="{B97F6D7D-B522-45F9-BDA1-12C45D357490}">
          <x15:cacheHierarchy aggregatedColumn="79"/>
        </ext>
      </extLst>
    </cacheHierarchy>
    <cacheHierarchy uniqueName="[Measures].[Sum of MONTO 2]" caption="Sum of MONTO 2" measure="1" displayFolder="" measureGroup="FacturasVencidas" count="0" hidden="1">
      <extLst>
        <ext xmlns:x15="http://schemas.microsoft.com/office/spreadsheetml/2010/11/main" uri="{B97F6D7D-B522-45F9-BDA1-12C45D357490}">
          <x15:cacheHierarchy aggregatedColumn="57"/>
        </ext>
      </extLst>
    </cacheHierarchy>
    <cacheHierarchy uniqueName="[Measures].[Sum of MONTO 3]" caption="Sum of MONTO 3" measure="1" displayFolder="" measureGroup="FacturasSinVencer" count="0" hidden="1">
      <extLst>
        <ext xmlns:x15="http://schemas.microsoft.com/office/spreadsheetml/2010/11/main" uri="{B97F6D7D-B522-45F9-BDA1-12C45D357490}">
          <x15:cacheHierarchy aggregatedColumn="38"/>
        </ext>
      </extLst>
    </cacheHierarchy>
    <cacheHierarchy uniqueName="[Measures].[Sum of SaldoUSD 2]" caption="Sum of SaldoUSD 2" measure="1" displayFolder="" measureGroup="CP_CILT_RYMSA" count="0" hidden="1">
      <extLst>
        <ext xmlns:x15="http://schemas.microsoft.com/office/spreadsheetml/2010/11/main" uri="{B97F6D7D-B522-45F9-BDA1-12C45D357490}">
          <x15:cacheHierarchy aggregatedColumn="19"/>
        </ext>
      </extLst>
    </cacheHierarchy>
    <cacheHierarchy uniqueName="[Measures].[Sum of Ingresos]" caption="Sum of Ingresos" measure="1" displayFolder="" measureGroup="vista_efectivo_cilt" count="0" hidden="1">
      <extLst>
        <ext xmlns:x15="http://schemas.microsoft.com/office/spreadsheetml/2010/11/main" uri="{B97F6D7D-B522-45F9-BDA1-12C45D357490}">
          <x15:cacheHierarchy aggregatedColumn="156"/>
        </ext>
      </extLst>
    </cacheHierarchy>
    <cacheHierarchy uniqueName="[Measures].[Sum of Ingreso Turismo]" caption="Sum of Ingreso Turismo" measure="1" displayFolder="" measureGroup="vista_efectivo_cilt" count="0" hidden="1">
      <extLst>
        <ext xmlns:x15="http://schemas.microsoft.com/office/spreadsheetml/2010/11/main" uri="{B97F6D7D-B522-45F9-BDA1-12C45D357490}">
          <x15:cacheHierarchy aggregatedColumn="158"/>
        </ext>
      </extLst>
    </cacheHierarchy>
    <cacheHierarchy uniqueName="[Measures].[Sum of TOTAL]" caption="Sum of TOTAL" measure="1" displayFolder="" measureGroup="vista_abonos_cco_cilt" count="0" hidden="1">
      <extLst>
        <ext xmlns:x15="http://schemas.microsoft.com/office/spreadsheetml/2010/11/main" uri="{B97F6D7D-B522-45F9-BDA1-12C45D357490}">
          <x15:cacheHierarchy aggregatedColumn="150"/>
        </ext>
      </extLst>
    </cacheHierarchy>
    <cacheHierarchy uniqueName="[Measures].[Count of NOMBRE]" caption="Count of NOMBRE" measure="1" displayFolder="" measureGroup="vista_abonos_cco_cilt" count="0" hidden="1">
      <extLst>
        <ext xmlns:x15="http://schemas.microsoft.com/office/spreadsheetml/2010/11/main" uri="{B97F6D7D-B522-45F9-BDA1-12C45D357490}">
          <x15:cacheHierarchy aggregatedColumn="147"/>
        </ext>
      </extLst>
    </cacheHierarchy>
    <cacheHierarchy uniqueName="[Measures].[Sum of SaldoDOL]" caption="Sum of SaldoDOL" measure="1" displayFolder="" measureGroup="PagosAprobadosCredCont" count="0" hidden="1">
      <extLst>
        <ext xmlns:x15="http://schemas.microsoft.com/office/spreadsheetml/2010/11/main" uri="{B97F6D7D-B522-45F9-BDA1-12C45D357490}">
          <x15:cacheHierarchy aggregatedColumn="97"/>
        </ext>
      </extLst>
    </cacheHierarchy>
    <cacheHierarchy uniqueName="[Measures].[Sum of SaldoCOLONES]" caption="Sum of SaldoCOLONES" measure="1" displayFolder="" measureGroup="PagosAprobadosCredCont" count="0" hidden="1">
      <extLst>
        <ext xmlns:x15="http://schemas.microsoft.com/office/spreadsheetml/2010/11/main" uri="{B97F6D7D-B522-45F9-BDA1-12C45D357490}">
          <x15:cacheHierarchy aggregatedColumn="92"/>
        </ext>
      </extLst>
    </cacheHierarchy>
    <cacheHierarchy uniqueName="[Measures].[Sum of AbonoAprobCOLONES]" caption="Sum of AbonoAprobCOLONES" measure="1" displayFolder="" measureGroup="PagosAprobadosCredCont" count="0" hidden="1">
      <extLst>
        <ext xmlns:x15="http://schemas.microsoft.com/office/spreadsheetml/2010/11/main" uri="{B97F6D7D-B522-45F9-BDA1-12C45D357490}">
          <x15:cacheHierarchy aggregatedColumn="93"/>
        </ext>
      </extLst>
    </cacheHierarchy>
    <cacheHierarchy uniqueName="[Measures].[Sum of SaldoDOLARES]" caption="Sum of SaldoDOLARES" measure="1" displayFolder="" measureGroup="PagosAprobadosCredCont" count="0" hidden="1">
      <extLst>
        <ext xmlns:x15="http://schemas.microsoft.com/office/spreadsheetml/2010/11/main" uri="{B97F6D7D-B522-45F9-BDA1-12C45D357490}">
          <x15:cacheHierarchy aggregatedColumn="91"/>
        </ext>
      </extLst>
    </cacheHierarchy>
    <cacheHierarchy uniqueName="[Measures].[Sum of AbonoAprobDOLARES]" caption="Sum of AbonoAprobDOLARES" measure="1" displayFolder="" measureGroup="PagosAprobadosCredCont" count="0" hidden="1">
      <extLst>
        <ext xmlns:x15="http://schemas.microsoft.com/office/spreadsheetml/2010/11/main" uri="{B97F6D7D-B522-45F9-BDA1-12C45D357490}">
          <x15:cacheHierarchy aggregatedColumn="94"/>
        </ext>
      </extLst>
    </cacheHierarchy>
  </cacheHierarchies>
  <kpis count="0"/>
  <dimensions count="11">
    <dimension name="CP_CILT_RYMSA" uniqueName="[CP_CILT_RYMSA]" caption="CP_CILT_RYMSA"/>
    <dimension name="FacturasSinVencer" uniqueName="[FacturasSinVencer]" caption="FacturasSinVencer"/>
    <dimension name="FacturasVencidas" uniqueName="[FacturasVencidas]" caption="FacturasVencidas"/>
    <dimension measure="1" name="Measures" uniqueName="[Measures]" caption="Measures"/>
    <dimension name="PagosAprobados" uniqueName="[PagosAprobados]" caption="PagosAprobados"/>
    <dimension name="PagosAprobadosCredCont" uniqueName="[PagosAprobadosCredCont]" caption="PagosAprobadosCredCont"/>
    <dimension name="PagosContado" uniqueName="[PagosContado]" caption="PagosContado"/>
    <dimension name="RC_HISTO_CP" uniqueName="[RC_HISTO_CP]" caption="RC_HISTO_CP"/>
    <dimension name="Rolling_Calendario" uniqueName="[Rolling_Calendario]" caption="Rolling_Calendario"/>
    <dimension name="vista_abonos_cco_cilt" uniqueName="[vista_abonos_cco_cilt]" caption="vista_abonos_cco_cilt"/>
    <dimension name="vista_efectivo_cilt" uniqueName="[vista_efectivo_cilt]" caption="vista_efectivo_cilt"/>
  </dimensions>
  <measureGroups count="10">
    <measureGroup name="CP_CILT_RYMSA" caption="CP_CILT_RYMSA"/>
    <measureGroup name="FacturasSinVencer" caption="FacturasSinVencer"/>
    <measureGroup name="FacturasVencidas" caption="FacturasVencidas"/>
    <measureGroup name="PagosAprobados" caption="PagosAprobados"/>
    <measureGroup name="PagosAprobadosCredCont" caption="PagosAprobadosCredCont"/>
    <measureGroup name="PagosContado" caption="PagosContado"/>
    <measureGroup name="RC_HISTO_CP" caption="RC_HISTO_CP"/>
    <measureGroup name="Rolling_Calendario" caption="Rolling_Calendario"/>
    <measureGroup name="vista_abonos_cco_cilt" caption="vista_abonos_cco_cilt"/>
    <measureGroup name="vista_efectivo_cilt" caption="vista_efectivo_cilt"/>
  </measureGroups>
  <maps count="15">
    <map measureGroup="0" dimension="0"/>
    <map measureGroup="0" dimension="8"/>
    <map measureGroup="1" dimension="1"/>
    <map measureGroup="1" dimension="8"/>
    <map measureGroup="2" dimension="2"/>
    <map measureGroup="2" dimension="8"/>
    <map measureGroup="3" dimension="4"/>
    <map measureGroup="4" dimension="5"/>
    <map measureGroup="5" dimension="6"/>
    <map measureGroup="6" dimension="7"/>
    <map measureGroup="7" dimension="8"/>
    <map measureGroup="8" dimension="8"/>
    <map measureGroup="8" dimension="9"/>
    <map measureGroup="9" dimension="8"/>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fael Esteban Molina" refreshedDate="45411.449329745374" backgroundQuery="1" createdVersion="8" refreshedVersion="8" minRefreshableVersion="3" recordCount="0" supportSubquery="1" supportAdvancedDrill="1" xr:uid="{DA5A0DD4-2D67-49A7-AE79-CB91757D732F}">
  <cacheSource type="external" connectionId="11"/>
  <cacheFields count="5">
    <cacheField name="[PagosAprobadosCredCont].[Tipo Proveedor].[Tipo Proveedor]" caption="Tipo Proveedor" numFmtId="0" hierarchy="90" level="1">
      <sharedItems count="2">
        <s v="Contado"/>
        <s v="Crédito"/>
      </sharedItems>
    </cacheField>
    <cacheField name="[PagosAprobadosCredCont].[Moneda].[Moneda]" caption="Moneda" numFmtId="0" hierarchy="81" level="1">
      <sharedItems count="2">
        <s v="CRC"/>
        <s v="USD"/>
      </sharedItems>
    </cacheField>
    <cacheField name="[PagosAprobadosCredCont].[Descripcion CTA Presup].[Descripcion CTA Presup]" caption="Descripcion CTA Presup" numFmtId="0" hierarchy="89" level="1">
      <sharedItems count="11">
        <s v="Mantenimiento de carrocerías externas y vidrios"/>
        <s v="Repuestos para Mantenimiento de UT"/>
        <s v="Compra de baterías para UT"/>
        <s v="Compra de Filtros para UT"/>
        <s v="Compras de Insumos de Oficina"/>
        <s v="Insumos de Limpieza"/>
        <s v="Servicio de diagnóstico de cajas de transmisión"/>
        <s v="Servicios de Grúa por FR Carretera - TURINTEL"/>
        <s v="Servicios de reparación de radiadores"/>
        <s v="Compra de aceites y lubricantes para UT"/>
        <s v="Compra de llantas y recauches para UT"/>
      </sharedItems>
    </cacheField>
    <cacheField name="[Measures].[TotalPagarCRC2]" caption="TotalPagarCRC2" numFmtId="0" hierarchy="169" level="32767"/>
    <cacheField name="[Measures].[TotalPagarDOLARES]" caption="TotalPagarDOLARES" numFmtId="0" hierarchy="170" level="32767"/>
  </cacheFields>
  <cacheHierarchies count="203">
    <cacheHierarchy uniqueName="[CP_CILT_RYMSA].[CIA]" caption="CIA" attribute="1" defaultMemberUniqueName="[CP_CILT_RYMSA].[CIA].[All]" allUniqueName="[CP_CILT_RYMSA].[CIA].[All]" dimensionUniqueName="[CP_CILT_RYMSA]" displayFolder="" count="0" memberValueDatatype="130" unbalanced="0"/>
    <cacheHierarchy uniqueName="[CP_CILT_RYMSA].[MONEDA]" caption="MONEDA" attribute="1" defaultMemberUniqueName="[CP_CILT_RYMSA].[MONEDA].[All]" allUniqueName="[CP_CILT_RYMSA].[MONEDA].[All]" dimensionUniqueName="[CP_CILT_RYMSA]" displayFolder="" count="0" memberValueDatatype="130" unbalanced="0"/>
    <cacheHierarchy uniqueName="[CP_CILT_RYMSA].[TIPOPROV]" caption="TIPOPROV" attribute="1" defaultMemberUniqueName="[CP_CILT_RYMSA].[TIPOPROV].[All]" allUniqueName="[CP_CILT_RYMSA].[TIPOPROV].[All]" dimensionUniqueName="[CP_CILT_RYMSA]" displayFolder="" count="0" memberValueDatatype="130" unbalanced="0"/>
    <cacheHierarchy uniqueName="[CP_CILT_RYMSA].[PROVEEDOR]" caption="PROVEEDOR" attribute="1" defaultMemberUniqueName="[CP_CILT_RYMSA].[PROVEEDOR].[All]" allUniqueName="[CP_CILT_RYMSA].[PROVEEDOR].[All]" dimensionUniqueName="[CP_CILT_RYMSA]" displayFolder="" count="0" memberValueDatatype="130" unbalanced="0"/>
    <cacheHierarchy uniqueName="[CP_CILT_RYMSA].[Nombre]" caption="Nombre" attribute="1" defaultMemberUniqueName="[CP_CILT_RYMSA].[Nombre].[All]" allUniqueName="[CP_CILT_RYMSA].[Nombre].[All]" dimensionUniqueName="[CP_CILT_RYMSA]" displayFolder="" count="0" memberValueDatatype="130" unbalanced="0"/>
    <cacheHierarchy uniqueName="[CP_CILT_RYMSA].[DOCUMENTO]" caption="DOCUMENTO" attribute="1" defaultMemberUniqueName="[CP_CILT_RYMSA].[DOCUMENTO].[All]" allUniqueName="[CP_CILT_RYMSA].[DOCUMENTO].[All]" dimensionUniqueName="[CP_CILT_RYMSA]" displayFolder="" count="0" memberValueDatatype="130" unbalanced="0"/>
    <cacheHierarchy uniqueName="[CP_CILT_RYMSA].[FECHA_DOCUMENTO]" caption="FECHA_DOCUMENTO" attribute="1" time="1" defaultMemberUniqueName="[CP_CILT_RYMSA].[FECHA_DOCUMENTO].[All]" allUniqueName="[CP_CILT_RYMSA].[FECHA_DOCUMENTO].[All]" dimensionUniqueName="[CP_CILT_RYMSA]" displayFolder="" count="0" memberValueDatatype="7" unbalanced="0"/>
    <cacheHierarchy uniqueName="[CP_CILT_RYMSA].[FECHA_VENCE]" caption="FECHA_VENCE" attribute="1" time="1" defaultMemberUniqueName="[CP_CILT_RYMSA].[FECHA_VENCE].[All]" allUniqueName="[CP_CILT_RYMSA].[FECHA_VENCE].[All]" dimensionUniqueName="[CP_CILT_RYMSA]" displayFolder="" count="0" memberValueDatatype="7" unbalanced="0"/>
    <cacheHierarchy uniqueName="[CP_CILT_RYMSA].[NOTAS]" caption="NOTAS" attribute="1" defaultMemberUniqueName="[CP_CILT_RYMSA].[NOTAS].[All]" allUniqueName="[CP_CILT_RYMSA].[NOTAS].[All]" dimensionUniqueName="[CP_CILT_RYMSA]" displayFolder="" count="0" memberValueDatatype="130" unbalanced="0"/>
    <cacheHierarchy uniqueName="[CP_CILT_RYMSA].[diasmora]" caption="diasmora" attribute="1" defaultMemberUniqueName="[CP_CILT_RYMSA].[diasmora].[All]" allUniqueName="[CP_CILT_RYMSA].[diasmora].[All]" dimensionUniqueName="[CP_CILT_RYMSA]" displayFolder="" count="0" memberValueDatatype="20" unbalanced="0"/>
    <cacheHierarchy uniqueName="[CP_CILT_RYMSA].[TIPO_MORA]" caption="TIPO_MORA" attribute="1" defaultMemberUniqueName="[CP_CILT_RYMSA].[TIPO_MORA].[All]" allUniqueName="[CP_CILT_RYMSA].[TIPO_MORA].[All]" dimensionUniqueName="[CP_CILT_RYMSA]" displayFolder="" count="0" memberValueDatatype="130" unbalanced="0"/>
    <cacheHierarchy uniqueName="[CP_CILT_RYMSA].[MONTO]" caption="MONTO" attribute="1" defaultMemberUniqueName="[CP_CILT_RYMSA].[MONTO].[All]" allUniqueName="[CP_CILT_RYMSA].[MONTO].[All]" dimensionUniqueName="[CP_CILT_RYMSA]" displayFolder="" count="0" memberValueDatatype="5" unbalanced="0"/>
    <cacheHierarchy uniqueName="[CP_CILT_RYMSA].[SALDO]" caption="SALDO" attribute="1" defaultMemberUniqueName="[CP_CILT_RYMSA].[SALDO].[All]" allUniqueName="[CP_CILT_RYMSA].[SALDO].[All]" dimensionUniqueName="[CP_CILT_RYMSA]" displayFolder="" count="0" memberValueDatatype="5" unbalanced="0"/>
    <cacheHierarchy uniqueName="[CP_CILT_RYMSA].[Monto_colones]" caption="Monto_colones" attribute="1" defaultMemberUniqueName="[CP_CILT_RYMSA].[Monto_colones].[All]" allUniqueName="[CP_CILT_RYMSA].[Monto_colones].[All]" dimensionUniqueName="[CP_CILT_RYMSA]" displayFolder="" count="0" memberValueDatatype="5" unbalanced="0"/>
    <cacheHierarchy uniqueName="[CP_CILT_RYMSA].[Saldo_colones]" caption="Saldo_colones" attribute="1" defaultMemberUniqueName="[CP_CILT_RYMSA].[Saldo_colones].[All]" allUniqueName="[CP_CILT_RYMSA].[Saldo_colones].[All]" dimensionUniqueName="[CP_CILT_RYMSA]" displayFolder="" count="0" memberValueDatatype="5" unbalanced="0"/>
    <cacheHierarchy uniqueName="[CP_CILT_RYMSA].[CTA_PRESUPUESTO]" caption="CTA_PRESUPUESTO" attribute="1" defaultMemberUniqueName="[CP_CILT_RYMSA].[CTA_PRESUPUESTO].[All]" allUniqueName="[CP_CILT_RYMSA].[CTA_PRESUPUESTO].[All]" dimensionUniqueName="[CP_CILT_RYMSA]" displayFolder="" count="0" memberValueDatatype="130" unbalanced="0"/>
    <cacheHierarchy uniqueName="[CP_CILT_RYMSA].[APLICACION]" caption="APLICACION" attribute="1" defaultMemberUniqueName="[CP_CILT_RYMSA].[APLICACION].[All]" allUniqueName="[CP_CILT_RYMSA].[APLICACION].[All]" dimensionUniqueName="[CP_CILT_RYMSA]" displayFolder="" count="0" memberValueDatatype="130" unbalanced="0"/>
    <cacheHierarchy uniqueName="[CP_CILT_RYMSA].[EMBARQUE]" caption="EMBARQUE" attribute="1" defaultMemberUniqueName="[CP_CILT_RYMSA].[EMBARQUE].[All]" allUniqueName="[CP_CILT_RYMSA].[EMBARQUE].[All]" dimensionUniqueName="[CP_CILT_RYMSA]" displayFolder="" count="0" memberValueDatatype="130" unbalanced="0"/>
    <cacheHierarchy uniqueName="[CP_CILT_RYMSA].[CONTA_CRED]" caption="CONTA_CRED" attribute="1" defaultMemberUniqueName="[CP_CILT_RYMSA].[CONTA_CRED].[All]" allUniqueName="[CP_CILT_RYMSA].[CONTA_CRED].[All]" dimensionUniqueName="[CP_CILT_RYMSA]" displayFolder="" count="0" memberValueDatatype="130" unbalanced="0"/>
    <cacheHierarchy uniqueName="[CP_CILT_RYMSA].[SaldoUSD]" caption="SaldoUSD" attribute="1" defaultMemberUniqueName="[CP_CILT_RYMSA].[SaldoUSD].[All]" allUniqueName="[CP_CILT_RYMSA].[SaldoUSD].[All]" dimensionUniqueName="[CP_CILT_RYMSA]" displayFolder="" count="0" memberValueDatatype="5" unbalanced="0"/>
    <cacheHierarchy uniqueName="[CP_CILT_RYMSA].[MontoOriginalUSD]" caption="MontoOriginalUSD" attribute="1" defaultMemberUniqueName="[CP_CILT_RYMSA].[MontoOriginalUSD].[All]" allUniqueName="[CP_CILT_RYMSA].[MontoOriginalUSD].[All]" dimensionUniqueName="[CP_CILT_RYMSA]" displayFolder="" count="0" memberValueDatatype="5" unbalanced="0"/>
    <cacheHierarchy uniqueName="[CP_CILT_RYMSA].[FECHA_DOCUMENTO (Year)]" caption="FECHA_DOCUMENTO (Year)" attribute="1" defaultMemberUniqueName="[CP_CILT_RYMSA].[FECHA_DOCUMENTO (Year)].[All]" allUniqueName="[CP_CILT_RYMSA].[FECHA_DOCUMENTO (Year)].[All]" dimensionUniqueName="[CP_CILT_RYMSA]" displayFolder="" count="0" memberValueDatatype="130" unbalanced="0"/>
    <cacheHierarchy uniqueName="[CP_CILT_RYMSA].[FECHA_DOCUMENTO (Quarter)]" caption="FECHA_DOCUMENTO (Quarter)" attribute="1" defaultMemberUniqueName="[CP_CILT_RYMSA].[FECHA_DOCUMENTO (Quarter)].[All]" allUniqueName="[CP_CILT_RYMSA].[FECHA_DOCUMENTO (Quarter)].[All]" dimensionUniqueName="[CP_CILT_RYMSA]" displayFolder="" count="0" memberValueDatatype="130" unbalanced="0"/>
    <cacheHierarchy uniqueName="[CP_CILT_RYMSA].[FECHA_DOCUMENTO (Month)]" caption="FECHA_DOCUMENTO (Month)" attribute="1" defaultMemberUniqueName="[CP_CILT_RYMSA].[FECHA_DOCUMENTO (Month)].[All]" allUniqueName="[CP_CILT_RYMSA].[FECHA_DOCUMENTO (Month)].[All]" dimensionUniqueName="[CP_CILT_RYMSA]" displayFolder="" count="0" memberValueDatatype="130" unbalanced="0"/>
    <cacheHierarchy uniqueName="[CP_CILT_RYMSA].[FECHA_VENCE (Year)]" caption="FECHA_VENCE (Year)" attribute="1" defaultMemberUniqueName="[CP_CILT_RYMSA].[FECHA_VENCE (Year)].[All]" allUniqueName="[CP_CILT_RYMSA].[FECHA_VENCE (Year)].[All]" dimensionUniqueName="[CP_CILT_RYMSA]" displayFolder="" count="0" memberValueDatatype="130" unbalanced="0"/>
    <cacheHierarchy uniqueName="[CP_CILT_RYMSA].[FECHA_VENCE (Quarter)]" caption="FECHA_VENCE (Quarter)" attribute="1" defaultMemberUniqueName="[CP_CILT_RYMSA].[FECHA_VENCE (Quarter)].[All]" allUniqueName="[CP_CILT_RYMSA].[FECHA_VENCE (Quarter)].[All]" dimensionUniqueName="[CP_CILT_RYMSA]" displayFolder="" count="0" memberValueDatatype="130" unbalanced="0"/>
    <cacheHierarchy uniqueName="[CP_CILT_RYMSA].[FECHA_VENCE (Month)]" caption="FECHA_VENCE (Month)" attribute="1" defaultMemberUniqueName="[CP_CILT_RYMSA].[FECHA_VENCE (Month)].[All]" allUniqueName="[CP_CILT_RYMSA].[FECHA_VENCE (Month)].[All]" dimensionUniqueName="[CP_CILT_RYMSA]" displayFolder="" count="0" memberValueDatatype="130" unbalanced="0"/>
    <cacheHierarchy uniqueName="[FacturasSinVencer].[CIA]" caption="CIA" attribute="1" defaultMemberUniqueName="[FacturasSinVencer].[CIA].[All]" allUniqueName="[FacturasSinVencer].[CIA].[All]" dimensionUniqueName="[FacturasSinVencer]" displayFolder="" count="0" memberValueDatatype="130" unbalanced="0"/>
    <cacheHierarchy uniqueName="[FacturasSinVencer].[MONEDA]" caption="MONEDA" attribute="1" defaultMemberUniqueName="[FacturasSinVencer].[MONEDA].[All]" allUniqueName="[FacturasSinVencer].[MONEDA].[All]" dimensionUniqueName="[FacturasSinVencer]" displayFolder="" count="0" memberValueDatatype="130" unbalanced="0"/>
    <cacheHierarchy uniqueName="[FacturasSinVencer].[TIPOPROV]" caption="TIPOPROV" attribute="1" defaultMemberUniqueName="[FacturasSinVencer].[TIPOPROV].[All]" allUniqueName="[FacturasSinVencer].[TIPOPROV].[All]" dimensionUniqueName="[FacturasSinVencer]" displayFolder="" count="0" memberValueDatatype="130" unbalanced="0"/>
    <cacheHierarchy uniqueName="[FacturasSinVencer].[PROVEEDOR]" caption="PROVEEDOR" attribute="1" defaultMemberUniqueName="[FacturasSinVencer].[PROVEEDOR].[All]" allUniqueName="[FacturasSinVencer].[PROVEEDOR].[All]" dimensionUniqueName="[FacturasSinVencer]" displayFolder="" count="0" memberValueDatatype="130" unbalanced="0"/>
    <cacheHierarchy uniqueName="[FacturasSinVencer].[Nombre]" caption="Nombre" attribute="1" defaultMemberUniqueName="[FacturasSinVencer].[Nombre].[All]" allUniqueName="[FacturasSinVencer].[Nombre].[All]" dimensionUniqueName="[FacturasSinVencer]" displayFolder="" count="0" memberValueDatatype="130" unbalanced="0"/>
    <cacheHierarchy uniqueName="[FacturasSinVencer].[DOCUMENTO]" caption="DOCUMENTO" attribute="1" defaultMemberUniqueName="[FacturasSinVencer].[DOCUMENTO].[All]" allUniqueName="[FacturasSinVencer].[DOCUMENTO].[All]" dimensionUniqueName="[FacturasSinVencer]" displayFolder="" count="0" memberValueDatatype="130" unbalanced="0"/>
    <cacheHierarchy uniqueName="[FacturasSinVencer].[FECHA_DOCUMENTO]" caption="FECHA_DOCUMENTO" attribute="1" time="1" defaultMemberUniqueName="[FacturasSinVencer].[FECHA_DOCUMENTO].[All]" allUniqueName="[FacturasSinVencer].[FECHA_DOCUMENTO].[All]" dimensionUniqueName="[FacturasSinVencer]" displayFolder="" count="0" memberValueDatatype="7" unbalanced="0"/>
    <cacheHierarchy uniqueName="[FacturasSinVencer].[FECHA_VENCE]" caption="FECHA_VENCE" attribute="1" time="1" defaultMemberUniqueName="[FacturasSinVencer].[FECHA_VENCE].[All]" allUniqueName="[FacturasSinVencer].[FECHA_VENCE].[All]" dimensionUniqueName="[FacturasSinVencer]" displayFolder="" count="0" memberValueDatatype="7" unbalanced="0"/>
    <cacheHierarchy uniqueName="[FacturasSinVencer].[NOTAS]" caption="NOTAS" attribute="1" defaultMemberUniqueName="[FacturasSinVencer].[NOTAS].[All]" allUniqueName="[FacturasSinVencer].[NOTAS].[All]" dimensionUniqueName="[FacturasSinVencer]" displayFolder="" count="0" memberValueDatatype="130" unbalanced="0"/>
    <cacheHierarchy uniqueName="[FacturasSinVencer].[diasmora]" caption="diasmora" attribute="1" defaultMemberUniqueName="[FacturasSinVencer].[diasmora].[All]" allUniqueName="[FacturasSinVencer].[diasmora].[All]" dimensionUniqueName="[FacturasSinVencer]" displayFolder="" count="0" memberValueDatatype="20" unbalanced="0"/>
    <cacheHierarchy uniqueName="[FacturasSinVencer].[TIPO_MORA]" caption="TIPO_MORA" attribute="1" defaultMemberUniqueName="[FacturasSinVencer].[TIPO_MORA].[All]" allUniqueName="[FacturasSinVencer].[TIPO_MORA].[All]" dimensionUniqueName="[FacturasSinVencer]" displayFolder="" count="0" memberValueDatatype="130" unbalanced="0"/>
    <cacheHierarchy uniqueName="[FacturasSinVencer].[MONTO]" caption="MONTO" attribute="1" defaultMemberUniqueName="[FacturasSinVencer].[MONTO].[All]" allUniqueName="[FacturasSinVencer].[MONTO].[All]" dimensionUniqueName="[FacturasSinVencer]" displayFolder="" count="0" memberValueDatatype="5" unbalanced="0"/>
    <cacheHierarchy uniqueName="[FacturasSinVencer].[SALDO]" caption="SALDO" attribute="1" defaultMemberUniqueName="[FacturasSinVencer].[SALDO].[All]" allUniqueName="[FacturasSinVencer].[SALDO].[All]" dimensionUniqueName="[FacturasSinVencer]" displayFolder="" count="0" memberValueDatatype="5" unbalanced="0"/>
    <cacheHierarchy uniqueName="[FacturasSinVencer].[Monto_colones]" caption="Monto_colones" attribute="1" defaultMemberUniqueName="[FacturasSinVencer].[Monto_colones].[All]" allUniqueName="[FacturasSinVencer].[Monto_colones].[All]" dimensionUniqueName="[FacturasSinVencer]" displayFolder="" count="0" memberValueDatatype="5" unbalanced="0"/>
    <cacheHierarchy uniqueName="[FacturasSinVencer].[Saldo_colones]" caption="Saldo_colones" attribute="1" defaultMemberUniqueName="[FacturasSinVencer].[Saldo_colones].[All]" allUniqueName="[FacturasSinVencer].[Saldo_colones].[All]" dimensionUniqueName="[FacturasSinVencer]" displayFolder="" count="0" memberValueDatatype="5" unbalanced="0"/>
    <cacheHierarchy uniqueName="[FacturasSinVencer].[CTA_PRESUPUESTO]" caption="CTA_PRESUPUESTO" attribute="1" defaultMemberUniqueName="[FacturasSinVencer].[CTA_PRESUPUESTO].[All]" allUniqueName="[FacturasSinVencer].[CTA_PRESUPUESTO].[All]" dimensionUniqueName="[FacturasSinVencer]" displayFolder="" count="0" memberValueDatatype="130" unbalanced="0"/>
    <cacheHierarchy uniqueName="[FacturasSinVencer].[APLICACION]" caption="APLICACION" attribute="1" defaultMemberUniqueName="[FacturasSinVencer].[APLICACION].[All]" allUniqueName="[FacturasSinVencer].[APLICACION].[All]" dimensionUniqueName="[FacturasSinVencer]" displayFolder="" count="0" memberValueDatatype="130" unbalanced="0"/>
    <cacheHierarchy uniqueName="[FacturasSinVencer].[EMBARQUE]" caption="EMBARQUE" attribute="1" defaultMemberUniqueName="[FacturasSinVencer].[EMBARQUE].[All]" allUniqueName="[FacturasSinVencer].[EMBARQUE].[All]" dimensionUniqueName="[FacturasSinVencer]" displayFolder="" count="0" memberValueDatatype="130" unbalanced="0"/>
    <cacheHierarchy uniqueName="[FacturasSinVencer].[CONTA_CRED]" caption="CONTA_CRED" attribute="1" defaultMemberUniqueName="[FacturasSinVencer].[CONTA_CRED].[All]" allUniqueName="[FacturasSinVencer].[CONTA_CRED].[All]" dimensionUniqueName="[FacturasSinVencer]" displayFolder="" count="0" memberValueDatatype="130" unbalanced="0"/>
    <cacheHierarchy uniqueName="[FacturasVencidas].[CIA]" caption="CIA" attribute="1" defaultMemberUniqueName="[FacturasVencidas].[CIA].[All]" allUniqueName="[FacturasVencidas].[CIA].[All]" dimensionUniqueName="[FacturasVencidas]" displayFolder="" count="0" memberValueDatatype="130" unbalanced="0"/>
    <cacheHierarchy uniqueName="[FacturasVencidas].[MONEDA]" caption="MONEDA" attribute="1" defaultMemberUniqueName="[FacturasVencidas].[MONEDA].[All]" allUniqueName="[FacturasVencidas].[MONEDA].[All]" dimensionUniqueName="[FacturasVencidas]" displayFolder="" count="0" memberValueDatatype="130" unbalanced="0"/>
    <cacheHierarchy uniqueName="[FacturasVencidas].[TIPOPROV]" caption="TIPOPROV" attribute="1" defaultMemberUniqueName="[FacturasVencidas].[TIPOPROV].[All]" allUniqueName="[FacturasVencidas].[TIPOPROV].[All]" dimensionUniqueName="[FacturasVencidas]" displayFolder="" count="0" memberValueDatatype="130" unbalanced="0"/>
    <cacheHierarchy uniqueName="[FacturasVencidas].[PROVEEDOR]" caption="PROVEEDOR" attribute="1" defaultMemberUniqueName="[FacturasVencidas].[PROVEEDOR].[All]" allUniqueName="[FacturasVencidas].[PROVEEDOR].[All]" dimensionUniqueName="[FacturasVencidas]" displayFolder="" count="0" memberValueDatatype="130" unbalanced="0"/>
    <cacheHierarchy uniqueName="[FacturasVencidas].[Nombre]" caption="Nombre" attribute="1" defaultMemberUniqueName="[FacturasVencidas].[Nombre].[All]" allUniqueName="[FacturasVencidas].[Nombre].[All]" dimensionUniqueName="[FacturasVencidas]" displayFolder="" count="0" memberValueDatatype="130" unbalanced="0"/>
    <cacheHierarchy uniqueName="[FacturasVencidas].[DOCUMENTO]" caption="DOCUMENTO" attribute="1" defaultMemberUniqueName="[FacturasVencidas].[DOCUMENTO].[All]" allUniqueName="[FacturasVencidas].[DOCUMENTO].[All]" dimensionUniqueName="[FacturasVencidas]" displayFolder="" count="0" memberValueDatatype="130" unbalanced="0"/>
    <cacheHierarchy uniqueName="[FacturasVencidas].[FECHA_DOCUMENTO]" caption="FECHA_DOCUMENTO" attribute="1" time="1" defaultMemberUniqueName="[FacturasVencidas].[FECHA_DOCUMENTO].[All]" allUniqueName="[FacturasVencidas].[FECHA_DOCUMENTO].[All]" dimensionUniqueName="[FacturasVencidas]" displayFolder="" count="0" memberValueDatatype="7" unbalanced="0"/>
    <cacheHierarchy uniqueName="[FacturasVencidas].[FECHA_VENCE]" caption="FECHA_VENCE" attribute="1" time="1" defaultMemberUniqueName="[FacturasVencidas].[FECHA_VENCE].[All]" allUniqueName="[FacturasVencidas].[FECHA_VENCE].[All]" dimensionUniqueName="[FacturasVencidas]" displayFolder="" count="0" memberValueDatatype="7" unbalanced="0"/>
    <cacheHierarchy uniqueName="[FacturasVencidas].[NOTAS]" caption="NOTAS" attribute="1" defaultMemberUniqueName="[FacturasVencidas].[NOTAS].[All]" allUniqueName="[FacturasVencidas].[NOTAS].[All]" dimensionUniqueName="[FacturasVencidas]" displayFolder="" count="0" memberValueDatatype="130" unbalanced="0"/>
    <cacheHierarchy uniqueName="[FacturasVencidas].[diasmora]" caption="diasmora" attribute="1" defaultMemberUniqueName="[FacturasVencidas].[diasmora].[All]" allUniqueName="[FacturasVencidas].[diasmora].[All]" dimensionUniqueName="[FacturasVencidas]" displayFolder="" count="0" memberValueDatatype="20" unbalanced="0"/>
    <cacheHierarchy uniqueName="[FacturasVencidas].[TIPO_MORA]" caption="TIPO_MORA" attribute="1" defaultMemberUniqueName="[FacturasVencidas].[TIPO_MORA].[All]" allUniqueName="[FacturasVencidas].[TIPO_MORA].[All]" dimensionUniqueName="[FacturasVencidas]" displayFolder="" count="0" memberValueDatatype="130" unbalanced="0"/>
    <cacheHierarchy uniqueName="[FacturasVencidas].[MONTO]" caption="MONTO" attribute="1" defaultMemberUniqueName="[FacturasVencidas].[MONTO].[All]" allUniqueName="[FacturasVencidas].[MONTO].[All]" dimensionUniqueName="[FacturasVencidas]" displayFolder="" count="0" memberValueDatatype="5" unbalanced="0"/>
    <cacheHierarchy uniqueName="[FacturasVencidas].[SALDO]" caption="SALDO" attribute="1" defaultMemberUniqueName="[FacturasVencidas].[SALDO].[All]" allUniqueName="[FacturasVencidas].[SALDO].[All]" dimensionUniqueName="[FacturasVencidas]" displayFolder="" count="0" memberValueDatatype="5" unbalanced="0"/>
    <cacheHierarchy uniqueName="[FacturasVencidas].[Monto_colones]" caption="Monto_colones" attribute="1" defaultMemberUniqueName="[FacturasVencidas].[Monto_colones].[All]" allUniqueName="[FacturasVencidas].[Monto_colones].[All]" dimensionUniqueName="[FacturasVencidas]" displayFolder="" count="0" memberValueDatatype="5" unbalanced="0"/>
    <cacheHierarchy uniqueName="[FacturasVencidas].[Saldo_colones]" caption="Saldo_colones" attribute="1" defaultMemberUniqueName="[FacturasVencidas].[Saldo_colones].[All]" allUniqueName="[FacturasVencidas].[Saldo_colones].[All]" dimensionUniqueName="[FacturasVencidas]" displayFolder="" count="0" memberValueDatatype="5" unbalanced="0"/>
    <cacheHierarchy uniqueName="[FacturasVencidas].[CTA_PRESUPUESTO]" caption="CTA_PRESUPUESTO" attribute="1" defaultMemberUniqueName="[FacturasVencidas].[CTA_PRESUPUESTO].[All]" allUniqueName="[FacturasVencidas].[CTA_PRESUPUESTO].[All]" dimensionUniqueName="[FacturasVencidas]" displayFolder="" count="0" memberValueDatatype="130" unbalanced="0"/>
    <cacheHierarchy uniqueName="[FacturasVencidas].[APLICACION]" caption="APLICACION" attribute="1" defaultMemberUniqueName="[FacturasVencidas].[APLICACION].[All]" allUniqueName="[FacturasVencidas].[APLICACION].[All]" dimensionUniqueName="[FacturasVencidas]" displayFolder="" count="0" memberValueDatatype="130" unbalanced="0"/>
    <cacheHierarchy uniqueName="[FacturasVencidas].[EMBARQUE]" caption="EMBARQUE" attribute="1" defaultMemberUniqueName="[FacturasVencidas].[EMBARQUE].[All]" allUniqueName="[FacturasVencidas].[EMBARQUE].[All]" dimensionUniqueName="[FacturasVencidas]" displayFolder="" count="0" memberValueDatatype="130" unbalanced="0"/>
    <cacheHierarchy uniqueName="[FacturasVencidas].[CONTA_CRED]" caption="CONTA_CRED" attribute="1" defaultMemberUniqueName="[FacturasVencidas].[CONTA_CRED].[All]" allUniqueName="[FacturasVencidas].[CONTA_CRED].[All]" dimensionUniqueName="[FacturasVencidas]" displayFolder="" count="0" memberValueDatatype="130" unbalanced="0"/>
    <cacheHierarchy uniqueName="[PagosAprobados].[Sociedad]" caption="Sociedad" attribute="1" defaultMemberUniqueName="[PagosAprobados].[Sociedad].[All]" allUniqueName="[PagosAprobados].[Sociedad].[All]" dimensionUniqueName="[PagosAprobados]" displayFolder="" count="0" memberValueDatatype="130" unbalanced="0"/>
    <cacheHierarchy uniqueName="[PagosAprobados].[Moneda]" caption="Moneda" attribute="1" defaultMemberUniqueName="[PagosAprobados].[Moneda].[All]" allUniqueName="[PagosAprobados].[Moneda].[All]" dimensionUniqueName="[PagosAprobados]" displayFolder="" count="0" memberValueDatatype="130" unbalanced="0"/>
    <cacheHierarchy uniqueName="[PagosAprobados].[Proveedor]" caption="Proveedor" attribute="1" defaultMemberUniqueName="[PagosAprobados].[Proveedor].[All]" allUniqueName="[PagosAprobados].[Proveedor].[All]" dimensionUniqueName="[PagosAprobados]" displayFolder="" count="0" memberValueDatatype="130" unbalanced="0"/>
    <cacheHierarchy uniqueName="[PagosAprobados].[Fecha Documento]" caption="Fecha Documento" attribute="1" defaultMemberUniqueName="[PagosAprobados].[Fecha Documento].[All]" allUniqueName="[PagosAprobados].[Fecha Documento].[All]" dimensionUniqueName="[PagosAprobados]" displayFolder="" count="0" memberValueDatatype="130" unbalanced="0"/>
    <cacheHierarchy uniqueName="[PagosAprobados].[Factura]" caption="Factura" attribute="1" defaultMemberUniqueName="[PagosAprobados].[Factura].[All]" allUniqueName="[PagosAprobados].[Factura].[All]" dimensionUniqueName="[PagosAprobados]" displayFolder="" count="0" memberValueDatatype="130" unbalanced="0"/>
    <cacheHierarchy uniqueName="[PagosAprobados].[Rango Mora]" caption="Rango Mora" attribute="1" defaultMemberUniqueName="[PagosAprobados].[Rango Mora].[All]" allUniqueName="[PagosAprobados].[Rango Mora].[All]" dimensionUniqueName="[PagosAprobados]" displayFolder="" count="0" memberValueDatatype="130" unbalanced="0"/>
    <cacheHierarchy uniqueName="[PagosAprobados].[Monto Original]" caption="Monto Original" attribute="1" defaultMemberUniqueName="[PagosAprobados].[Monto Original].[All]" allUniqueName="[PagosAprobados].[Monto Original].[All]" dimensionUniqueName="[PagosAprobados]" displayFolder="" count="0" memberValueDatatype="5" unbalanced="0"/>
    <cacheHierarchy uniqueName="[PagosAprobados].[Saldo a Pagar]" caption="Saldo a Pagar" attribute="1" defaultMemberUniqueName="[PagosAprobados].[Saldo a Pagar].[All]" allUniqueName="[PagosAprobados].[Saldo a Pagar].[All]" dimensionUniqueName="[PagosAprobados]" displayFolder="" count="0" memberValueDatatype="5" unbalanced="0"/>
    <cacheHierarchy uniqueName="[PagosAprobados].[Abono]" caption="Abono" attribute="1" defaultMemberUniqueName="[PagosAprobados].[Abono].[All]" allUniqueName="[PagosAprobados].[Abono].[All]" dimensionUniqueName="[PagosAprobados]" displayFolder="" count="0" memberValueDatatype="20" unbalanced="0"/>
    <cacheHierarchy uniqueName="[PagosAprobados].[Descripcion CTA Presup]" caption="Descripcion CTA Presup" attribute="1" defaultMemberUniqueName="[PagosAprobados].[Descripcion CTA Presup].[All]" allUniqueName="[PagosAprobados].[Descripcion CTA Presup].[All]" dimensionUniqueName="[PagosAprobados]" displayFolder="" count="0" memberValueDatatype="130" unbalanced="0"/>
    <cacheHierarchy uniqueName="[PagosAprobados].[Tipo Proveedor]" caption="Tipo Proveedor" attribute="1" defaultMemberUniqueName="[PagosAprobados].[Tipo Proveedor].[All]" allUniqueName="[PagosAprobados].[Tipo Proveedor].[All]" dimensionUniqueName="[PagosAprobados]" displayFolder="" count="0" memberValueDatatype="130" unbalanced="0"/>
    <cacheHierarchy uniqueName="[PagosAprobados].[SaldoUSD]" caption="SaldoUSD" attribute="1" defaultMemberUniqueName="[PagosAprobados].[SaldoUSD].[All]" allUniqueName="[PagosAprobados].[SaldoUSD].[All]" dimensionUniqueName="[PagosAprobados]" displayFolder="" count="0" memberValueDatatype="5" unbalanced="0"/>
    <cacheHierarchy uniqueName="[PagosAprobados].[SaldoCOL]" caption="SaldoCOL" attribute="1" defaultMemberUniqueName="[PagosAprobados].[SaldoCOL].[All]" allUniqueName="[PagosAprobados].[SaldoCOL].[All]" dimensionUniqueName="[PagosAprobados]" displayFolder="" count="0" memberValueDatatype="5" unbalanced="0"/>
    <cacheHierarchy uniqueName="[PagosAprobados].[AbonoAprobCOL]" caption="AbonoAprobCOL" attribute="1" defaultMemberUniqueName="[PagosAprobados].[AbonoAprobCOL].[All]" allUniqueName="[PagosAprobados].[AbonoAprobCOL].[All]" dimensionUniqueName="[PagosAprobados]" displayFolder="" count="0" memberValueDatatype="5" unbalanced="0"/>
    <cacheHierarchy uniqueName="[PagosAprobados].[AbonoAprobUSD]" caption="AbonoAprobUSD" attribute="1" defaultMemberUniqueName="[PagosAprobados].[AbonoAprobUSD].[All]" allUniqueName="[PagosAprobados].[AbonoAprobUSD].[All]" dimensionUniqueName="[PagosAprobados]" displayFolder="" count="0" memberValueDatatype="5" unbalanced="0"/>
    <cacheHierarchy uniqueName="[PagosAprobadosCredCont].[Sociedad]" caption="Sociedad" attribute="1" defaultMemberUniqueName="[PagosAprobadosCredCont].[Sociedad].[All]" allUniqueName="[PagosAprobadosCredCont].[Sociedad].[All]" dimensionUniqueName="[PagosAprobadosCredCont]" displayFolder="" count="0" memberValueDatatype="130" unbalanced="0"/>
    <cacheHierarchy uniqueName="[PagosAprobadosCredCont].[Moneda]" caption="Moneda" attribute="1" defaultMemberUniqueName="[PagosAprobadosCredCont].[Moneda].[All]" allUniqueName="[PagosAprobadosCredCont].[Moneda].[All]" dimensionUniqueName="[PagosAprobadosCredCont]" displayFolder="" count="2" memberValueDatatype="130" unbalanced="0">
      <fieldsUsage count="2">
        <fieldUsage x="-1"/>
        <fieldUsage x="1"/>
      </fieldsUsage>
    </cacheHierarchy>
    <cacheHierarchy uniqueName="[PagosAprobadosCredCont].[Proveedor]" caption="Proveedor" attribute="1" defaultMemberUniqueName="[PagosAprobadosCredCont].[Proveedor].[All]" allUniqueName="[PagosAprobadosCredCont].[Proveedor].[All]" dimensionUniqueName="[PagosAprobadosCredCont]" displayFolder="" count="0" memberValueDatatype="130" unbalanced="0"/>
    <cacheHierarchy uniqueName="[PagosAprobadosCredCont].[Fecha Documento]" caption="Fecha Documento" attribute="1" time="1" defaultMemberUniqueName="[PagosAprobadosCredCont].[Fecha Documento].[All]" allUniqueName="[PagosAprobadosCredCont].[Fecha Documento].[All]" dimensionUniqueName="[PagosAprobadosCredCont]" displayFolder="" count="0" memberValueDatatype="7" unbalanced="0"/>
    <cacheHierarchy uniqueName="[PagosAprobadosCredCont].[Factura]" caption="Factura" attribute="1" defaultMemberUniqueName="[PagosAprobadosCredCont].[Factura].[All]" allUniqueName="[PagosAprobadosCredCont].[Factura].[All]" dimensionUniqueName="[PagosAprobadosCredCont]" displayFolder="" count="0" memberValueDatatype="130" unbalanced="0"/>
    <cacheHierarchy uniqueName="[PagosAprobadosCredCont].[Rango Mora]" caption="Rango Mora" attribute="1" defaultMemberUniqueName="[PagosAprobadosCredCont].[Rango Mora].[All]" allUniqueName="[PagosAprobadosCredCont].[Rango Mora].[All]" dimensionUniqueName="[PagosAprobadosCredCont]" displayFolder="" count="0" memberValueDatatype="130" unbalanced="0"/>
    <cacheHierarchy uniqueName="[PagosAprobadosCredCont].[Monto Original]" caption="Monto Original" attribute="1" defaultMemberUniqueName="[PagosAprobadosCredCont].[Monto Original].[All]" allUniqueName="[PagosAprobadosCredCont].[Monto Original].[All]" dimensionUniqueName="[PagosAprobadosCredCont]" displayFolder="" count="0" memberValueDatatype="5" unbalanced="0"/>
    <cacheHierarchy uniqueName="[PagosAprobadosCredCont].[Saldo a Pagar]" caption="Saldo a Pagar" attribute="1" defaultMemberUniqueName="[PagosAprobadosCredCont].[Saldo a Pagar].[All]" allUniqueName="[PagosAprobadosCredCont].[Saldo a Pagar].[All]" dimensionUniqueName="[PagosAprobadosCredCont]" displayFolder="" count="0" memberValueDatatype="5" unbalanced="0"/>
    <cacheHierarchy uniqueName="[PagosAprobadosCredCont].[Abono]" caption="Abono" attribute="1" defaultMemberUniqueName="[PagosAprobadosCredCont].[Abono].[All]" allUniqueName="[PagosAprobadosCredCont].[Abono].[All]" dimensionUniqueName="[PagosAprobadosCredCont]" displayFolder="" count="0" memberValueDatatype="5" unbalanced="0"/>
    <cacheHierarchy uniqueName="[PagosAprobadosCredCont].[Descripcion CTA Presup]" caption="Descripcion CTA Presup" attribute="1" defaultMemberUniqueName="[PagosAprobadosCredCont].[Descripcion CTA Presup].[All]" allUniqueName="[PagosAprobadosCredCont].[Descripcion CTA Presup].[All]" dimensionUniqueName="[PagosAprobadosCredCont]" displayFolder="" count="2" memberValueDatatype="130" unbalanced="0">
      <fieldsUsage count="2">
        <fieldUsage x="-1"/>
        <fieldUsage x="2"/>
      </fieldsUsage>
    </cacheHierarchy>
    <cacheHierarchy uniqueName="[PagosAprobadosCredCont].[Tipo Proveedor]" caption="Tipo Proveedor" attribute="1" defaultMemberUniqueName="[PagosAprobadosCredCont].[Tipo Proveedor].[All]" allUniqueName="[PagosAprobadosCredCont].[Tipo Proveedor].[All]" dimensionUniqueName="[PagosAprobadosCredCont]" displayFolder="" count="2" memberValueDatatype="130" unbalanced="0">
      <fieldsUsage count="2">
        <fieldUsage x="-1"/>
        <fieldUsage x="0"/>
      </fieldsUsage>
    </cacheHierarchy>
    <cacheHierarchy uniqueName="[PagosAprobadosCredCont].[SaldoDOLARES]" caption="SaldoDOLARES" attribute="1" defaultMemberUniqueName="[PagosAprobadosCredCont].[SaldoDOLARES].[All]" allUniqueName="[PagosAprobadosCredCont].[SaldoDOLARES].[All]" dimensionUniqueName="[PagosAprobadosCredCont]" displayFolder="" count="0" memberValueDatatype="5" unbalanced="0"/>
    <cacheHierarchy uniqueName="[PagosAprobadosCredCont].[SaldoCOLONES]" caption="SaldoCOLONES" attribute="1" defaultMemberUniqueName="[PagosAprobadosCredCont].[SaldoCOLONES].[All]" allUniqueName="[PagosAprobadosCredCont].[SaldoCOLONES].[All]" dimensionUniqueName="[PagosAprobadosCredCont]" displayFolder="" count="0" memberValueDatatype="5" unbalanced="0"/>
    <cacheHierarchy uniqueName="[PagosAprobadosCredCont].[AbonoAprobCOLONES]" caption="AbonoAprobCOLONES" attribute="1" defaultMemberUniqueName="[PagosAprobadosCredCont].[AbonoAprobCOLONES].[All]" allUniqueName="[PagosAprobadosCredCont].[AbonoAprobCOLONES].[All]" dimensionUniqueName="[PagosAprobadosCredCont]" displayFolder="" count="0" memberValueDatatype="5" unbalanced="0"/>
    <cacheHierarchy uniqueName="[PagosAprobadosCredCont].[AbonoAprobDOLARES]" caption="AbonoAprobDOLARES" attribute="1" defaultMemberUniqueName="[PagosAprobadosCredCont].[AbonoAprobDOLARES].[All]" allUniqueName="[PagosAprobadosCredCont].[AbonoAprobDOLARES].[All]" dimensionUniqueName="[PagosAprobadosCredCont]" displayFolder="" count="0" memberValueDatatype="5" unbalanced="0"/>
    <cacheHierarchy uniqueName="[PagosAprobadosCredCont].[Cta Presupuesto]" caption="Cta Presupuesto" attribute="1" defaultMemberUniqueName="[PagosAprobadosCredCont].[Cta Presupuesto].[All]" allUniqueName="[PagosAprobadosCredCont].[Cta Presupuesto].[All]" dimensionUniqueName="[PagosAprobadosCredCont]" displayFolder="" count="0" memberValueDatatype="130" unbalanced="0"/>
    <cacheHierarchy uniqueName="[PagosAprobadosCredCont].[Observaciones]" caption="Observaciones" attribute="1" defaultMemberUniqueName="[PagosAprobadosCredCont].[Observaciones].[All]" allUniqueName="[PagosAprobadosCredCont].[Observaciones].[All]" dimensionUniqueName="[PagosAprobadosCredCont]" displayFolder="" count="0" memberValueDatatype="130" unbalanced="0"/>
    <cacheHierarchy uniqueName="[PagosAprobadosCredCont].[SaldoDOL]" caption="SaldoDOL" attribute="1" defaultMemberUniqueName="[PagosAprobadosCredCont].[SaldoDOL].[All]" allUniqueName="[PagosAprobadosCredCont].[SaldoDOL].[All]" dimensionUniqueName="[PagosAprobadosCredCont]" displayFolder="" count="0" memberValueDatatype="5" unbalanced="0"/>
    <cacheHierarchy uniqueName="[PagosAprobadosCredCont].[AbonoAprobDOL]" caption="AbonoAprobDOL" attribute="1" defaultMemberUniqueName="[PagosAprobadosCredCont].[AbonoAprobDOL].[All]" allUniqueName="[PagosAprobadosCredCont].[AbonoAprobDOL].[All]" dimensionUniqueName="[PagosAprobadosCredCont]" displayFolder="" count="0" memberValueDatatype="5" unbalanced="0"/>
    <cacheHierarchy uniqueName="[PagosAprobadosCredCont].[Fecha Documento (Year)]" caption="Fecha Documento (Year)" attribute="1" defaultMemberUniqueName="[PagosAprobadosCredCont].[Fecha Documento (Year)].[All]" allUniqueName="[PagosAprobadosCredCont].[Fecha Documento (Year)].[All]" dimensionUniqueName="[PagosAprobadosCredCont]" displayFolder="" count="0" memberValueDatatype="130" unbalanced="0"/>
    <cacheHierarchy uniqueName="[PagosAprobadosCredCont].[Fecha Documento (Quarter)]" caption="Fecha Documento (Quarter)" attribute="1" defaultMemberUniqueName="[PagosAprobadosCredCont].[Fecha Documento (Quarter)].[All]" allUniqueName="[PagosAprobadosCredCont].[Fecha Documento (Quarter)].[All]" dimensionUniqueName="[PagosAprobadosCredCont]" displayFolder="" count="0" memberValueDatatype="130" unbalanced="0"/>
    <cacheHierarchy uniqueName="[PagosAprobadosCredCont].[Fecha Documento (Month)]" caption="Fecha Documento (Month)" attribute="1" defaultMemberUniqueName="[PagosAprobadosCredCont].[Fecha Documento (Month)].[All]" allUniqueName="[PagosAprobadosCredCont].[Fecha Documento (Month)].[All]" dimensionUniqueName="[PagosAprobadosCredCont]" displayFolder="" count="0" memberValueDatatype="130" unbalanced="0"/>
    <cacheHierarchy uniqueName="[PagosContado].[Sociedad]" caption="Sociedad" attribute="1" defaultMemberUniqueName="[PagosContado].[Sociedad].[All]" allUniqueName="[PagosContado].[Sociedad].[All]" dimensionUniqueName="[PagosContado]" displayFolder="" count="0" memberValueDatatype="130" unbalanced="0"/>
    <cacheHierarchy uniqueName="[PagosContado].[Moneda]" caption="Moneda" attribute="1" defaultMemberUniqueName="[PagosContado].[Moneda].[All]" allUniqueName="[PagosContado].[Moneda].[All]" dimensionUniqueName="[PagosContado]" displayFolder="" count="0" memberValueDatatype="130" unbalanced="0"/>
    <cacheHierarchy uniqueName="[PagosContado].[Proveedor]" caption="Proveedor" attribute="1" defaultMemberUniqueName="[PagosContado].[Proveedor].[All]" allUniqueName="[PagosContado].[Proveedor].[All]" dimensionUniqueName="[PagosContado]" displayFolder="" count="0" memberValueDatatype="130" unbalanced="0"/>
    <cacheHierarchy uniqueName="[PagosContado].[Fecha Documento]" caption="Fecha Documento" attribute="1" defaultMemberUniqueName="[PagosContado].[Fecha Documento].[All]" allUniqueName="[PagosContado].[Fecha Documento].[All]" dimensionUniqueName="[PagosContado]" displayFolder="" count="0" memberValueDatatype="130" unbalanced="0"/>
    <cacheHierarchy uniqueName="[PagosContado].[Factura]" caption="Factura" attribute="1" defaultMemberUniqueName="[PagosContado].[Factura].[All]" allUniqueName="[PagosContado].[Factura].[All]" dimensionUniqueName="[PagosContado]" displayFolder="" count="0" memberValueDatatype="20" unbalanced="0"/>
    <cacheHierarchy uniqueName="[PagosContado].[Rango Mora]" caption="Rango Mora" attribute="1" defaultMemberUniqueName="[PagosContado].[Rango Mora].[All]" allUniqueName="[PagosContado].[Rango Mora].[All]" dimensionUniqueName="[PagosContado]" displayFolder="" count="0" memberValueDatatype="130" unbalanced="0"/>
    <cacheHierarchy uniqueName="[PagosContado].[Monto Original]" caption="Monto Original" attribute="1" defaultMemberUniqueName="[PagosContado].[Monto Original].[All]" allUniqueName="[PagosContado].[Monto Original].[All]" dimensionUniqueName="[PagosContado]" displayFolder="" count="0" memberValueDatatype="5" unbalanced="0"/>
    <cacheHierarchy uniqueName="[PagosContado].[Saldo a Pagar]" caption="Saldo a Pagar" attribute="1" defaultMemberUniqueName="[PagosContado].[Saldo a Pagar].[All]" allUniqueName="[PagosContado].[Saldo a Pagar].[All]" dimensionUniqueName="[PagosContado]" displayFolder="" count="0" memberValueDatatype="5" unbalanced="0"/>
    <cacheHierarchy uniqueName="[PagosContado].[Abono]" caption="Abono" attribute="1" defaultMemberUniqueName="[PagosContado].[Abono].[All]" allUniqueName="[PagosContado].[Abono].[All]" dimensionUniqueName="[PagosContado]" displayFolder="" count="0" memberValueDatatype="5" unbalanced="0"/>
    <cacheHierarchy uniqueName="[PagosContado].[Cta Presupuesto]" caption="Cta Presupuesto" attribute="1" defaultMemberUniqueName="[PagosContado].[Cta Presupuesto].[All]" allUniqueName="[PagosContado].[Cta Presupuesto].[All]" dimensionUniqueName="[PagosContado]" displayFolder="" count="0" memberValueDatatype="130" unbalanced="0"/>
    <cacheHierarchy uniqueName="[PagosContado].[Descripcion CTA Presup]" caption="Descripcion CTA Presup" attribute="1" defaultMemberUniqueName="[PagosContado].[Descripcion CTA Presup].[All]" allUniqueName="[PagosContado].[Descripcion CTA Presup].[All]" dimensionUniqueName="[PagosContado]" displayFolder="" count="0" memberValueDatatype="130" unbalanced="0"/>
    <cacheHierarchy uniqueName="[PagosContado].[Tipo Proveedor]" caption="Tipo Proveedor" attribute="1" defaultMemberUniqueName="[PagosContado].[Tipo Proveedor].[All]" allUniqueName="[PagosContado].[Tipo Proveedor].[All]" dimensionUniqueName="[PagosContado]" displayFolder="" count="0" memberValueDatatype="130" unbalanced="0"/>
    <cacheHierarchy uniqueName="[PagosContado].[Column1]" caption="Column1" attribute="1" defaultMemberUniqueName="[PagosContado].[Column1].[All]" allUniqueName="[PagosContado].[Column1].[All]" dimensionUniqueName="[PagosContado]" displayFolder="" count="0" memberValueDatatype="130" unbalanced="0"/>
    <cacheHierarchy uniqueName="[PagosContado].[SaldoCOL]" caption="SaldoCOL" attribute="1" defaultMemberUniqueName="[PagosContado].[SaldoCOL].[All]" allUniqueName="[PagosContado].[SaldoCOL].[All]" dimensionUniqueName="[PagosContado]" displayFolder="" count="0" memberValueDatatype="5" unbalanced="0"/>
    <cacheHierarchy uniqueName="[PagosContado].[SaldoDOL]" caption="SaldoDOL" attribute="1" defaultMemberUniqueName="[PagosContado].[SaldoDOL].[All]" allUniqueName="[PagosContado].[SaldoDOL].[All]" dimensionUniqueName="[PagosContado]" displayFolder="" count="0" memberValueDatatype="5" unbalanced="0"/>
    <cacheHierarchy uniqueName="[PagosContado].[AbonoAprobCOL]" caption="AbonoAprobCOL" attribute="1" defaultMemberUniqueName="[PagosContado].[AbonoAprobCOL].[All]" allUniqueName="[PagosContado].[AbonoAprobCOL].[All]" dimensionUniqueName="[PagosContado]" displayFolder="" count="0" memberValueDatatype="5" unbalanced="0"/>
    <cacheHierarchy uniqueName="[PagosContado].[AbonoAprobDOL]" caption="AbonoAprobDOL" attribute="1" defaultMemberUniqueName="[PagosContado].[AbonoAprobDOL].[All]" allUniqueName="[PagosContado].[AbonoAprobDOL].[All]" dimensionUniqueName="[PagosContado]" displayFolder="" count="0" memberValueDatatype="5" unbalanced="0"/>
    <cacheHierarchy uniqueName="[RC_HISTO_CP].[cia]" caption="cia" attribute="1" defaultMemberUniqueName="[RC_HISTO_CP].[cia].[All]" allUniqueName="[RC_HISTO_CP].[cia].[All]" dimensionUniqueName="[RC_HISTO_CP]" displayFolder="" count="0" memberValueDatatype="130" unbalanced="0"/>
    <cacheHierarchy uniqueName="[RC_HISTO_CP].[PROVEEDOR]" caption="PROVEEDOR" attribute="1" defaultMemberUniqueName="[RC_HISTO_CP].[PROVEEDOR].[All]" allUniqueName="[RC_HISTO_CP].[PROVEEDOR].[All]" dimensionUniqueName="[RC_HISTO_CP]" displayFolder="" count="0" memberValueDatatype="130" unbalanced="0"/>
    <cacheHierarchy uniqueName="[RC_HISTO_CP].[ACTIVO]" caption="ACTIVO" attribute="1" defaultMemberUniqueName="[RC_HISTO_CP].[ACTIVO].[All]" allUniqueName="[RC_HISTO_CP].[ACTIVO].[All]" dimensionUniqueName="[RC_HISTO_CP]" displayFolder="" count="0" memberValueDatatype="130" unbalanced="0"/>
    <cacheHierarchy uniqueName="[RC_HISTO_CP].[DIAS_CREDITO]" caption="DIAS_CREDITO" attribute="1" defaultMemberUniqueName="[RC_HISTO_CP].[DIAS_CREDITO].[All]" allUniqueName="[RC_HISTO_CP].[DIAS_CREDITO].[All]" dimensionUniqueName="[RC_HISTO_CP]" displayFolder="" count="0" memberValueDatatype="130" unbalanced="0"/>
    <cacheHierarchy uniqueName="[RC_HISTO_CP].[CATEGORIA]" caption="CATEGORIA" attribute="1" defaultMemberUniqueName="[RC_HISTO_CP].[CATEGORIA].[All]" allUniqueName="[RC_HISTO_CP].[CATEGORIA].[All]" dimensionUniqueName="[RC_HISTO_CP]" displayFolder="" count="0" memberValueDatatype="130" unbalanced="0"/>
    <cacheHierarchy uniqueName="[RC_HISTO_CP].[NOMBRE]" caption="NOMBRE" attribute="1" defaultMemberUniqueName="[RC_HISTO_CP].[NOMBRE].[All]" allUniqueName="[RC_HISTO_CP].[NOMBRE].[All]" dimensionUniqueName="[RC_HISTO_CP]" displayFolder="" count="0" memberValueDatatype="130" unbalanced="0"/>
    <cacheHierarchy uniqueName="[RC_HISTO_CP].[CIA_PROV]" caption="CIA_PROV" attribute="1" defaultMemberUniqueName="[RC_HISTO_CP].[CIA_PROV].[All]" allUniqueName="[RC_HISTO_CP].[CIA_PROV].[All]" dimensionUniqueName="[RC_HISTO_CP]" displayFolder="" count="0" memberValueDatatype="130" unbalanced="0"/>
    <cacheHierarchy uniqueName="[RC_HISTO_CP].[DOCUMENTO]" caption="DOCUMENTO" attribute="1" defaultMemberUniqueName="[RC_HISTO_CP].[DOCUMENTO].[All]" allUniqueName="[RC_HISTO_CP].[DOCUMENTO].[All]" dimensionUniqueName="[RC_HISTO_CP]" displayFolder="" count="0" memberValueDatatype="130" unbalanced="0"/>
    <cacheHierarchy uniqueName="[RC_HISTO_CP].[FECHA_DOCUMENTO]" caption="FECHA_DOCUMENTO" attribute="1" defaultMemberUniqueName="[RC_HISTO_CP].[FECHA_DOCUMENTO].[All]" allUniqueName="[RC_HISTO_CP].[FECHA_DOCUMENTO].[All]" dimensionUniqueName="[RC_HISTO_CP]" displayFolder="" count="0" memberValueDatatype="130" unbalanced="0"/>
    <cacheHierarchy uniqueName="[RC_HISTO_CP].[FECHA_VENCE]" caption="FECHA_VENCE" attribute="1" defaultMemberUniqueName="[RC_HISTO_CP].[FECHA_VENCE].[All]" allUniqueName="[RC_HISTO_CP].[FECHA_VENCE].[All]" dimensionUniqueName="[RC_HISTO_CP]" displayFolder="" count="0" memberValueDatatype="130" unbalanced="0"/>
    <cacheHierarchy uniqueName="[RC_HISTO_CP].[ESTAD_MORA]" caption="ESTAD_MORA" attribute="1" defaultMemberUniqueName="[RC_HISTO_CP].[ESTAD_MORA].[All]" allUniqueName="[RC_HISTO_CP].[ESTAD_MORA].[All]" dimensionUniqueName="[RC_HISTO_CP]" displayFolder="" count="0" memberValueDatatype="130" unbalanced="0"/>
    <cacheHierarchy uniqueName="[RC_HISTO_CP].[SALDOLOCAL]" caption="SALDOLOCAL" attribute="1" defaultMemberUniqueName="[RC_HISTO_CP].[SALDOLOCAL].[All]" allUniqueName="[RC_HISTO_CP].[SALDOLOCAL].[All]" dimensionUniqueName="[RC_HISTO_CP]" displayFolder="" count="0" memberValueDatatype="5" unbalanced="0"/>
    <cacheHierarchy uniqueName="[RC_HISTO_CP].[MONEDA]" caption="MONEDA" attribute="1" defaultMemberUniqueName="[RC_HISTO_CP].[MONEDA].[All]" allUniqueName="[RC_HISTO_CP].[MONEDA].[All]" dimensionUniqueName="[RC_HISTO_CP]" displayFolder="" count="0" memberValueDatatype="130" unbalanced="0"/>
    <cacheHierarchy uniqueName="[RC_HISTO_CP].[fechaCorte]" caption="fechaCorte" attribute="1" defaultMemberUniqueName="[RC_HISTO_CP].[fechaCorte].[All]" allUniqueName="[RC_HISTO_CP].[fechaCorte].[All]" dimensionUniqueName="[RC_HISTO_CP]" displayFolder="" count="0" memberValueDatatype="130" unbalanced="0"/>
    <cacheHierarchy uniqueName="[RC_HISTO_CP].[SALDO_DOLAR]" caption="SALDO_DOLAR" attribute="1" defaultMemberUniqueName="[RC_HISTO_CP].[SALDO_DOLAR].[All]" allUniqueName="[RC_HISTO_CP].[SALDO_DOLAR].[All]" dimensionUniqueName="[RC_HISTO_CP]" displayFolder="" count="0" memberValueDatatype="5" unbalanced="0"/>
    <cacheHierarchy uniqueName="[RC_HISTO_CP].[TIPO_PROVEEDOR]" caption="TIPO_PROVEEDOR" attribute="1" defaultMemberUniqueName="[RC_HISTO_CP].[TIPO_PROVEEDOR].[All]" allUniqueName="[RC_HISTO_CP].[TIPO_PROVEEDOR].[All]" dimensionUniqueName="[RC_HISTO_CP]" displayFolder="" count="0" memberValueDatatype="130" unbalanced="0"/>
    <cacheHierarchy uniqueName="[RC_HISTO_CP].[MONTO]" caption="MONTO" attribute="1" defaultMemberUniqueName="[RC_HISTO_CP].[MONTO].[All]" allUniqueName="[RC_HISTO_CP].[MONTO].[All]" dimensionUniqueName="[RC_HISTO_CP]" displayFolder="" count="0" memberValueDatatype="5" unbalanced="0"/>
    <cacheHierarchy uniqueName="[Rolling_Calendario].[Fecha]" caption="Fecha" attribute="1" time="1" defaultMemberUniqueName="[Rolling_Calendario].[Fecha].[All]" allUniqueName="[Rolling_Calendario].[Fecha].[All]" dimensionUniqueName="[Rolling_Calendario]" displayFolder="" count="0" memberValueDatatype="7" unbalanced="0"/>
    <cacheHierarchy uniqueName="[Rolling_Calendario].[Año]" caption="Año" attribute="1" defaultMemberUniqueName="[Rolling_Calendario].[Año].[All]" allUniqueName="[Rolling_Calendario].[Año].[All]" dimensionUniqueName="[Rolling_Calendario]" displayFolder="" count="0" memberValueDatatype="20" unbalanced="0"/>
    <cacheHierarchy uniqueName="[Rolling_Calendario].[Nombre del mes]" caption="Nombre del mes" attribute="1" defaultMemberUniqueName="[Rolling_Calendario].[Nombre del mes].[All]" allUniqueName="[Rolling_Calendario].[Nombre del mes].[All]" dimensionUniqueName="[Rolling_Calendario]" displayFolder="" count="0" memberValueDatatype="130" unbalanced="0"/>
    <cacheHierarchy uniqueName="[Rolling_Calendario].[Mes]" caption="Mes" attribute="1" defaultMemberUniqueName="[Rolling_Calendario].[Mes].[All]" allUniqueName="[Rolling_Calendario].[Mes].[All]" dimensionUniqueName="[Rolling_Calendario]" displayFolder="" count="0" memberValueDatatype="20" unbalanced="0"/>
    <cacheHierarchy uniqueName="[Rolling_Calendario].[Semana del año]" caption="Semana del año" attribute="1" defaultMemberUniqueName="[Rolling_Calendario].[Semana del año].[All]" allUniqueName="[Rolling_Calendario].[Semana del año].[All]" dimensionUniqueName="[Rolling_Calendario]" displayFolder="" count="0" memberValueDatatype="20" unbalanced="0"/>
    <cacheHierarchy uniqueName="[Rolling_Calendario].[Nombre del día]" caption="Nombre del día" attribute="1" defaultMemberUniqueName="[Rolling_Calendario].[Nombre del día].[All]" allUniqueName="[Rolling_Calendario].[Nombre del día].[All]" dimensionUniqueName="[Rolling_Calendario]" displayFolder="" count="0" memberValueDatatype="130" unbalanced="0"/>
    <cacheHierarchy uniqueName="[Rolling_Calendario].[Trimestre]" caption="Trimestre" attribute="1" defaultMemberUniqueName="[Rolling_Calendario].[Trimestre].[All]" allUniqueName="[Rolling_Calendario].[Trimestre].[All]" dimensionUniqueName="[Rolling_Calendario]" displayFolder="" count="0" memberValueDatatype="20" unbalanced="0"/>
    <cacheHierarchy uniqueName="[Rolling_Calendario].[Fecha (Year)]" caption="Fecha (Year)" attribute="1" defaultMemberUniqueName="[Rolling_Calendario].[Fecha (Year)].[All]" allUniqueName="[Rolling_Calendario].[Fecha (Year)].[All]" dimensionUniqueName="[Rolling_Calendario]" displayFolder="" count="0" memberValueDatatype="130" unbalanced="0"/>
    <cacheHierarchy uniqueName="[Rolling_Calendario].[Fecha (Quarter)]" caption="Fecha (Quarter)" attribute="1" defaultMemberUniqueName="[Rolling_Calendario].[Fecha (Quarter)].[All]" allUniqueName="[Rolling_Calendario].[Fecha (Quarter)].[All]" dimensionUniqueName="[Rolling_Calendario]" displayFolder="" count="0" memberValueDatatype="130" unbalanced="0"/>
    <cacheHierarchy uniqueName="[Rolling_Calendario].[Fecha (Month)]" caption="Fecha (Month)" attribute="1" defaultMemberUniqueName="[Rolling_Calendario].[Fecha (Month)].[All]" allUniqueName="[Rolling_Calendario].[Fecha (Month)].[All]" dimensionUniqueName="[Rolling_Calendario]" displayFolder="" count="0" memberValueDatatype="130" unbalanced="0"/>
    <cacheHierarchy uniqueName="[vista_abonos_cco_cilt].[EMPLEADO]" caption="EMPLEADO" attribute="1" defaultMemberUniqueName="[vista_abonos_cco_cilt].[EMPLEADO].[All]" allUniqueName="[vista_abonos_cco_cilt].[EMPLEADO].[All]" dimensionUniqueName="[vista_abonos_cco_cilt]" displayFolder="" count="0" memberValueDatatype="130" unbalanced="0"/>
    <cacheHierarchy uniqueName="[vista_abonos_cco_cilt].[NOMBRE]" caption="NOMBRE" attribute="1" defaultMemberUniqueName="[vista_abonos_cco_cilt].[NOMBRE].[All]" allUniqueName="[vista_abonos_cco_cilt].[NOMBRE].[All]" dimensionUniqueName="[vista_abonos_cco_cilt]" displayFolder="" count="0" memberValueDatatype="130" unbalanced="0"/>
    <cacheHierarchy uniqueName="[vista_abonos_cco_cilt].[CONCEPTO]" caption="CONCEPTO" attribute="1" defaultMemberUniqueName="[vista_abonos_cco_cilt].[CONCEPTO].[All]" allUniqueName="[vista_abonos_cco_cilt].[CONCEPTO].[All]" dimensionUniqueName="[vista_abonos_cco_cilt]" displayFolder="" count="0" memberValueDatatype="130" unbalanced="0"/>
    <cacheHierarchy uniqueName="[vista_abonos_cco_cilt].[DESCRIPCION]" caption="DESCRIPCION" attribute="1" defaultMemberUniqueName="[vista_abonos_cco_cilt].[DESCRIPCION].[All]" allUniqueName="[vista_abonos_cco_cilt].[DESCRIPCION].[All]" dimensionUniqueName="[vista_abonos_cco_cilt]" displayFolder="" count="0" memberValueDatatype="130" unbalanced="0"/>
    <cacheHierarchy uniqueName="[vista_abonos_cco_cilt].[TOTAL]" caption="TOTAL" attribute="1" defaultMemberUniqueName="[vista_abonos_cco_cilt].[TOTAL].[All]" allUniqueName="[vista_abonos_cco_cilt].[TOTAL].[All]" dimensionUniqueName="[vista_abonos_cco_cilt]" displayFolder="" count="0" memberValueDatatype="5" unbalanced="0"/>
    <cacheHierarchy uniqueName="[vista_abonos_cco_cilt].[NUMERO_NOMINA]" caption="NUMERO_NOMINA" attribute="1" defaultMemberUniqueName="[vista_abonos_cco_cilt].[NUMERO_NOMINA].[All]" allUniqueName="[vista_abonos_cco_cilt].[NUMERO_NOMINA].[All]" dimensionUniqueName="[vista_abonos_cco_cilt]" displayFolder="" count="0" memberValueDatatype="20" unbalanced="0"/>
    <cacheHierarchy uniqueName="[vista_abonos_cco_cilt].[FechaInicio]" caption="FechaInicio" attribute="1" time="1" defaultMemberUniqueName="[vista_abonos_cco_cilt].[FechaInicio].[All]" allUniqueName="[vista_abonos_cco_cilt].[FechaInicio].[All]" dimensionUniqueName="[vista_abonos_cco_cilt]" displayFolder="" count="0" memberValueDatatype="7" unbalanced="0"/>
    <cacheHierarchy uniqueName="[vista_abonos_cco_cilt].[FechaFin]" caption="FechaFin" attribute="1" time="1" defaultMemberUniqueName="[vista_abonos_cco_cilt].[FechaFin].[All]" allUniqueName="[vista_abonos_cco_cilt].[FechaFin].[All]" dimensionUniqueName="[vista_abonos_cco_cilt]" displayFolder="" count="0" memberValueDatatype="7" unbalanced="0"/>
    <cacheHierarchy uniqueName="[vista_abonos_cco_cilt].[Empresa]" caption="Empresa" attribute="1" defaultMemberUniqueName="[vista_abonos_cco_cilt].[Empresa].[All]" allUniqueName="[vista_abonos_cco_cilt].[Empresa].[All]" dimensionUniqueName="[vista_abonos_cco_cilt]" displayFolder="" count="0" memberValueDatatype="130" unbalanced="0"/>
    <cacheHierarchy uniqueName="[vista_efectivo_cilt].[Fecha]" caption="Fecha" attribute="1" time="1" defaultMemberUniqueName="[vista_efectivo_cilt].[Fecha].[All]" allUniqueName="[vista_efectivo_cilt].[Fecha].[All]" dimensionUniqueName="[vista_efectivo_cilt]" displayFolder="" count="0" memberValueDatatype="7" unbalanced="0"/>
    <cacheHierarchy uniqueName="[vista_efectivo_cilt].[Ingresos]" caption="Ingresos" attribute="1" defaultMemberUniqueName="[vista_efectivo_cilt].[Ingresos].[All]" allUniqueName="[vista_efectivo_cilt].[Ingresos].[All]" dimensionUniqueName="[vista_efectivo_cilt]" displayFolder="" count="0" memberValueDatatype="5" unbalanced="0"/>
    <cacheHierarchy uniqueName="[vista_efectivo_cilt].[Empresa]" caption="Empresa" attribute="1" defaultMemberUniqueName="[vista_efectivo_cilt].[Empresa].[All]" allUniqueName="[vista_efectivo_cilt].[Empresa].[All]" dimensionUniqueName="[vista_efectivo_cilt]" displayFolder="" count="0" memberValueDatatype="130" unbalanced="0"/>
    <cacheHierarchy uniqueName="[vista_efectivo_cilt].[Ingreso Turismo]" caption="Ingreso Turismo" attribute="1" defaultMemberUniqueName="[vista_efectivo_cilt].[Ingreso Turismo].[All]" allUniqueName="[vista_efectivo_cilt].[Ingreso Turismo].[All]" dimensionUniqueName="[vista_efectivo_cilt]" displayFolder="" count="0" memberValueDatatype="5" unbalanced="0"/>
    <cacheHierarchy uniqueName="[CP_CILT_RYMSA].[FECHA_DOCUMENTO (Month Index)]" caption="FECHA_DOCUMENTO (Month Index)" attribute="1" defaultMemberUniqueName="[CP_CILT_RYMSA].[FECHA_DOCUMENTO (Month Index)].[All]" allUniqueName="[CP_CILT_RYMSA].[FECHA_DOCUMENTO (Month Index)].[All]" dimensionUniqueName="[CP_CILT_RYMSA]" displayFolder="" count="0" memberValueDatatype="20" unbalanced="0" hidden="1"/>
    <cacheHierarchy uniqueName="[CP_CILT_RYMSA].[FECHA_VENCE (Month Index)]" caption="FECHA_VENCE (Month Index)" attribute="1" defaultMemberUniqueName="[CP_CILT_RYMSA].[FECHA_VENCE (Month Index)].[All]" allUniqueName="[CP_CILT_RYMSA].[FECHA_VENCE (Month Index)].[All]" dimensionUniqueName="[CP_CILT_RYMSA]" displayFolder="" count="0" memberValueDatatype="20" unbalanced="0" hidden="1"/>
    <cacheHierarchy uniqueName="[PagosAprobadosCredCont].[Fecha Documento (Month Index)]" caption="Fecha Documento (Month Index)" attribute="1" defaultMemberUniqueName="[PagosAprobadosCredCont].[Fecha Documento (Month Index)].[All]" allUniqueName="[PagosAprobadosCredCont].[Fecha Documento (Month Index)].[All]" dimensionUniqueName="[PagosAprobadosCredCont]" displayFolder="" count="0" memberValueDatatype="20" unbalanced="0" hidden="1"/>
    <cacheHierarchy uniqueName="[Rolling_Calendario].[Fecha (Month Index)]" caption="Fecha (Month Index)" attribute="1" defaultMemberUniqueName="[Rolling_Calendario].[Fecha (Month Index)].[All]" allUniqueName="[Rolling_Calendario].[Fecha (Month Index)].[All]" dimensionUniqueName="[Rolling_Calendario]" displayFolder="" count="0" memberValueDatatype="20" unbalanced="0" hidden="1"/>
    <cacheHierarchy uniqueName="[Measures].[Sum of AbonoAprobCOL]" caption="Sum of AbonoAprobCOL" measure="1" displayFolder="" measureGroup="PagosAprobados" count="0"/>
    <cacheHierarchy uniqueName="[Measures].[Sum of AbonoAprobUSD]" caption="Sum of AbonoAprobUSD" measure="1" displayFolder="" measureGroup="PagosAprobados" count="0"/>
    <cacheHierarchy uniqueName="[Measures].[TotalPagarCRC]" caption="TotalPagarCRC" measure="1" displayFolder="" measureGroup="PagosAprobados" count="0"/>
    <cacheHierarchy uniqueName="[Measures].[TotalPagarUSD]" caption="TotalPagarUSD" measure="1" displayFolder="" measureGroup="PagosAprobados" count="0"/>
    <cacheHierarchy uniqueName="[Measures].[IngresoTotal]" caption="IngresoTotal" measure="1" displayFolder="" measureGroup="vista_efectivo_cilt" count="0"/>
    <cacheHierarchy uniqueName="[Measures].[Presupuesto Pagos]" caption="Presupuesto Pagos" measure="1" displayFolder="" measureGroup="vista_efectivo_cilt" count="0"/>
    <cacheHierarchy uniqueName="[Measures].[TotalPagarCRC2]" caption="TotalPagarCRC2" measure="1" displayFolder="" measureGroup="PagosAprobadosCredCont" count="0" oneField="1">
      <fieldsUsage count="1">
        <fieldUsage x="3"/>
      </fieldsUsage>
    </cacheHierarchy>
    <cacheHierarchy uniqueName="[Measures].[TotalPagarDOLARES]" caption="TotalPagarDOLARES" measure="1" displayFolder="" measureGroup="PagosAprobadosCredCont" count="0" oneField="1">
      <fieldsUsage count="1">
        <fieldUsage x="4"/>
      </fieldsUsage>
    </cacheHierarchy>
    <cacheHierarchy uniqueName="[Measures].[__XL_Count CP_CILT_RYMSA]" caption="__XL_Count CP_CILT_RYMSA" measure="1" displayFolder="" measureGroup="CP_CILT_RYMSA" count="0" hidden="1"/>
    <cacheHierarchy uniqueName="[Measures].[__XL_Count FacturasVencidas]" caption="__XL_Count FacturasVencidas" measure="1" displayFolder="" measureGroup="FacturasVencidas" count="0" hidden="1"/>
    <cacheHierarchy uniqueName="[Measures].[__XL_Count FacturasSinVencer]" caption="__XL_Count FacturasSinVencer" measure="1" displayFolder="" measureGroup="FacturasSinVencer" count="0" hidden="1"/>
    <cacheHierarchy uniqueName="[Measures].[__XL_Count PagosAprobados]" caption="__XL_Count PagosAprobados" measure="1" displayFolder="" measureGroup="PagosAprobados" count="0" hidden="1"/>
    <cacheHierarchy uniqueName="[Measures].[__XL_Count vista_efectivo_cilt]" caption="__XL_Count vista_efectivo_cilt" measure="1" displayFolder="" measureGroup="vista_efectivo_cilt" count="0" hidden="1"/>
    <cacheHierarchy uniqueName="[Measures].[__XL_Count Rolling_Calendario]" caption="__XL_Count Rolling_Calendario" measure="1" displayFolder="" measureGroup="Rolling_Calendario" count="0" hidden="1"/>
    <cacheHierarchy uniqueName="[Measures].[__XL_Count vista_abonos_cco_cilt]" caption="__XL_Count vista_abonos_cco_cilt" measure="1" displayFolder="" measureGroup="vista_abonos_cco_cilt" count="0" hidden="1"/>
    <cacheHierarchy uniqueName="[Measures].[__XL_Count PagosContado]" caption="__XL_Count PagosContado" measure="1" displayFolder="" measureGroup="PagosContado" count="0" hidden="1"/>
    <cacheHierarchy uniqueName="[Measures].[__XL_Count PagosAprobadosCredCont]" caption="__XL_Count PagosAprobadosCredCont" measure="1" displayFolder="" measureGroup="PagosAprobadosCredCont" count="0" hidden="1"/>
    <cacheHierarchy uniqueName="[Measures].[__XL_Count RC_HISTO_CP]" caption="__XL_Count RC_HISTO_CP" measure="1" displayFolder="" measureGroup="RC_HISTO_CP" count="0" hidden="1"/>
    <cacheHierarchy uniqueName="[Measures].[__No measures defined]" caption="__No measures defined" measure="1" displayFolder="" count="0" hidden="1"/>
    <cacheHierarchy uniqueName="[Measures].[Sum of MONTO]" caption="Sum of MONTO" measure="1" displayFolder="" measureGroup="CP_CILT_RYMSA" count="0" hidden="1">
      <extLst>
        <ext xmlns:x15="http://schemas.microsoft.com/office/spreadsheetml/2010/11/main" uri="{B97F6D7D-B522-45F9-BDA1-12C45D357490}">
          <x15:cacheHierarchy aggregatedColumn="11"/>
        </ext>
      </extLst>
    </cacheHierarchy>
    <cacheHierarchy uniqueName="[Measures].[Sum of SALDO]" caption="Sum of SALDO" measure="1" displayFolder="" measureGroup="CP_CILT_RYMSA" count="0" hidden="1">
      <extLst>
        <ext xmlns:x15="http://schemas.microsoft.com/office/spreadsheetml/2010/11/main" uri="{B97F6D7D-B522-45F9-BDA1-12C45D357490}">
          <x15:cacheHierarchy aggregatedColumn="12"/>
        </ext>
      </extLst>
    </cacheHierarchy>
    <cacheHierarchy uniqueName="[Measures].[Sum of Monto_colones]" caption="Sum of Monto_colones" measure="1" displayFolder="" measureGroup="CP_CILT_RYMSA" count="0" hidden="1">
      <extLst>
        <ext xmlns:x15="http://schemas.microsoft.com/office/spreadsheetml/2010/11/main" uri="{B97F6D7D-B522-45F9-BDA1-12C45D357490}">
          <x15:cacheHierarchy aggregatedColumn="13"/>
        </ext>
      </extLst>
    </cacheHierarchy>
    <cacheHierarchy uniqueName="[Measures].[Count of DOCUMENTO]" caption="Count of DOCUMENTO" measure="1" displayFolder="" measureGroup="FacturasVencidas" count="0" hidden="1">
      <extLst>
        <ext xmlns:x15="http://schemas.microsoft.com/office/spreadsheetml/2010/11/main" uri="{B97F6D7D-B522-45F9-BDA1-12C45D357490}">
          <x15:cacheHierarchy aggregatedColumn="51"/>
        </ext>
      </extLst>
    </cacheHierarchy>
    <cacheHierarchy uniqueName="[Measures].[Count of DOCUMENTO 2]" caption="Count of DOCUMENTO 2" measure="1" displayFolder="" measureGroup="FacturasSinVencer" count="0" hidden="1">
      <extLst>
        <ext xmlns:x15="http://schemas.microsoft.com/office/spreadsheetml/2010/11/main" uri="{B97F6D7D-B522-45F9-BDA1-12C45D357490}">
          <x15:cacheHierarchy aggregatedColumn="32"/>
        </ext>
      </extLst>
    </cacheHierarchy>
    <cacheHierarchy uniqueName="[Measures].[Sum of SaldoCOL]" caption="Sum of SaldoCOL" measure="1" displayFolder="" measureGroup="PagosAprobados" count="0" hidden="1">
      <extLst>
        <ext xmlns:x15="http://schemas.microsoft.com/office/spreadsheetml/2010/11/main" uri="{B97F6D7D-B522-45F9-BDA1-12C45D357490}">
          <x15:cacheHierarchy aggregatedColumn="77"/>
        </ext>
      </extLst>
    </cacheHierarchy>
    <cacheHierarchy uniqueName="[Measures].[Sum of SaldoUSD]" caption="Sum of SaldoUSD" measure="1" displayFolder="" measureGroup="PagosAprobados" count="0" hidden="1">
      <extLst>
        <ext xmlns:x15="http://schemas.microsoft.com/office/spreadsheetml/2010/11/main" uri="{B97F6D7D-B522-45F9-BDA1-12C45D357490}">
          <x15:cacheHierarchy aggregatedColumn="76"/>
        </ext>
      </extLst>
    </cacheHierarchy>
    <cacheHierarchy uniqueName="[Measures].[Sum of AbonoAprobCOL 2]" caption="Sum of AbonoAprobCOL 2" measure="1" displayFolder="" measureGroup="PagosAprobados" count="0" hidden="1">
      <extLst>
        <ext xmlns:x15="http://schemas.microsoft.com/office/spreadsheetml/2010/11/main" uri="{B97F6D7D-B522-45F9-BDA1-12C45D357490}">
          <x15:cacheHierarchy aggregatedColumn="78"/>
        </ext>
      </extLst>
    </cacheHierarchy>
    <cacheHierarchy uniqueName="[Measures].[Sum of AbonoAprobUSD 2]" caption="Sum of AbonoAprobUSD 2" measure="1" displayFolder="" measureGroup="PagosAprobados" count="0" hidden="1">
      <extLst>
        <ext xmlns:x15="http://schemas.microsoft.com/office/spreadsheetml/2010/11/main" uri="{B97F6D7D-B522-45F9-BDA1-12C45D357490}">
          <x15:cacheHierarchy aggregatedColumn="79"/>
        </ext>
      </extLst>
    </cacheHierarchy>
    <cacheHierarchy uniqueName="[Measures].[Sum of MONTO 2]" caption="Sum of MONTO 2" measure="1" displayFolder="" measureGroup="FacturasVencidas" count="0" hidden="1">
      <extLst>
        <ext xmlns:x15="http://schemas.microsoft.com/office/spreadsheetml/2010/11/main" uri="{B97F6D7D-B522-45F9-BDA1-12C45D357490}">
          <x15:cacheHierarchy aggregatedColumn="57"/>
        </ext>
      </extLst>
    </cacheHierarchy>
    <cacheHierarchy uniqueName="[Measures].[Sum of MONTO 3]" caption="Sum of MONTO 3" measure="1" displayFolder="" measureGroup="FacturasSinVencer" count="0" hidden="1">
      <extLst>
        <ext xmlns:x15="http://schemas.microsoft.com/office/spreadsheetml/2010/11/main" uri="{B97F6D7D-B522-45F9-BDA1-12C45D357490}">
          <x15:cacheHierarchy aggregatedColumn="38"/>
        </ext>
      </extLst>
    </cacheHierarchy>
    <cacheHierarchy uniqueName="[Measures].[Sum of SaldoUSD 2]" caption="Sum of SaldoUSD 2" measure="1" displayFolder="" measureGroup="CP_CILT_RYMSA" count="0" hidden="1">
      <extLst>
        <ext xmlns:x15="http://schemas.microsoft.com/office/spreadsheetml/2010/11/main" uri="{B97F6D7D-B522-45F9-BDA1-12C45D357490}">
          <x15:cacheHierarchy aggregatedColumn="19"/>
        </ext>
      </extLst>
    </cacheHierarchy>
    <cacheHierarchy uniqueName="[Measures].[Sum of Ingresos]" caption="Sum of Ingresos" measure="1" displayFolder="" measureGroup="vista_efectivo_cilt" count="0" hidden="1">
      <extLst>
        <ext xmlns:x15="http://schemas.microsoft.com/office/spreadsheetml/2010/11/main" uri="{B97F6D7D-B522-45F9-BDA1-12C45D357490}">
          <x15:cacheHierarchy aggregatedColumn="156"/>
        </ext>
      </extLst>
    </cacheHierarchy>
    <cacheHierarchy uniqueName="[Measures].[Sum of Ingreso Turismo]" caption="Sum of Ingreso Turismo" measure="1" displayFolder="" measureGroup="vista_efectivo_cilt" count="0" hidden="1">
      <extLst>
        <ext xmlns:x15="http://schemas.microsoft.com/office/spreadsheetml/2010/11/main" uri="{B97F6D7D-B522-45F9-BDA1-12C45D357490}">
          <x15:cacheHierarchy aggregatedColumn="158"/>
        </ext>
      </extLst>
    </cacheHierarchy>
    <cacheHierarchy uniqueName="[Measures].[Sum of TOTAL]" caption="Sum of TOTAL" measure="1" displayFolder="" measureGroup="vista_abonos_cco_cilt" count="0" hidden="1">
      <extLst>
        <ext xmlns:x15="http://schemas.microsoft.com/office/spreadsheetml/2010/11/main" uri="{B97F6D7D-B522-45F9-BDA1-12C45D357490}">
          <x15:cacheHierarchy aggregatedColumn="150"/>
        </ext>
      </extLst>
    </cacheHierarchy>
    <cacheHierarchy uniqueName="[Measures].[Count of NOMBRE]" caption="Count of NOMBRE" measure="1" displayFolder="" measureGroup="vista_abonos_cco_cilt" count="0" hidden="1">
      <extLst>
        <ext xmlns:x15="http://schemas.microsoft.com/office/spreadsheetml/2010/11/main" uri="{B97F6D7D-B522-45F9-BDA1-12C45D357490}">
          <x15:cacheHierarchy aggregatedColumn="147"/>
        </ext>
      </extLst>
    </cacheHierarchy>
    <cacheHierarchy uniqueName="[Measures].[Sum of SaldoDOL]" caption="Sum of SaldoDOL" measure="1" displayFolder="" measureGroup="PagosAprobadosCredCont" count="0" hidden="1">
      <extLst>
        <ext xmlns:x15="http://schemas.microsoft.com/office/spreadsheetml/2010/11/main" uri="{B97F6D7D-B522-45F9-BDA1-12C45D357490}">
          <x15:cacheHierarchy aggregatedColumn="97"/>
        </ext>
      </extLst>
    </cacheHierarchy>
    <cacheHierarchy uniqueName="[Measures].[Sum of SaldoCOLONES]" caption="Sum of SaldoCOLONES" measure="1" displayFolder="" measureGroup="PagosAprobadosCredCont" count="0" hidden="1">
      <extLst>
        <ext xmlns:x15="http://schemas.microsoft.com/office/spreadsheetml/2010/11/main" uri="{B97F6D7D-B522-45F9-BDA1-12C45D357490}">
          <x15:cacheHierarchy aggregatedColumn="92"/>
        </ext>
      </extLst>
    </cacheHierarchy>
    <cacheHierarchy uniqueName="[Measures].[Sum of AbonoAprobCOLONES]" caption="Sum of AbonoAprobCOLONES" measure="1" displayFolder="" measureGroup="PagosAprobadosCredCont" count="0" hidden="1">
      <extLst>
        <ext xmlns:x15="http://schemas.microsoft.com/office/spreadsheetml/2010/11/main" uri="{B97F6D7D-B522-45F9-BDA1-12C45D357490}">
          <x15:cacheHierarchy aggregatedColumn="93"/>
        </ext>
      </extLst>
    </cacheHierarchy>
    <cacheHierarchy uniqueName="[Measures].[Sum of SaldoDOLARES]" caption="Sum of SaldoDOLARES" measure="1" displayFolder="" measureGroup="PagosAprobadosCredCont" count="0" hidden="1">
      <extLst>
        <ext xmlns:x15="http://schemas.microsoft.com/office/spreadsheetml/2010/11/main" uri="{B97F6D7D-B522-45F9-BDA1-12C45D357490}">
          <x15:cacheHierarchy aggregatedColumn="91"/>
        </ext>
      </extLst>
    </cacheHierarchy>
    <cacheHierarchy uniqueName="[Measures].[Sum of AbonoAprobDOLARES]" caption="Sum of AbonoAprobDOLARES" measure="1" displayFolder="" measureGroup="PagosAprobadosCredCont" count="0" hidden="1">
      <extLst>
        <ext xmlns:x15="http://schemas.microsoft.com/office/spreadsheetml/2010/11/main" uri="{B97F6D7D-B522-45F9-BDA1-12C45D357490}">
          <x15:cacheHierarchy aggregatedColumn="94"/>
        </ext>
      </extLst>
    </cacheHierarchy>
  </cacheHierarchies>
  <kpis count="0"/>
  <dimensions count="11">
    <dimension name="CP_CILT_RYMSA" uniqueName="[CP_CILT_RYMSA]" caption="CP_CILT_RYMSA"/>
    <dimension name="FacturasSinVencer" uniqueName="[FacturasSinVencer]" caption="FacturasSinVencer"/>
    <dimension name="FacturasVencidas" uniqueName="[FacturasVencidas]" caption="FacturasVencidas"/>
    <dimension measure="1" name="Measures" uniqueName="[Measures]" caption="Measures"/>
    <dimension name="PagosAprobados" uniqueName="[PagosAprobados]" caption="PagosAprobados"/>
    <dimension name="PagosAprobadosCredCont" uniqueName="[PagosAprobadosCredCont]" caption="PagosAprobadosCredCont"/>
    <dimension name="PagosContado" uniqueName="[PagosContado]" caption="PagosContado"/>
    <dimension name="RC_HISTO_CP" uniqueName="[RC_HISTO_CP]" caption="RC_HISTO_CP"/>
    <dimension name="Rolling_Calendario" uniqueName="[Rolling_Calendario]" caption="Rolling_Calendario"/>
    <dimension name="vista_abonos_cco_cilt" uniqueName="[vista_abonos_cco_cilt]" caption="vista_abonos_cco_cilt"/>
    <dimension name="vista_efectivo_cilt" uniqueName="[vista_efectivo_cilt]" caption="vista_efectivo_cilt"/>
  </dimensions>
  <measureGroups count="10">
    <measureGroup name="CP_CILT_RYMSA" caption="CP_CILT_RYMSA"/>
    <measureGroup name="FacturasSinVencer" caption="FacturasSinVencer"/>
    <measureGroup name="FacturasVencidas" caption="FacturasVencidas"/>
    <measureGroup name="PagosAprobados" caption="PagosAprobados"/>
    <measureGroup name="PagosAprobadosCredCont" caption="PagosAprobadosCredCont"/>
    <measureGroup name="PagosContado" caption="PagosContado"/>
    <measureGroup name="RC_HISTO_CP" caption="RC_HISTO_CP"/>
    <measureGroup name="Rolling_Calendario" caption="Rolling_Calendario"/>
    <measureGroup name="vista_abonos_cco_cilt" caption="vista_abonos_cco_cilt"/>
    <measureGroup name="vista_efectivo_cilt" caption="vista_efectivo_cilt"/>
  </measureGroups>
  <maps count="15">
    <map measureGroup="0" dimension="0"/>
    <map measureGroup="0" dimension="8"/>
    <map measureGroup="1" dimension="1"/>
    <map measureGroup="1" dimension="8"/>
    <map measureGroup="2" dimension="2"/>
    <map measureGroup="2" dimension="8"/>
    <map measureGroup="3" dimension="4"/>
    <map measureGroup="4" dimension="5"/>
    <map measureGroup="5" dimension="6"/>
    <map measureGroup="6" dimension="7"/>
    <map measureGroup="7" dimension="8"/>
    <map measureGroup="8" dimension="8"/>
    <map measureGroup="8" dimension="9"/>
    <map measureGroup="9" dimension="8"/>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fael Esteban Molina" refreshedDate="45411.449330671298" backgroundQuery="1" createdVersion="8" refreshedVersion="8" minRefreshableVersion="3" recordCount="0" supportSubquery="1" supportAdvancedDrill="1" xr:uid="{B369A0C7-1BC1-42A0-9B02-FFE30D552635}">
  <cacheSource type="external" connectionId="11"/>
  <cacheFields count="2">
    <cacheField name="[Measures].[TotalPagarCRC2]" caption="TotalPagarCRC2" numFmtId="0" hierarchy="169" level="32767"/>
    <cacheField name="[Measures].[TotalPagarDOLARES]" caption="TotalPagarDOLARES" numFmtId="0" hierarchy="170" level="32767"/>
  </cacheFields>
  <cacheHierarchies count="203">
    <cacheHierarchy uniqueName="[CP_CILT_RYMSA].[CIA]" caption="CIA" attribute="1" defaultMemberUniqueName="[CP_CILT_RYMSA].[CIA].[All]" allUniqueName="[CP_CILT_RYMSA].[CIA].[All]" dimensionUniqueName="[CP_CILT_RYMSA]" displayFolder="" count="0" memberValueDatatype="130" unbalanced="0"/>
    <cacheHierarchy uniqueName="[CP_CILT_RYMSA].[MONEDA]" caption="MONEDA" attribute="1" defaultMemberUniqueName="[CP_CILT_RYMSA].[MONEDA].[All]" allUniqueName="[CP_CILT_RYMSA].[MONEDA].[All]" dimensionUniqueName="[CP_CILT_RYMSA]" displayFolder="" count="0" memberValueDatatype="130" unbalanced="0"/>
    <cacheHierarchy uniqueName="[CP_CILT_RYMSA].[TIPOPROV]" caption="TIPOPROV" attribute="1" defaultMemberUniqueName="[CP_CILT_RYMSA].[TIPOPROV].[All]" allUniqueName="[CP_CILT_RYMSA].[TIPOPROV].[All]" dimensionUniqueName="[CP_CILT_RYMSA]" displayFolder="" count="0" memberValueDatatype="130" unbalanced="0"/>
    <cacheHierarchy uniqueName="[CP_CILT_RYMSA].[PROVEEDOR]" caption="PROVEEDOR" attribute="1" defaultMemberUniqueName="[CP_CILT_RYMSA].[PROVEEDOR].[All]" allUniqueName="[CP_CILT_RYMSA].[PROVEEDOR].[All]" dimensionUniqueName="[CP_CILT_RYMSA]" displayFolder="" count="0" memberValueDatatype="130" unbalanced="0"/>
    <cacheHierarchy uniqueName="[CP_CILT_RYMSA].[Nombre]" caption="Nombre" attribute="1" defaultMemberUniqueName="[CP_CILT_RYMSA].[Nombre].[All]" allUniqueName="[CP_CILT_RYMSA].[Nombre].[All]" dimensionUniqueName="[CP_CILT_RYMSA]" displayFolder="" count="0" memberValueDatatype="130" unbalanced="0"/>
    <cacheHierarchy uniqueName="[CP_CILT_RYMSA].[DOCUMENTO]" caption="DOCUMENTO" attribute="1" defaultMemberUniqueName="[CP_CILT_RYMSA].[DOCUMENTO].[All]" allUniqueName="[CP_CILT_RYMSA].[DOCUMENTO].[All]" dimensionUniqueName="[CP_CILT_RYMSA]" displayFolder="" count="0" memberValueDatatype="130" unbalanced="0"/>
    <cacheHierarchy uniqueName="[CP_CILT_RYMSA].[FECHA_DOCUMENTO]" caption="FECHA_DOCUMENTO" attribute="1" time="1" defaultMemberUniqueName="[CP_CILT_RYMSA].[FECHA_DOCUMENTO].[All]" allUniqueName="[CP_CILT_RYMSA].[FECHA_DOCUMENTO].[All]" dimensionUniqueName="[CP_CILT_RYMSA]" displayFolder="" count="0" memberValueDatatype="7" unbalanced="0"/>
    <cacheHierarchy uniqueName="[CP_CILT_RYMSA].[FECHA_VENCE]" caption="FECHA_VENCE" attribute="1" time="1" defaultMemberUniqueName="[CP_CILT_RYMSA].[FECHA_VENCE].[All]" allUniqueName="[CP_CILT_RYMSA].[FECHA_VENCE].[All]" dimensionUniqueName="[CP_CILT_RYMSA]" displayFolder="" count="0" memberValueDatatype="7" unbalanced="0"/>
    <cacheHierarchy uniqueName="[CP_CILT_RYMSA].[NOTAS]" caption="NOTAS" attribute="1" defaultMemberUniqueName="[CP_CILT_RYMSA].[NOTAS].[All]" allUniqueName="[CP_CILT_RYMSA].[NOTAS].[All]" dimensionUniqueName="[CP_CILT_RYMSA]" displayFolder="" count="0" memberValueDatatype="130" unbalanced="0"/>
    <cacheHierarchy uniqueName="[CP_CILT_RYMSA].[diasmora]" caption="diasmora" attribute="1" defaultMemberUniqueName="[CP_CILT_RYMSA].[diasmora].[All]" allUniqueName="[CP_CILT_RYMSA].[diasmora].[All]" dimensionUniqueName="[CP_CILT_RYMSA]" displayFolder="" count="0" memberValueDatatype="20" unbalanced="0"/>
    <cacheHierarchy uniqueName="[CP_CILT_RYMSA].[TIPO_MORA]" caption="TIPO_MORA" attribute="1" defaultMemberUniqueName="[CP_CILT_RYMSA].[TIPO_MORA].[All]" allUniqueName="[CP_CILT_RYMSA].[TIPO_MORA].[All]" dimensionUniqueName="[CP_CILT_RYMSA]" displayFolder="" count="0" memberValueDatatype="130" unbalanced="0"/>
    <cacheHierarchy uniqueName="[CP_CILT_RYMSA].[MONTO]" caption="MONTO" attribute="1" defaultMemberUniqueName="[CP_CILT_RYMSA].[MONTO].[All]" allUniqueName="[CP_CILT_RYMSA].[MONTO].[All]" dimensionUniqueName="[CP_CILT_RYMSA]" displayFolder="" count="0" memberValueDatatype="5" unbalanced="0"/>
    <cacheHierarchy uniqueName="[CP_CILT_RYMSA].[SALDO]" caption="SALDO" attribute="1" defaultMemberUniqueName="[CP_CILT_RYMSA].[SALDO].[All]" allUniqueName="[CP_CILT_RYMSA].[SALDO].[All]" dimensionUniqueName="[CP_CILT_RYMSA]" displayFolder="" count="0" memberValueDatatype="5" unbalanced="0"/>
    <cacheHierarchy uniqueName="[CP_CILT_RYMSA].[Monto_colones]" caption="Monto_colones" attribute="1" defaultMemberUniqueName="[CP_CILT_RYMSA].[Monto_colones].[All]" allUniqueName="[CP_CILT_RYMSA].[Monto_colones].[All]" dimensionUniqueName="[CP_CILT_RYMSA]" displayFolder="" count="0" memberValueDatatype="5" unbalanced="0"/>
    <cacheHierarchy uniqueName="[CP_CILT_RYMSA].[Saldo_colones]" caption="Saldo_colones" attribute="1" defaultMemberUniqueName="[CP_CILT_RYMSA].[Saldo_colones].[All]" allUniqueName="[CP_CILT_RYMSA].[Saldo_colones].[All]" dimensionUniqueName="[CP_CILT_RYMSA]" displayFolder="" count="0" memberValueDatatype="5" unbalanced="0"/>
    <cacheHierarchy uniqueName="[CP_CILT_RYMSA].[CTA_PRESUPUESTO]" caption="CTA_PRESUPUESTO" attribute="1" defaultMemberUniqueName="[CP_CILT_RYMSA].[CTA_PRESUPUESTO].[All]" allUniqueName="[CP_CILT_RYMSA].[CTA_PRESUPUESTO].[All]" dimensionUniqueName="[CP_CILT_RYMSA]" displayFolder="" count="0" memberValueDatatype="130" unbalanced="0"/>
    <cacheHierarchy uniqueName="[CP_CILT_RYMSA].[APLICACION]" caption="APLICACION" attribute="1" defaultMemberUniqueName="[CP_CILT_RYMSA].[APLICACION].[All]" allUniqueName="[CP_CILT_RYMSA].[APLICACION].[All]" dimensionUniqueName="[CP_CILT_RYMSA]" displayFolder="" count="0" memberValueDatatype="130" unbalanced="0"/>
    <cacheHierarchy uniqueName="[CP_CILT_RYMSA].[EMBARQUE]" caption="EMBARQUE" attribute="1" defaultMemberUniqueName="[CP_CILT_RYMSA].[EMBARQUE].[All]" allUniqueName="[CP_CILT_RYMSA].[EMBARQUE].[All]" dimensionUniqueName="[CP_CILT_RYMSA]" displayFolder="" count="0" memberValueDatatype="130" unbalanced="0"/>
    <cacheHierarchy uniqueName="[CP_CILT_RYMSA].[CONTA_CRED]" caption="CONTA_CRED" attribute="1" defaultMemberUniqueName="[CP_CILT_RYMSA].[CONTA_CRED].[All]" allUniqueName="[CP_CILT_RYMSA].[CONTA_CRED].[All]" dimensionUniqueName="[CP_CILT_RYMSA]" displayFolder="" count="0" memberValueDatatype="130" unbalanced="0"/>
    <cacheHierarchy uniqueName="[CP_CILT_RYMSA].[SaldoUSD]" caption="SaldoUSD" attribute="1" defaultMemberUniqueName="[CP_CILT_RYMSA].[SaldoUSD].[All]" allUniqueName="[CP_CILT_RYMSA].[SaldoUSD].[All]" dimensionUniqueName="[CP_CILT_RYMSA]" displayFolder="" count="0" memberValueDatatype="5" unbalanced="0"/>
    <cacheHierarchy uniqueName="[CP_CILT_RYMSA].[MontoOriginalUSD]" caption="MontoOriginalUSD" attribute="1" defaultMemberUniqueName="[CP_CILT_RYMSA].[MontoOriginalUSD].[All]" allUniqueName="[CP_CILT_RYMSA].[MontoOriginalUSD].[All]" dimensionUniqueName="[CP_CILT_RYMSA]" displayFolder="" count="0" memberValueDatatype="5" unbalanced="0"/>
    <cacheHierarchy uniqueName="[CP_CILT_RYMSA].[FECHA_DOCUMENTO (Year)]" caption="FECHA_DOCUMENTO (Year)" attribute="1" defaultMemberUniqueName="[CP_CILT_RYMSA].[FECHA_DOCUMENTO (Year)].[All]" allUniqueName="[CP_CILT_RYMSA].[FECHA_DOCUMENTO (Year)].[All]" dimensionUniqueName="[CP_CILT_RYMSA]" displayFolder="" count="0" memberValueDatatype="130" unbalanced="0"/>
    <cacheHierarchy uniqueName="[CP_CILT_RYMSA].[FECHA_DOCUMENTO (Quarter)]" caption="FECHA_DOCUMENTO (Quarter)" attribute="1" defaultMemberUniqueName="[CP_CILT_RYMSA].[FECHA_DOCUMENTO (Quarter)].[All]" allUniqueName="[CP_CILT_RYMSA].[FECHA_DOCUMENTO (Quarter)].[All]" dimensionUniqueName="[CP_CILT_RYMSA]" displayFolder="" count="0" memberValueDatatype="130" unbalanced="0"/>
    <cacheHierarchy uniqueName="[CP_CILT_RYMSA].[FECHA_DOCUMENTO (Month)]" caption="FECHA_DOCUMENTO (Month)" attribute="1" defaultMemberUniqueName="[CP_CILT_RYMSA].[FECHA_DOCUMENTO (Month)].[All]" allUniqueName="[CP_CILT_RYMSA].[FECHA_DOCUMENTO (Month)].[All]" dimensionUniqueName="[CP_CILT_RYMSA]" displayFolder="" count="0" memberValueDatatype="130" unbalanced="0"/>
    <cacheHierarchy uniqueName="[CP_CILT_RYMSA].[FECHA_VENCE (Year)]" caption="FECHA_VENCE (Year)" attribute="1" defaultMemberUniqueName="[CP_CILT_RYMSA].[FECHA_VENCE (Year)].[All]" allUniqueName="[CP_CILT_RYMSA].[FECHA_VENCE (Year)].[All]" dimensionUniqueName="[CP_CILT_RYMSA]" displayFolder="" count="0" memberValueDatatype="130" unbalanced="0"/>
    <cacheHierarchy uniqueName="[CP_CILT_RYMSA].[FECHA_VENCE (Quarter)]" caption="FECHA_VENCE (Quarter)" attribute="1" defaultMemberUniqueName="[CP_CILT_RYMSA].[FECHA_VENCE (Quarter)].[All]" allUniqueName="[CP_CILT_RYMSA].[FECHA_VENCE (Quarter)].[All]" dimensionUniqueName="[CP_CILT_RYMSA]" displayFolder="" count="0" memberValueDatatype="130" unbalanced="0"/>
    <cacheHierarchy uniqueName="[CP_CILT_RYMSA].[FECHA_VENCE (Month)]" caption="FECHA_VENCE (Month)" attribute="1" defaultMemberUniqueName="[CP_CILT_RYMSA].[FECHA_VENCE (Month)].[All]" allUniqueName="[CP_CILT_RYMSA].[FECHA_VENCE (Month)].[All]" dimensionUniqueName="[CP_CILT_RYMSA]" displayFolder="" count="0" memberValueDatatype="130" unbalanced="0"/>
    <cacheHierarchy uniqueName="[FacturasSinVencer].[CIA]" caption="CIA" attribute="1" defaultMemberUniqueName="[FacturasSinVencer].[CIA].[All]" allUniqueName="[FacturasSinVencer].[CIA].[All]" dimensionUniqueName="[FacturasSinVencer]" displayFolder="" count="0" memberValueDatatype="130" unbalanced="0"/>
    <cacheHierarchy uniqueName="[FacturasSinVencer].[MONEDA]" caption="MONEDA" attribute="1" defaultMemberUniqueName="[FacturasSinVencer].[MONEDA].[All]" allUniqueName="[FacturasSinVencer].[MONEDA].[All]" dimensionUniqueName="[FacturasSinVencer]" displayFolder="" count="0" memberValueDatatype="130" unbalanced="0"/>
    <cacheHierarchy uniqueName="[FacturasSinVencer].[TIPOPROV]" caption="TIPOPROV" attribute="1" defaultMemberUniqueName="[FacturasSinVencer].[TIPOPROV].[All]" allUniqueName="[FacturasSinVencer].[TIPOPROV].[All]" dimensionUniqueName="[FacturasSinVencer]" displayFolder="" count="0" memberValueDatatype="130" unbalanced="0"/>
    <cacheHierarchy uniqueName="[FacturasSinVencer].[PROVEEDOR]" caption="PROVEEDOR" attribute="1" defaultMemberUniqueName="[FacturasSinVencer].[PROVEEDOR].[All]" allUniqueName="[FacturasSinVencer].[PROVEEDOR].[All]" dimensionUniqueName="[FacturasSinVencer]" displayFolder="" count="0" memberValueDatatype="130" unbalanced="0"/>
    <cacheHierarchy uniqueName="[FacturasSinVencer].[Nombre]" caption="Nombre" attribute="1" defaultMemberUniqueName="[FacturasSinVencer].[Nombre].[All]" allUniqueName="[FacturasSinVencer].[Nombre].[All]" dimensionUniqueName="[FacturasSinVencer]" displayFolder="" count="0" memberValueDatatype="130" unbalanced="0"/>
    <cacheHierarchy uniqueName="[FacturasSinVencer].[DOCUMENTO]" caption="DOCUMENTO" attribute="1" defaultMemberUniqueName="[FacturasSinVencer].[DOCUMENTO].[All]" allUniqueName="[FacturasSinVencer].[DOCUMENTO].[All]" dimensionUniqueName="[FacturasSinVencer]" displayFolder="" count="0" memberValueDatatype="130" unbalanced="0"/>
    <cacheHierarchy uniqueName="[FacturasSinVencer].[FECHA_DOCUMENTO]" caption="FECHA_DOCUMENTO" attribute="1" time="1" defaultMemberUniqueName="[FacturasSinVencer].[FECHA_DOCUMENTO].[All]" allUniqueName="[FacturasSinVencer].[FECHA_DOCUMENTO].[All]" dimensionUniqueName="[FacturasSinVencer]" displayFolder="" count="0" memberValueDatatype="7" unbalanced="0"/>
    <cacheHierarchy uniqueName="[FacturasSinVencer].[FECHA_VENCE]" caption="FECHA_VENCE" attribute="1" time="1" defaultMemberUniqueName="[FacturasSinVencer].[FECHA_VENCE].[All]" allUniqueName="[FacturasSinVencer].[FECHA_VENCE].[All]" dimensionUniqueName="[FacturasSinVencer]" displayFolder="" count="0" memberValueDatatype="7" unbalanced="0"/>
    <cacheHierarchy uniqueName="[FacturasSinVencer].[NOTAS]" caption="NOTAS" attribute="1" defaultMemberUniqueName="[FacturasSinVencer].[NOTAS].[All]" allUniqueName="[FacturasSinVencer].[NOTAS].[All]" dimensionUniqueName="[FacturasSinVencer]" displayFolder="" count="0" memberValueDatatype="130" unbalanced="0"/>
    <cacheHierarchy uniqueName="[FacturasSinVencer].[diasmora]" caption="diasmora" attribute="1" defaultMemberUniqueName="[FacturasSinVencer].[diasmora].[All]" allUniqueName="[FacturasSinVencer].[diasmora].[All]" dimensionUniqueName="[FacturasSinVencer]" displayFolder="" count="0" memberValueDatatype="20" unbalanced="0"/>
    <cacheHierarchy uniqueName="[FacturasSinVencer].[TIPO_MORA]" caption="TIPO_MORA" attribute="1" defaultMemberUniqueName="[FacturasSinVencer].[TIPO_MORA].[All]" allUniqueName="[FacturasSinVencer].[TIPO_MORA].[All]" dimensionUniqueName="[FacturasSinVencer]" displayFolder="" count="0" memberValueDatatype="130" unbalanced="0"/>
    <cacheHierarchy uniqueName="[FacturasSinVencer].[MONTO]" caption="MONTO" attribute="1" defaultMemberUniqueName="[FacturasSinVencer].[MONTO].[All]" allUniqueName="[FacturasSinVencer].[MONTO].[All]" dimensionUniqueName="[FacturasSinVencer]" displayFolder="" count="0" memberValueDatatype="5" unbalanced="0"/>
    <cacheHierarchy uniqueName="[FacturasSinVencer].[SALDO]" caption="SALDO" attribute="1" defaultMemberUniqueName="[FacturasSinVencer].[SALDO].[All]" allUniqueName="[FacturasSinVencer].[SALDO].[All]" dimensionUniqueName="[FacturasSinVencer]" displayFolder="" count="0" memberValueDatatype="5" unbalanced="0"/>
    <cacheHierarchy uniqueName="[FacturasSinVencer].[Monto_colones]" caption="Monto_colones" attribute="1" defaultMemberUniqueName="[FacturasSinVencer].[Monto_colones].[All]" allUniqueName="[FacturasSinVencer].[Monto_colones].[All]" dimensionUniqueName="[FacturasSinVencer]" displayFolder="" count="0" memberValueDatatype="5" unbalanced="0"/>
    <cacheHierarchy uniqueName="[FacturasSinVencer].[Saldo_colones]" caption="Saldo_colones" attribute="1" defaultMemberUniqueName="[FacturasSinVencer].[Saldo_colones].[All]" allUniqueName="[FacturasSinVencer].[Saldo_colones].[All]" dimensionUniqueName="[FacturasSinVencer]" displayFolder="" count="0" memberValueDatatype="5" unbalanced="0"/>
    <cacheHierarchy uniqueName="[FacturasSinVencer].[CTA_PRESUPUESTO]" caption="CTA_PRESUPUESTO" attribute="1" defaultMemberUniqueName="[FacturasSinVencer].[CTA_PRESUPUESTO].[All]" allUniqueName="[FacturasSinVencer].[CTA_PRESUPUESTO].[All]" dimensionUniqueName="[FacturasSinVencer]" displayFolder="" count="0" memberValueDatatype="130" unbalanced="0"/>
    <cacheHierarchy uniqueName="[FacturasSinVencer].[APLICACION]" caption="APLICACION" attribute="1" defaultMemberUniqueName="[FacturasSinVencer].[APLICACION].[All]" allUniqueName="[FacturasSinVencer].[APLICACION].[All]" dimensionUniqueName="[FacturasSinVencer]" displayFolder="" count="0" memberValueDatatype="130" unbalanced="0"/>
    <cacheHierarchy uniqueName="[FacturasSinVencer].[EMBARQUE]" caption="EMBARQUE" attribute="1" defaultMemberUniqueName="[FacturasSinVencer].[EMBARQUE].[All]" allUniqueName="[FacturasSinVencer].[EMBARQUE].[All]" dimensionUniqueName="[FacturasSinVencer]" displayFolder="" count="0" memberValueDatatype="130" unbalanced="0"/>
    <cacheHierarchy uniqueName="[FacturasSinVencer].[CONTA_CRED]" caption="CONTA_CRED" attribute="1" defaultMemberUniqueName="[FacturasSinVencer].[CONTA_CRED].[All]" allUniqueName="[FacturasSinVencer].[CONTA_CRED].[All]" dimensionUniqueName="[FacturasSinVencer]" displayFolder="" count="0" memberValueDatatype="130" unbalanced="0"/>
    <cacheHierarchy uniqueName="[FacturasVencidas].[CIA]" caption="CIA" attribute="1" defaultMemberUniqueName="[FacturasVencidas].[CIA].[All]" allUniqueName="[FacturasVencidas].[CIA].[All]" dimensionUniqueName="[FacturasVencidas]" displayFolder="" count="0" memberValueDatatype="130" unbalanced="0"/>
    <cacheHierarchy uniqueName="[FacturasVencidas].[MONEDA]" caption="MONEDA" attribute="1" defaultMemberUniqueName="[FacturasVencidas].[MONEDA].[All]" allUniqueName="[FacturasVencidas].[MONEDA].[All]" dimensionUniqueName="[FacturasVencidas]" displayFolder="" count="0" memberValueDatatype="130" unbalanced="0"/>
    <cacheHierarchy uniqueName="[FacturasVencidas].[TIPOPROV]" caption="TIPOPROV" attribute="1" defaultMemberUniqueName="[FacturasVencidas].[TIPOPROV].[All]" allUniqueName="[FacturasVencidas].[TIPOPROV].[All]" dimensionUniqueName="[FacturasVencidas]" displayFolder="" count="0" memberValueDatatype="130" unbalanced="0"/>
    <cacheHierarchy uniqueName="[FacturasVencidas].[PROVEEDOR]" caption="PROVEEDOR" attribute="1" defaultMemberUniqueName="[FacturasVencidas].[PROVEEDOR].[All]" allUniqueName="[FacturasVencidas].[PROVEEDOR].[All]" dimensionUniqueName="[FacturasVencidas]" displayFolder="" count="0" memberValueDatatype="130" unbalanced="0"/>
    <cacheHierarchy uniqueName="[FacturasVencidas].[Nombre]" caption="Nombre" attribute="1" defaultMemberUniqueName="[FacturasVencidas].[Nombre].[All]" allUniqueName="[FacturasVencidas].[Nombre].[All]" dimensionUniqueName="[FacturasVencidas]" displayFolder="" count="0" memberValueDatatype="130" unbalanced="0"/>
    <cacheHierarchy uniqueName="[FacturasVencidas].[DOCUMENTO]" caption="DOCUMENTO" attribute="1" defaultMemberUniqueName="[FacturasVencidas].[DOCUMENTO].[All]" allUniqueName="[FacturasVencidas].[DOCUMENTO].[All]" dimensionUniqueName="[FacturasVencidas]" displayFolder="" count="0" memberValueDatatype="130" unbalanced="0"/>
    <cacheHierarchy uniqueName="[FacturasVencidas].[FECHA_DOCUMENTO]" caption="FECHA_DOCUMENTO" attribute="1" time="1" defaultMemberUniqueName="[FacturasVencidas].[FECHA_DOCUMENTO].[All]" allUniqueName="[FacturasVencidas].[FECHA_DOCUMENTO].[All]" dimensionUniqueName="[FacturasVencidas]" displayFolder="" count="0" memberValueDatatype="7" unbalanced="0"/>
    <cacheHierarchy uniqueName="[FacturasVencidas].[FECHA_VENCE]" caption="FECHA_VENCE" attribute="1" time="1" defaultMemberUniqueName="[FacturasVencidas].[FECHA_VENCE].[All]" allUniqueName="[FacturasVencidas].[FECHA_VENCE].[All]" dimensionUniqueName="[FacturasVencidas]" displayFolder="" count="0" memberValueDatatype="7" unbalanced="0"/>
    <cacheHierarchy uniqueName="[FacturasVencidas].[NOTAS]" caption="NOTAS" attribute="1" defaultMemberUniqueName="[FacturasVencidas].[NOTAS].[All]" allUniqueName="[FacturasVencidas].[NOTAS].[All]" dimensionUniqueName="[FacturasVencidas]" displayFolder="" count="0" memberValueDatatype="130" unbalanced="0"/>
    <cacheHierarchy uniqueName="[FacturasVencidas].[diasmora]" caption="diasmora" attribute="1" defaultMemberUniqueName="[FacturasVencidas].[diasmora].[All]" allUniqueName="[FacturasVencidas].[diasmora].[All]" dimensionUniqueName="[FacturasVencidas]" displayFolder="" count="0" memberValueDatatype="20" unbalanced="0"/>
    <cacheHierarchy uniqueName="[FacturasVencidas].[TIPO_MORA]" caption="TIPO_MORA" attribute="1" defaultMemberUniqueName="[FacturasVencidas].[TIPO_MORA].[All]" allUniqueName="[FacturasVencidas].[TIPO_MORA].[All]" dimensionUniqueName="[FacturasVencidas]" displayFolder="" count="0" memberValueDatatype="130" unbalanced="0"/>
    <cacheHierarchy uniqueName="[FacturasVencidas].[MONTO]" caption="MONTO" attribute="1" defaultMemberUniqueName="[FacturasVencidas].[MONTO].[All]" allUniqueName="[FacturasVencidas].[MONTO].[All]" dimensionUniqueName="[FacturasVencidas]" displayFolder="" count="0" memberValueDatatype="5" unbalanced="0"/>
    <cacheHierarchy uniqueName="[FacturasVencidas].[SALDO]" caption="SALDO" attribute="1" defaultMemberUniqueName="[FacturasVencidas].[SALDO].[All]" allUniqueName="[FacturasVencidas].[SALDO].[All]" dimensionUniqueName="[FacturasVencidas]" displayFolder="" count="0" memberValueDatatype="5" unbalanced="0"/>
    <cacheHierarchy uniqueName="[FacturasVencidas].[Monto_colones]" caption="Monto_colones" attribute="1" defaultMemberUniqueName="[FacturasVencidas].[Monto_colones].[All]" allUniqueName="[FacturasVencidas].[Monto_colones].[All]" dimensionUniqueName="[FacturasVencidas]" displayFolder="" count="0" memberValueDatatype="5" unbalanced="0"/>
    <cacheHierarchy uniqueName="[FacturasVencidas].[Saldo_colones]" caption="Saldo_colones" attribute="1" defaultMemberUniqueName="[FacturasVencidas].[Saldo_colones].[All]" allUniqueName="[FacturasVencidas].[Saldo_colones].[All]" dimensionUniqueName="[FacturasVencidas]" displayFolder="" count="0" memberValueDatatype="5" unbalanced="0"/>
    <cacheHierarchy uniqueName="[FacturasVencidas].[CTA_PRESUPUESTO]" caption="CTA_PRESUPUESTO" attribute="1" defaultMemberUniqueName="[FacturasVencidas].[CTA_PRESUPUESTO].[All]" allUniqueName="[FacturasVencidas].[CTA_PRESUPUESTO].[All]" dimensionUniqueName="[FacturasVencidas]" displayFolder="" count="0" memberValueDatatype="130" unbalanced="0"/>
    <cacheHierarchy uniqueName="[FacturasVencidas].[APLICACION]" caption="APLICACION" attribute="1" defaultMemberUniqueName="[FacturasVencidas].[APLICACION].[All]" allUniqueName="[FacturasVencidas].[APLICACION].[All]" dimensionUniqueName="[FacturasVencidas]" displayFolder="" count="0" memberValueDatatype="130" unbalanced="0"/>
    <cacheHierarchy uniqueName="[FacturasVencidas].[EMBARQUE]" caption="EMBARQUE" attribute="1" defaultMemberUniqueName="[FacturasVencidas].[EMBARQUE].[All]" allUniqueName="[FacturasVencidas].[EMBARQUE].[All]" dimensionUniqueName="[FacturasVencidas]" displayFolder="" count="0" memberValueDatatype="130" unbalanced="0"/>
    <cacheHierarchy uniqueName="[FacturasVencidas].[CONTA_CRED]" caption="CONTA_CRED" attribute="1" defaultMemberUniqueName="[FacturasVencidas].[CONTA_CRED].[All]" allUniqueName="[FacturasVencidas].[CONTA_CRED].[All]" dimensionUniqueName="[FacturasVencidas]" displayFolder="" count="0" memberValueDatatype="130" unbalanced="0"/>
    <cacheHierarchy uniqueName="[PagosAprobados].[Sociedad]" caption="Sociedad" attribute="1" defaultMemberUniqueName="[PagosAprobados].[Sociedad].[All]" allUniqueName="[PagosAprobados].[Sociedad].[All]" dimensionUniqueName="[PagosAprobados]" displayFolder="" count="0" memberValueDatatype="130" unbalanced="0"/>
    <cacheHierarchy uniqueName="[PagosAprobados].[Moneda]" caption="Moneda" attribute="1" defaultMemberUniqueName="[PagosAprobados].[Moneda].[All]" allUniqueName="[PagosAprobados].[Moneda].[All]" dimensionUniqueName="[PagosAprobados]" displayFolder="" count="0" memberValueDatatype="130" unbalanced="0"/>
    <cacheHierarchy uniqueName="[PagosAprobados].[Proveedor]" caption="Proveedor" attribute="1" defaultMemberUniqueName="[PagosAprobados].[Proveedor].[All]" allUniqueName="[PagosAprobados].[Proveedor].[All]" dimensionUniqueName="[PagosAprobados]" displayFolder="" count="0" memberValueDatatype="130" unbalanced="0"/>
    <cacheHierarchy uniqueName="[PagosAprobados].[Fecha Documento]" caption="Fecha Documento" attribute="1" defaultMemberUniqueName="[PagosAprobados].[Fecha Documento].[All]" allUniqueName="[PagosAprobados].[Fecha Documento].[All]" dimensionUniqueName="[PagosAprobados]" displayFolder="" count="0" memberValueDatatype="130" unbalanced="0"/>
    <cacheHierarchy uniqueName="[PagosAprobados].[Factura]" caption="Factura" attribute="1" defaultMemberUniqueName="[PagosAprobados].[Factura].[All]" allUniqueName="[PagosAprobados].[Factura].[All]" dimensionUniqueName="[PagosAprobados]" displayFolder="" count="0" memberValueDatatype="130" unbalanced="0"/>
    <cacheHierarchy uniqueName="[PagosAprobados].[Rango Mora]" caption="Rango Mora" attribute="1" defaultMemberUniqueName="[PagosAprobados].[Rango Mora].[All]" allUniqueName="[PagosAprobados].[Rango Mora].[All]" dimensionUniqueName="[PagosAprobados]" displayFolder="" count="0" memberValueDatatype="130" unbalanced="0"/>
    <cacheHierarchy uniqueName="[PagosAprobados].[Monto Original]" caption="Monto Original" attribute="1" defaultMemberUniqueName="[PagosAprobados].[Monto Original].[All]" allUniqueName="[PagosAprobados].[Monto Original].[All]" dimensionUniqueName="[PagosAprobados]" displayFolder="" count="0" memberValueDatatype="5" unbalanced="0"/>
    <cacheHierarchy uniqueName="[PagosAprobados].[Saldo a Pagar]" caption="Saldo a Pagar" attribute="1" defaultMemberUniqueName="[PagosAprobados].[Saldo a Pagar].[All]" allUniqueName="[PagosAprobados].[Saldo a Pagar].[All]" dimensionUniqueName="[PagosAprobados]" displayFolder="" count="0" memberValueDatatype="5" unbalanced="0"/>
    <cacheHierarchy uniqueName="[PagosAprobados].[Abono]" caption="Abono" attribute="1" defaultMemberUniqueName="[PagosAprobados].[Abono].[All]" allUniqueName="[PagosAprobados].[Abono].[All]" dimensionUniqueName="[PagosAprobados]" displayFolder="" count="0" memberValueDatatype="20" unbalanced="0"/>
    <cacheHierarchy uniqueName="[PagosAprobados].[Descripcion CTA Presup]" caption="Descripcion CTA Presup" attribute="1" defaultMemberUniqueName="[PagosAprobados].[Descripcion CTA Presup].[All]" allUniqueName="[PagosAprobados].[Descripcion CTA Presup].[All]" dimensionUniqueName="[PagosAprobados]" displayFolder="" count="0" memberValueDatatype="130" unbalanced="0"/>
    <cacheHierarchy uniqueName="[PagosAprobados].[Tipo Proveedor]" caption="Tipo Proveedor" attribute="1" defaultMemberUniqueName="[PagosAprobados].[Tipo Proveedor].[All]" allUniqueName="[PagosAprobados].[Tipo Proveedor].[All]" dimensionUniqueName="[PagosAprobados]" displayFolder="" count="0" memberValueDatatype="130" unbalanced="0"/>
    <cacheHierarchy uniqueName="[PagosAprobados].[SaldoUSD]" caption="SaldoUSD" attribute="1" defaultMemberUniqueName="[PagosAprobados].[SaldoUSD].[All]" allUniqueName="[PagosAprobados].[SaldoUSD].[All]" dimensionUniqueName="[PagosAprobados]" displayFolder="" count="0" memberValueDatatype="5" unbalanced="0"/>
    <cacheHierarchy uniqueName="[PagosAprobados].[SaldoCOL]" caption="SaldoCOL" attribute="1" defaultMemberUniqueName="[PagosAprobados].[SaldoCOL].[All]" allUniqueName="[PagosAprobados].[SaldoCOL].[All]" dimensionUniqueName="[PagosAprobados]" displayFolder="" count="0" memberValueDatatype="5" unbalanced="0"/>
    <cacheHierarchy uniqueName="[PagosAprobados].[AbonoAprobCOL]" caption="AbonoAprobCOL" attribute="1" defaultMemberUniqueName="[PagosAprobados].[AbonoAprobCOL].[All]" allUniqueName="[PagosAprobados].[AbonoAprobCOL].[All]" dimensionUniqueName="[PagosAprobados]" displayFolder="" count="0" memberValueDatatype="5" unbalanced="0"/>
    <cacheHierarchy uniqueName="[PagosAprobados].[AbonoAprobUSD]" caption="AbonoAprobUSD" attribute="1" defaultMemberUniqueName="[PagosAprobados].[AbonoAprobUSD].[All]" allUniqueName="[PagosAprobados].[AbonoAprobUSD].[All]" dimensionUniqueName="[PagosAprobados]" displayFolder="" count="0" memberValueDatatype="5" unbalanced="0"/>
    <cacheHierarchy uniqueName="[PagosAprobadosCredCont].[Sociedad]" caption="Sociedad" attribute="1" defaultMemberUniqueName="[PagosAprobadosCredCont].[Sociedad].[All]" allUniqueName="[PagosAprobadosCredCont].[Sociedad].[All]" dimensionUniqueName="[PagosAprobadosCredCont]" displayFolder="" count="0" memberValueDatatype="130" unbalanced="0"/>
    <cacheHierarchy uniqueName="[PagosAprobadosCredCont].[Moneda]" caption="Moneda" attribute="1" defaultMemberUniqueName="[PagosAprobadosCredCont].[Moneda].[All]" allUniqueName="[PagosAprobadosCredCont].[Moneda].[All]" dimensionUniqueName="[PagosAprobadosCredCont]" displayFolder="" count="0" memberValueDatatype="130" unbalanced="0"/>
    <cacheHierarchy uniqueName="[PagosAprobadosCredCont].[Proveedor]" caption="Proveedor" attribute="1" defaultMemberUniqueName="[PagosAprobadosCredCont].[Proveedor].[All]" allUniqueName="[PagosAprobadosCredCont].[Proveedor].[All]" dimensionUniqueName="[PagosAprobadosCredCont]" displayFolder="" count="0" memberValueDatatype="130" unbalanced="0"/>
    <cacheHierarchy uniqueName="[PagosAprobadosCredCont].[Fecha Documento]" caption="Fecha Documento" attribute="1" time="1" defaultMemberUniqueName="[PagosAprobadosCredCont].[Fecha Documento].[All]" allUniqueName="[PagosAprobadosCredCont].[Fecha Documento].[All]" dimensionUniqueName="[PagosAprobadosCredCont]" displayFolder="" count="0" memberValueDatatype="7" unbalanced="0"/>
    <cacheHierarchy uniqueName="[PagosAprobadosCredCont].[Factura]" caption="Factura" attribute="1" defaultMemberUniqueName="[PagosAprobadosCredCont].[Factura].[All]" allUniqueName="[PagosAprobadosCredCont].[Factura].[All]" dimensionUniqueName="[PagosAprobadosCredCont]" displayFolder="" count="0" memberValueDatatype="130" unbalanced="0"/>
    <cacheHierarchy uniqueName="[PagosAprobadosCredCont].[Rango Mora]" caption="Rango Mora" attribute="1" defaultMemberUniqueName="[PagosAprobadosCredCont].[Rango Mora].[All]" allUniqueName="[PagosAprobadosCredCont].[Rango Mora].[All]" dimensionUniqueName="[PagosAprobadosCredCont]" displayFolder="" count="0" memberValueDatatype="130" unbalanced="0"/>
    <cacheHierarchy uniqueName="[PagosAprobadosCredCont].[Monto Original]" caption="Monto Original" attribute="1" defaultMemberUniqueName="[PagosAprobadosCredCont].[Monto Original].[All]" allUniqueName="[PagosAprobadosCredCont].[Monto Original].[All]" dimensionUniqueName="[PagosAprobadosCredCont]" displayFolder="" count="0" memberValueDatatype="5" unbalanced="0"/>
    <cacheHierarchy uniqueName="[PagosAprobadosCredCont].[Saldo a Pagar]" caption="Saldo a Pagar" attribute="1" defaultMemberUniqueName="[PagosAprobadosCredCont].[Saldo a Pagar].[All]" allUniqueName="[PagosAprobadosCredCont].[Saldo a Pagar].[All]" dimensionUniqueName="[PagosAprobadosCredCont]" displayFolder="" count="0" memberValueDatatype="5" unbalanced="0"/>
    <cacheHierarchy uniqueName="[PagosAprobadosCredCont].[Abono]" caption="Abono" attribute="1" defaultMemberUniqueName="[PagosAprobadosCredCont].[Abono].[All]" allUniqueName="[PagosAprobadosCredCont].[Abono].[All]" dimensionUniqueName="[PagosAprobadosCredCont]" displayFolder="" count="0" memberValueDatatype="5" unbalanced="0"/>
    <cacheHierarchy uniqueName="[PagosAprobadosCredCont].[Descripcion CTA Presup]" caption="Descripcion CTA Presup" attribute="1" defaultMemberUniqueName="[PagosAprobadosCredCont].[Descripcion CTA Presup].[All]" allUniqueName="[PagosAprobadosCredCont].[Descripcion CTA Presup].[All]" dimensionUniqueName="[PagosAprobadosCredCont]" displayFolder="" count="0" memberValueDatatype="130" unbalanced="0"/>
    <cacheHierarchy uniqueName="[PagosAprobadosCredCont].[Tipo Proveedor]" caption="Tipo Proveedor" attribute="1" defaultMemberUniqueName="[PagosAprobadosCredCont].[Tipo Proveedor].[All]" allUniqueName="[PagosAprobadosCredCont].[Tipo Proveedor].[All]" dimensionUniqueName="[PagosAprobadosCredCont]" displayFolder="" count="0" memberValueDatatype="130" unbalanced="0"/>
    <cacheHierarchy uniqueName="[PagosAprobadosCredCont].[SaldoDOLARES]" caption="SaldoDOLARES" attribute="1" defaultMemberUniqueName="[PagosAprobadosCredCont].[SaldoDOLARES].[All]" allUniqueName="[PagosAprobadosCredCont].[SaldoDOLARES].[All]" dimensionUniqueName="[PagosAprobadosCredCont]" displayFolder="" count="0" memberValueDatatype="5" unbalanced="0"/>
    <cacheHierarchy uniqueName="[PagosAprobadosCredCont].[SaldoCOLONES]" caption="SaldoCOLONES" attribute="1" defaultMemberUniqueName="[PagosAprobadosCredCont].[SaldoCOLONES].[All]" allUniqueName="[PagosAprobadosCredCont].[SaldoCOLONES].[All]" dimensionUniqueName="[PagosAprobadosCredCont]" displayFolder="" count="0" memberValueDatatype="5" unbalanced="0"/>
    <cacheHierarchy uniqueName="[PagosAprobadosCredCont].[AbonoAprobCOLONES]" caption="AbonoAprobCOLONES" attribute="1" defaultMemberUniqueName="[PagosAprobadosCredCont].[AbonoAprobCOLONES].[All]" allUniqueName="[PagosAprobadosCredCont].[AbonoAprobCOLONES].[All]" dimensionUniqueName="[PagosAprobadosCredCont]" displayFolder="" count="0" memberValueDatatype="5" unbalanced="0"/>
    <cacheHierarchy uniqueName="[PagosAprobadosCredCont].[AbonoAprobDOLARES]" caption="AbonoAprobDOLARES" attribute="1" defaultMemberUniqueName="[PagosAprobadosCredCont].[AbonoAprobDOLARES].[All]" allUniqueName="[PagosAprobadosCredCont].[AbonoAprobDOLARES].[All]" dimensionUniqueName="[PagosAprobadosCredCont]" displayFolder="" count="0" memberValueDatatype="5" unbalanced="0"/>
    <cacheHierarchy uniqueName="[PagosAprobadosCredCont].[Cta Presupuesto]" caption="Cta Presupuesto" attribute="1" defaultMemberUniqueName="[PagosAprobadosCredCont].[Cta Presupuesto].[All]" allUniqueName="[PagosAprobadosCredCont].[Cta Presupuesto].[All]" dimensionUniqueName="[PagosAprobadosCredCont]" displayFolder="" count="0" memberValueDatatype="130" unbalanced="0"/>
    <cacheHierarchy uniqueName="[PagosAprobadosCredCont].[Observaciones]" caption="Observaciones" attribute="1" defaultMemberUniqueName="[PagosAprobadosCredCont].[Observaciones].[All]" allUniqueName="[PagosAprobadosCredCont].[Observaciones].[All]" dimensionUniqueName="[PagosAprobadosCredCont]" displayFolder="" count="0" memberValueDatatype="130" unbalanced="0"/>
    <cacheHierarchy uniqueName="[PagosAprobadosCredCont].[SaldoDOL]" caption="SaldoDOL" attribute="1" defaultMemberUniqueName="[PagosAprobadosCredCont].[SaldoDOL].[All]" allUniqueName="[PagosAprobadosCredCont].[SaldoDOL].[All]" dimensionUniqueName="[PagosAprobadosCredCont]" displayFolder="" count="0" memberValueDatatype="5" unbalanced="0"/>
    <cacheHierarchy uniqueName="[PagosAprobadosCredCont].[AbonoAprobDOL]" caption="AbonoAprobDOL" attribute="1" defaultMemberUniqueName="[PagosAprobadosCredCont].[AbonoAprobDOL].[All]" allUniqueName="[PagosAprobadosCredCont].[AbonoAprobDOL].[All]" dimensionUniqueName="[PagosAprobadosCredCont]" displayFolder="" count="0" memberValueDatatype="5" unbalanced="0"/>
    <cacheHierarchy uniqueName="[PagosAprobadosCredCont].[Fecha Documento (Year)]" caption="Fecha Documento (Year)" attribute="1" defaultMemberUniqueName="[PagosAprobadosCredCont].[Fecha Documento (Year)].[All]" allUniqueName="[PagosAprobadosCredCont].[Fecha Documento (Year)].[All]" dimensionUniqueName="[PagosAprobadosCredCont]" displayFolder="" count="0" memberValueDatatype="130" unbalanced="0"/>
    <cacheHierarchy uniqueName="[PagosAprobadosCredCont].[Fecha Documento (Quarter)]" caption="Fecha Documento (Quarter)" attribute="1" defaultMemberUniqueName="[PagosAprobadosCredCont].[Fecha Documento (Quarter)].[All]" allUniqueName="[PagosAprobadosCredCont].[Fecha Documento (Quarter)].[All]" dimensionUniqueName="[PagosAprobadosCredCont]" displayFolder="" count="0" memberValueDatatype="130" unbalanced="0"/>
    <cacheHierarchy uniqueName="[PagosAprobadosCredCont].[Fecha Documento (Month)]" caption="Fecha Documento (Month)" attribute="1" defaultMemberUniqueName="[PagosAprobadosCredCont].[Fecha Documento (Month)].[All]" allUniqueName="[PagosAprobadosCredCont].[Fecha Documento (Month)].[All]" dimensionUniqueName="[PagosAprobadosCredCont]" displayFolder="" count="0" memberValueDatatype="130" unbalanced="0"/>
    <cacheHierarchy uniqueName="[PagosContado].[Sociedad]" caption="Sociedad" attribute="1" defaultMemberUniqueName="[PagosContado].[Sociedad].[All]" allUniqueName="[PagosContado].[Sociedad].[All]" dimensionUniqueName="[PagosContado]" displayFolder="" count="0" memberValueDatatype="130" unbalanced="0"/>
    <cacheHierarchy uniqueName="[PagosContado].[Moneda]" caption="Moneda" attribute="1" defaultMemberUniqueName="[PagosContado].[Moneda].[All]" allUniqueName="[PagosContado].[Moneda].[All]" dimensionUniqueName="[PagosContado]" displayFolder="" count="0" memberValueDatatype="130" unbalanced="0"/>
    <cacheHierarchy uniqueName="[PagosContado].[Proveedor]" caption="Proveedor" attribute="1" defaultMemberUniqueName="[PagosContado].[Proveedor].[All]" allUniqueName="[PagosContado].[Proveedor].[All]" dimensionUniqueName="[PagosContado]" displayFolder="" count="0" memberValueDatatype="130" unbalanced="0"/>
    <cacheHierarchy uniqueName="[PagosContado].[Fecha Documento]" caption="Fecha Documento" attribute="1" defaultMemberUniqueName="[PagosContado].[Fecha Documento].[All]" allUniqueName="[PagosContado].[Fecha Documento].[All]" dimensionUniqueName="[PagosContado]" displayFolder="" count="0" memberValueDatatype="130" unbalanced="0"/>
    <cacheHierarchy uniqueName="[PagosContado].[Factura]" caption="Factura" attribute="1" defaultMemberUniqueName="[PagosContado].[Factura].[All]" allUniqueName="[PagosContado].[Factura].[All]" dimensionUniqueName="[PagosContado]" displayFolder="" count="0" memberValueDatatype="20" unbalanced="0"/>
    <cacheHierarchy uniqueName="[PagosContado].[Rango Mora]" caption="Rango Mora" attribute="1" defaultMemberUniqueName="[PagosContado].[Rango Mora].[All]" allUniqueName="[PagosContado].[Rango Mora].[All]" dimensionUniqueName="[PagosContado]" displayFolder="" count="0" memberValueDatatype="130" unbalanced="0"/>
    <cacheHierarchy uniqueName="[PagosContado].[Monto Original]" caption="Monto Original" attribute="1" defaultMemberUniqueName="[PagosContado].[Monto Original].[All]" allUniqueName="[PagosContado].[Monto Original].[All]" dimensionUniqueName="[PagosContado]" displayFolder="" count="0" memberValueDatatype="5" unbalanced="0"/>
    <cacheHierarchy uniqueName="[PagosContado].[Saldo a Pagar]" caption="Saldo a Pagar" attribute="1" defaultMemberUniqueName="[PagosContado].[Saldo a Pagar].[All]" allUniqueName="[PagosContado].[Saldo a Pagar].[All]" dimensionUniqueName="[PagosContado]" displayFolder="" count="0" memberValueDatatype="5" unbalanced="0"/>
    <cacheHierarchy uniqueName="[PagosContado].[Abono]" caption="Abono" attribute="1" defaultMemberUniqueName="[PagosContado].[Abono].[All]" allUniqueName="[PagosContado].[Abono].[All]" dimensionUniqueName="[PagosContado]" displayFolder="" count="0" memberValueDatatype="5" unbalanced="0"/>
    <cacheHierarchy uniqueName="[PagosContado].[Cta Presupuesto]" caption="Cta Presupuesto" attribute="1" defaultMemberUniqueName="[PagosContado].[Cta Presupuesto].[All]" allUniqueName="[PagosContado].[Cta Presupuesto].[All]" dimensionUniqueName="[PagosContado]" displayFolder="" count="0" memberValueDatatype="130" unbalanced="0"/>
    <cacheHierarchy uniqueName="[PagosContado].[Descripcion CTA Presup]" caption="Descripcion CTA Presup" attribute="1" defaultMemberUniqueName="[PagosContado].[Descripcion CTA Presup].[All]" allUniqueName="[PagosContado].[Descripcion CTA Presup].[All]" dimensionUniqueName="[PagosContado]" displayFolder="" count="0" memberValueDatatype="130" unbalanced="0"/>
    <cacheHierarchy uniqueName="[PagosContado].[Tipo Proveedor]" caption="Tipo Proveedor" attribute="1" defaultMemberUniqueName="[PagosContado].[Tipo Proveedor].[All]" allUniqueName="[PagosContado].[Tipo Proveedor].[All]" dimensionUniqueName="[PagosContado]" displayFolder="" count="0" memberValueDatatype="130" unbalanced="0"/>
    <cacheHierarchy uniqueName="[PagosContado].[Column1]" caption="Column1" attribute="1" defaultMemberUniqueName="[PagosContado].[Column1].[All]" allUniqueName="[PagosContado].[Column1].[All]" dimensionUniqueName="[PagosContado]" displayFolder="" count="0" memberValueDatatype="130" unbalanced="0"/>
    <cacheHierarchy uniqueName="[PagosContado].[SaldoCOL]" caption="SaldoCOL" attribute="1" defaultMemberUniqueName="[PagosContado].[SaldoCOL].[All]" allUniqueName="[PagosContado].[SaldoCOL].[All]" dimensionUniqueName="[PagosContado]" displayFolder="" count="0" memberValueDatatype="5" unbalanced="0"/>
    <cacheHierarchy uniqueName="[PagosContado].[SaldoDOL]" caption="SaldoDOL" attribute="1" defaultMemberUniqueName="[PagosContado].[SaldoDOL].[All]" allUniqueName="[PagosContado].[SaldoDOL].[All]" dimensionUniqueName="[PagosContado]" displayFolder="" count="0" memberValueDatatype="5" unbalanced="0"/>
    <cacheHierarchy uniqueName="[PagosContado].[AbonoAprobCOL]" caption="AbonoAprobCOL" attribute="1" defaultMemberUniqueName="[PagosContado].[AbonoAprobCOL].[All]" allUniqueName="[PagosContado].[AbonoAprobCOL].[All]" dimensionUniqueName="[PagosContado]" displayFolder="" count="0" memberValueDatatype="5" unbalanced="0"/>
    <cacheHierarchy uniqueName="[PagosContado].[AbonoAprobDOL]" caption="AbonoAprobDOL" attribute="1" defaultMemberUniqueName="[PagosContado].[AbonoAprobDOL].[All]" allUniqueName="[PagosContado].[AbonoAprobDOL].[All]" dimensionUniqueName="[PagosContado]" displayFolder="" count="0" memberValueDatatype="5" unbalanced="0"/>
    <cacheHierarchy uniqueName="[RC_HISTO_CP].[cia]" caption="cia" attribute="1" defaultMemberUniqueName="[RC_HISTO_CP].[cia].[All]" allUniqueName="[RC_HISTO_CP].[cia].[All]" dimensionUniqueName="[RC_HISTO_CP]" displayFolder="" count="0" memberValueDatatype="130" unbalanced="0"/>
    <cacheHierarchy uniqueName="[RC_HISTO_CP].[PROVEEDOR]" caption="PROVEEDOR" attribute="1" defaultMemberUniqueName="[RC_HISTO_CP].[PROVEEDOR].[All]" allUniqueName="[RC_HISTO_CP].[PROVEEDOR].[All]" dimensionUniqueName="[RC_HISTO_CP]" displayFolder="" count="0" memberValueDatatype="130" unbalanced="0"/>
    <cacheHierarchy uniqueName="[RC_HISTO_CP].[ACTIVO]" caption="ACTIVO" attribute="1" defaultMemberUniqueName="[RC_HISTO_CP].[ACTIVO].[All]" allUniqueName="[RC_HISTO_CP].[ACTIVO].[All]" dimensionUniqueName="[RC_HISTO_CP]" displayFolder="" count="0" memberValueDatatype="130" unbalanced="0"/>
    <cacheHierarchy uniqueName="[RC_HISTO_CP].[DIAS_CREDITO]" caption="DIAS_CREDITO" attribute="1" defaultMemberUniqueName="[RC_HISTO_CP].[DIAS_CREDITO].[All]" allUniqueName="[RC_HISTO_CP].[DIAS_CREDITO].[All]" dimensionUniqueName="[RC_HISTO_CP]" displayFolder="" count="0" memberValueDatatype="130" unbalanced="0"/>
    <cacheHierarchy uniqueName="[RC_HISTO_CP].[CATEGORIA]" caption="CATEGORIA" attribute="1" defaultMemberUniqueName="[RC_HISTO_CP].[CATEGORIA].[All]" allUniqueName="[RC_HISTO_CP].[CATEGORIA].[All]" dimensionUniqueName="[RC_HISTO_CP]" displayFolder="" count="0" memberValueDatatype="130" unbalanced="0"/>
    <cacheHierarchy uniqueName="[RC_HISTO_CP].[NOMBRE]" caption="NOMBRE" attribute="1" defaultMemberUniqueName="[RC_HISTO_CP].[NOMBRE].[All]" allUniqueName="[RC_HISTO_CP].[NOMBRE].[All]" dimensionUniqueName="[RC_HISTO_CP]" displayFolder="" count="0" memberValueDatatype="130" unbalanced="0"/>
    <cacheHierarchy uniqueName="[RC_HISTO_CP].[CIA_PROV]" caption="CIA_PROV" attribute="1" defaultMemberUniqueName="[RC_HISTO_CP].[CIA_PROV].[All]" allUniqueName="[RC_HISTO_CP].[CIA_PROV].[All]" dimensionUniqueName="[RC_HISTO_CP]" displayFolder="" count="0" memberValueDatatype="130" unbalanced="0"/>
    <cacheHierarchy uniqueName="[RC_HISTO_CP].[DOCUMENTO]" caption="DOCUMENTO" attribute="1" defaultMemberUniqueName="[RC_HISTO_CP].[DOCUMENTO].[All]" allUniqueName="[RC_HISTO_CP].[DOCUMENTO].[All]" dimensionUniqueName="[RC_HISTO_CP]" displayFolder="" count="0" memberValueDatatype="130" unbalanced="0"/>
    <cacheHierarchy uniqueName="[RC_HISTO_CP].[FECHA_DOCUMENTO]" caption="FECHA_DOCUMENTO" attribute="1" defaultMemberUniqueName="[RC_HISTO_CP].[FECHA_DOCUMENTO].[All]" allUniqueName="[RC_HISTO_CP].[FECHA_DOCUMENTO].[All]" dimensionUniqueName="[RC_HISTO_CP]" displayFolder="" count="0" memberValueDatatype="130" unbalanced="0"/>
    <cacheHierarchy uniqueName="[RC_HISTO_CP].[FECHA_VENCE]" caption="FECHA_VENCE" attribute="1" defaultMemberUniqueName="[RC_HISTO_CP].[FECHA_VENCE].[All]" allUniqueName="[RC_HISTO_CP].[FECHA_VENCE].[All]" dimensionUniqueName="[RC_HISTO_CP]" displayFolder="" count="0" memberValueDatatype="130" unbalanced="0"/>
    <cacheHierarchy uniqueName="[RC_HISTO_CP].[ESTAD_MORA]" caption="ESTAD_MORA" attribute="1" defaultMemberUniqueName="[RC_HISTO_CP].[ESTAD_MORA].[All]" allUniqueName="[RC_HISTO_CP].[ESTAD_MORA].[All]" dimensionUniqueName="[RC_HISTO_CP]" displayFolder="" count="0" memberValueDatatype="130" unbalanced="0"/>
    <cacheHierarchy uniqueName="[RC_HISTO_CP].[SALDOLOCAL]" caption="SALDOLOCAL" attribute="1" defaultMemberUniqueName="[RC_HISTO_CP].[SALDOLOCAL].[All]" allUniqueName="[RC_HISTO_CP].[SALDOLOCAL].[All]" dimensionUniqueName="[RC_HISTO_CP]" displayFolder="" count="0" memberValueDatatype="5" unbalanced="0"/>
    <cacheHierarchy uniqueName="[RC_HISTO_CP].[MONEDA]" caption="MONEDA" attribute="1" defaultMemberUniqueName="[RC_HISTO_CP].[MONEDA].[All]" allUniqueName="[RC_HISTO_CP].[MONEDA].[All]" dimensionUniqueName="[RC_HISTO_CP]" displayFolder="" count="0" memberValueDatatype="130" unbalanced="0"/>
    <cacheHierarchy uniqueName="[RC_HISTO_CP].[fechaCorte]" caption="fechaCorte" attribute="1" defaultMemberUniqueName="[RC_HISTO_CP].[fechaCorte].[All]" allUniqueName="[RC_HISTO_CP].[fechaCorte].[All]" dimensionUniqueName="[RC_HISTO_CP]" displayFolder="" count="0" memberValueDatatype="130" unbalanced="0"/>
    <cacheHierarchy uniqueName="[RC_HISTO_CP].[SALDO_DOLAR]" caption="SALDO_DOLAR" attribute="1" defaultMemberUniqueName="[RC_HISTO_CP].[SALDO_DOLAR].[All]" allUniqueName="[RC_HISTO_CP].[SALDO_DOLAR].[All]" dimensionUniqueName="[RC_HISTO_CP]" displayFolder="" count="0" memberValueDatatype="5" unbalanced="0"/>
    <cacheHierarchy uniqueName="[RC_HISTO_CP].[TIPO_PROVEEDOR]" caption="TIPO_PROVEEDOR" attribute="1" defaultMemberUniqueName="[RC_HISTO_CP].[TIPO_PROVEEDOR].[All]" allUniqueName="[RC_HISTO_CP].[TIPO_PROVEEDOR].[All]" dimensionUniqueName="[RC_HISTO_CP]" displayFolder="" count="0" memberValueDatatype="130" unbalanced="0"/>
    <cacheHierarchy uniqueName="[RC_HISTO_CP].[MONTO]" caption="MONTO" attribute="1" defaultMemberUniqueName="[RC_HISTO_CP].[MONTO].[All]" allUniqueName="[RC_HISTO_CP].[MONTO].[All]" dimensionUniqueName="[RC_HISTO_CP]" displayFolder="" count="0" memberValueDatatype="5" unbalanced="0"/>
    <cacheHierarchy uniqueName="[Rolling_Calendario].[Fecha]" caption="Fecha" attribute="1" time="1" defaultMemberUniqueName="[Rolling_Calendario].[Fecha].[All]" allUniqueName="[Rolling_Calendario].[Fecha].[All]" dimensionUniqueName="[Rolling_Calendario]" displayFolder="" count="0" memberValueDatatype="7" unbalanced="0"/>
    <cacheHierarchy uniqueName="[Rolling_Calendario].[Año]" caption="Año" attribute="1" defaultMemberUniqueName="[Rolling_Calendario].[Año].[All]" allUniqueName="[Rolling_Calendario].[Año].[All]" dimensionUniqueName="[Rolling_Calendario]" displayFolder="" count="0" memberValueDatatype="20" unbalanced="0"/>
    <cacheHierarchy uniqueName="[Rolling_Calendario].[Nombre del mes]" caption="Nombre del mes" attribute="1" defaultMemberUniqueName="[Rolling_Calendario].[Nombre del mes].[All]" allUniqueName="[Rolling_Calendario].[Nombre del mes].[All]" dimensionUniqueName="[Rolling_Calendario]" displayFolder="" count="0" memberValueDatatype="130" unbalanced="0"/>
    <cacheHierarchy uniqueName="[Rolling_Calendario].[Mes]" caption="Mes" attribute="1" defaultMemberUniqueName="[Rolling_Calendario].[Mes].[All]" allUniqueName="[Rolling_Calendario].[Mes].[All]" dimensionUniqueName="[Rolling_Calendario]" displayFolder="" count="0" memberValueDatatype="20" unbalanced="0"/>
    <cacheHierarchy uniqueName="[Rolling_Calendario].[Semana del año]" caption="Semana del año" attribute="1" defaultMemberUniqueName="[Rolling_Calendario].[Semana del año].[All]" allUniqueName="[Rolling_Calendario].[Semana del año].[All]" dimensionUniqueName="[Rolling_Calendario]" displayFolder="" count="0" memberValueDatatype="20" unbalanced="0"/>
    <cacheHierarchy uniqueName="[Rolling_Calendario].[Nombre del día]" caption="Nombre del día" attribute="1" defaultMemberUniqueName="[Rolling_Calendario].[Nombre del día].[All]" allUniqueName="[Rolling_Calendario].[Nombre del día].[All]" dimensionUniqueName="[Rolling_Calendario]" displayFolder="" count="0" memberValueDatatype="130" unbalanced="0"/>
    <cacheHierarchy uniqueName="[Rolling_Calendario].[Trimestre]" caption="Trimestre" attribute="1" defaultMemberUniqueName="[Rolling_Calendario].[Trimestre].[All]" allUniqueName="[Rolling_Calendario].[Trimestre].[All]" dimensionUniqueName="[Rolling_Calendario]" displayFolder="" count="0" memberValueDatatype="20" unbalanced="0"/>
    <cacheHierarchy uniqueName="[Rolling_Calendario].[Fecha (Year)]" caption="Fecha (Year)" attribute="1" defaultMemberUniqueName="[Rolling_Calendario].[Fecha (Year)].[All]" allUniqueName="[Rolling_Calendario].[Fecha (Year)].[All]" dimensionUniqueName="[Rolling_Calendario]" displayFolder="" count="0" memberValueDatatype="130" unbalanced="0"/>
    <cacheHierarchy uniqueName="[Rolling_Calendario].[Fecha (Quarter)]" caption="Fecha (Quarter)" attribute="1" defaultMemberUniqueName="[Rolling_Calendario].[Fecha (Quarter)].[All]" allUniqueName="[Rolling_Calendario].[Fecha (Quarter)].[All]" dimensionUniqueName="[Rolling_Calendario]" displayFolder="" count="0" memberValueDatatype="130" unbalanced="0"/>
    <cacheHierarchy uniqueName="[Rolling_Calendario].[Fecha (Month)]" caption="Fecha (Month)" attribute="1" defaultMemberUniqueName="[Rolling_Calendario].[Fecha (Month)].[All]" allUniqueName="[Rolling_Calendario].[Fecha (Month)].[All]" dimensionUniqueName="[Rolling_Calendario]" displayFolder="" count="0" memberValueDatatype="130" unbalanced="0"/>
    <cacheHierarchy uniqueName="[vista_abonos_cco_cilt].[EMPLEADO]" caption="EMPLEADO" attribute="1" defaultMemberUniqueName="[vista_abonos_cco_cilt].[EMPLEADO].[All]" allUniqueName="[vista_abonos_cco_cilt].[EMPLEADO].[All]" dimensionUniqueName="[vista_abonos_cco_cilt]" displayFolder="" count="0" memberValueDatatype="130" unbalanced="0"/>
    <cacheHierarchy uniqueName="[vista_abonos_cco_cilt].[NOMBRE]" caption="NOMBRE" attribute="1" defaultMemberUniqueName="[vista_abonos_cco_cilt].[NOMBRE].[All]" allUniqueName="[vista_abonos_cco_cilt].[NOMBRE].[All]" dimensionUniqueName="[vista_abonos_cco_cilt]" displayFolder="" count="0" memberValueDatatype="130" unbalanced="0"/>
    <cacheHierarchy uniqueName="[vista_abonos_cco_cilt].[CONCEPTO]" caption="CONCEPTO" attribute="1" defaultMemberUniqueName="[vista_abonos_cco_cilt].[CONCEPTO].[All]" allUniqueName="[vista_abonos_cco_cilt].[CONCEPTO].[All]" dimensionUniqueName="[vista_abonos_cco_cilt]" displayFolder="" count="0" memberValueDatatype="130" unbalanced="0"/>
    <cacheHierarchy uniqueName="[vista_abonos_cco_cilt].[DESCRIPCION]" caption="DESCRIPCION" attribute="1" defaultMemberUniqueName="[vista_abonos_cco_cilt].[DESCRIPCION].[All]" allUniqueName="[vista_abonos_cco_cilt].[DESCRIPCION].[All]" dimensionUniqueName="[vista_abonos_cco_cilt]" displayFolder="" count="0" memberValueDatatype="130" unbalanced="0"/>
    <cacheHierarchy uniqueName="[vista_abonos_cco_cilt].[TOTAL]" caption="TOTAL" attribute="1" defaultMemberUniqueName="[vista_abonos_cco_cilt].[TOTAL].[All]" allUniqueName="[vista_abonos_cco_cilt].[TOTAL].[All]" dimensionUniqueName="[vista_abonos_cco_cilt]" displayFolder="" count="0" memberValueDatatype="5" unbalanced="0"/>
    <cacheHierarchy uniqueName="[vista_abonos_cco_cilt].[NUMERO_NOMINA]" caption="NUMERO_NOMINA" attribute="1" defaultMemberUniqueName="[vista_abonos_cco_cilt].[NUMERO_NOMINA].[All]" allUniqueName="[vista_abonos_cco_cilt].[NUMERO_NOMINA].[All]" dimensionUniqueName="[vista_abonos_cco_cilt]" displayFolder="" count="0" memberValueDatatype="20" unbalanced="0"/>
    <cacheHierarchy uniqueName="[vista_abonos_cco_cilt].[FechaInicio]" caption="FechaInicio" attribute="1" time="1" defaultMemberUniqueName="[vista_abonos_cco_cilt].[FechaInicio].[All]" allUniqueName="[vista_abonos_cco_cilt].[FechaInicio].[All]" dimensionUniqueName="[vista_abonos_cco_cilt]" displayFolder="" count="0" memberValueDatatype="7" unbalanced="0"/>
    <cacheHierarchy uniqueName="[vista_abonos_cco_cilt].[FechaFin]" caption="FechaFin" attribute="1" time="1" defaultMemberUniqueName="[vista_abonos_cco_cilt].[FechaFin].[All]" allUniqueName="[vista_abonos_cco_cilt].[FechaFin].[All]" dimensionUniqueName="[vista_abonos_cco_cilt]" displayFolder="" count="0" memberValueDatatype="7" unbalanced="0"/>
    <cacheHierarchy uniqueName="[vista_abonos_cco_cilt].[Empresa]" caption="Empresa" attribute="1" defaultMemberUniqueName="[vista_abonos_cco_cilt].[Empresa].[All]" allUniqueName="[vista_abonos_cco_cilt].[Empresa].[All]" dimensionUniqueName="[vista_abonos_cco_cilt]" displayFolder="" count="0" memberValueDatatype="130" unbalanced="0"/>
    <cacheHierarchy uniqueName="[vista_efectivo_cilt].[Fecha]" caption="Fecha" attribute="1" time="1" defaultMemberUniqueName="[vista_efectivo_cilt].[Fecha].[All]" allUniqueName="[vista_efectivo_cilt].[Fecha].[All]" dimensionUniqueName="[vista_efectivo_cilt]" displayFolder="" count="0" memberValueDatatype="7" unbalanced="0"/>
    <cacheHierarchy uniqueName="[vista_efectivo_cilt].[Ingresos]" caption="Ingresos" attribute="1" defaultMemberUniqueName="[vista_efectivo_cilt].[Ingresos].[All]" allUniqueName="[vista_efectivo_cilt].[Ingresos].[All]" dimensionUniqueName="[vista_efectivo_cilt]" displayFolder="" count="0" memberValueDatatype="5" unbalanced="0"/>
    <cacheHierarchy uniqueName="[vista_efectivo_cilt].[Empresa]" caption="Empresa" attribute="1" defaultMemberUniqueName="[vista_efectivo_cilt].[Empresa].[All]" allUniqueName="[vista_efectivo_cilt].[Empresa].[All]" dimensionUniqueName="[vista_efectivo_cilt]" displayFolder="" count="0" memberValueDatatype="130" unbalanced="0"/>
    <cacheHierarchy uniqueName="[vista_efectivo_cilt].[Ingreso Turismo]" caption="Ingreso Turismo" attribute="1" defaultMemberUniqueName="[vista_efectivo_cilt].[Ingreso Turismo].[All]" allUniqueName="[vista_efectivo_cilt].[Ingreso Turismo].[All]" dimensionUniqueName="[vista_efectivo_cilt]" displayFolder="" count="0" memberValueDatatype="5" unbalanced="0"/>
    <cacheHierarchy uniqueName="[CP_CILT_RYMSA].[FECHA_DOCUMENTO (Month Index)]" caption="FECHA_DOCUMENTO (Month Index)" attribute="1" defaultMemberUniqueName="[CP_CILT_RYMSA].[FECHA_DOCUMENTO (Month Index)].[All]" allUniqueName="[CP_CILT_RYMSA].[FECHA_DOCUMENTO (Month Index)].[All]" dimensionUniqueName="[CP_CILT_RYMSA]" displayFolder="" count="0" memberValueDatatype="20" unbalanced="0" hidden="1"/>
    <cacheHierarchy uniqueName="[CP_CILT_RYMSA].[FECHA_VENCE (Month Index)]" caption="FECHA_VENCE (Month Index)" attribute="1" defaultMemberUniqueName="[CP_CILT_RYMSA].[FECHA_VENCE (Month Index)].[All]" allUniqueName="[CP_CILT_RYMSA].[FECHA_VENCE (Month Index)].[All]" dimensionUniqueName="[CP_CILT_RYMSA]" displayFolder="" count="0" memberValueDatatype="20" unbalanced="0" hidden="1"/>
    <cacheHierarchy uniqueName="[PagosAprobadosCredCont].[Fecha Documento (Month Index)]" caption="Fecha Documento (Month Index)" attribute="1" defaultMemberUniqueName="[PagosAprobadosCredCont].[Fecha Documento (Month Index)].[All]" allUniqueName="[PagosAprobadosCredCont].[Fecha Documento (Month Index)].[All]" dimensionUniqueName="[PagosAprobadosCredCont]" displayFolder="" count="0" memberValueDatatype="20" unbalanced="0" hidden="1"/>
    <cacheHierarchy uniqueName="[Rolling_Calendario].[Fecha (Month Index)]" caption="Fecha (Month Index)" attribute="1" defaultMemberUniqueName="[Rolling_Calendario].[Fecha (Month Index)].[All]" allUniqueName="[Rolling_Calendario].[Fecha (Month Index)].[All]" dimensionUniqueName="[Rolling_Calendario]" displayFolder="" count="0" memberValueDatatype="20" unbalanced="0" hidden="1"/>
    <cacheHierarchy uniqueName="[Measures].[Sum of AbonoAprobCOL]" caption="Sum of AbonoAprobCOL" measure="1" displayFolder="" measureGroup="PagosAprobados" count="0"/>
    <cacheHierarchy uniqueName="[Measures].[Sum of AbonoAprobUSD]" caption="Sum of AbonoAprobUSD" measure="1" displayFolder="" measureGroup="PagosAprobados" count="0"/>
    <cacheHierarchy uniqueName="[Measures].[TotalPagarCRC]" caption="TotalPagarCRC" measure="1" displayFolder="" measureGroup="PagosAprobados" count="0"/>
    <cacheHierarchy uniqueName="[Measures].[TotalPagarUSD]" caption="TotalPagarUSD" measure="1" displayFolder="" measureGroup="PagosAprobados" count="0"/>
    <cacheHierarchy uniqueName="[Measures].[IngresoTotal]" caption="IngresoTotal" measure="1" displayFolder="" measureGroup="vista_efectivo_cilt" count="0"/>
    <cacheHierarchy uniqueName="[Measures].[Presupuesto Pagos]" caption="Presupuesto Pagos" measure="1" displayFolder="" measureGroup="vista_efectivo_cilt" count="0"/>
    <cacheHierarchy uniqueName="[Measures].[TotalPagarCRC2]" caption="TotalPagarCRC2" measure="1" displayFolder="" measureGroup="PagosAprobadosCredCont" count="0" oneField="1">
      <fieldsUsage count="1">
        <fieldUsage x="0"/>
      </fieldsUsage>
    </cacheHierarchy>
    <cacheHierarchy uniqueName="[Measures].[TotalPagarDOLARES]" caption="TotalPagarDOLARES" measure="1" displayFolder="" measureGroup="PagosAprobadosCredCont" count="0" oneField="1">
      <fieldsUsage count="1">
        <fieldUsage x="1"/>
      </fieldsUsage>
    </cacheHierarchy>
    <cacheHierarchy uniqueName="[Measures].[__XL_Count CP_CILT_RYMSA]" caption="__XL_Count CP_CILT_RYMSA" measure="1" displayFolder="" measureGroup="CP_CILT_RYMSA" count="0" hidden="1"/>
    <cacheHierarchy uniqueName="[Measures].[__XL_Count FacturasVencidas]" caption="__XL_Count FacturasVencidas" measure="1" displayFolder="" measureGroup="FacturasVencidas" count="0" hidden="1"/>
    <cacheHierarchy uniqueName="[Measures].[__XL_Count FacturasSinVencer]" caption="__XL_Count FacturasSinVencer" measure="1" displayFolder="" measureGroup="FacturasSinVencer" count="0" hidden="1"/>
    <cacheHierarchy uniqueName="[Measures].[__XL_Count PagosAprobados]" caption="__XL_Count PagosAprobados" measure="1" displayFolder="" measureGroup="PagosAprobados" count="0" hidden="1"/>
    <cacheHierarchy uniqueName="[Measures].[__XL_Count vista_efectivo_cilt]" caption="__XL_Count vista_efectivo_cilt" measure="1" displayFolder="" measureGroup="vista_efectivo_cilt" count="0" hidden="1"/>
    <cacheHierarchy uniqueName="[Measures].[__XL_Count Rolling_Calendario]" caption="__XL_Count Rolling_Calendario" measure="1" displayFolder="" measureGroup="Rolling_Calendario" count="0" hidden="1"/>
    <cacheHierarchy uniqueName="[Measures].[__XL_Count vista_abonos_cco_cilt]" caption="__XL_Count vista_abonos_cco_cilt" measure="1" displayFolder="" measureGroup="vista_abonos_cco_cilt" count="0" hidden="1"/>
    <cacheHierarchy uniqueName="[Measures].[__XL_Count PagosContado]" caption="__XL_Count PagosContado" measure="1" displayFolder="" measureGroup="PagosContado" count="0" hidden="1"/>
    <cacheHierarchy uniqueName="[Measures].[__XL_Count PagosAprobadosCredCont]" caption="__XL_Count PagosAprobadosCredCont" measure="1" displayFolder="" measureGroup="PagosAprobadosCredCont" count="0" hidden="1"/>
    <cacheHierarchy uniqueName="[Measures].[__XL_Count RC_HISTO_CP]" caption="__XL_Count RC_HISTO_CP" measure="1" displayFolder="" measureGroup="RC_HISTO_CP" count="0" hidden="1"/>
    <cacheHierarchy uniqueName="[Measures].[__No measures defined]" caption="__No measures defined" measure="1" displayFolder="" count="0" hidden="1"/>
    <cacheHierarchy uniqueName="[Measures].[Sum of MONTO]" caption="Sum of MONTO" measure="1" displayFolder="" measureGroup="CP_CILT_RYMSA" count="0" hidden="1">
      <extLst>
        <ext xmlns:x15="http://schemas.microsoft.com/office/spreadsheetml/2010/11/main" uri="{B97F6D7D-B522-45F9-BDA1-12C45D357490}">
          <x15:cacheHierarchy aggregatedColumn="11"/>
        </ext>
      </extLst>
    </cacheHierarchy>
    <cacheHierarchy uniqueName="[Measures].[Sum of SALDO]" caption="Sum of SALDO" measure="1" displayFolder="" measureGroup="CP_CILT_RYMSA" count="0" hidden="1">
      <extLst>
        <ext xmlns:x15="http://schemas.microsoft.com/office/spreadsheetml/2010/11/main" uri="{B97F6D7D-B522-45F9-BDA1-12C45D357490}">
          <x15:cacheHierarchy aggregatedColumn="12"/>
        </ext>
      </extLst>
    </cacheHierarchy>
    <cacheHierarchy uniqueName="[Measures].[Sum of Monto_colones]" caption="Sum of Monto_colones" measure="1" displayFolder="" measureGroup="CP_CILT_RYMSA" count="0" hidden="1">
      <extLst>
        <ext xmlns:x15="http://schemas.microsoft.com/office/spreadsheetml/2010/11/main" uri="{B97F6D7D-B522-45F9-BDA1-12C45D357490}">
          <x15:cacheHierarchy aggregatedColumn="13"/>
        </ext>
      </extLst>
    </cacheHierarchy>
    <cacheHierarchy uniqueName="[Measures].[Count of DOCUMENTO]" caption="Count of DOCUMENTO" measure="1" displayFolder="" measureGroup="FacturasVencidas" count="0" hidden="1">
      <extLst>
        <ext xmlns:x15="http://schemas.microsoft.com/office/spreadsheetml/2010/11/main" uri="{B97F6D7D-B522-45F9-BDA1-12C45D357490}">
          <x15:cacheHierarchy aggregatedColumn="51"/>
        </ext>
      </extLst>
    </cacheHierarchy>
    <cacheHierarchy uniqueName="[Measures].[Count of DOCUMENTO 2]" caption="Count of DOCUMENTO 2" measure="1" displayFolder="" measureGroup="FacturasSinVencer" count="0" hidden="1">
      <extLst>
        <ext xmlns:x15="http://schemas.microsoft.com/office/spreadsheetml/2010/11/main" uri="{B97F6D7D-B522-45F9-BDA1-12C45D357490}">
          <x15:cacheHierarchy aggregatedColumn="32"/>
        </ext>
      </extLst>
    </cacheHierarchy>
    <cacheHierarchy uniqueName="[Measures].[Sum of SaldoCOL]" caption="Sum of SaldoCOL" measure="1" displayFolder="" measureGroup="PagosAprobados" count="0" hidden="1">
      <extLst>
        <ext xmlns:x15="http://schemas.microsoft.com/office/spreadsheetml/2010/11/main" uri="{B97F6D7D-B522-45F9-BDA1-12C45D357490}">
          <x15:cacheHierarchy aggregatedColumn="77"/>
        </ext>
      </extLst>
    </cacheHierarchy>
    <cacheHierarchy uniqueName="[Measures].[Sum of SaldoUSD]" caption="Sum of SaldoUSD" measure="1" displayFolder="" measureGroup="PagosAprobados" count="0" hidden="1">
      <extLst>
        <ext xmlns:x15="http://schemas.microsoft.com/office/spreadsheetml/2010/11/main" uri="{B97F6D7D-B522-45F9-BDA1-12C45D357490}">
          <x15:cacheHierarchy aggregatedColumn="76"/>
        </ext>
      </extLst>
    </cacheHierarchy>
    <cacheHierarchy uniqueName="[Measures].[Sum of AbonoAprobCOL 2]" caption="Sum of AbonoAprobCOL 2" measure="1" displayFolder="" measureGroup="PagosAprobados" count="0" hidden="1">
      <extLst>
        <ext xmlns:x15="http://schemas.microsoft.com/office/spreadsheetml/2010/11/main" uri="{B97F6D7D-B522-45F9-BDA1-12C45D357490}">
          <x15:cacheHierarchy aggregatedColumn="78"/>
        </ext>
      </extLst>
    </cacheHierarchy>
    <cacheHierarchy uniqueName="[Measures].[Sum of AbonoAprobUSD 2]" caption="Sum of AbonoAprobUSD 2" measure="1" displayFolder="" measureGroup="PagosAprobados" count="0" hidden="1">
      <extLst>
        <ext xmlns:x15="http://schemas.microsoft.com/office/spreadsheetml/2010/11/main" uri="{B97F6D7D-B522-45F9-BDA1-12C45D357490}">
          <x15:cacheHierarchy aggregatedColumn="79"/>
        </ext>
      </extLst>
    </cacheHierarchy>
    <cacheHierarchy uniqueName="[Measures].[Sum of MONTO 2]" caption="Sum of MONTO 2" measure="1" displayFolder="" measureGroup="FacturasVencidas" count="0" hidden="1">
      <extLst>
        <ext xmlns:x15="http://schemas.microsoft.com/office/spreadsheetml/2010/11/main" uri="{B97F6D7D-B522-45F9-BDA1-12C45D357490}">
          <x15:cacheHierarchy aggregatedColumn="57"/>
        </ext>
      </extLst>
    </cacheHierarchy>
    <cacheHierarchy uniqueName="[Measures].[Sum of MONTO 3]" caption="Sum of MONTO 3" measure="1" displayFolder="" measureGroup="FacturasSinVencer" count="0" hidden="1">
      <extLst>
        <ext xmlns:x15="http://schemas.microsoft.com/office/spreadsheetml/2010/11/main" uri="{B97F6D7D-B522-45F9-BDA1-12C45D357490}">
          <x15:cacheHierarchy aggregatedColumn="38"/>
        </ext>
      </extLst>
    </cacheHierarchy>
    <cacheHierarchy uniqueName="[Measures].[Sum of SaldoUSD 2]" caption="Sum of SaldoUSD 2" measure="1" displayFolder="" measureGroup="CP_CILT_RYMSA" count="0" hidden="1">
      <extLst>
        <ext xmlns:x15="http://schemas.microsoft.com/office/spreadsheetml/2010/11/main" uri="{B97F6D7D-B522-45F9-BDA1-12C45D357490}">
          <x15:cacheHierarchy aggregatedColumn="19"/>
        </ext>
      </extLst>
    </cacheHierarchy>
    <cacheHierarchy uniqueName="[Measures].[Sum of Ingresos]" caption="Sum of Ingresos" measure="1" displayFolder="" measureGroup="vista_efectivo_cilt" count="0" hidden="1">
      <extLst>
        <ext xmlns:x15="http://schemas.microsoft.com/office/spreadsheetml/2010/11/main" uri="{B97F6D7D-B522-45F9-BDA1-12C45D357490}">
          <x15:cacheHierarchy aggregatedColumn="156"/>
        </ext>
      </extLst>
    </cacheHierarchy>
    <cacheHierarchy uniqueName="[Measures].[Sum of Ingreso Turismo]" caption="Sum of Ingreso Turismo" measure="1" displayFolder="" measureGroup="vista_efectivo_cilt" count="0" hidden="1">
      <extLst>
        <ext xmlns:x15="http://schemas.microsoft.com/office/spreadsheetml/2010/11/main" uri="{B97F6D7D-B522-45F9-BDA1-12C45D357490}">
          <x15:cacheHierarchy aggregatedColumn="158"/>
        </ext>
      </extLst>
    </cacheHierarchy>
    <cacheHierarchy uniqueName="[Measures].[Sum of TOTAL]" caption="Sum of TOTAL" measure="1" displayFolder="" measureGroup="vista_abonos_cco_cilt" count="0" hidden="1">
      <extLst>
        <ext xmlns:x15="http://schemas.microsoft.com/office/spreadsheetml/2010/11/main" uri="{B97F6D7D-B522-45F9-BDA1-12C45D357490}">
          <x15:cacheHierarchy aggregatedColumn="150"/>
        </ext>
      </extLst>
    </cacheHierarchy>
    <cacheHierarchy uniqueName="[Measures].[Count of NOMBRE]" caption="Count of NOMBRE" measure="1" displayFolder="" measureGroup="vista_abonos_cco_cilt" count="0" hidden="1">
      <extLst>
        <ext xmlns:x15="http://schemas.microsoft.com/office/spreadsheetml/2010/11/main" uri="{B97F6D7D-B522-45F9-BDA1-12C45D357490}">
          <x15:cacheHierarchy aggregatedColumn="147"/>
        </ext>
      </extLst>
    </cacheHierarchy>
    <cacheHierarchy uniqueName="[Measures].[Sum of SaldoDOL]" caption="Sum of SaldoDOL" measure="1" displayFolder="" measureGroup="PagosAprobadosCredCont" count="0" hidden="1">
      <extLst>
        <ext xmlns:x15="http://schemas.microsoft.com/office/spreadsheetml/2010/11/main" uri="{B97F6D7D-B522-45F9-BDA1-12C45D357490}">
          <x15:cacheHierarchy aggregatedColumn="97"/>
        </ext>
      </extLst>
    </cacheHierarchy>
    <cacheHierarchy uniqueName="[Measures].[Sum of SaldoCOLONES]" caption="Sum of SaldoCOLONES" measure="1" displayFolder="" measureGroup="PagosAprobadosCredCont" count="0" hidden="1">
      <extLst>
        <ext xmlns:x15="http://schemas.microsoft.com/office/spreadsheetml/2010/11/main" uri="{B97F6D7D-B522-45F9-BDA1-12C45D357490}">
          <x15:cacheHierarchy aggregatedColumn="92"/>
        </ext>
      </extLst>
    </cacheHierarchy>
    <cacheHierarchy uniqueName="[Measures].[Sum of AbonoAprobCOLONES]" caption="Sum of AbonoAprobCOLONES" measure="1" displayFolder="" measureGroup="PagosAprobadosCredCont" count="0" hidden="1">
      <extLst>
        <ext xmlns:x15="http://schemas.microsoft.com/office/spreadsheetml/2010/11/main" uri="{B97F6D7D-B522-45F9-BDA1-12C45D357490}">
          <x15:cacheHierarchy aggregatedColumn="93"/>
        </ext>
      </extLst>
    </cacheHierarchy>
    <cacheHierarchy uniqueName="[Measures].[Sum of SaldoDOLARES]" caption="Sum of SaldoDOLARES" measure="1" displayFolder="" measureGroup="PagosAprobadosCredCont" count="0" hidden="1">
      <extLst>
        <ext xmlns:x15="http://schemas.microsoft.com/office/spreadsheetml/2010/11/main" uri="{B97F6D7D-B522-45F9-BDA1-12C45D357490}">
          <x15:cacheHierarchy aggregatedColumn="91"/>
        </ext>
      </extLst>
    </cacheHierarchy>
    <cacheHierarchy uniqueName="[Measures].[Sum of AbonoAprobDOLARES]" caption="Sum of AbonoAprobDOLARES" measure="1" displayFolder="" measureGroup="PagosAprobadosCredCont" count="0" hidden="1">
      <extLst>
        <ext xmlns:x15="http://schemas.microsoft.com/office/spreadsheetml/2010/11/main" uri="{B97F6D7D-B522-45F9-BDA1-12C45D357490}">
          <x15:cacheHierarchy aggregatedColumn="94"/>
        </ext>
      </extLst>
    </cacheHierarchy>
  </cacheHierarchies>
  <kpis count="0"/>
  <dimensions count="11">
    <dimension name="CP_CILT_RYMSA" uniqueName="[CP_CILT_RYMSA]" caption="CP_CILT_RYMSA"/>
    <dimension name="FacturasSinVencer" uniqueName="[FacturasSinVencer]" caption="FacturasSinVencer"/>
    <dimension name="FacturasVencidas" uniqueName="[FacturasVencidas]" caption="FacturasVencidas"/>
    <dimension measure="1" name="Measures" uniqueName="[Measures]" caption="Measures"/>
    <dimension name="PagosAprobados" uniqueName="[PagosAprobados]" caption="PagosAprobados"/>
    <dimension name="PagosAprobadosCredCont" uniqueName="[PagosAprobadosCredCont]" caption="PagosAprobadosCredCont"/>
    <dimension name="PagosContado" uniqueName="[PagosContado]" caption="PagosContado"/>
    <dimension name="RC_HISTO_CP" uniqueName="[RC_HISTO_CP]" caption="RC_HISTO_CP"/>
    <dimension name="Rolling_Calendario" uniqueName="[Rolling_Calendario]" caption="Rolling_Calendario"/>
    <dimension name="vista_abonos_cco_cilt" uniqueName="[vista_abonos_cco_cilt]" caption="vista_abonos_cco_cilt"/>
    <dimension name="vista_efectivo_cilt" uniqueName="[vista_efectivo_cilt]" caption="vista_efectivo_cilt"/>
  </dimensions>
  <measureGroups count="10">
    <measureGroup name="CP_CILT_RYMSA" caption="CP_CILT_RYMSA"/>
    <measureGroup name="FacturasSinVencer" caption="FacturasSinVencer"/>
    <measureGroup name="FacturasVencidas" caption="FacturasVencidas"/>
    <measureGroup name="PagosAprobados" caption="PagosAprobados"/>
    <measureGroup name="PagosAprobadosCredCont" caption="PagosAprobadosCredCont"/>
    <measureGroup name="PagosContado" caption="PagosContado"/>
    <measureGroup name="RC_HISTO_CP" caption="RC_HISTO_CP"/>
    <measureGroup name="Rolling_Calendario" caption="Rolling_Calendario"/>
    <measureGroup name="vista_abonos_cco_cilt" caption="vista_abonos_cco_cilt"/>
    <measureGroup name="vista_efectivo_cilt" caption="vista_efectivo_cilt"/>
  </measureGroups>
  <maps count="15">
    <map measureGroup="0" dimension="0"/>
    <map measureGroup="0" dimension="8"/>
    <map measureGroup="1" dimension="1"/>
    <map measureGroup="1" dimension="8"/>
    <map measureGroup="2" dimension="2"/>
    <map measureGroup="2" dimension="8"/>
    <map measureGroup="3" dimension="4"/>
    <map measureGroup="4" dimension="5"/>
    <map measureGroup="5" dimension="6"/>
    <map measureGroup="6" dimension="7"/>
    <map measureGroup="7" dimension="8"/>
    <map measureGroup="8" dimension="8"/>
    <map measureGroup="8" dimension="9"/>
    <map measureGroup="9" dimension="8"/>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fael Esteban Molina" refreshedDate="45411.44933171296" backgroundQuery="1" createdVersion="8" refreshedVersion="8" minRefreshableVersion="3" recordCount="0" supportSubquery="1" supportAdvancedDrill="1" xr:uid="{420160B3-F82C-4F23-9E27-1C9AAABFDE54}">
  <cacheSource type="external" connectionId="11"/>
  <cacheFields count="11">
    <cacheField name="[PagosAprobadosCredCont].[Moneda].[Moneda]" caption="Moneda" numFmtId="0" hierarchy="81" level="1">
      <sharedItems count="2">
        <s v="CRC"/>
        <s v="USD"/>
      </sharedItems>
    </cacheField>
    <cacheField name="[PagosAprobadosCredCont].[Sociedad].[Sociedad]" caption="Sociedad" numFmtId="0" hierarchy="80" level="1">
      <sharedItems count="3">
        <s v="RYMSA"/>
        <s v="TURINTEL"/>
        <s v="CILT"/>
      </sharedItems>
    </cacheField>
    <cacheField name="[PagosAprobadosCredCont].[Proveedor].[Proveedor]" caption="Proveedor" numFmtId="0" hierarchy="82" level="1">
      <sharedItems count="23">
        <s v="BAZAR LA UNIÓN"/>
        <s v="LEYLIN MARIA SANDI HERRERA"/>
        <s v="DISTRIBUIDORA COMERCIAL TRES ASES S.A."/>
        <s v="GRUAS ARCAZUL S.A."/>
        <s v="CENTRO DE SERVICIOS RAIDER S.A"/>
        <s v="CORPORACION DE EMPRESARIOS DE TRANSPORTES S.A."/>
        <s v="DAEWOO BUS C.R. S.A."/>
        <s v="DISTRIBUIDORA DE FILTROS Y LUBRICANTES RCA SRL"/>
        <s v="DISTRIBUIDORA DE REPUESTOS FERCU S.A."/>
        <s v="FRANDER PALADINO LOPEZ"/>
        <s v="IMPORTADORA P Y G CINCO S.A."/>
        <s v="IVO GERARDO MENDEZ RIOS"/>
        <s v="JOSE GUILLERMO CAMPOS PRADO (RADIADORES MP)"/>
        <s v="MAXI REPUESTOS S.R.L."/>
        <s v="MEGABUS CENTROAMERICANA S.A."/>
        <s v="MPJ REPUESTOS PARA BUS Y CAMION LTDA."/>
        <s v="MULTISERVICIOS BERVAL MZR S.A."/>
        <s v="PARTES DE CENTROAMERICA RC S.A."/>
        <s v="REPUESTOS TIRIBI S.A."/>
        <s v="EL REINADO DE LAS LLANTAS S.A."/>
        <s v="IMPORTACIONES LAPA DEL TEMPISQUE S.A."/>
        <s v="PICO Y LIASA S.A."/>
        <s v="QUIROS Y COMPAÑÍA S.A."/>
      </sharedItems>
    </cacheField>
    <cacheField name="[PagosAprobadosCredCont].[Descripcion CTA Presup].[Descripcion CTA Presup]" caption="Descripcion CTA Presup" numFmtId="0" hierarchy="89" level="1">
      <sharedItems count="11">
        <s v="Repuestos para Mantenimiento de UT"/>
        <s v="Mantenimiento de carrocerías externas y vidrios"/>
        <s v="Compras de Insumos de Oficina"/>
        <s v="Servicios de Grúa por FR Carretera - TURINTEL"/>
        <s v="Compra de baterías para UT"/>
        <s v="Compra de Filtros para UT"/>
        <s v="Insumos de Limpieza"/>
        <s v="Servicios de reparación de radiadores"/>
        <s v="Servicio de diagnóstico de cajas de transmisión"/>
        <s v="Compra de llantas y recauches para UT"/>
        <s v="Compra de aceites y lubricantes para UT"/>
      </sharedItems>
    </cacheField>
    <cacheField name="[PagosAprobadosCredCont].[Factura].[Factura]" caption="Factura" numFmtId="0" hierarchy="84" level="1">
      <sharedItems containsBlank="1" count="78">
        <m/>
        <s v="5170"/>
        <s v="197863"/>
        <s v="6188"/>
        <s v="6195"/>
        <s v="6215"/>
        <s v="35081"/>
        <s v="409581"/>
        <s v="409620"/>
        <s v="409708"/>
        <s v="409862"/>
        <s v="409916"/>
        <s v="409917"/>
        <s v="16130"/>
        <s v="16134"/>
        <s v="16150"/>
        <s v="16153"/>
        <s v="16157"/>
        <s v="16163"/>
        <s v="16169"/>
        <s v="16171"/>
        <s v="16174"/>
        <s v="16180"/>
        <s v="16182"/>
        <s v="16189"/>
        <s v="2486"/>
        <s v="53258"/>
        <s v="53259"/>
        <s v="53413"/>
        <s v="53543"/>
        <s v="598"/>
        <s v="599"/>
        <s v="15468"/>
        <s v="4593"/>
        <s v="4637"/>
        <s v="8009"/>
        <s v="8010"/>
        <s v="200258"/>
        <s v="200276"/>
        <s v="200499"/>
        <s v="200542"/>
        <s v="200837"/>
        <s v="200965"/>
        <s v="201050"/>
        <s v="201174"/>
        <s v="201307"/>
        <s v="201308"/>
        <s v="201398"/>
        <s v="201428"/>
        <s v="201429"/>
        <s v="201534"/>
        <s v="201727"/>
        <s v="201738"/>
        <s v="201819"/>
        <s v="201874"/>
        <s v="201934"/>
        <s v="202048"/>
        <s v="2963"/>
        <s v="2974"/>
        <s v="2991"/>
        <s v="2993"/>
        <s v="2649"/>
        <s v="7482"/>
        <s v="14255"/>
        <s v="14287"/>
        <s v="14343"/>
        <s v="14394"/>
        <s v="14395"/>
        <s v="14457"/>
        <s v="74202"/>
        <s v="74564"/>
        <s v="53388"/>
        <s v="10199"/>
        <s v="110509"/>
        <s v="110957"/>
        <s v="110961"/>
        <s v="69803"/>
        <s v="69948"/>
      </sharedItems>
    </cacheField>
    <cacheField name="[PagosAprobadosCredCont].[Tipo Proveedor].[Tipo Proveedor]" caption="Tipo Proveedor" numFmtId="0" hierarchy="90" level="1">
      <sharedItems count="2">
        <s v="Contado"/>
        <s v="Crédito"/>
      </sharedItems>
    </cacheField>
    <cacheField name="[Measures].[Sum of SaldoCOLONES]" caption="Sum of SaldoCOLONES" numFmtId="0" hierarchy="199" level="32767"/>
    <cacheField name="[Measures].[Sum of AbonoAprobCOLONES]" caption="Sum of AbonoAprobCOLONES" numFmtId="0" hierarchy="200" level="32767"/>
    <cacheField name="[Measures].[Sum of SaldoDOLARES]" caption="Sum of SaldoDOLARES" numFmtId="0" hierarchy="201" level="32767"/>
    <cacheField name="[Measures].[Sum of AbonoAprobDOLARES]" caption="Sum of AbonoAprobDOLARES" numFmtId="0" hierarchy="202" level="32767"/>
    <cacheField name="[PagosAprobadosCredCont].[Fecha Documento].[Fecha Documento]" caption="Fecha Documento" numFmtId="0" hierarchy="83" level="1">
      <sharedItems containsNonDate="0" containsDate="1" containsString="0" containsBlank="1" minDate="2021-10-13T00:00:00" maxDate="2024-04-12T00:00:00" count="51">
        <m/>
        <d v="2024-01-12T00:00:00"/>
        <d v="2024-02-08T00:00:00"/>
        <d v="2024-02-12T00:00:00"/>
        <d v="2024-02-13T00:00:00"/>
        <d v="2024-02-15T00:00:00"/>
        <d v="2024-04-11T00:00:00"/>
        <d v="2023-12-20T00:00:00"/>
        <d v="2023-12-21T00:00:00"/>
        <d v="2023-12-27T00:00:00"/>
        <d v="2023-12-28T00:00:00"/>
        <d v="2023-12-14T00:00:00"/>
        <d v="2023-12-22T00:00:00"/>
        <d v="2023-12-23T00:00:00"/>
        <d v="2023-12-26T00:00:00"/>
        <d v="2024-01-02T00:00:00"/>
        <d v="2024-01-04T00:00:00"/>
        <d v="2024-03-01T00:00:00"/>
        <d v="2024-02-07T00:00:00"/>
        <d v="2024-02-10T00:00:00"/>
        <d v="2024-02-14T00:00:00"/>
        <d v="2023-09-27T00:00:00"/>
        <d v="2023-11-17T00:00:00"/>
        <d v="2024-02-01T00:00:00"/>
        <d v="2024-03-11T00:00:00"/>
        <d v="2023-12-05T00:00:00"/>
        <d v="2023-12-06T00:00:00"/>
        <d v="2023-12-07T00:00:00"/>
        <d v="2023-12-08T00:00:00"/>
        <d v="2023-12-11T00:00:00"/>
        <d v="2023-12-12T00:00:00"/>
        <d v="2023-12-13T00:00:00"/>
        <d v="2023-12-15T00:00:00"/>
        <d v="2023-12-16T00:00:00"/>
        <d v="2024-01-11T00:00:00"/>
        <d v="2024-01-29T00:00:00"/>
        <d v="2024-02-05T00:00:00"/>
        <d v="2024-03-22T00:00:00"/>
        <d v="2023-07-08T00:00:00"/>
        <d v="2023-10-24T00:00:00"/>
        <d v="2023-10-27T00:00:00"/>
        <d v="2023-11-02T00:00:00"/>
        <d v="2023-11-08T00:00:00"/>
        <d v="2023-11-15T00:00:00"/>
        <d v="2024-02-24T00:00:00"/>
        <d v="2024-03-04T00:00:00"/>
        <d v="2024-01-09T00:00:00"/>
        <d v="2021-10-13T00:00:00"/>
        <d v="2023-11-14T00:00:00"/>
        <d v="2023-11-21T00:00:00"/>
        <d v="2024-01-31T00:00:00"/>
      </sharedItems>
    </cacheField>
  </cacheFields>
  <cacheHierarchies count="203">
    <cacheHierarchy uniqueName="[CP_CILT_RYMSA].[CIA]" caption="CIA" attribute="1" defaultMemberUniqueName="[CP_CILT_RYMSA].[CIA].[All]" allUniqueName="[CP_CILT_RYMSA].[CIA].[All]" dimensionUniqueName="[CP_CILT_RYMSA]" displayFolder="" count="0" memberValueDatatype="130" unbalanced="0"/>
    <cacheHierarchy uniqueName="[CP_CILT_RYMSA].[MONEDA]" caption="MONEDA" attribute="1" defaultMemberUniqueName="[CP_CILT_RYMSA].[MONEDA].[All]" allUniqueName="[CP_CILT_RYMSA].[MONEDA].[All]" dimensionUniqueName="[CP_CILT_RYMSA]" displayFolder="" count="0" memberValueDatatype="130" unbalanced="0"/>
    <cacheHierarchy uniqueName="[CP_CILT_RYMSA].[TIPOPROV]" caption="TIPOPROV" attribute="1" defaultMemberUniqueName="[CP_CILT_RYMSA].[TIPOPROV].[All]" allUniqueName="[CP_CILT_RYMSA].[TIPOPROV].[All]" dimensionUniqueName="[CP_CILT_RYMSA]" displayFolder="" count="0" memberValueDatatype="130" unbalanced="0"/>
    <cacheHierarchy uniqueName="[CP_CILT_RYMSA].[PROVEEDOR]" caption="PROVEEDOR" attribute="1" defaultMemberUniqueName="[CP_CILT_RYMSA].[PROVEEDOR].[All]" allUniqueName="[CP_CILT_RYMSA].[PROVEEDOR].[All]" dimensionUniqueName="[CP_CILT_RYMSA]" displayFolder="" count="0" memberValueDatatype="130" unbalanced="0"/>
    <cacheHierarchy uniqueName="[CP_CILT_RYMSA].[Nombre]" caption="Nombre" attribute="1" defaultMemberUniqueName="[CP_CILT_RYMSA].[Nombre].[All]" allUniqueName="[CP_CILT_RYMSA].[Nombre].[All]" dimensionUniqueName="[CP_CILT_RYMSA]" displayFolder="" count="0" memberValueDatatype="130" unbalanced="0"/>
    <cacheHierarchy uniqueName="[CP_CILT_RYMSA].[DOCUMENTO]" caption="DOCUMENTO" attribute="1" defaultMemberUniqueName="[CP_CILT_RYMSA].[DOCUMENTO].[All]" allUniqueName="[CP_CILT_RYMSA].[DOCUMENTO].[All]" dimensionUniqueName="[CP_CILT_RYMSA]" displayFolder="" count="0" memberValueDatatype="130" unbalanced="0"/>
    <cacheHierarchy uniqueName="[CP_CILT_RYMSA].[FECHA_DOCUMENTO]" caption="FECHA_DOCUMENTO" attribute="1" time="1" defaultMemberUniqueName="[CP_CILT_RYMSA].[FECHA_DOCUMENTO].[All]" allUniqueName="[CP_CILT_RYMSA].[FECHA_DOCUMENTO].[All]" dimensionUniqueName="[CP_CILT_RYMSA]" displayFolder="" count="0" memberValueDatatype="7" unbalanced="0"/>
    <cacheHierarchy uniqueName="[CP_CILT_RYMSA].[FECHA_VENCE]" caption="FECHA_VENCE" attribute="1" time="1" defaultMemberUniqueName="[CP_CILT_RYMSA].[FECHA_VENCE].[All]" allUniqueName="[CP_CILT_RYMSA].[FECHA_VENCE].[All]" dimensionUniqueName="[CP_CILT_RYMSA]" displayFolder="" count="0" memberValueDatatype="7" unbalanced="0"/>
    <cacheHierarchy uniqueName="[CP_CILT_RYMSA].[NOTAS]" caption="NOTAS" attribute="1" defaultMemberUniqueName="[CP_CILT_RYMSA].[NOTAS].[All]" allUniqueName="[CP_CILT_RYMSA].[NOTAS].[All]" dimensionUniqueName="[CP_CILT_RYMSA]" displayFolder="" count="0" memberValueDatatype="130" unbalanced="0"/>
    <cacheHierarchy uniqueName="[CP_CILT_RYMSA].[diasmora]" caption="diasmora" attribute="1" defaultMemberUniqueName="[CP_CILT_RYMSA].[diasmora].[All]" allUniqueName="[CP_CILT_RYMSA].[diasmora].[All]" dimensionUniqueName="[CP_CILT_RYMSA]" displayFolder="" count="0" memberValueDatatype="20" unbalanced="0"/>
    <cacheHierarchy uniqueName="[CP_CILT_RYMSA].[TIPO_MORA]" caption="TIPO_MORA" attribute="1" defaultMemberUniqueName="[CP_CILT_RYMSA].[TIPO_MORA].[All]" allUniqueName="[CP_CILT_RYMSA].[TIPO_MORA].[All]" dimensionUniqueName="[CP_CILT_RYMSA]" displayFolder="" count="0" memberValueDatatype="130" unbalanced="0"/>
    <cacheHierarchy uniqueName="[CP_CILT_RYMSA].[MONTO]" caption="MONTO" attribute="1" defaultMemberUniqueName="[CP_CILT_RYMSA].[MONTO].[All]" allUniqueName="[CP_CILT_RYMSA].[MONTO].[All]" dimensionUniqueName="[CP_CILT_RYMSA]" displayFolder="" count="0" memberValueDatatype="5" unbalanced="0"/>
    <cacheHierarchy uniqueName="[CP_CILT_RYMSA].[SALDO]" caption="SALDO" attribute="1" defaultMemberUniqueName="[CP_CILT_RYMSA].[SALDO].[All]" allUniqueName="[CP_CILT_RYMSA].[SALDO].[All]" dimensionUniqueName="[CP_CILT_RYMSA]" displayFolder="" count="0" memberValueDatatype="5" unbalanced="0"/>
    <cacheHierarchy uniqueName="[CP_CILT_RYMSA].[Monto_colones]" caption="Monto_colones" attribute="1" defaultMemberUniqueName="[CP_CILT_RYMSA].[Monto_colones].[All]" allUniqueName="[CP_CILT_RYMSA].[Monto_colones].[All]" dimensionUniqueName="[CP_CILT_RYMSA]" displayFolder="" count="0" memberValueDatatype="5" unbalanced="0"/>
    <cacheHierarchy uniqueName="[CP_CILT_RYMSA].[Saldo_colones]" caption="Saldo_colones" attribute="1" defaultMemberUniqueName="[CP_CILT_RYMSA].[Saldo_colones].[All]" allUniqueName="[CP_CILT_RYMSA].[Saldo_colones].[All]" dimensionUniqueName="[CP_CILT_RYMSA]" displayFolder="" count="0" memberValueDatatype="5" unbalanced="0"/>
    <cacheHierarchy uniqueName="[CP_CILT_RYMSA].[CTA_PRESUPUESTO]" caption="CTA_PRESUPUESTO" attribute="1" defaultMemberUniqueName="[CP_CILT_RYMSA].[CTA_PRESUPUESTO].[All]" allUniqueName="[CP_CILT_RYMSA].[CTA_PRESUPUESTO].[All]" dimensionUniqueName="[CP_CILT_RYMSA]" displayFolder="" count="0" memberValueDatatype="130" unbalanced="0"/>
    <cacheHierarchy uniqueName="[CP_CILT_RYMSA].[APLICACION]" caption="APLICACION" attribute="1" defaultMemberUniqueName="[CP_CILT_RYMSA].[APLICACION].[All]" allUniqueName="[CP_CILT_RYMSA].[APLICACION].[All]" dimensionUniqueName="[CP_CILT_RYMSA]" displayFolder="" count="0" memberValueDatatype="130" unbalanced="0"/>
    <cacheHierarchy uniqueName="[CP_CILT_RYMSA].[EMBARQUE]" caption="EMBARQUE" attribute="1" defaultMemberUniqueName="[CP_CILT_RYMSA].[EMBARQUE].[All]" allUniqueName="[CP_CILT_RYMSA].[EMBARQUE].[All]" dimensionUniqueName="[CP_CILT_RYMSA]" displayFolder="" count="0" memberValueDatatype="130" unbalanced="0"/>
    <cacheHierarchy uniqueName="[CP_CILT_RYMSA].[CONTA_CRED]" caption="CONTA_CRED" attribute="1" defaultMemberUniqueName="[CP_CILT_RYMSA].[CONTA_CRED].[All]" allUniqueName="[CP_CILT_RYMSA].[CONTA_CRED].[All]" dimensionUniqueName="[CP_CILT_RYMSA]" displayFolder="" count="0" memberValueDatatype="130" unbalanced="0"/>
    <cacheHierarchy uniqueName="[CP_CILT_RYMSA].[SaldoUSD]" caption="SaldoUSD" attribute="1" defaultMemberUniqueName="[CP_CILT_RYMSA].[SaldoUSD].[All]" allUniqueName="[CP_CILT_RYMSA].[SaldoUSD].[All]" dimensionUniqueName="[CP_CILT_RYMSA]" displayFolder="" count="0" memberValueDatatype="5" unbalanced="0"/>
    <cacheHierarchy uniqueName="[CP_CILT_RYMSA].[MontoOriginalUSD]" caption="MontoOriginalUSD" attribute="1" defaultMemberUniqueName="[CP_CILT_RYMSA].[MontoOriginalUSD].[All]" allUniqueName="[CP_CILT_RYMSA].[MontoOriginalUSD].[All]" dimensionUniqueName="[CP_CILT_RYMSA]" displayFolder="" count="0" memberValueDatatype="5" unbalanced="0"/>
    <cacheHierarchy uniqueName="[CP_CILT_RYMSA].[FECHA_DOCUMENTO (Year)]" caption="FECHA_DOCUMENTO (Year)" attribute="1" defaultMemberUniqueName="[CP_CILT_RYMSA].[FECHA_DOCUMENTO (Year)].[All]" allUniqueName="[CP_CILT_RYMSA].[FECHA_DOCUMENTO (Year)].[All]" dimensionUniqueName="[CP_CILT_RYMSA]" displayFolder="" count="0" memberValueDatatype="130" unbalanced="0"/>
    <cacheHierarchy uniqueName="[CP_CILT_RYMSA].[FECHA_DOCUMENTO (Quarter)]" caption="FECHA_DOCUMENTO (Quarter)" attribute="1" defaultMemberUniqueName="[CP_CILT_RYMSA].[FECHA_DOCUMENTO (Quarter)].[All]" allUniqueName="[CP_CILT_RYMSA].[FECHA_DOCUMENTO (Quarter)].[All]" dimensionUniqueName="[CP_CILT_RYMSA]" displayFolder="" count="0" memberValueDatatype="130" unbalanced="0"/>
    <cacheHierarchy uniqueName="[CP_CILT_RYMSA].[FECHA_DOCUMENTO (Month)]" caption="FECHA_DOCUMENTO (Month)" attribute="1" defaultMemberUniqueName="[CP_CILT_RYMSA].[FECHA_DOCUMENTO (Month)].[All]" allUniqueName="[CP_CILT_RYMSA].[FECHA_DOCUMENTO (Month)].[All]" dimensionUniqueName="[CP_CILT_RYMSA]" displayFolder="" count="0" memberValueDatatype="130" unbalanced="0"/>
    <cacheHierarchy uniqueName="[CP_CILT_RYMSA].[FECHA_VENCE (Year)]" caption="FECHA_VENCE (Year)" attribute="1" defaultMemberUniqueName="[CP_CILT_RYMSA].[FECHA_VENCE (Year)].[All]" allUniqueName="[CP_CILT_RYMSA].[FECHA_VENCE (Year)].[All]" dimensionUniqueName="[CP_CILT_RYMSA]" displayFolder="" count="0" memberValueDatatype="130" unbalanced="0"/>
    <cacheHierarchy uniqueName="[CP_CILT_RYMSA].[FECHA_VENCE (Quarter)]" caption="FECHA_VENCE (Quarter)" attribute="1" defaultMemberUniqueName="[CP_CILT_RYMSA].[FECHA_VENCE (Quarter)].[All]" allUniqueName="[CP_CILT_RYMSA].[FECHA_VENCE (Quarter)].[All]" dimensionUniqueName="[CP_CILT_RYMSA]" displayFolder="" count="0" memberValueDatatype="130" unbalanced="0"/>
    <cacheHierarchy uniqueName="[CP_CILT_RYMSA].[FECHA_VENCE (Month)]" caption="FECHA_VENCE (Month)" attribute="1" defaultMemberUniqueName="[CP_CILT_RYMSA].[FECHA_VENCE (Month)].[All]" allUniqueName="[CP_CILT_RYMSA].[FECHA_VENCE (Month)].[All]" dimensionUniqueName="[CP_CILT_RYMSA]" displayFolder="" count="0" memberValueDatatype="130" unbalanced="0"/>
    <cacheHierarchy uniqueName="[FacturasSinVencer].[CIA]" caption="CIA" attribute="1" defaultMemberUniqueName="[FacturasSinVencer].[CIA].[All]" allUniqueName="[FacturasSinVencer].[CIA].[All]" dimensionUniqueName="[FacturasSinVencer]" displayFolder="" count="0" memberValueDatatype="130" unbalanced="0"/>
    <cacheHierarchy uniqueName="[FacturasSinVencer].[MONEDA]" caption="MONEDA" attribute="1" defaultMemberUniqueName="[FacturasSinVencer].[MONEDA].[All]" allUniqueName="[FacturasSinVencer].[MONEDA].[All]" dimensionUniqueName="[FacturasSinVencer]" displayFolder="" count="0" memberValueDatatype="130" unbalanced="0"/>
    <cacheHierarchy uniqueName="[FacturasSinVencer].[TIPOPROV]" caption="TIPOPROV" attribute="1" defaultMemberUniqueName="[FacturasSinVencer].[TIPOPROV].[All]" allUniqueName="[FacturasSinVencer].[TIPOPROV].[All]" dimensionUniqueName="[FacturasSinVencer]" displayFolder="" count="0" memberValueDatatype="130" unbalanced="0"/>
    <cacheHierarchy uniqueName="[FacturasSinVencer].[PROVEEDOR]" caption="PROVEEDOR" attribute="1" defaultMemberUniqueName="[FacturasSinVencer].[PROVEEDOR].[All]" allUniqueName="[FacturasSinVencer].[PROVEEDOR].[All]" dimensionUniqueName="[FacturasSinVencer]" displayFolder="" count="0" memberValueDatatype="130" unbalanced="0"/>
    <cacheHierarchy uniqueName="[FacturasSinVencer].[Nombre]" caption="Nombre" attribute="1" defaultMemberUniqueName="[FacturasSinVencer].[Nombre].[All]" allUniqueName="[FacturasSinVencer].[Nombre].[All]" dimensionUniqueName="[FacturasSinVencer]" displayFolder="" count="0" memberValueDatatype="130" unbalanced="0"/>
    <cacheHierarchy uniqueName="[FacturasSinVencer].[DOCUMENTO]" caption="DOCUMENTO" attribute="1" defaultMemberUniqueName="[FacturasSinVencer].[DOCUMENTO].[All]" allUniqueName="[FacturasSinVencer].[DOCUMENTO].[All]" dimensionUniqueName="[FacturasSinVencer]" displayFolder="" count="0" memberValueDatatype="130" unbalanced="0"/>
    <cacheHierarchy uniqueName="[FacturasSinVencer].[FECHA_DOCUMENTO]" caption="FECHA_DOCUMENTO" attribute="1" time="1" defaultMemberUniqueName="[FacturasSinVencer].[FECHA_DOCUMENTO].[All]" allUniqueName="[FacturasSinVencer].[FECHA_DOCUMENTO].[All]" dimensionUniqueName="[FacturasSinVencer]" displayFolder="" count="0" memberValueDatatype="7" unbalanced="0"/>
    <cacheHierarchy uniqueName="[FacturasSinVencer].[FECHA_VENCE]" caption="FECHA_VENCE" attribute="1" time="1" defaultMemberUniqueName="[FacturasSinVencer].[FECHA_VENCE].[All]" allUniqueName="[FacturasSinVencer].[FECHA_VENCE].[All]" dimensionUniqueName="[FacturasSinVencer]" displayFolder="" count="0" memberValueDatatype="7" unbalanced="0"/>
    <cacheHierarchy uniqueName="[FacturasSinVencer].[NOTAS]" caption="NOTAS" attribute="1" defaultMemberUniqueName="[FacturasSinVencer].[NOTAS].[All]" allUniqueName="[FacturasSinVencer].[NOTAS].[All]" dimensionUniqueName="[FacturasSinVencer]" displayFolder="" count="0" memberValueDatatype="130" unbalanced="0"/>
    <cacheHierarchy uniqueName="[FacturasSinVencer].[diasmora]" caption="diasmora" attribute="1" defaultMemberUniqueName="[FacturasSinVencer].[diasmora].[All]" allUniqueName="[FacturasSinVencer].[diasmora].[All]" dimensionUniqueName="[FacturasSinVencer]" displayFolder="" count="0" memberValueDatatype="20" unbalanced="0"/>
    <cacheHierarchy uniqueName="[FacturasSinVencer].[TIPO_MORA]" caption="TIPO_MORA" attribute="1" defaultMemberUniqueName="[FacturasSinVencer].[TIPO_MORA].[All]" allUniqueName="[FacturasSinVencer].[TIPO_MORA].[All]" dimensionUniqueName="[FacturasSinVencer]" displayFolder="" count="0" memberValueDatatype="130" unbalanced="0"/>
    <cacheHierarchy uniqueName="[FacturasSinVencer].[MONTO]" caption="MONTO" attribute="1" defaultMemberUniqueName="[FacturasSinVencer].[MONTO].[All]" allUniqueName="[FacturasSinVencer].[MONTO].[All]" dimensionUniqueName="[FacturasSinVencer]" displayFolder="" count="0" memberValueDatatype="5" unbalanced="0"/>
    <cacheHierarchy uniqueName="[FacturasSinVencer].[SALDO]" caption="SALDO" attribute="1" defaultMemberUniqueName="[FacturasSinVencer].[SALDO].[All]" allUniqueName="[FacturasSinVencer].[SALDO].[All]" dimensionUniqueName="[FacturasSinVencer]" displayFolder="" count="0" memberValueDatatype="5" unbalanced="0"/>
    <cacheHierarchy uniqueName="[FacturasSinVencer].[Monto_colones]" caption="Monto_colones" attribute="1" defaultMemberUniqueName="[FacturasSinVencer].[Monto_colones].[All]" allUniqueName="[FacturasSinVencer].[Monto_colones].[All]" dimensionUniqueName="[FacturasSinVencer]" displayFolder="" count="0" memberValueDatatype="5" unbalanced="0"/>
    <cacheHierarchy uniqueName="[FacturasSinVencer].[Saldo_colones]" caption="Saldo_colones" attribute="1" defaultMemberUniqueName="[FacturasSinVencer].[Saldo_colones].[All]" allUniqueName="[FacturasSinVencer].[Saldo_colones].[All]" dimensionUniqueName="[FacturasSinVencer]" displayFolder="" count="0" memberValueDatatype="5" unbalanced="0"/>
    <cacheHierarchy uniqueName="[FacturasSinVencer].[CTA_PRESUPUESTO]" caption="CTA_PRESUPUESTO" attribute="1" defaultMemberUniqueName="[FacturasSinVencer].[CTA_PRESUPUESTO].[All]" allUniqueName="[FacturasSinVencer].[CTA_PRESUPUESTO].[All]" dimensionUniqueName="[FacturasSinVencer]" displayFolder="" count="0" memberValueDatatype="130" unbalanced="0"/>
    <cacheHierarchy uniqueName="[FacturasSinVencer].[APLICACION]" caption="APLICACION" attribute="1" defaultMemberUniqueName="[FacturasSinVencer].[APLICACION].[All]" allUniqueName="[FacturasSinVencer].[APLICACION].[All]" dimensionUniqueName="[FacturasSinVencer]" displayFolder="" count="0" memberValueDatatype="130" unbalanced="0"/>
    <cacheHierarchy uniqueName="[FacturasSinVencer].[EMBARQUE]" caption="EMBARQUE" attribute="1" defaultMemberUniqueName="[FacturasSinVencer].[EMBARQUE].[All]" allUniqueName="[FacturasSinVencer].[EMBARQUE].[All]" dimensionUniqueName="[FacturasSinVencer]" displayFolder="" count="0" memberValueDatatype="130" unbalanced="0"/>
    <cacheHierarchy uniqueName="[FacturasSinVencer].[CONTA_CRED]" caption="CONTA_CRED" attribute="1" defaultMemberUniqueName="[FacturasSinVencer].[CONTA_CRED].[All]" allUniqueName="[FacturasSinVencer].[CONTA_CRED].[All]" dimensionUniqueName="[FacturasSinVencer]" displayFolder="" count="0" memberValueDatatype="130" unbalanced="0"/>
    <cacheHierarchy uniqueName="[FacturasVencidas].[CIA]" caption="CIA" attribute="1" defaultMemberUniqueName="[FacturasVencidas].[CIA].[All]" allUniqueName="[FacturasVencidas].[CIA].[All]" dimensionUniqueName="[FacturasVencidas]" displayFolder="" count="0" memberValueDatatype="130" unbalanced="0"/>
    <cacheHierarchy uniqueName="[FacturasVencidas].[MONEDA]" caption="MONEDA" attribute="1" defaultMemberUniqueName="[FacturasVencidas].[MONEDA].[All]" allUniqueName="[FacturasVencidas].[MONEDA].[All]" dimensionUniqueName="[FacturasVencidas]" displayFolder="" count="0" memberValueDatatype="130" unbalanced="0"/>
    <cacheHierarchy uniqueName="[FacturasVencidas].[TIPOPROV]" caption="TIPOPROV" attribute="1" defaultMemberUniqueName="[FacturasVencidas].[TIPOPROV].[All]" allUniqueName="[FacturasVencidas].[TIPOPROV].[All]" dimensionUniqueName="[FacturasVencidas]" displayFolder="" count="0" memberValueDatatype="130" unbalanced="0"/>
    <cacheHierarchy uniqueName="[FacturasVencidas].[PROVEEDOR]" caption="PROVEEDOR" attribute="1" defaultMemberUniqueName="[FacturasVencidas].[PROVEEDOR].[All]" allUniqueName="[FacturasVencidas].[PROVEEDOR].[All]" dimensionUniqueName="[FacturasVencidas]" displayFolder="" count="0" memberValueDatatype="130" unbalanced="0"/>
    <cacheHierarchy uniqueName="[FacturasVencidas].[Nombre]" caption="Nombre" attribute="1" defaultMemberUniqueName="[FacturasVencidas].[Nombre].[All]" allUniqueName="[FacturasVencidas].[Nombre].[All]" dimensionUniqueName="[FacturasVencidas]" displayFolder="" count="0" memberValueDatatype="130" unbalanced="0"/>
    <cacheHierarchy uniqueName="[FacturasVencidas].[DOCUMENTO]" caption="DOCUMENTO" attribute="1" defaultMemberUniqueName="[FacturasVencidas].[DOCUMENTO].[All]" allUniqueName="[FacturasVencidas].[DOCUMENTO].[All]" dimensionUniqueName="[FacturasVencidas]" displayFolder="" count="0" memberValueDatatype="130" unbalanced="0"/>
    <cacheHierarchy uniqueName="[FacturasVencidas].[FECHA_DOCUMENTO]" caption="FECHA_DOCUMENTO" attribute="1" time="1" defaultMemberUniqueName="[FacturasVencidas].[FECHA_DOCUMENTO].[All]" allUniqueName="[FacturasVencidas].[FECHA_DOCUMENTO].[All]" dimensionUniqueName="[FacturasVencidas]" displayFolder="" count="0" memberValueDatatype="7" unbalanced="0"/>
    <cacheHierarchy uniqueName="[FacturasVencidas].[FECHA_VENCE]" caption="FECHA_VENCE" attribute="1" time="1" defaultMemberUniqueName="[FacturasVencidas].[FECHA_VENCE].[All]" allUniqueName="[FacturasVencidas].[FECHA_VENCE].[All]" dimensionUniqueName="[FacturasVencidas]" displayFolder="" count="0" memberValueDatatype="7" unbalanced="0"/>
    <cacheHierarchy uniqueName="[FacturasVencidas].[NOTAS]" caption="NOTAS" attribute="1" defaultMemberUniqueName="[FacturasVencidas].[NOTAS].[All]" allUniqueName="[FacturasVencidas].[NOTAS].[All]" dimensionUniqueName="[FacturasVencidas]" displayFolder="" count="0" memberValueDatatype="130" unbalanced="0"/>
    <cacheHierarchy uniqueName="[FacturasVencidas].[diasmora]" caption="diasmora" attribute="1" defaultMemberUniqueName="[FacturasVencidas].[diasmora].[All]" allUniqueName="[FacturasVencidas].[diasmora].[All]" dimensionUniqueName="[FacturasVencidas]" displayFolder="" count="0" memberValueDatatype="20" unbalanced="0"/>
    <cacheHierarchy uniqueName="[FacturasVencidas].[TIPO_MORA]" caption="TIPO_MORA" attribute="1" defaultMemberUniqueName="[FacturasVencidas].[TIPO_MORA].[All]" allUniqueName="[FacturasVencidas].[TIPO_MORA].[All]" dimensionUniqueName="[FacturasVencidas]" displayFolder="" count="0" memberValueDatatype="130" unbalanced="0"/>
    <cacheHierarchy uniqueName="[FacturasVencidas].[MONTO]" caption="MONTO" attribute="1" defaultMemberUniqueName="[FacturasVencidas].[MONTO].[All]" allUniqueName="[FacturasVencidas].[MONTO].[All]" dimensionUniqueName="[FacturasVencidas]" displayFolder="" count="0" memberValueDatatype="5" unbalanced="0"/>
    <cacheHierarchy uniqueName="[FacturasVencidas].[SALDO]" caption="SALDO" attribute="1" defaultMemberUniqueName="[FacturasVencidas].[SALDO].[All]" allUniqueName="[FacturasVencidas].[SALDO].[All]" dimensionUniqueName="[FacturasVencidas]" displayFolder="" count="0" memberValueDatatype="5" unbalanced="0"/>
    <cacheHierarchy uniqueName="[FacturasVencidas].[Monto_colones]" caption="Monto_colones" attribute="1" defaultMemberUniqueName="[FacturasVencidas].[Monto_colones].[All]" allUniqueName="[FacturasVencidas].[Monto_colones].[All]" dimensionUniqueName="[FacturasVencidas]" displayFolder="" count="0" memberValueDatatype="5" unbalanced="0"/>
    <cacheHierarchy uniqueName="[FacturasVencidas].[Saldo_colones]" caption="Saldo_colones" attribute="1" defaultMemberUniqueName="[FacturasVencidas].[Saldo_colones].[All]" allUniqueName="[FacturasVencidas].[Saldo_colones].[All]" dimensionUniqueName="[FacturasVencidas]" displayFolder="" count="0" memberValueDatatype="5" unbalanced="0"/>
    <cacheHierarchy uniqueName="[FacturasVencidas].[CTA_PRESUPUESTO]" caption="CTA_PRESUPUESTO" attribute="1" defaultMemberUniqueName="[FacturasVencidas].[CTA_PRESUPUESTO].[All]" allUniqueName="[FacturasVencidas].[CTA_PRESUPUESTO].[All]" dimensionUniqueName="[FacturasVencidas]" displayFolder="" count="0" memberValueDatatype="130" unbalanced="0"/>
    <cacheHierarchy uniqueName="[FacturasVencidas].[APLICACION]" caption="APLICACION" attribute="1" defaultMemberUniqueName="[FacturasVencidas].[APLICACION].[All]" allUniqueName="[FacturasVencidas].[APLICACION].[All]" dimensionUniqueName="[FacturasVencidas]" displayFolder="" count="0" memberValueDatatype="130" unbalanced="0"/>
    <cacheHierarchy uniqueName="[FacturasVencidas].[EMBARQUE]" caption="EMBARQUE" attribute="1" defaultMemberUniqueName="[FacturasVencidas].[EMBARQUE].[All]" allUniqueName="[FacturasVencidas].[EMBARQUE].[All]" dimensionUniqueName="[FacturasVencidas]" displayFolder="" count="0" memberValueDatatype="130" unbalanced="0"/>
    <cacheHierarchy uniqueName="[FacturasVencidas].[CONTA_CRED]" caption="CONTA_CRED" attribute="1" defaultMemberUniqueName="[FacturasVencidas].[CONTA_CRED].[All]" allUniqueName="[FacturasVencidas].[CONTA_CRED].[All]" dimensionUniqueName="[FacturasVencidas]" displayFolder="" count="0" memberValueDatatype="130" unbalanced="0"/>
    <cacheHierarchy uniqueName="[PagosAprobados].[Sociedad]" caption="Sociedad" attribute="1" defaultMemberUniqueName="[PagosAprobados].[Sociedad].[All]" allUniqueName="[PagosAprobados].[Sociedad].[All]" dimensionUniqueName="[PagosAprobados]" displayFolder="" count="0" memberValueDatatype="130" unbalanced="0"/>
    <cacheHierarchy uniqueName="[PagosAprobados].[Moneda]" caption="Moneda" attribute="1" defaultMemberUniqueName="[PagosAprobados].[Moneda].[All]" allUniqueName="[PagosAprobados].[Moneda].[All]" dimensionUniqueName="[PagosAprobados]" displayFolder="" count="0" memberValueDatatype="130" unbalanced="0"/>
    <cacheHierarchy uniqueName="[PagosAprobados].[Proveedor]" caption="Proveedor" attribute="1" defaultMemberUniqueName="[PagosAprobados].[Proveedor].[All]" allUniqueName="[PagosAprobados].[Proveedor].[All]" dimensionUniqueName="[PagosAprobados]" displayFolder="" count="0" memberValueDatatype="130" unbalanced="0"/>
    <cacheHierarchy uniqueName="[PagosAprobados].[Fecha Documento]" caption="Fecha Documento" attribute="1" defaultMemberUniqueName="[PagosAprobados].[Fecha Documento].[All]" allUniqueName="[PagosAprobados].[Fecha Documento].[All]" dimensionUniqueName="[PagosAprobados]" displayFolder="" count="0" memberValueDatatype="130" unbalanced="0"/>
    <cacheHierarchy uniqueName="[PagosAprobados].[Factura]" caption="Factura" attribute="1" defaultMemberUniqueName="[PagosAprobados].[Factura].[All]" allUniqueName="[PagosAprobados].[Factura].[All]" dimensionUniqueName="[PagosAprobados]" displayFolder="" count="0" memberValueDatatype="130" unbalanced="0"/>
    <cacheHierarchy uniqueName="[PagosAprobados].[Rango Mora]" caption="Rango Mora" attribute="1" defaultMemberUniqueName="[PagosAprobados].[Rango Mora].[All]" allUniqueName="[PagosAprobados].[Rango Mora].[All]" dimensionUniqueName="[PagosAprobados]" displayFolder="" count="0" memberValueDatatype="130" unbalanced="0"/>
    <cacheHierarchy uniqueName="[PagosAprobados].[Monto Original]" caption="Monto Original" attribute="1" defaultMemberUniqueName="[PagosAprobados].[Monto Original].[All]" allUniqueName="[PagosAprobados].[Monto Original].[All]" dimensionUniqueName="[PagosAprobados]" displayFolder="" count="0" memberValueDatatype="5" unbalanced="0"/>
    <cacheHierarchy uniqueName="[PagosAprobados].[Saldo a Pagar]" caption="Saldo a Pagar" attribute="1" defaultMemberUniqueName="[PagosAprobados].[Saldo a Pagar].[All]" allUniqueName="[PagosAprobados].[Saldo a Pagar].[All]" dimensionUniqueName="[PagosAprobados]" displayFolder="" count="0" memberValueDatatype="5" unbalanced="0"/>
    <cacheHierarchy uniqueName="[PagosAprobados].[Abono]" caption="Abono" attribute="1" defaultMemberUniqueName="[PagosAprobados].[Abono].[All]" allUniqueName="[PagosAprobados].[Abono].[All]" dimensionUniqueName="[PagosAprobados]" displayFolder="" count="0" memberValueDatatype="20" unbalanced="0"/>
    <cacheHierarchy uniqueName="[PagosAprobados].[Descripcion CTA Presup]" caption="Descripcion CTA Presup" attribute="1" defaultMemberUniqueName="[PagosAprobados].[Descripcion CTA Presup].[All]" allUniqueName="[PagosAprobados].[Descripcion CTA Presup].[All]" dimensionUniqueName="[PagosAprobados]" displayFolder="" count="0" memberValueDatatype="130" unbalanced="0"/>
    <cacheHierarchy uniqueName="[PagosAprobados].[Tipo Proveedor]" caption="Tipo Proveedor" attribute="1" defaultMemberUniqueName="[PagosAprobados].[Tipo Proveedor].[All]" allUniqueName="[PagosAprobados].[Tipo Proveedor].[All]" dimensionUniqueName="[PagosAprobados]" displayFolder="" count="0" memberValueDatatype="130" unbalanced="0"/>
    <cacheHierarchy uniqueName="[PagosAprobados].[SaldoUSD]" caption="SaldoUSD" attribute="1" defaultMemberUniqueName="[PagosAprobados].[SaldoUSD].[All]" allUniqueName="[PagosAprobados].[SaldoUSD].[All]" dimensionUniqueName="[PagosAprobados]" displayFolder="" count="0" memberValueDatatype="5" unbalanced="0"/>
    <cacheHierarchy uniqueName="[PagosAprobados].[SaldoCOL]" caption="SaldoCOL" attribute="1" defaultMemberUniqueName="[PagosAprobados].[SaldoCOL].[All]" allUniqueName="[PagosAprobados].[SaldoCOL].[All]" dimensionUniqueName="[PagosAprobados]" displayFolder="" count="0" memberValueDatatype="5" unbalanced="0"/>
    <cacheHierarchy uniqueName="[PagosAprobados].[AbonoAprobCOL]" caption="AbonoAprobCOL" attribute="1" defaultMemberUniqueName="[PagosAprobados].[AbonoAprobCOL].[All]" allUniqueName="[PagosAprobados].[AbonoAprobCOL].[All]" dimensionUniqueName="[PagosAprobados]" displayFolder="" count="0" memberValueDatatype="5" unbalanced="0"/>
    <cacheHierarchy uniqueName="[PagosAprobados].[AbonoAprobUSD]" caption="AbonoAprobUSD" attribute="1" defaultMemberUniqueName="[PagosAprobados].[AbonoAprobUSD].[All]" allUniqueName="[PagosAprobados].[AbonoAprobUSD].[All]" dimensionUniqueName="[PagosAprobados]" displayFolder="" count="0" memberValueDatatype="5" unbalanced="0"/>
    <cacheHierarchy uniqueName="[PagosAprobadosCredCont].[Sociedad]" caption="Sociedad" attribute="1" defaultMemberUniqueName="[PagosAprobadosCredCont].[Sociedad].[All]" allUniqueName="[PagosAprobadosCredCont].[Sociedad].[All]" dimensionUniqueName="[PagosAprobadosCredCont]" displayFolder="" count="2" memberValueDatatype="130" unbalanced="0">
      <fieldsUsage count="2">
        <fieldUsage x="-1"/>
        <fieldUsage x="1"/>
      </fieldsUsage>
    </cacheHierarchy>
    <cacheHierarchy uniqueName="[PagosAprobadosCredCont].[Moneda]" caption="Moneda" attribute="1" defaultMemberUniqueName="[PagosAprobadosCredCont].[Moneda].[All]" allUniqueName="[PagosAprobadosCredCont].[Moneda].[All]" dimensionUniqueName="[PagosAprobadosCredCont]" displayFolder="" count="2" memberValueDatatype="130" unbalanced="0">
      <fieldsUsage count="2">
        <fieldUsage x="-1"/>
        <fieldUsage x="0"/>
      </fieldsUsage>
    </cacheHierarchy>
    <cacheHierarchy uniqueName="[PagosAprobadosCredCont].[Proveedor]" caption="Proveedor" attribute="1" defaultMemberUniqueName="[PagosAprobadosCredCont].[Proveedor].[All]" allUniqueName="[PagosAprobadosCredCont].[Proveedor].[All]" dimensionUniqueName="[PagosAprobadosCredCont]" displayFolder="" count="2" memberValueDatatype="130" unbalanced="0">
      <fieldsUsage count="2">
        <fieldUsage x="-1"/>
        <fieldUsage x="2"/>
      </fieldsUsage>
    </cacheHierarchy>
    <cacheHierarchy uniqueName="[PagosAprobadosCredCont].[Fecha Documento]" caption="Fecha Documento" attribute="1" time="1" defaultMemberUniqueName="[PagosAprobadosCredCont].[Fecha Documento].[All]" allUniqueName="[PagosAprobadosCredCont].[Fecha Documento].[All]" dimensionUniqueName="[PagosAprobadosCredCont]" displayFolder="" count="2" memberValueDatatype="7" unbalanced="0">
      <fieldsUsage count="2">
        <fieldUsage x="-1"/>
        <fieldUsage x="10"/>
      </fieldsUsage>
    </cacheHierarchy>
    <cacheHierarchy uniqueName="[PagosAprobadosCredCont].[Factura]" caption="Factura" attribute="1" defaultMemberUniqueName="[PagosAprobadosCredCont].[Factura].[All]" allUniqueName="[PagosAprobadosCredCont].[Factura].[All]" dimensionUniqueName="[PagosAprobadosCredCont]" displayFolder="" count="2" memberValueDatatype="130" unbalanced="0">
      <fieldsUsage count="2">
        <fieldUsage x="-1"/>
        <fieldUsage x="4"/>
      </fieldsUsage>
    </cacheHierarchy>
    <cacheHierarchy uniqueName="[PagosAprobadosCredCont].[Rango Mora]" caption="Rango Mora" attribute="1" defaultMemberUniqueName="[PagosAprobadosCredCont].[Rango Mora].[All]" allUniqueName="[PagosAprobadosCredCont].[Rango Mora].[All]" dimensionUniqueName="[PagosAprobadosCredCont]" displayFolder="" count="0" memberValueDatatype="130" unbalanced="0"/>
    <cacheHierarchy uniqueName="[PagosAprobadosCredCont].[Monto Original]" caption="Monto Original" attribute="1" defaultMemberUniqueName="[PagosAprobadosCredCont].[Monto Original].[All]" allUniqueName="[PagosAprobadosCredCont].[Monto Original].[All]" dimensionUniqueName="[PagosAprobadosCredCont]" displayFolder="" count="0" memberValueDatatype="5" unbalanced="0"/>
    <cacheHierarchy uniqueName="[PagosAprobadosCredCont].[Saldo a Pagar]" caption="Saldo a Pagar" attribute="1" defaultMemberUniqueName="[PagosAprobadosCredCont].[Saldo a Pagar].[All]" allUniqueName="[PagosAprobadosCredCont].[Saldo a Pagar].[All]" dimensionUniqueName="[PagosAprobadosCredCont]" displayFolder="" count="0" memberValueDatatype="5" unbalanced="0"/>
    <cacheHierarchy uniqueName="[PagosAprobadosCredCont].[Abono]" caption="Abono" attribute="1" defaultMemberUniqueName="[PagosAprobadosCredCont].[Abono].[All]" allUniqueName="[PagosAprobadosCredCont].[Abono].[All]" dimensionUniqueName="[PagosAprobadosCredCont]" displayFolder="" count="0" memberValueDatatype="5" unbalanced="0"/>
    <cacheHierarchy uniqueName="[PagosAprobadosCredCont].[Descripcion CTA Presup]" caption="Descripcion CTA Presup" attribute="1" defaultMemberUniqueName="[PagosAprobadosCredCont].[Descripcion CTA Presup].[All]" allUniqueName="[PagosAprobadosCredCont].[Descripcion CTA Presup].[All]" dimensionUniqueName="[PagosAprobadosCredCont]" displayFolder="" count="2" memberValueDatatype="130" unbalanced="0">
      <fieldsUsage count="2">
        <fieldUsage x="-1"/>
        <fieldUsage x="3"/>
      </fieldsUsage>
    </cacheHierarchy>
    <cacheHierarchy uniqueName="[PagosAprobadosCredCont].[Tipo Proveedor]" caption="Tipo Proveedor" attribute="1" defaultMemberUniqueName="[PagosAprobadosCredCont].[Tipo Proveedor].[All]" allUniqueName="[PagosAprobadosCredCont].[Tipo Proveedor].[All]" dimensionUniqueName="[PagosAprobadosCredCont]" displayFolder="" count="2" memberValueDatatype="130" unbalanced="0">
      <fieldsUsage count="2">
        <fieldUsage x="-1"/>
        <fieldUsage x="5"/>
      </fieldsUsage>
    </cacheHierarchy>
    <cacheHierarchy uniqueName="[PagosAprobadosCredCont].[SaldoDOLARES]" caption="SaldoDOLARES" attribute="1" defaultMemberUniqueName="[PagosAprobadosCredCont].[SaldoDOLARES].[All]" allUniqueName="[PagosAprobadosCredCont].[SaldoDOLARES].[All]" dimensionUniqueName="[PagosAprobadosCredCont]" displayFolder="" count="0" memberValueDatatype="5" unbalanced="0"/>
    <cacheHierarchy uniqueName="[PagosAprobadosCredCont].[SaldoCOLONES]" caption="SaldoCOLONES" attribute="1" defaultMemberUniqueName="[PagosAprobadosCredCont].[SaldoCOLONES].[All]" allUniqueName="[PagosAprobadosCredCont].[SaldoCOLONES].[All]" dimensionUniqueName="[PagosAprobadosCredCont]" displayFolder="" count="0" memberValueDatatype="5" unbalanced="0"/>
    <cacheHierarchy uniqueName="[PagosAprobadosCredCont].[AbonoAprobCOLONES]" caption="AbonoAprobCOLONES" attribute="1" defaultMemberUniqueName="[PagosAprobadosCredCont].[AbonoAprobCOLONES].[All]" allUniqueName="[PagosAprobadosCredCont].[AbonoAprobCOLONES].[All]" dimensionUniqueName="[PagosAprobadosCredCont]" displayFolder="" count="0" memberValueDatatype="5" unbalanced="0"/>
    <cacheHierarchy uniqueName="[PagosAprobadosCredCont].[AbonoAprobDOLARES]" caption="AbonoAprobDOLARES" attribute="1" defaultMemberUniqueName="[PagosAprobadosCredCont].[AbonoAprobDOLARES].[All]" allUniqueName="[PagosAprobadosCredCont].[AbonoAprobDOLARES].[All]" dimensionUniqueName="[PagosAprobadosCredCont]" displayFolder="" count="0" memberValueDatatype="5" unbalanced="0"/>
    <cacheHierarchy uniqueName="[PagosAprobadosCredCont].[Cta Presupuesto]" caption="Cta Presupuesto" attribute="1" defaultMemberUniqueName="[PagosAprobadosCredCont].[Cta Presupuesto].[All]" allUniqueName="[PagosAprobadosCredCont].[Cta Presupuesto].[All]" dimensionUniqueName="[PagosAprobadosCredCont]" displayFolder="" count="0" memberValueDatatype="130" unbalanced="0"/>
    <cacheHierarchy uniqueName="[PagosAprobadosCredCont].[Observaciones]" caption="Observaciones" attribute="1" defaultMemberUniqueName="[PagosAprobadosCredCont].[Observaciones].[All]" allUniqueName="[PagosAprobadosCredCont].[Observaciones].[All]" dimensionUniqueName="[PagosAprobadosCredCont]" displayFolder="" count="0" memberValueDatatype="130" unbalanced="0"/>
    <cacheHierarchy uniqueName="[PagosAprobadosCredCont].[SaldoDOL]" caption="SaldoDOL" attribute="1" defaultMemberUniqueName="[PagosAprobadosCredCont].[SaldoDOL].[All]" allUniqueName="[PagosAprobadosCredCont].[SaldoDOL].[All]" dimensionUniqueName="[PagosAprobadosCredCont]" displayFolder="" count="0" memberValueDatatype="5" unbalanced="0"/>
    <cacheHierarchy uniqueName="[PagosAprobadosCredCont].[AbonoAprobDOL]" caption="AbonoAprobDOL" attribute="1" defaultMemberUniqueName="[PagosAprobadosCredCont].[AbonoAprobDOL].[All]" allUniqueName="[PagosAprobadosCredCont].[AbonoAprobDOL].[All]" dimensionUniqueName="[PagosAprobadosCredCont]" displayFolder="" count="0" memberValueDatatype="5" unbalanced="0"/>
    <cacheHierarchy uniqueName="[PagosAprobadosCredCont].[Fecha Documento (Year)]" caption="Fecha Documento (Year)" attribute="1" defaultMemberUniqueName="[PagosAprobadosCredCont].[Fecha Documento (Year)].[All]" allUniqueName="[PagosAprobadosCredCont].[Fecha Documento (Year)].[All]" dimensionUniqueName="[PagosAprobadosCredCont]" displayFolder="" count="0" memberValueDatatype="130" unbalanced="0"/>
    <cacheHierarchy uniqueName="[PagosAprobadosCredCont].[Fecha Documento (Quarter)]" caption="Fecha Documento (Quarter)" attribute="1" defaultMemberUniqueName="[PagosAprobadosCredCont].[Fecha Documento (Quarter)].[All]" allUniqueName="[PagosAprobadosCredCont].[Fecha Documento (Quarter)].[All]" dimensionUniqueName="[PagosAprobadosCredCont]" displayFolder="" count="0" memberValueDatatype="130" unbalanced="0"/>
    <cacheHierarchy uniqueName="[PagosAprobadosCredCont].[Fecha Documento (Month)]" caption="Fecha Documento (Month)" attribute="1" defaultMemberUniqueName="[PagosAprobadosCredCont].[Fecha Documento (Month)].[All]" allUniqueName="[PagosAprobadosCredCont].[Fecha Documento (Month)].[All]" dimensionUniqueName="[PagosAprobadosCredCont]" displayFolder="" count="0" memberValueDatatype="130" unbalanced="0"/>
    <cacheHierarchy uniqueName="[PagosContado].[Sociedad]" caption="Sociedad" attribute="1" defaultMemberUniqueName="[PagosContado].[Sociedad].[All]" allUniqueName="[PagosContado].[Sociedad].[All]" dimensionUniqueName="[PagosContado]" displayFolder="" count="0" memberValueDatatype="130" unbalanced="0"/>
    <cacheHierarchy uniqueName="[PagosContado].[Moneda]" caption="Moneda" attribute="1" defaultMemberUniqueName="[PagosContado].[Moneda].[All]" allUniqueName="[PagosContado].[Moneda].[All]" dimensionUniqueName="[PagosContado]" displayFolder="" count="0" memberValueDatatype="130" unbalanced="0"/>
    <cacheHierarchy uniqueName="[PagosContado].[Proveedor]" caption="Proveedor" attribute="1" defaultMemberUniqueName="[PagosContado].[Proveedor].[All]" allUniqueName="[PagosContado].[Proveedor].[All]" dimensionUniqueName="[PagosContado]" displayFolder="" count="0" memberValueDatatype="130" unbalanced="0"/>
    <cacheHierarchy uniqueName="[PagosContado].[Fecha Documento]" caption="Fecha Documento" attribute="1" defaultMemberUniqueName="[PagosContado].[Fecha Documento].[All]" allUniqueName="[PagosContado].[Fecha Documento].[All]" dimensionUniqueName="[PagosContado]" displayFolder="" count="0" memberValueDatatype="130" unbalanced="0"/>
    <cacheHierarchy uniqueName="[PagosContado].[Factura]" caption="Factura" attribute="1" defaultMemberUniqueName="[PagosContado].[Factura].[All]" allUniqueName="[PagosContado].[Factura].[All]" dimensionUniqueName="[PagosContado]" displayFolder="" count="0" memberValueDatatype="20" unbalanced="0"/>
    <cacheHierarchy uniqueName="[PagosContado].[Rango Mora]" caption="Rango Mora" attribute="1" defaultMemberUniqueName="[PagosContado].[Rango Mora].[All]" allUniqueName="[PagosContado].[Rango Mora].[All]" dimensionUniqueName="[PagosContado]" displayFolder="" count="0" memberValueDatatype="130" unbalanced="0"/>
    <cacheHierarchy uniqueName="[PagosContado].[Monto Original]" caption="Monto Original" attribute="1" defaultMemberUniqueName="[PagosContado].[Monto Original].[All]" allUniqueName="[PagosContado].[Monto Original].[All]" dimensionUniqueName="[PagosContado]" displayFolder="" count="0" memberValueDatatype="5" unbalanced="0"/>
    <cacheHierarchy uniqueName="[PagosContado].[Saldo a Pagar]" caption="Saldo a Pagar" attribute="1" defaultMemberUniqueName="[PagosContado].[Saldo a Pagar].[All]" allUniqueName="[PagosContado].[Saldo a Pagar].[All]" dimensionUniqueName="[PagosContado]" displayFolder="" count="0" memberValueDatatype="5" unbalanced="0"/>
    <cacheHierarchy uniqueName="[PagosContado].[Abono]" caption="Abono" attribute="1" defaultMemberUniqueName="[PagosContado].[Abono].[All]" allUniqueName="[PagosContado].[Abono].[All]" dimensionUniqueName="[PagosContado]" displayFolder="" count="0" memberValueDatatype="5" unbalanced="0"/>
    <cacheHierarchy uniqueName="[PagosContado].[Cta Presupuesto]" caption="Cta Presupuesto" attribute="1" defaultMemberUniqueName="[PagosContado].[Cta Presupuesto].[All]" allUniqueName="[PagosContado].[Cta Presupuesto].[All]" dimensionUniqueName="[PagosContado]" displayFolder="" count="0" memberValueDatatype="130" unbalanced="0"/>
    <cacheHierarchy uniqueName="[PagosContado].[Descripcion CTA Presup]" caption="Descripcion CTA Presup" attribute="1" defaultMemberUniqueName="[PagosContado].[Descripcion CTA Presup].[All]" allUniqueName="[PagosContado].[Descripcion CTA Presup].[All]" dimensionUniqueName="[PagosContado]" displayFolder="" count="0" memberValueDatatype="130" unbalanced="0"/>
    <cacheHierarchy uniqueName="[PagosContado].[Tipo Proveedor]" caption="Tipo Proveedor" attribute="1" defaultMemberUniqueName="[PagosContado].[Tipo Proveedor].[All]" allUniqueName="[PagosContado].[Tipo Proveedor].[All]" dimensionUniqueName="[PagosContado]" displayFolder="" count="0" memberValueDatatype="130" unbalanced="0"/>
    <cacheHierarchy uniqueName="[PagosContado].[Column1]" caption="Column1" attribute="1" defaultMemberUniqueName="[PagosContado].[Column1].[All]" allUniqueName="[PagosContado].[Column1].[All]" dimensionUniqueName="[PagosContado]" displayFolder="" count="0" memberValueDatatype="130" unbalanced="0"/>
    <cacheHierarchy uniqueName="[PagosContado].[SaldoCOL]" caption="SaldoCOL" attribute="1" defaultMemberUniqueName="[PagosContado].[SaldoCOL].[All]" allUniqueName="[PagosContado].[SaldoCOL].[All]" dimensionUniqueName="[PagosContado]" displayFolder="" count="0" memberValueDatatype="5" unbalanced="0"/>
    <cacheHierarchy uniqueName="[PagosContado].[SaldoDOL]" caption="SaldoDOL" attribute="1" defaultMemberUniqueName="[PagosContado].[SaldoDOL].[All]" allUniqueName="[PagosContado].[SaldoDOL].[All]" dimensionUniqueName="[PagosContado]" displayFolder="" count="0" memberValueDatatype="5" unbalanced="0"/>
    <cacheHierarchy uniqueName="[PagosContado].[AbonoAprobCOL]" caption="AbonoAprobCOL" attribute="1" defaultMemberUniqueName="[PagosContado].[AbonoAprobCOL].[All]" allUniqueName="[PagosContado].[AbonoAprobCOL].[All]" dimensionUniqueName="[PagosContado]" displayFolder="" count="0" memberValueDatatype="5" unbalanced="0"/>
    <cacheHierarchy uniqueName="[PagosContado].[AbonoAprobDOL]" caption="AbonoAprobDOL" attribute="1" defaultMemberUniqueName="[PagosContado].[AbonoAprobDOL].[All]" allUniqueName="[PagosContado].[AbonoAprobDOL].[All]" dimensionUniqueName="[PagosContado]" displayFolder="" count="0" memberValueDatatype="5" unbalanced="0"/>
    <cacheHierarchy uniqueName="[RC_HISTO_CP].[cia]" caption="cia" attribute="1" defaultMemberUniqueName="[RC_HISTO_CP].[cia].[All]" allUniqueName="[RC_HISTO_CP].[cia].[All]" dimensionUniqueName="[RC_HISTO_CP]" displayFolder="" count="0" memberValueDatatype="130" unbalanced="0"/>
    <cacheHierarchy uniqueName="[RC_HISTO_CP].[PROVEEDOR]" caption="PROVEEDOR" attribute="1" defaultMemberUniqueName="[RC_HISTO_CP].[PROVEEDOR].[All]" allUniqueName="[RC_HISTO_CP].[PROVEEDOR].[All]" dimensionUniqueName="[RC_HISTO_CP]" displayFolder="" count="0" memberValueDatatype="130" unbalanced="0"/>
    <cacheHierarchy uniqueName="[RC_HISTO_CP].[ACTIVO]" caption="ACTIVO" attribute="1" defaultMemberUniqueName="[RC_HISTO_CP].[ACTIVO].[All]" allUniqueName="[RC_HISTO_CP].[ACTIVO].[All]" dimensionUniqueName="[RC_HISTO_CP]" displayFolder="" count="0" memberValueDatatype="130" unbalanced="0"/>
    <cacheHierarchy uniqueName="[RC_HISTO_CP].[DIAS_CREDITO]" caption="DIAS_CREDITO" attribute="1" defaultMemberUniqueName="[RC_HISTO_CP].[DIAS_CREDITO].[All]" allUniqueName="[RC_HISTO_CP].[DIAS_CREDITO].[All]" dimensionUniqueName="[RC_HISTO_CP]" displayFolder="" count="0" memberValueDatatype="130" unbalanced="0"/>
    <cacheHierarchy uniqueName="[RC_HISTO_CP].[CATEGORIA]" caption="CATEGORIA" attribute="1" defaultMemberUniqueName="[RC_HISTO_CP].[CATEGORIA].[All]" allUniqueName="[RC_HISTO_CP].[CATEGORIA].[All]" dimensionUniqueName="[RC_HISTO_CP]" displayFolder="" count="0" memberValueDatatype="130" unbalanced="0"/>
    <cacheHierarchy uniqueName="[RC_HISTO_CP].[NOMBRE]" caption="NOMBRE" attribute="1" defaultMemberUniqueName="[RC_HISTO_CP].[NOMBRE].[All]" allUniqueName="[RC_HISTO_CP].[NOMBRE].[All]" dimensionUniqueName="[RC_HISTO_CP]" displayFolder="" count="0" memberValueDatatype="130" unbalanced="0"/>
    <cacheHierarchy uniqueName="[RC_HISTO_CP].[CIA_PROV]" caption="CIA_PROV" attribute="1" defaultMemberUniqueName="[RC_HISTO_CP].[CIA_PROV].[All]" allUniqueName="[RC_HISTO_CP].[CIA_PROV].[All]" dimensionUniqueName="[RC_HISTO_CP]" displayFolder="" count="0" memberValueDatatype="130" unbalanced="0"/>
    <cacheHierarchy uniqueName="[RC_HISTO_CP].[DOCUMENTO]" caption="DOCUMENTO" attribute="1" defaultMemberUniqueName="[RC_HISTO_CP].[DOCUMENTO].[All]" allUniqueName="[RC_HISTO_CP].[DOCUMENTO].[All]" dimensionUniqueName="[RC_HISTO_CP]" displayFolder="" count="0" memberValueDatatype="130" unbalanced="0"/>
    <cacheHierarchy uniqueName="[RC_HISTO_CP].[FECHA_DOCUMENTO]" caption="FECHA_DOCUMENTO" attribute="1" defaultMemberUniqueName="[RC_HISTO_CP].[FECHA_DOCUMENTO].[All]" allUniqueName="[RC_HISTO_CP].[FECHA_DOCUMENTO].[All]" dimensionUniqueName="[RC_HISTO_CP]" displayFolder="" count="0" memberValueDatatype="130" unbalanced="0"/>
    <cacheHierarchy uniqueName="[RC_HISTO_CP].[FECHA_VENCE]" caption="FECHA_VENCE" attribute="1" defaultMemberUniqueName="[RC_HISTO_CP].[FECHA_VENCE].[All]" allUniqueName="[RC_HISTO_CP].[FECHA_VENCE].[All]" dimensionUniqueName="[RC_HISTO_CP]" displayFolder="" count="0" memberValueDatatype="130" unbalanced="0"/>
    <cacheHierarchy uniqueName="[RC_HISTO_CP].[ESTAD_MORA]" caption="ESTAD_MORA" attribute="1" defaultMemberUniqueName="[RC_HISTO_CP].[ESTAD_MORA].[All]" allUniqueName="[RC_HISTO_CP].[ESTAD_MORA].[All]" dimensionUniqueName="[RC_HISTO_CP]" displayFolder="" count="0" memberValueDatatype="130" unbalanced="0"/>
    <cacheHierarchy uniqueName="[RC_HISTO_CP].[SALDOLOCAL]" caption="SALDOLOCAL" attribute="1" defaultMemberUniqueName="[RC_HISTO_CP].[SALDOLOCAL].[All]" allUniqueName="[RC_HISTO_CP].[SALDOLOCAL].[All]" dimensionUniqueName="[RC_HISTO_CP]" displayFolder="" count="0" memberValueDatatype="5" unbalanced="0"/>
    <cacheHierarchy uniqueName="[RC_HISTO_CP].[MONEDA]" caption="MONEDA" attribute="1" defaultMemberUniqueName="[RC_HISTO_CP].[MONEDA].[All]" allUniqueName="[RC_HISTO_CP].[MONEDA].[All]" dimensionUniqueName="[RC_HISTO_CP]" displayFolder="" count="0" memberValueDatatype="130" unbalanced="0"/>
    <cacheHierarchy uniqueName="[RC_HISTO_CP].[fechaCorte]" caption="fechaCorte" attribute="1" defaultMemberUniqueName="[RC_HISTO_CP].[fechaCorte].[All]" allUniqueName="[RC_HISTO_CP].[fechaCorte].[All]" dimensionUniqueName="[RC_HISTO_CP]" displayFolder="" count="0" memberValueDatatype="130" unbalanced="0"/>
    <cacheHierarchy uniqueName="[RC_HISTO_CP].[SALDO_DOLAR]" caption="SALDO_DOLAR" attribute="1" defaultMemberUniqueName="[RC_HISTO_CP].[SALDO_DOLAR].[All]" allUniqueName="[RC_HISTO_CP].[SALDO_DOLAR].[All]" dimensionUniqueName="[RC_HISTO_CP]" displayFolder="" count="0" memberValueDatatype="5" unbalanced="0"/>
    <cacheHierarchy uniqueName="[RC_HISTO_CP].[TIPO_PROVEEDOR]" caption="TIPO_PROVEEDOR" attribute="1" defaultMemberUniqueName="[RC_HISTO_CP].[TIPO_PROVEEDOR].[All]" allUniqueName="[RC_HISTO_CP].[TIPO_PROVEEDOR].[All]" dimensionUniqueName="[RC_HISTO_CP]" displayFolder="" count="0" memberValueDatatype="130" unbalanced="0"/>
    <cacheHierarchy uniqueName="[RC_HISTO_CP].[MONTO]" caption="MONTO" attribute="1" defaultMemberUniqueName="[RC_HISTO_CP].[MONTO].[All]" allUniqueName="[RC_HISTO_CP].[MONTO].[All]" dimensionUniqueName="[RC_HISTO_CP]" displayFolder="" count="0" memberValueDatatype="5" unbalanced="0"/>
    <cacheHierarchy uniqueName="[Rolling_Calendario].[Fecha]" caption="Fecha" attribute="1" time="1" defaultMemberUniqueName="[Rolling_Calendario].[Fecha].[All]" allUniqueName="[Rolling_Calendario].[Fecha].[All]" dimensionUniqueName="[Rolling_Calendario]" displayFolder="" count="0" memberValueDatatype="7" unbalanced="0"/>
    <cacheHierarchy uniqueName="[Rolling_Calendario].[Año]" caption="Año" attribute="1" defaultMemberUniqueName="[Rolling_Calendario].[Año].[All]" allUniqueName="[Rolling_Calendario].[Año].[All]" dimensionUniqueName="[Rolling_Calendario]" displayFolder="" count="0" memberValueDatatype="20" unbalanced="0"/>
    <cacheHierarchy uniqueName="[Rolling_Calendario].[Nombre del mes]" caption="Nombre del mes" attribute="1" defaultMemberUniqueName="[Rolling_Calendario].[Nombre del mes].[All]" allUniqueName="[Rolling_Calendario].[Nombre del mes].[All]" dimensionUniqueName="[Rolling_Calendario]" displayFolder="" count="0" memberValueDatatype="130" unbalanced="0"/>
    <cacheHierarchy uniqueName="[Rolling_Calendario].[Mes]" caption="Mes" attribute="1" defaultMemberUniqueName="[Rolling_Calendario].[Mes].[All]" allUniqueName="[Rolling_Calendario].[Mes].[All]" dimensionUniqueName="[Rolling_Calendario]" displayFolder="" count="0" memberValueDatatype="20" unbalanced="0"/>
    <cacheHierarchy uniqueName="[Rolling_Calendario].[Semana del año]" caption="Semana del año" attribute="1" defaultMemberUniqueName="[Rolling_Calendario].[Semana del año].[All]" allUniqueName="[Rolling_Calendario].[Semana del año].[All]" dimensionUniqueName="[Rolling_Calendario]" displayFolder="" count="0" memberValueDatatype="20" unbalanced="0"/>
    <cacheHierarchy uniqueName="[Rolling_Calendario].[Nombre del día]" caption="Nombre del día" attribute="1" defaultMemberUniqueName="[Rolling_Calendario].[Nombre del día].[All]" allUniqueName="[Rolling_Calendario].[Nombre del día].[All]" dimensionUniqueName="[Rolling_Calendario]" displayFolder="" count="0" memberValueDatatype="130" unbalanced="0"/>
    <cacheHierarchy uniqueName="[Rolling_Calendario].[Trimestre]" caption="Trimestre" attribute="1" defaultMemberUniqueName="[Rolling_Calendario].[Trimestre].[All]" allUniqueName="[Rolling_Calendario].[Trimestre].[All]" dimensionUniqueName="[Rolling_Calendario]" displayFolder="" count="0" memberValueDatatype="20" unbalanced="0"/>
    <cacheHierarchy uniqueName="[Rolling_Calendario].[Fecha (Year)]" caption="Fecha (Year)" attribute="1" defaultMemberUniqueName="[Rolling_Calendario].[Fecha (Year)].[All]" allUniqueName="[Rolling_Calendario].[Fecha (Year)].[All]" dimensionUniqueName="[Rolling_Calendario]" displayFolder="" count="0" memberValueDatatype="130" unbalanced="0"/>
    <cacheHierarchy uniqueName="[Rolling_Calendario].[Fecha (Quarter)]" caption="Fecha (Quarter)" attribute="1" defaultMemberUniqueName="[Rolling_Calendario].[Fecha (Quarter)].[All]" allUniqueName="[Rolling_Calendario].[Fecha (Quarter)].[All]" dimensionUniqueName="[Rolling_Calendario]" displayFolder="" count="0" memberValueDatatype="130" unbalanced="0"/>
    <cacheHierarchy uniqueName="[Rolling_Calendario].[Fecha (Month)]" caption="Fecha (Month)" attribute="1" defaultMemberUniqueName="[Rolling_Calendario].[Fecha (Month)].[All]" allUniqueName="[Rolling_Calendario].[Fecha (Month)].[All]" dimensionUniqueName="[Rolling_Calendario]" displayFolder="" count="0" memberValueDatatype="130" unbalanced="0"/>
    <cacheHierarchy uniqueName="[vista_abonos_cco_cilt].[EMPLEADO]" caption="EMPLEADO" attribute="1" defaultMemberUniqueName="[vista_abonos_cco_cilt].[EMPLEADO].[All]" allUniqueName="[vista_abonos_cco_cilt].[EMPLEADO].[All]" dimensionUniqueName="[vista_abonos_cco_cilt]" displayFolder="" count="0" memberValueDatatype="130" unbalanced="0"/>
    <cacheHierarchy uniqueName="[vista_abonos_cco_cilt].[NOMBRE]" caption="NOMBRE" attribute="1" defaultMemberUniqueName="[vista_abonos_cco_cilt].[NOMBRE].[All]" allUniqueName="[vista_abonos_cco_cilt].[NOMBRE].[All]" dimensionUniqueName="[vista_abonos_cco_cilt]" displayFolder="" count="0" memberValueDatatype="130" unbalanced="0"/>
    <cacheHierarchy uniqueName="[vista_abonos_cco_cilt].[CONCEPTO]" caption="CONCEPTO" attribute="1" defaultMemberUniqueName="[vista_abonos_cco_cilt].[CONCEPTO].[All]" allUniqueName="[vista_abonos_cco_cilt].[CONCEPTO].[All]" dimensionUniqueName="[vista_abonos_cco_cilt]" displayFolder="" count="0" memberValueDatatype="130" unbalanced="0"/>
    <cacheHierarchy uniqueName="[vista_abonos_cco_cilt].[DESCRIPCION]" caption="DESCRIPCION" attribute="1" defaultMemberUniqueName="[vista_abonos_cco_cilt].[DESCRIPCION].[All]" allUniqueName="[vista_abonos_cco_cilt].[DESCRIPCION].[All]" dimensionUniqueName="[vista_abonos_cco_cilt]" displayFolder="" count="0" memberValueDatatype="130" unbalanced="0"/>
    <cacheHierarchy uniqueName="[vista_abonos_cco_cilt].[TOTAL]" caption="TOTAL" attribute="1" defaultMemberUniqueName="[vista_abonos_cco_cilt].[TOTAL].[All]" allUniqueName="[vista_abonos_cco_cilt].[TOTAL].[All]" dimensionUniqueName="[vista_abonos_cco_cilt]" displayFolder="" count="0" memberValueDatatype="5" unbalanced="0"/>
    <cacheHierarchy uniqueName="[vista_abonos_cco_cilt].[NUMERO_NOMINA]" caption="NUMERO_NOMINA" attribute="1" defaultMemberUniqueName="[vista_abonos_cco_cilt].[NUMERO_NOMINA].[All]" allUniqueName="[vista_abonos_cco_cilt].[NUMERO_NOMINA].[All]" dimensionUniqueName="[vista_abonos_cco_cilt]" displayFolder="" count="0" memberValueDatatype="20" unbalanced="0"/>
    <cacheHierarchy uniqueName="[vista_abonos_cco_cilt].[FechaInicio]" caption="FechaInicio" attribute="1" time="1" defaultMemberUniqueName="[vista_abonos_cco_cilt].[FechaInicio].[All]" allUniqueName="[vista_abonos_cco_cilt].[FechaInicio].[All]" dimensionUniqueName="[vista_abonos_cco_cilt]" displayFolder="" count="0" memberValueDatatype="7" unbalanced="0"/>
    <cacheHierarchy uniqueName="[vista_abonos_cco_cilt].[FechaFin]" caption="FechaFin" attribute="1" time="1" defaultMemberUniqueName="[vista_abonos_cco_cilt].[FechaFin].[All]" allUniqueName="[vista_abonos_cco_cilt].[FechaFin].[All]" dimensionUniqueName="[vista_abonos_cco_cilt]" displayFolder="" count="0" memberValueDatatype="7" unbalanced="0"/>
    <cacheHierarchy uniqueName="[vista_abonos_cco_cilt].[Empresa]" caption="Empresa" attribute="1" defaultMemberUniqueName="[vista_abonos_cco_cilt].[Empresa].[All]" allUniqueName="[vista_abonos_cco_cilt].[Empresa].[All]" dimensionUniqueName="[vista_abonos_cco_cilt]" displayFolder="" count="0" memberValueDatatype="130" unbalanced="0"/>
    <cacheHierarchy uniqueName="[vista_efectivo_cilt].[Fecha]" caption="Fecha" attribute="1" time="1" defaultMemberUniqueName="[vista_efectivo_cilt].[Fecha].[All]" allUniqueName="[vista_efectivo_cilt].[Fecha].[All]" dimensionUniqueName="[vista_efectivo_cilt]" displayFolder="" count="0" memberValueDatatype="7" unbalanced="0"/>
    <cacheHierarchy uniqueName="[vista_efectivo_cilt].[Ingresos]" caption="Ingresos" attribute="1" defaultMemberUniqueName="[vista_efectivo_cilt].[Ingresos].[All]" allUniqueName="[vista_efectivo_cilt].[Ingresos].[All]" dimensionUniqueName="[vista_efectivo_cilt]" displayFolder="" count="0" memberValueDatatype="5" unbalanced="0"/>
    <cacheHierarchy uniqueName="[vista_efectivo_cilt].[Empresa]" caption="Empresa" attribute="1" defaultMemberUniqueName="[vista_efectivo_cilt].[Empresa].[All]" allUniqueName="[vista_efectivo_cilt].[Empresa].[All]" dimensionUniqueName="[vista_efectivo_cilt]" displayFolder="" count="0" memberValueDatatype="130" unbalanced="0"/>
    <cacheHierarchy uniqueName="[vista_efectivo_cilt].[Ingreso Turismo]" caption="Ingreso Turismo" attribute="1" defaultMemberUniqueName="[vista_efectivo_cilt].[Ingreso Turismo].[All]" allUniqueName="[vista_efectivo_cilt].[Ingreso Turismo].[All]" dimensionUniqueName="[vista_efectivo_cilt]" displayFolder="" count="0" memberValueDatatype="5" unbalanced="0"/>
    <cacheHierarchy uniqueName="[CP_CILT_RYMSA].[FECHA_DOCUMENTO (Month Index)]" caption="FECHA_DOCUMENTO (Month Index)" attribute="1" defaultMemberUniqueName="[CP_CILT_RYMSA].[FECHA_DOCUMENTO (Month Index)].[All]" allUniqueName="[CP_CILT_RYMSA].[FECHA_DOCUMENTO (Month Index)].[All]" dimensionUniqueName="[CP_CILT_RYMSA]" displayFolder="" count="0" memberValueDatatype="20" unbalanced="0" hidden="1"/>
    <cacheHierarchy uniqueName="[CP_CILT_RYMSA].[FECHA_VENCE (Month Index)]" caption="FECHA_VENCE (Month Index)" attribute="1" defaultMemberUniqueName="[CP_CILT_RYMSA].[FECHA_VENCE (Month Index)].[All]" allUniqueName="[CP_CILT_RYMSA].[FECHA_VENCE (Month Index)].[All]" dimensionUniqueName="[CP_CILT_RYMSA]" displayFolder="" count="0" memberValueDatatype="20" unbalanced="0" hidden="1"/>
    <cacheHierarchy uniqueName="[PagosAprobadosCredCont].[Fecha Documento (Month Index)]" caption="Fecha Documento (Month Index)" attribute="1" defaultMemberUniqueName="[PagosAprobadosCredCont].[Fecha Documento (Month Index)].[All]" allUniqueName="[PagosAprobadosCredCont].[Fecha Documento (Month Index)].[All]" dimensionUniqueName="[PagosAprobadosCredCont]" displayFolder="" count="0" memberValueDatatype="20" unbalanced="0" hidden="1"/>
    <cacheHierarchy uniqueName="[Rolling_Calendario].[Fecha (Month Index)]" caption="Fecha (Month Index)" attribute="1" defaultMemberUniqueName="[Rolling_Calendario].[Fecha (Month Index)].[All]" allUniqueName="[Rolling_Calendario].[Fecha (Month Index)].[All]" dimensionUniqueName="[Rolling_Calendario]" displayFolder="" count="0" memberValueDatatype="20" unbalanced="0" hidden="1"/>
    <cacheHierarchy uniqueName="[Measures].[Sum of AbonoAprobCOL]" caption="Sum of AbonoAprobCOL" measure="1" displayFolder="" measureGroup="PagosAprobados" count="0"/>
    <cacheHierarchy uniqueName="[Measures].[Sum of AbonoAprobUSD]" caption="Sum of AbonoAprobUSD" measure="1" displayFolder="" measureGroup="PagosAprobados" count="0"/>
    <cacheHierarchy uniqueName="[Measures].[TotalPagarCRC]" caption="TotalPagarCRC" measure="1" displayFolder="" measureGroup="PagosAprobados" count="0"/>
    <cacheHierarchy uniqueName="[Measures].[TotalPagarUSD]" caption="TotalPagarUSD" measure="1" displayFolder="" measureGroup="PagosAprobados" count="0"/>
    <cacheHierarchy uniqueName="[Measures].[IngresoTotal]" caption="IngresoTotal" measure="1" displayFolder="" measureGroup="vista_efectivo_cilt" count="0"/>
    <cacheHierarchy uniqueName="[Measures].[Presupuesto Pagos]" caption="Presupuesto Pagos" measure="1" displayFolder="" measureGroup="vista_efectivo_cilt" count="0"/>
    <cacheHierarchy uniqueName="[Measures].[TotalPagarCRC2]" caption="TotalPagarCRC2" measure="1" displayFolder="" measureGroup="PagosAprobadosCredCont" count="0"/>
    <cacheHierarchy uniqueName="[Measures].[TotalPagarDOLARES]" caption="TotalPagarDOLARES" measure="1" displayFolder="" measureGroup="PagosAprobadosCredCont" count="0"/>
    <cacheHierarchy uniqueName="[Measures].[__XL_Count CP_CILT_RYMSA]" caption="__XL_Count CP_CILT_RYMSA" measure="1" displayFolder="" measureGroup="CP_CILT_RYMSA" count="0" hidden="1"/>
    <cacheHierarchy uniqueName="[Measures].[__XL_Count FacturasVencidas]" caption="__XL_Count FacturasVencidas" measure="1" displayFolder="" measureGroup="FacturasVencidas" count="0" hidden="1"/>
    <cacheHierarchy uniqueName="[Measures].[__XL_Count FacturasSinVencer]" caption="__XL_Count FacturasSinVencer" measure="1" displayFolder="" measureGroup="FacturasSinVencer" count="0" hidden="1"/>
    <cacheHierarchy uniqueName="[Measures].[__XL_Count PagosAprobados]" caption="__XL_Count PagosAprobados" measure="1" displayFolder="" measureGroup="PagosAprobados" count="0" hidden="1"/>
    <cacheHierarchy uniqueName="[Measures].[__XL_Count vista_efectivo_cilt]" caption="__XL_Count vista_efectivo_cilt" measure="1" displayFolder="" measureGroup="vista_efectivo_cilt" count="0" hidden="1"/>
    <cacheHierarchy uniqueName="[Measures].[__XL_Count Rolling_Calendario]" caption="__XL_Count Rolling_Calendario" measure="1" displayFolder="" measureGroup="Rolling_Calendario" count="0" hidden="1"/>
    <cacheHierarchy uniqueName="[Measures].[__XL_Count vista_abonos_cco_cilt]" caption="__XL_Count vista_abonos_cco_cilt" measure="1" displayFolder="" measureGroup="vista_abonos_cco_cilt" count="0" hidden="1"/>
    <cacheHierarchy uniqueName="[Measures].[__XL_Count PagosContado]" caption="__XL_Count PagosContado" measure="1" displayFolder="" measureGroup="PagosContado" count="0" hidden="1"/>
    <cacheHierarchy uniqueName="[Measures].[__XL_Count PagosAprobadosCredCont]" caption="__XL_Count PagosAprobadosCredCont" measure="1" displayFolder="" measureGroup="PagosAprobadosCredCont" count="0" hidden="1"/>
    <cacheHierarchy uniqueName="[Measures].[__XL_Count RC_HISTO_CP]" caption="__XL_Count RC_HISTO_CP" measure="1" displayFolder="" measureGroup="RC_HISTO_CP" count="0" hidden="1"/>
    <cacheHierarchy uniqueName="[Measures].[__No measures defined]" caption="__No measures defined" measure="1" displayFolder="" count="0" hidden="1"/>
    <cacheHierarchy uniqueName="[Measures].[Sum of MONTO]" caption="Sum of MONTO" measure="1" displayFolder="" measureGroup="CP_CILT_RYMSA" count="0" hidden="1">
      <extLst>
        <ext xmlns:x15="http://schemas.microsoft.com/office/spreadsheetml/2010/11/main" uri="{B97F6D7D-B522-45F9-BDA1-12C45D357490}">
          <x15:cacheHierarchy aggregatedColumn="11"/>
        </ext>
      </extLst>
    </cacheHierarchy>
    <cacheHierarchy uniqueName="[Measures].[Sum of SALDO]" caption="Sum of SALDO" measure="1" displayFolder="" measureGroup="CP_CILT_RYMSA" count="0" hidden="1">
      <extLst>
        <ext xmlns:x15="http://schemas.microsoft.com/office/spreadsheetml/2010/11/main" uri="{B97F6D7D-B522-45F9-BDA1-12C45D357490}">
          <x15:cacheHierarchy aggregatedColumn="12"/>
        </ext>
      </extLst>
    </cacheHierarchy>
    <cacheHierarchy uniqueName="[Measures].[Sum of Monto_colones]" caption="Sum of Monto_colones" measure="1" displayFolder="" measureGroup="CP_CILT_RYMSA" count="0" hidden="1">
      <extLst>
        <ext xmlns:x15="http://schemas.microsoft.com/office/spreadsheetml/2010/11/main" uri="{B97F6D7D-B522-45F9-BDA1-12C45D357490}">
          <x15:cacheHierarchy aggregatedColumn="13"/>
        </ext>
      </extLst>
    </cacheHierarchy>
    <cacheHierarchy uniqueName="[Measures].[Count of DOCUMENTO]" caption="Count of DOCUMENTO" measure="1" displayFolder="" measureGroup="FacturasVencidas" count="0" hidden="1">
      <extLst>
        <ext xmlns:x15="http://schemas.microsoft.com/office/spreadsheetml/2010/11/main" uri="{B97F6D7D-B522-45F9-BDA1-12C45D357490}">
          <x15:cacheHierarchy aggregatedColumn="51"/>
        </ext>
      </extLst>
    </cacheHierarchy>
    <cacheHierarchy uniqueName="[Measures].[Count of DOCUMENTO 2]" caption="Count of DOCUMENTO 2" measure="1" displayFolder="" measureGroup="FacturasSinVencer" count="0" hidden="1">
      <extLst>
        <ext xmlns:x15="http://schemas.microsoft.com/office/spreadsheetml/2010/11/main" uri="{B97F6D7D-B522-45F9-BDA1-12C45D357490}">
          <x15:cacheHierarchy aggregatedColumn="32"/>
        </ext>
      </extLst>
    </cacheHierarchy>
    <cacheHierarchy uniqueName="[Measures].[Sum of SaldoCOL]" caption="Sum of SaldoCOL" measure="1" displayFolder="" measureGroup="PagosAprobados" count="0" hidden="1">
      <extLst>
        <ext xmlns:x15="http://schemas.microsoft.com/office/spreadsheetml/2010/11/main" uri="{B97F6D7D-B522-45F9-BDA1-12C45D357490}">
          <x15:cacheHierarchy aggregatedColumn="77"/>
        </ext>
      </extLst>
    </cacheHierarchy>
    <cacheHierarchy uniqueName="[Measures].[Sum of SaldoUSD]" caption="Sum of SaldoUSD" measure="1" displayFolder="" measureGroup="PagosAprobados" count="0" hidden="1">
      <extLst>
        <ext xmlns:x15="http://schemas.microsoft.com/office/spreadsheetml/2010/11/main" uri="{B97F6D7D-B522-45F9-BDA1-12C45D357490}">
          <x15:cacheHierarchy aggregatedColumn="76"/>
        </ext>
      </extLst>
    </cacheHierarchy>
    <cacheHierarchy uniqueName="[Measures].[Sum of AbonoAprobCOL 2]" caption="Sum of AbonoAprobCOL 2" measure="1" displayFolder="" measureGroup="PagosAprobados" count="0" hidden="1">
      <extLst>
        <ext xmlns:x15="http://schemas.microsoft.com/office/spreadsheetml/2010/11/main" uri="{B97F6D7D-B522-45F9-BDA1-12C45D357490}">
          <x15:cacheHierarchy aggregatedColumn="78"/>
        </ext>
      </extLst>
    </cacheHierarchy>
    <cacheHierarchy uniqueName="[Measures].[Sum of AbonoAprobUSD 2]" caption="Sum of AbonoAprobUSD 2" measure="1" displayFolder="" measureGroup="PagosAprobados" count="0" hidden="1">
      <extLst>
        <ext xmlns:x15="http://schemas.microsoft.com/office/spreadsheetml/2010/11/main" uri="{B97F6D7D-B522-45F9-BDA1-12C45D357490}">
          <x15:cacheHierarchy aggregatedColumn="79"/>
        </ext>
      </extLst>
    </cacheHierarchy>
    <cacheHierarchy uniqueName="[Measures].[Sum of MONTO 2]" caption="Sum of MONTO 2" measure="1" displayFolder="" measureGroup="FacturasVencidas" count="0" hidden="1">
      <extLst>
        <ext xmlns:x15="http://schemas.microsoft.com/office/spreadsheetml/2010/11/main" uri="{B97F6D7D-B522-45F9-BDA1-12C45D357490}">
          <x15:cacheHierarchy aggregatedColumn="57"/>
        </ext>
      </extLst>
    </cacheHierarchy>
    <cacheHierarchy uniqueName="[Measures].[Sum of MONTO 3]" caption="Sum of MONTO 3" measure="1" displayFolder="" measureGroup="FacturasSinVencer" count="0" hidden="1">
      <extLst>
        <ext xmlns:x15="http://schemas.microsoft.com/office/spreadsheetml/2010/11/main" uri="{B97F6D7D-B522-45F9-BDA1-12C45D357490}">
          <x15:cacheHierarchy aggregatedColumn="38"/>
        </ext>
      </extLst>
    </cacheHierarchy>
    <cacheHierarchy uniqueName="[Measures].[Sum of SaldoUSD 2]" caption="Sum of SaldoUSD 2" measure="1" displayFolder="" measureGroup="CP_CILT_RYMSA" count="0" hidden="1">
      <extLst>
        <ext xmlns:x15="http://schemas.microsoft.com/office/spreadsheetml/2010/11/main" uri="{B97F6D7D-B522-45F9-BDA1-12C45D357490}">
          <x15:cacheHierarchy aggregatedColumn="19"/>
        </ext>
      </extLst>
    </cacheHierarchy>
    <cacheHierarchy uniqueName="[Measures].[Sum of Ingresos]" caption="Sum of Ingresos" measure="1" displayFolder="" measureGroup="vista_efectivo_cilt" count="0" hidden="1">
      <extLst>
        <ext xmlns:x15="http://schemas.microsoft.com/office/spreadsheetml/2010/11/main" uri="{B97F6D7D-B522-45F9-BDA1-12C45D357490}">
          <x15:cacheHierarchy aggregatedColumn="156"/>
        </ext>
      </extLst>
    </cacheHierarchy>
    <cacheHierarchy uniqueName="[Measures].[Sum of Ingreso Turismo]" caption="Sum of Ingreso Turismo" measure="1" displayFolder="" measureGroup="vista_efectivo_cilt" count="0" hidden="1">
      <extLst>
        <ext xmlns:x15="http://schemas.microsoft.com/office/spreadsheetml/2010/11/main" uri="{B97F6D7D-B522-45F9-BDA1-12C45D357490}">
          <x15:cacheHierarchy aggregatedColumn="158"/>
        </ext>
      </extLst>
    </cacheHierarchy>
    <cacheHierarchy uniqueName="[Measures].[Sum of TOTAL]" caption="Sum of TOTAL" measure="1" displayFolder="" measureGroup="vista_abonos_cco_cilt" count="0" hidden="1">
      <extLst>
        <ext xmlns:x15="http://schemas.microsoft.com/office/spreadsheetml/2010/11/main" uri="{B97F6D7D-B522-45F9-BDA1-12C45D357490}">
          <x15:cacheHierarchy aggregatedColumn="150"/>
        </ext>
      </extLst>
    </cacheHierarchy>
    <cacheHierarchy uniqueName="[Measures].[Count of NOMBRE]" caption="Count of NOMBRE" measure="1" displayFolder="" measureGroup="vista_abonos_cco_cilt" count="0" hidden="1">
      <extLst>
        <ext xmlns:x15="http://schemas.microsoft.com/office/spreadsheetml/2010/11/main" uri="{B97F6D7D-B522-45F9-BDA1-12C45D357490}">
          <x15:cacheHierarchy aggregatedColumn="147"/>
        </ext>
      </extLst>
    </cacheHierarchy>
    <cacheHierarchy uniqueName="[Measures].[Sum of SaldoDOL]" caption="Sum of SaldoDOL" measure="1" displayFolder="" measureGroup="PagosAprobadosCredCont" count="0" hidden="1">
      <extLst>
        <ext xmlns:x15="http://schemas.microsoft.com/office/spreadsheetml/2010/11/main" uri="{B97F6D7D-B522-45F9-BDA1-12C45D357490}">
          <x15:cacheHierarchy aggregatedColumn="97"/>
        </ext>
      </extLst>
    </cacheHierarchy>
    <cacheHierarchy uniqueName="[Measures].[Sum of SaldoCOLONES]" caption="Sum of SaldoCOLONES" measure="1" displayFolder="" measureGroup="PagosAprobadosCredCont" count="0" oneField="1" hidden="1">
      <fieldsUsage count="1">
        <fieldUsage x="6"/>
      </fieldsUsage>
      <extLst>
        <ext xmlns:x15="http://schemas.microsoft.com/office/spreadsheetml/2010/11/main" uri="{B97F6D7D-B522-45F9-BDA1-12C45D357490}">
          <x15:cacheHierarchy aggregatedColumn="92"/>
        </ext>
      </extLst>
    </cacheHierarchy>
    <cacheHierarchy uniqueName="[Measures].[Sum of AbonoAprobCOLONES]" caption="Sum of AbonoAprobCOLONES" measure="1" displayFolder="" measureGroup="PagosAprobadosCredCont" count="0" oneField="1" hidden="1">
      <fieldsUsage count="1">
        <fieldUsage x="7"/>
      </fieldsUsage>
      <extLst>
        <ext xmlns:x15="http://schemas.microsoft.com/office/spreadsheetml/2010/11/main" uri="{B97F6D7D-B522-45F9-BDA1-12C45D357490}">
          <x15:cacheHierarchy aggregatedColumn="93"/>
        </ext>
      </extLst>
    </cacheHierarchy>
    <cacheHierarchy uniqueName="[Measures].[Sum of SaldoDOLARES]" caption="Sum of SaldoDOLARES" measure="1" displayFolder="" measureGroup="PagosAprobadosCredCont" count="0" oneField="1" hidden="1">
      <fieldsUsage count="1">
        <fieldUsage x="8"/>
      </fieldsUsage>
      <extLst>
        <ext xmlns:x15="http://schemas.microsoft.com/office/spreadsheetml/2010/11/main" uri="{B97F6D7D-B522-45F9-BDA1-12C45D357490}">
          <x15:cacheHierarchy aggregatedColumn="91"/>
        </ext>
      </extLst>
    </cacheHierarchy>
    <cacheHierarchy uniqueName="[Measures].[Sum of AbonoAprobDOLARES]" caption="Sum of AbonoAprobDOLARES" measure="1" displayFolder="" measureGroup="PagosAprobadosCredCont" count="0" oneField="1" hidden="1">
      <fieldsUsage count="1">
        <fieldUsage x="9"/>
      </fieldsUsage>
      <extLst>
        <ext xmlns:x15="http://schemas.microsoft.com/office/spreadsheetml/2010/11/main" uri="{B97F6D7D-B522-45F9-BDA1-12C45D357490}">
          <x15:cacheHierarchy aggregatedColumn="94"/>
        </ext>
      </extLst>
    </cacheHierarchy>
  </cacheHierarchies>
  <kpis count="0"/>
  <dimensions count="11">
    <dimension name="CP_CILT_RYMSA" uniqueName="[CP_CILT_RYMSA]" caption="CP_CILT_RYMSA"/>
    <dimension name="FacturasSinVencer" uniqueName="[FacturasSinVencer]" caption="FacturasSinVencer"/>
    <dimension name="FacturasVencidas" uniqueName="[FacturasVencidas]" caption="FacturasVencidas"/>
    <dimension measure="1" name="Measures" uniqueName="[Measures]" caption="Measures"/>
    <dimension name="PagosAprobados" uniqueName="[PagosAprobados]" caption="PagosAprobados"/>
    <dimension name="PagosAprobadosCredCont" uniqueName="[PagosAprobadosCredCont]" caption="PagosAprobadosCredCont"/>
    <dimension name="PagosContado" uniqueName="[PagosContado]" caption="PagosContado"/>
    <dimension name="RC_HISTO_CP" uniqueName="[RC_HISTO_CP]" caption="RC_HISTO_CP"/>
    <dimension name="Rolling_Calendario" uniqueName="[Rolling_Calendario]" caption="Rolling_Calendario"/>
    <dimension name="vista_abonos_cco_cilt" uniqueName="[vista_abonos_cco_cilt]" caption="vista_abonos_cco_cilt"/>
    <dimension name="vista_efectivo_cilt" uniqueName="[vista_efectivo_cilt]" caption="vista_efectivo_cilt"/>
  </dimensions>
  <measureGroups count="10">
    <measureGroup name="CP_CILT_RYMSA" caption="CP_CILT_RYMSA"/>
    <measureGroup name="FacturasSinVencer" caption="FacturasSinVencer"/>
    <measureGroup name="FacturasVencidas" caption="FacturasVencidas"/>
    <measureGroup name="PagosAprobados" caption="PagosAprobados"/>
    <measureGroup name="PagosAprobadosCredCont" caption="PagosAprobadosCredCont"/>
    <measureGroup name="PagosContado" caption="PagosContado"/>
    <measureGroup name="RC_HISTO_CP" caption="RC_HISTO_CP"/>
    <measureGroup name="Rolling_Calendario" caption="Rolling_Calendario"/>
    <measureGroup name="vista_abonos_cco_cilt" caption="vista_abonos_cco_cilt"/>
    <measureGroup name="vista_efectivo_cilt" caption="vista_efectivo_cilt"/>
  </measureGroups>
  <maps count="15">
    <map measureGroup="0" dimension="0"/>
    <map measureGroup="0" dimension="8"/>
    <map measureGroup="1" dimension="1"/>
    <map measureGroup="1" dimension="8"/>
    <map measureGroup="2" dimension="2"/>
    <map measureGroup="2" dimension="8"/>
    <map measureGroup="3" dimension="4"/>
    <map measureGroup="4" dimension="5"/>
    <map measureGroup="5" dimension="6"/>
    <map measureGroup="6" dimension="7"/>
    <map measureGroup="7" dimension="8"/>
    <map measureGroup="8" dimension="8"/>
    <map measureGroup="8" dimension="9"/>
    <map measureGroup="9" dimension="8"/>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fael Esteban Molina" refreshedDate="45411.449332638891" backgroundQuery="1" createdVersion="8" refreshedVersion="8" minRefreshableVersion="3" recordCount="0" supportSubquery="1" supportAdvancedDrill="1" xr:uid="{C6678BBA-DC5D-4DAB-B6FD-D55DD1503582}">
  <cacheSource type="external" connectionId="11"/>
  <cacheFields count="8">
    <cacheField name="[PagosAprobadosCredCont].[Moneda].[Moneda]" caption="Moneda" numFmtId="0" hierarchy="81" level="1">
      <sharedItems count="2">
        <s v="CRC"/>
        <s v="USD"/>
      </sharedItems>
    </cacheField>
    <cacheField name="[PagosAprobadosCredCont].[Sociedad].[Sociedad]" caption="Sociedad" numFmtId="0" hierarchy="80" level="1">
      <sharedItems count="3">
        <s v="RYMSA"/>
        <s v="TURINTEL"/>
        <s v="CILT"/>
      </sharedItems>
    </cacheField>
    <cacheField name="[PagosAprobadosCredCont].[Proveedor].[Proveedor]" caption="Proveedor" numFmtId="0" hierarchy="82" level="1">
      <sharedItems count="23">
        <s v="BAZAR LA UNIÓN"/>
        <s v="LEYLIN MARIA SANDI HERRERA"/>
        <s v="DISTRIBUIDORA COMERCIAL TRES ASES S.A."/>
        <s v="GRUAS ARCAZUL S.A."/>
        <s v="CENTRO DE SERVICIOS RAIDER S.A"/>
        <s v="CORPORACION DE EMPRESARIOS DE TRANSPORTES S.A."/>
        <s v="DAEWOO BUS C.R. S.A."/>
        <s v="DISTRIBUIDORA DE FILTROS Y LUBRICANTES RCA SRL"/>
        <s v="DISTRIBUIDORA DE REPUESTOS FERCU S.A."/>
        <s v="FRANDER PALADINO LOPEZ"/>
        <s v="IMPORTADORA P Y G CINCO S.A."/>
        <s v="IVO GERARDO MENDEZ RIOS"/>
        <s v="JOSE GUILLERMO CAMPOS PRADO (RADIADORES MP)"/>
        <s v="MAXI REPUESTOS S.R.L."/>
        <s v="MEGABUS CENTROAMERICANA S.A."/>
        <s v="MPJ REPUESTOS PARA BUS Y CAMION LTDA."/>
        <s v="MULTISERVICIOS BERVAL MZR S.A."/>
        <s v="PARTES DE CENTROAMERICA RC S.A."/>
        <s v="REPUESTOS TIRIBI S.A."/>
        <s v="EL REINADO DE LAS LLANTAS S.A."/>
        <s v="IMPORTACIONES LAPA DEL TEMPISQUE S.A."/>
        <s v="PICO Y LIASA S.A."/>
        <s v="QUIROS Y COMPAÑÍA S.A."/>
      </sharedItems>
    </cacheField>
    <cacheField name="[PagosAprobadosCredCont].[Tipo Proveedor].[Tipo Proveedor]" caption="Tipo Proveedor" numFmtId="0" hierarchy="90" level="1">
      <sharedItems count="2">
        <s v="Contado"/>
        <s v="Crédito"/>
      </sharedItems>
    </cacheField>
    <cacheField name="[Measures].[Sum of SaldoCOLONES]" caption="Sum of SaldoCOLONES" numFmtId="0" hierarchy="199" level="32767"/>
    <cacheField name="[Measures].[Sum of AbonoAprobCOLONES]" caption="Sum of AbonoAprobCOLONES" numFmtId="0" hierarchy="200" level="32767"/>
    <cacheField name="[Measures].[Sum of SaldoDOLARES]" caption="Sum of SaldoDOLARES" numFmtId="0" hierarchy="201" level="32767"/>
    <cacheField name="[Measures].[Sum of AbonoAprobDOLARES]" caption="Sum of AbonoAprobDOLARES" numFmtId="0" hierarchy="202" level="32767"/>
  </cacheFields>
  <cacheHierarchies count="203">
    <cacheHierarchy uniqueName="[CP_CILT_RYMSA].[CIA]" caption="CIA" attribute="1" defaultMemberUniqueName="[CP_CILT_RYMSA].[CIA].[All]" allUniqueName="[CP_CILT_RYMSA].[CIA].[All]" dimensionUniqueName="[CP_CILT_RYMSA]" displayFolder="" count="0" memberValueDatatype="130" unbalanced="0"/>
    <cacheHierarchy uniqueName="[CP_CILT_RYMSA].[MONEDA]" caption="MONEDA" attribute="1" defaultMemberUniqueName="[CP_CILT_RYMSA].[MONEDA].[All]" allUniqueName="[CP_CILT_RYMSA].[MONEDA].[All]" dimensionUniqueName="[CP_CILT_RYMSA]" displayFolder="" count="0" memberValueDatatype="130" unbalanced="0"/>
    <cacheHierarchy uniqueName="[CP_CILT_RYMSA].[TIPOPROV]" caption="TIPOPROV" attribute="1" defaultMemberUniqueName="[CP_CILT_RYMSA].[TIPOPROV].[All]" allUniqueName="[CP_CILT_RYMSA].[TIPOPROV].[All]" dimensionUniqueName="[CP_CILT_RYMSA]" displayFolder="" count="0" memberValueDatatype="130" unbalanced="0"/>
    <cacheHierarchy uniqueName="[CP_CILT_RYMSA].[PROVEEDOR]" caption="PROVEEDOR" attribute="1" defaultMemberUniqueName="[CP_CILT_RYMSA].[PROVEEDOR].[All]" allUniqueName="[CP_CILT_RYMSA].[PROVEEDOR].[All]" dimensionUniqueName="[CP_CILT_RYMSA]" displayFolder="" count="0" memberValueDatatype="130" unbalanced="0"/>
    <cacheHierarchy uniqueName="[CP_CILT_RYMSA].[Nombre]" caption="Nombre" attribute="1" defaultMemberUniqueName="[CP_CILT_RYMSA].[Nombre].[All]" allUniqueName="[CP_CILT_RYMSA].[Nombre].[All]" dimensionUniqueName="[CP_CILT_RYMSA]" displayFolder="" count="0" memberValueDatatype="130" unbalanced="0"/>
    <cacheHierarchy uniqueName="[CP_CILT_RYMSA].[DOCUMENTO]" caption="DOCUMENTO" attribute="1" defaultMemberUniqueName="[CP_CILT_RYMSA].[DOCUMENTO].[All]" allUniqueName="[CP_CILT_RYMSA].[DOCUMENTO].[All]" dimensionUniqueName="[CP_CILT_RYMSA]" displayFolder="" count="0" memberValueDatatype="130" unbalanced="0"/>
    <cacheHierarchy uniqueName="[CP_CILT_RYMSA].[FECHA_DOCUMENTO]" caption="FECHA_DOCUMENTO" attribute="1" time="1" defaultMemberUniqueName="[CP_CILT_RYMSA].[FECHA_DOCUMENTO].[All]" allUniqueName="[CP_CILT_RYMSA].[FECHA_DOCUMENTO].[All]" dimensionUniqueName="[CP_CILT_RYMSA]" displayFolder="" count="0" memberValueDatatype="7" unbalanced="0"/>
    <cacheHierarchy uniqueName="[CP_CILT_RYMSA].[FECHA_VENCE]" caption="FECHA_VENCE" attribute="1" time="1" defaultMemberUniqueName="[CP_CILT_RYMSA].[FECHA_VENCE].[All]" allUniqueName="[CP_CILT_RYMSA].[FECHA_VENCE].[All]" dimensionUniqueName="[CP_CILT_RYMSA]" displayFolder="" count="0" memberValueDatatype="7" unbalanced="0"/>
    <cacheHierarchy uniqueName="[CP_CILT_RYMSA].[NOTAS]" caption="NOTAS" attribute="1" defaultMemberUniqueName="[CP_CILT_RYMSA].[NOTAS].[All]" allUniqueName="[CP_CILT_RYMSA].[NOTAS].[All]" dimensionUniqueName="[CP_CILT_RYMSA]" displayFolder="" count="0" memberValueDatatype="130" unbalanced="0"/>
    <cacheHierarchy uniqueName="[CP_CILT_RYMSA].[diasmora]" caption="diasmora" attribute="1" defaultMemberUniqueName="[CP_CILT_RYMSA].[diasmora].[All]" allUniqueName="[CP_CILT_RYMSA].[diasmora].[All]" dimensionUniqueName="[CP_CILT_RYMSA]" displayFolder="" count="0" memberValueDatatype="20" unbalanced="0"/>
    <cacheHierarchy uniqueName="[CP_CILT_RYMSA].[TIPO_MORA]" caption="TIPO_MORA" attribute="1" defaultMemberUniqueName="[CP_CILT_RYMSA].[TIPO_MORA].[All]" allUniqueName="[CP_CILT_RYMSA].[TIPO_MORA].[All]" dimensionUniqueName="[CP_CILT_RYMSA]" displayFolder="" count="0" memberValueDatatype="130" unbalanced="0"/>
    <cacheHierarchy uniqueName="[CP_CILT_RYMSA].[MONTO]" caption="MONTO" attribute="1" defaultMemberUniqueName="[CP_CILT_RYMSA].[MONTO].[All]" allUniqueName="[CP_CILT_RYMSA].[MONTO].[All]" dimensionUniqueName="[CP_CILT_RYMSA]" displayFolder="" count="0" memberValueDatatype="5" unbalanced="0"/>
    <cacheHierarchy uniqueName="[CP_CILT_RYMSA].[SALDO]" caption="SALDO" attribute="1" defaultMemberUniqueName="[CP_CILT_RYMSA].[SALDO].[All]" allUniqueName="[CP_CILT_RYMSA].[SALDO].[All]" dimensionUniqueName="[CP_CILT_RYMSA]" displayFolder="" count="0" memberValueDatatype="5" unbalanced="0"/>
    <cacheHierarchy uniqueName="[CP_CILT_RYMSA].[Monto_colones]" caption="Monto_colones" attribute="1" defaultMemberUniqueName="[CP_CILT_RYMSA].[Monto_colones].[All]" allUniqueName="[CP_CILT_RYMSA].[Monto_colones].[All]" dimensionUniqueName="[CP_CILT_RYMSA]" displayFolder="" count="0" memberValueDatatype="5" unbalanced="0"/>
    <cacheHierarchy uniqueName="[CP_CILT_RYMSA].[Saldo_colones]" caption="Saldo_colones" attribute="1" defaultMemberUniqueName="[CP_CILT_RYMSA].[Saldo_colones].[All]" allUniqueName="[CP_CILT_RYMSA].[Saldo_colones].[All]" dimensionUniqueName="[CP_CILT_RYMSA]" displayFolder="" count="0" memberValueDatatype="5" unbalanced="0"/>
    <cacheHierarchy uniqueName="[CP_CILT_RYMSA].[CTA_PRESUPUESTO]" caption="CTA_PRESUPUESTO" attribute="1" defaultMemberUniqueName="[CP_CILT_RYMSA].[CTA_PRESUPUESTO].[All]" allUniqueName="[CP_CILT_RYMSA].[CTA_PRESUPUESTO].[All]" dimensionUniqueName="[CP_CILT_RYMSA]" displayFolder="" count="0" memberValueDatatype="130" unbalanced="0"/>
    <cacheHierarchy uniqueName="[CP_CILT_RYMSA].[APLICACION]" caption="APLICACION" attribute="1" defaultMemberUniqueName="[CP_CILT_RYMSA].[APLICACION].[All]" allUniqueName="[CP_CILT_RYMSA].[APLICACION].[All]" dimensionUniqueName="[CP_CILT_RYMSA]" displayFolder="" count="0" memberValueDatatype="130" unbalanced="0"/>
    <cacheHierarchy uniqueName="[CP_CILT_RYMSA].[EMBARQUE]" caption="EMBARQUE" attribute="1" defaultMemberUniqueName="[CP_CILT_RYMSA].[EMBARQUE].[All]" allUniqueName="[CP_CILT_RYMSA].[EMBARQUE].[All]" dimensionUniqueName="[CP_CILT_RYMSA]" displayFolder="" count="0" memberValueDatatype="130" unbalanced="0"/>
    <cacheHierarchy uniqueName="[CP_CILT_RYMSA].[CONTA_CRED]" caption="CONTA_CRED" attribute="1" defaultMemberUniqueName="[CP_CILT_RYMSA].[CONTA_CRED].[All]" allUniqueName="[CP_CILT_RYMSA].[CONTA_CRED].[All]" dimensionUniqueName="[CP_CILT_RYMSA]" displayFolder="" count="0" memberValueDatatype="130" unbalanced="0"/>
    <cacheHierarchy uniqueName="[CP_CILT_RYMSA].[SaldoUSD]" caption="SaldoUSD" attribute="1" defaultMemberUniqueName="[CP_CILT_RYMSA].[SaldoUSD].[All]" allUniqueName="[CP_CILT_RYMSA].[SaldoUSD].[All]" dimensionUniqueName="[CP_CILT_RYMSA]" displayFolder="" count="0" memberValueDatatype="5" unbalanced="0"/>
    <cacheHierarchy uniqueName="[CP_CILT_RYMSA].[MontoOriginalUSD]" caption="MontoOriginalUSD" attribute="1" defaultMemberUniqueName="[CP_CILT_RYMSA].[MontoOriginalUSD].[All]" allUniqueName="[CP_CILT_RYMSA].[MontoOriginalUSD].[All]" dimensionUniqueName="[CP_CILT_RYMSA]" displayFolder="" count="0" memberValueDatatype="5" unbalanced="0"/>
    <cacheHierarchy uniqueName="[CP_CILT_RYMSA].[FECHA_DOCUMENTO (Year)]" caption="FECHA_DOCUMENTO (Year)" attribute="1" defaultMemberUniqueName="[CP_CILT_RYMSA].[FECHA_DOCUMENTO (Year)].[All]" allUniqueName="[CP_CILT_RYMSA].[FECHA_DOCUMENTO (Year)].[All]" dimensionUniqueName="[CP_CILT_RYMSA]" displayFolder="" count="0" memberValueDatatype="130" unbalanced="0"/>
    <cacheHierarchy uniqueName="[CP_CILT_RYMSA].[FECHA_DOCUMENTO (Quarter)]" caption="FECHA_DOCUMENTO (Quarter)" attribute="1" defaultMemberUniqueName="[CP_CILT_RYMSA].[FECHA_DOCUMENTO (Quarter)].[All]" allUniqueName="[CP_CILT_RYMSA].[FECHA_DOCUMENTO (Quarter)].[All]" dimensionUniqueName="[CP_CILT_RYMSA]" displayFolder="" count="0" memberValueDatatype="130" unbalanced="0"/>
    <cacheHierarchy uniqueName="[CP_CILT_RYMSA].[FECHA_DOCUMENTO (Month)]" caption="FECHA_DOCUMENTO (Month)" attribute="1" defaultMemberUniqueName="[CP_CILT_RYMSA].[FECHA_DOCUMENTO (Month)].[All]" allUniqueName="[CP_CILT_RYMSA].[FECHA_DOCUMENTO (Month)].[All]" dimensionUniqueName="[CP_CILT_RYMSA]" displayFolder="" count="0" memberValueDatatype="130" unbalanced="0"/>
    <cacheHierarchy uniqueName="[CP_CILT_RYMSA].[FECHA_VENCE (Year)]" caption="FECHA_VENCE (Year)" attribute="1" defaultMemberUniqueName="[CP_CILT_RYMSA].[FECHA_VENCE (Year)].[All]" allUniqueName="[CP_CILT_RYMSA].[FECHA_VENCE (Year)].[All]" dimensionUniqueName="[CP_CILT_RYMSA]" displayFolder="" count="0" memberValueDatatype="130" unbalanced="0"/>
    <cacheHierarchy uniqueName="[CP_CILT_RYMSA].[FECHA_VENCE (Quarter)]" caption="FECHA_VENCE (Quarter)" attribute="1" defaultMemberUniqueName="[CP_CILT_RYMSA].[FECHA_VENCE (Quarter)].[All]" allUniqueName="[CP_CILT_RYMSA].[FECHA_VENCE (Quarter)].[All]" dimensionUniqueName="[CP_CILT_RYMSA]" displayFolder="" count="0" memberValueDatatype="130" unbalanced="0"/>
    <cacheHierarchy uniqueName="[CP_CILT_RYMSA].[FECHA_VENCE (Month)]" caption="FECHA_VENCE (Month)" attribute="1" defaultMemberUniqueName="[CP_CILT_RYMSA].[FECHA_VENCE (Month)].[All]" allUniqueName="[CP_CILT_RYMSA].[FECHA_VENCE (Month)].[All]" dimensionUniqueName="[CP_CILT_RYMSA]" displayFolder="" count="0" memberValueDatatype="130" unbalanced="0"/>
    <cacheHierarchy uniqueName="[FacturasSinVencer].[CIA]" caption="CIA" attribute="1" defaultMemberUniqueName="[FacturasSinVencer].[CIA].[All]" allUniqueName="[FacturasSinVencer].[CIA].[All]" dimensionUniqueName="[FacturasSinVencer]" displayFolder="" count="0" memberValueDatatype="130" unbalanced="0"/>
    <cacheHierarchy uniqueName="[FacturasSinVencer].[MONEDA]" caption="MONEDA" attribute="1" defaultMemberUniqueName="[FacturasSinVencer].[MONEDA].[All]" allUniqueName="[FacturasSinVencer].[MONEDA].[All]" dimensionUniqueName="[FacturasSinVencer]" displayFolder="" count="0" memberValueDatatype="130" unbalanced="0"/>
    <cacheHierarchy uniqueName="[FacturasSinVencer].[TIPOPROV]" caption="TIPOPROV" attribute="1" defaultMemberUniqueName="[FacturasSinVencer].[TIPOPROV].[All]" allUniqueName="[FacturasSinVencer].[TIPOPROV].[All]" dimensionUniqueName="[FacturasSinVencer]" displayFolder="" count="0" memberValueDatatype="130" unbalanced="0"/>
    <cacheHierarchy uniqueName="[FacturasSinVencer].[PROVEEDOR]" caption="PROVEEDOR" attribute="1" defaultMemberUniqueName="[FacturasSinVencer].[PROVEEDOR].[All]" allUniqueName="[FacturasSinVencer].[PROVEEDOR].[All]" dimensionUniqueName="[FacturasSinVencer]" displayFolder="" count="0" memberValueDatatype="130" unbalanced="0"/>
    <cacheHierarchy uniqueName="[FacturasSinVencer].[Nombre]" caption="Nombre" attribute="1" defaultMemberUniqueName="[FacturasSinVencer].[Nombre].[All]" allUniqueName="[FacturasSinVencer].[Nombre].[All]" dimensionUniqueName="[FacturasSinVencer]" displayFolder="" count="0" memberValueDatatype="130" unbalanced="0"/>
    <cacheHierarchy uniqueName="[FacturasSinVencer].[DOCUMENTO]" caption="DOCUMENTO" attribute="1" defaultMemberUniqueName="[FacturasSinVencer].[DOCUMENTO].[All]" allUniqueName="[FacturasSinVencer].[DOCUMENTO].[All]" dimensionUniqueName="[FacturasSinVencer]" displayFolder="" count="0" memberValueDatatype="130" unbalanced="0"/>
    <cacheHierarchy uniqueName="[FacturasSinVencer].[FECHA_DOCUMENTO]" caption="FECHA_DOCUMENTO" attribute="1" time="1" defaultMemberUniqueName="[FacturasSinVencer].[FECHA_DOCUMENTO].[All]" allUniqueName="[FacturasSinVencer].[FECHA_DOCUMENTO].[All]" dimensionUniqueName="[FacturasSinVencer]" displayFolder="" count="0" memberValueDatatype="7" unbalanced="0"/>
    <cacheHierarchy uniqueName="[FacturasSinVencer].[FECHA_VENCE]" caption="FECHA_VENCE" attribute="1" time="1" defaultMemberUniqueName="[FacturasSinVencer].[FECHA_VENCE].[All]" allUniqueName="[FacturasSinVencer].[FECHA_VENCE].[All]" dimensionUniqueName="[FacturasSinVencer]" displayFolder="" count="0" memberValueDatatype="7" unbalanced="0"/>
    <cacheHierarchy uniqueName="[FacturasSinVencer].[NOTAS]" caption="NOTAS" attribute="1" defaultMemberUniqueName="[FacturasSinVencer].[NOTAS].[All]" allUniqueName="[FacturasSinVencer].[NOTAS].[All]" dimensionUniqueName="[FacturasSinVencer]" displayFolder="" count="0" memberValueDatatype="130" unbalanced="0"/>
    <cacheHierarchy uniqueName="[FacturasSinVencer].[diasmora]" caption="diasmora" attribute="1" defaultMemberUniqueName="[FacturasSinVencer].[diasmora].[All]" allUniqueName="[FacturasSinVencer].[diasmora].[All]" dimensionUniqueName="[FacturasSinVencer]" displayFolder="" count="0" memberValueDatatype="20" unbalanced="0"/>
    <cacheHierarchy uniqueName="[FacturasSinVencer].[TIPO_MORA]" caption="TIPO_MORA" attribute="1" defaultMemberUniqueName="[FacturasSinVencer].[TIPO_MORA].[All]" allUniqueName="[FacturasSinVencer].[TIPO_MORA].[All]" dimensionUniqueName="[FacturasSinVencer]" displayFolder="" count="0" memberValueDatatype="130" unbalanced="0"/>
    <cacheHierarchy uniqueName="[FacturasSinVencer].[MONTO]" caption="MONTO" attribute="1" defaultMemberUniqueName="[FacturasSinVencer].[MONTO].[All]" allUniqueName="[FacturasSinVencer].[MONTO].[All]" dimensionUniqueName="[FacturasSinVencer]" displayFolder="" count="0" memberValueDatatype="5" unbalanced="0"/>
    <cacheHierarchy uniqueName="[FacturasSinVencer].[SALDO]" caption="SALDO" attribute="1" defaultMemberUniqueName="[FacturasSinVencer].[SALDO].[All]" allUniqueName="[FacturasSinVencer].[SALDO].[All]" dimensionUniqueName="[FacturasSinVencer]" displayFolder="" count="0" memberValueDatatype="5" unbalanced="0"/>
    <cacheHierarchy uniqueName="[FacturasSinVencer].[Monto_colones]" caption="Monto_colones" attribute="1" defaultMemberUniqueName="[FacturasSinVencer].[Monto_colones].[All]" allUniqueName="[FacturasSinVencer].[Monto_colones].[All]" dimensionUniqueName="[FacturasSinVencer]" displayFolder="" count="0" memberValueDatatype="5" unbalanced="0"/>
    <cacheHierarchy uniqueName="[FacturasSinVencer].[Saldo_colones]" caption="Saldo_colones" attribute="1" defaultMemberUniqueName="[FacturasSinVencer].[Saldo_colones].[All]" allUniqueName="[FacturasSinVencer].[Saldo_colones].[All]" dimensionUniqueName="[FacturasSinVencer]" displayFolder="" count="0" memberValueDatatype="5" unbalanced="0"/>
    <cacheHierarchy uniqueName="[FacturasSinVencer].[CTA_PRESUPUESTO]" caption="CTA_PRESUPUESTO" attribute="1" defaultMemberUniqueName="[FacturasSinVencer].[CTA_PRESUPUESTO].[All]" allUniqueName="[FacturasSinVencer].[CTA_PRESUPUESTO].[All]" dimensionUniqueName="[FacturasSinVencer]" displayFolder="" count="0" memberValueDatatype="130" unbalanced="0"/>
    <cacheHierarchy uniqueName="[FacturasSinVencer].[APLICACION]" caption="APLICACION" attribute="1" defaultMemberUniqueName="[FacturasSinVencer].[APLICACION].[All]" allUniqueName="[FacturasSinVencer].[APLICACION].[All]" dimensionUniqueName="[FacturasSinVencer]" displayFolder="" count="0" memberValueDatatype="130" unbalanced="0"/>
    <cacheHierarchy uniqueName="[FacturasSinVencer].[EMBARQUE]" caption="EMBARQUE" attribute="1" defaultMemberUniqueName="[FacturasSinVencer].[EMBARQUE].[All]" allUniqueName="[FacturasSinVencer].[EMBARQUE].[All]" dimensionUniqueName="[FacturasSinVencer]" displayFolder="" count="0" memberValueDatatype="130" unbalanced="0"/>
    <cacheHierarchy uniqueName="[FacturasSinVencer].[CONTA_CRED]" caption="CONTA_CRED" attribute="1" defaultMemberUniqueName="[FacturasSinVencer].[CONTA_CRED].[All]" allUniqueName="[FacturasSinVencer].[CONTA_CRED].[All]" dimensionUniqueName="[FacturasSinVencer]" displayFolder="" count="0" memberValueDatatype="130" unbalanced="0"/>
    <cacheHierarchy uniqueName="[FacturasVencidas].[CIA]" caption="CIA" attribute="1" defaultMemberUniqueName="[FacturasVencidas].[CIA].[All]" allUniqueName="[FacturasVencidas].[CIA].[All]" dimensionUniqueName="[FacturasVencidas]" displayFolder="" count="0" memberValueDatatype="130" unbalanced="0"/>
    <cacheHierarchy uniqueName="[FacturasVencidas].[MONEDA]" caption="MONEDA" attribute="1" defaultMemberUniqueName="[FacturasVencidas].[MONEDA].[All]" allUniqueName="[FacturasVencidas].[MONEDA].[All]" dimensionUniqueName="[FacturasVencidas]" displayFolder="" count="0" memberValueDatatype="130" unbalanced="0"/>
    <cacheHierarchy uniqueName="[FacturasVencidas].[TIPOPROV]" caption="TIPOPROV" attribute="1" defaultMemberUniqueName="[FacturasVencidas].[TIPOPROV].[All]" allUniqueName="[FacturasVencidas].[TIPOPROV].[All]" dimensionUniqueName="[FacturasVencidas]" displayFolder="" count="0" memberValueDatatype="130" unbalanced="0"/>
    <cacheHierarchy uniqueName="[FacturasVencidas].[PROVEEDOR]" caption="PROVEEDOR" attribute="1" defaultMemberUniqueName="[FacturasVencidas].[PROVEEDOR].[All]" allUniqueName="[FacturasVencidas].[PROVEEDOR].[All]" dimensionUniqueName="[FacturasVencidas]" displayFolder="" count="0" memberValueDatatype="130" unbalanced="0"/>
    <cacheHierarchy uniqueName="[FacturasVencidas].[Nombre]" caption="Nombre" attribute="1" defaultMemberUniqueName="[FacturasVencidas].[Nombre].[All]" allUniqueName="[FacturasVencidas].[Nombre].[All]" dimensionUniqueName="[FacturasVencidas]" displayFolder="" count="0" memberValueDatatype="130" unbalanced="0"/>
    <cacheHierarchy uniqueName="[FacturasVencidas].[DOCUMENTO]" caption="DOCUMENTO" attribute="1" defaultMemberUniqueName="[FacturasVencidas].[DOCUMENTO].[All]" allUniqueName="[FacturasVencidas].[DOCUMENTO].[All]" dimensionUniqueName="[FacturasVencidas]" displayFolder="" count="0" memberValueDatatype="130" unbalanced="0"/>
    <cacheHierarchy uniqueName="[FacturasVencidas].[FECHA_DOCUMENTO]" caption="FECHA_DOCUMENTO" attribute="1" time="1" defaultMemberUniqueName="[FacturasVencidas].[FECHA_DOCUMENTO].[All]" allUniqueName="[FacturasVencidas].[FECHA_DOCUMENTO].[All]" dimensionUniqueName="[FacturasVencidas]" displayFolder="" count="0" memberValueDatatype="7" unbalanced="0"/>
    <cacheHierarchy uniqueName="[FacturasVencidas].[FECHA_VENCE]" caption="FECHA_VENCE" attribute="1" time="1" defaultMemberUniqueName="[FacturasVencidas].[FECHA_VENCE].[All]" allUniqueName="[FacturasVencidas].[FECHA_VENCE].[All]" dimensionUniqueName="[FacturasVencidas]" displayFolder="" count="0" memberValueDatatype="7" unbalanced="0"/>
    <cacheHierarchy uniqueName="[FacturasVencidas].[NOTAS]" caption="NOTAS" attribute="1" defaultMemberUniqueName="[FacturasVencidas].[NOTAS].[All]" allUniqueName="[FacturasVencidas].[NOTAS].[All]" dimensionUniqueName="[FacturasVencidas]" displayFolder="" count="0" memberValueDatatype="130" unbalanced="0"/>
    <cacheHierarchy uniqueName="[FacturasVencidas].[diasmora]" caption="diasmora" attribute="1" defaultMemberUniqueName="[FacturasVencidas].[diasmora].[All]" allUniqueName="[FacturasVencidas].[diasmora].[All]" dimensionUniqueName="[FacturasVencidas]" displayFolder="" count="0" memberValueDatatype="20" unbalanced="0"/>
    <cacheHierarchy uniqueName="[FacturasVencidas].[TIPO_MORA]" caption="TIPO_MORA" attribute="1" defaultMemberUniqueName="[FacturasVencidas].[TIPO_MORA].[All]" allUniqueName="[FacturasVencidas].[TIPO_MORA].[All]" dimensionUniqueName="[FacturasVencidas]" displayFolder="" count="0" memberValueDatatype="130" unbalanced="0"/>
    <cacheHierarchy uniqueName="[FacturasVencidas].[MONTO]" caption="MONTO" attribute="1" defaultMemberUniqueName="[FacturasVencidas].[MONTO].[All]" allUniqueName="[FacturasVencidas].[MONTO].[All]" dimensionUniqueName="[FacturasVencidas]" displayFolder="" count="0" memberValueDatatype="5" unbalanced="0"/>
    <cacheHierarchy uniqueName="[FacturasVencidas].[SALDO]" caption="SALDO" attribute="1" defaultMemberUniqueName="[FacturasVencidas].[SALDO].[All]" allUniqueName="[FacturasVencidas].[SALDO].[All]" dimensionUniqueName="[FacturasVencidas]" displayFolder="" count="0" memberValueDatatype="5" unbalanced="0"/>
    <cacheHierarchy uniqueName="[FacturasVencidas].[Monto_colones]" caption="Monto_colones" attribute="1" defaultMemberUniqueName="[FacturasVencidas].[Monto_colones].[All]" allUniqueName="[FacturasVencidas].[Monto_colones].[All]" dimensionUniqueName="[FacturasVencidas]" displayFolder="" count="0" memberValueDatatype="5" unbalanced="0"/>
    <cacheHierarchy uniqueName="[FacturasVencidas].[Saldo_colones]" caption="Saldo_colones" attribute="1" defaultMemberUniqueName="[FacturasVencidas].[Saldo_colones].[All]" allUniqueName="[FacturasVencidas].[Saldo_colones].[All]" dimensionUniqueName="[FacturasVencidas]" displayFolder="" count="0" memberValueDatatype="5" unbalanced="0"/>
    <cacheHierarchy uniqueName="[FacturasVencidas].[CTA_PRESUPUESTO]" caption="CTA_PRESUPUESTO" attribute="1" defaultMemberUniqueName="[FacturasVencidas].[CTA_PRESUPUESTO].[All]" allUniqueName="[FacturasVencidas].[CTA_PRESUPUESTO].[All]" dimensionUniqueName="[FacturasVencidas]" displayFolder="" count="0" memberValueDatatype="130" unbalanced="0"/>
    <cacheHierarchy uniqueName="[FacturasVencidas].[APLICACION]" caption="APLICACION" attribute="1" defaultMemberUniqueName="[FacturasVencidas].[APLICACION].[All]" allUniqueName="[FacturasVencidas].[APLICACION].[All]" dimensionUniqueName="[FacturasVencidas]" displayFolder="" count="0" memberValueDatatype="130" unbalanced="0"/>
    <cacheHierarchy uniqueName="[FacturasVencidas].[EMBARQUE]" caption="EMBARQUE" attribute="1" defaultMemberUniqueName="[FacturasVencidas].[EMBARQUE].[All]" allUniqueName="[FacturasVencidas].[EMBARQUE].[All]" dimensionUniqueName="[FacturasVencidas]" displayFolder="" count="0" memberValueDatatype="130" unbalanced="0"/>
    <cacheHierarchy uniqueName="[FacturasVencidas].[CONTA_CRED]" caption="CONTA_CRED" attribute="1" defaultMemberUniqueName="[FacturasVencidas].[CONTA_CRED].[All]" allUniqueName="[FacturasVencidas].[CONTA_CRED].[All]" dimensionUniqueName="[FacturasVencidas]" displayFolder="" count="0" memberValueDatatype="130" unbalanced="0"/>
    <cacheHierarchy uniqueName="[PagosAprobados].[Sociedad]" caption="Sociedad" attribute="1" defaultMemberUniqueName="[PagosAprobados].[Sociedad].[All]" allUniqueName="[PagosAprobados].[Sociedad].[All]" dimensionUniqueName="[PagosAprobados]" displayFolder="" count="0" memberValueDatatype="130" unbalanced="0"/>
    <cacheHierarchy uniqueName="[PagosAprobados].[Moneda]" caption="Moneda" attribute="1" defaultMemberUniqueName="[PagosAprobados].[Moneda].[All]" allUniqueName="[PagosAprobados].[Moneda].[All]" dimensionUniqueName="[PagosAprobados]" displayFolder="" count="0" memberValueDatatype="130" unbalanced="0"/>
    <cacheHierarchy uniqueName="[PagosAprobados].[Proveedor]" caption="Proveedor" attribute="1" defaultMemberUniqueName="[PagosAprobados].[Proveedor].[All]" allUniqueName="[PagosAprobados].[Proveedor].[All]" dimensionUniqueName="[PagosAprobados]" displayFolder="" count="0" memberValueDatatype="130" unbalanced="0"/>
    <cacheHierarchy uniqueName="[PagosAprobados].[Fecha Documento]" caption="Fecha Documento" attribute="1" defaultMemberUniqueName="[PagosAprobados].[Fecha Documento].[All]" allUniqueName="[PagosAprobados].[Fecha Documento].[All]" dimensionUniqueName="[PagosAprobados]" displayFolder="" count="0" memberValueDatatype="130" unbalanced="0"/>
    <cacheHierarchy uniqueName="[PagosAprobados].[Factura]" caption="Factura" attribute="1" defaultMemberUniqueName="[PagosAprobados].[Factura].[All]" allUniqueName="[PagosAprobados].[Factura].[All]" dimensionUniqueName="[PagosAprobados]" displayFolder="" count="0" memberValueDatatype="130" unbalanced="0"/>
    <cacheHierarchy uniqueName="[PagosAprobados].[Rango Mora]" caption="Rango Mora" attribute="1" defaultMemberUniqueName="[PagosAprobados].[Rango Mora].[All]" allUniqueName="[PagosAprobados].[Rango Mora].[All]" dimensionUniqueName="[PagosAprobados]" displayFolder="" count="0" memberValueDatatype="130" unbalanced="0"/>
    <cacheHierarchy uniqueName="[PagosAprobados].[Monto Original]" caption="Monto Original" attribute="1" defaultMemberUniqueName="[PagosAprobados].[Monto Original].[All]" allUniqueName="[PagosAprobados].[Monto Original].[All]" dimensionUniqueName="[PagosAprobados]" displayFolder="" count="0" memberValueDatatype="5" unbalanced="0"/>
    <cacheHierarchy uniqueName="[PagosAprobados].[Saldo a Pagar]" caption="Saldo a Pagar" attribute="1" defaultMemberUniqueName="[PagosAprobados].[Saldo a Pagar].[All]" allUniqueName="[PagosAprobados].[Saldo a Pagar].[All]" dimensionUniqueName="[PagosAprobados]" displayFolder="" count="0" memberValueDatatype="5" unbalanced="0"/>
    <cacheHierarchy uniqueName="[PagosAprobados].[Abono]" caption="Abono" attribute="1" defaultMemberUniqueName="[PagosAprobados].[Abono].[All]" allUniqueName="[PagosAprobados].[Abono].[All]" dimensionUniqueName="[PagosAprobados]" displayFolder="" count="0" memberValueDatatype="20" unbalanced="0"/>
    <cacheHierarchy uniqueName="[PagosAprobados].[Descripcion CTA Presup]" caption="Descripcion CTA Presup" attribute="1" defaultMemberUniqueName="[PagosAprobados].[Descripcion CTA Presup].[All]" allUniqueName="[PagosAprobados].[Descripcion CTA Presup].[All]" dimensionUniqueName="[PagosAprobados]" displayFolder="" count="0" memberValueDatatype="130" unbalanced="0"/>
    <cacheHierarchy uniqueName="[PagosAprobados].[Tipo Proveedor]" caption="Tipo Proveedor" attribute="1" defaultMemberUniqueName="[PagosAprobados].[Tipo Proveedor].[All]" allUniqueName="[PagosAprobados].[Tipo Proveedor].[All]" dimensionUniqueName="[PagosAprobados]" displayFolder="" count="0" memberValueDatatype="130" unbalanced="0"/>
    <cacheHierarchy uniqueName="[PagosAprobados].[SaldoUSD]" caption="SaldoUSD" attribute="1" defaultMemberUniqueName="[PagosAprobados].[SaldoUSD].[All]" allUniqueName="[PagosAprobados].[SaldoUSD].[All]" dimensionUniqueName="[PagosAprobados]" displayFolder="" count="0" memberValueDatatype="5" unbalanced="0"/>
    <cacheHierarchy uniqueName="[PagosAprobados].[SaldoCOL]" caption="SaldoCOL" attribute="1" defaultMemberUniqueName="[PagosAprobados].[SaldoCOL].[All]" allUniqueName="[PagosAprobados].[SaldoCOL].[All]" dimensionUniqueName="[PagosAprobados]" displayFolder="" count="0" memberValueDatatype="5" unbalanced="0"/>
    <cacheHierarchy uniqueName="[PagosAprobados].[AbonoAprobCOL]" caption="AbonoAprobCOL" attribute="1" defaultMemberUniqueName="[PagosAprobados].[AbonoAprobCOL].[All]" allUniqueName="[PagosAprobados].[AbonoAprobCOL].[All]" dimensionUniqueName="[PagosAprobados]" displayFolder="" count="0" memberValueDatatype="5" unbalanced="0"/>
    <cacheHierarchy uniqueName="[PagosAprobados].[AbonoAprobUSD]" caption="AbonoAprobUSD" attribute="1" defaultMemberUniqueName="[PagosAprobados].[AbonoAprobUSD].[All]" allUniqueName="[PagosAprobados].[AbonoAprobUSD].[All]" dimensionUniqueName="[PagosAprobados]" displayFolder="" count="0" memberValueDatatype="5" unbalanced="0"/>
    <cacheHierarchy uniqueName="[PagosAprobadosCredCont].[Sociedad]" caption="Sociedad" attribute="1" defaultMemberUniqueName="[PagosAprobadosCredCont].[Sociedad].[All]" allUniqueName="[PagosAprobadosCredCont].[Sociedad].[All]" dimensionUniqueName="[PagosAprobadosCredCont]" displayFolder="" count="2" memberValueDatatype="130" unbalanced="0">
      <fieldsUsage count="2">
        <fieldUsage x="-1"/>
        <fieldUsage x="1"/>
      </fieldsUsage>
    </cacheHierarchy>
    <cacheHierarchy uniqueName="[PagosAprobadosCredCont].[Moneda]" caption="Moneda" attribute="1" defaultMemberUniqueName="[PagosAprobadosCredCont].[Moneda].[All]" allUniqueName="[PagosAprobadosCredCont].[Moneda].[All]" dimensionUniqueName="[PagosAprobadosCredCont]" displayFolder="" count="2" memberValueDatatype="130" unbalanced="0">
      <fieldsUsage count="2">
        <fieldUsage x="-1"/>
        <fieldUsage x="0"/>
      </fieldsUsage>
    </cacheHierarchy>
    <cacheHierarchy uniqueName="[PagosAprobadosCredCont].[Proveedor]" caption="Proveedor" attribute="1" defaultMemberUniqueName="[PagosAprobadosCredCont].[Proveedor].[All]" allUniqueName="[PagosAprobadosCredCont].[Proveedor].[All]" dimensionUniqueName="[PagosAprobadosCredCont]" displayFolder="" count="2" memberValueDatatype="130" unbalanced="0">
      <fieldsUsage count="2">
        <fieldUsage x="-1"/>
        <fieldUsage x="2"/>
      </fieldsUsage>
    </cacheHierarchy>
    <cacheHierarchy uniqueName="[PagosAprobadosCredCont].[Fecha Documento]" caption="Fecha Documento" attribute="1" time="1" defaultMemberUniqueName="[PagosAprobadosCredCont].[Fecha Documento].[All]" allUniqueName="[PagosAprobadosCredCont].[Fecha Documento].[All]" dimensionUniqueName="[PagosAprobadosCredCont]" displayFolder="" count="0" memberValueDatatype="7" unbalanced="0"/>
    <cacheHierarchy uniqueName="[PagosAprobadosCredCont].[Factura]" caption="Factura" attribute="1" defaultMemberUniqueName="[PagosAprobadosCredCont].[Factura].[All]" allUniqueName="[PagosAprobadosCredCont].[Factura].[All]" dimensionUniqueName="[PagosAprobadosCredCont]" displayFolder="" count="0" memberValueDatatype="130" unbalanced="0"/>
    <cacheHierarchy uniqueName="[PagosAprobadosCredCont].[Rango Mora]" caption="Rango Mora" attribute="1" defaultMemberUniqueName="[PagosAprobadosCredCont].[Rango Mora].[All]" allUniqueName="[PagosAprobadosCredCont].[Rango Mora].[All]" dimensionUniqueName="[PagosAprobadosCredCont]" displayFolder="" count="0" memberValueDatatype="130" unbalanced="0"/>
    <cacheHierarchy uniqueName="[PagosAprobadosCredCont].[Monto Original]" caption="Monto Original" attribute="1" defaultMemberUniqueName="[PagosAprobadosCredCont].[Monto Original].[All]" allUniqueName="[PagosAprobadosCredCont].[Monto Original].[All]" dimensionUniqueName="[PagosAprobadosCredCont]" displayFolder="" count="0" memberValueDatatype="5" unbalanced="0"/>
    <cacheHierarchy uniqueName="[PagosAprobadosCredCont].[Saldo a Pagar]" caption="Saldo a Pagar" attribute="1" defaultMemberUniqueName="[PagosAprobadosCredCont].[Saldo a Pagar].[All]" allUniqueName="[PagosAprobadosCredCont].[Saldo a Pagar].[All]" dimensionUniqueName="[PagosAprobadosCredCont]" displayFolder="" count="0" memberValueDatatype="5" unbalanced="0"/>
    <cacheHierarchy uniqueName="[PagosAprobadosCredCont].[Abono]" caption="Abono" attribute="1" defaultMemberUniqueName="[PagosAprobadosCredCont].[Abono].[All]" allUniqueName="[PagosAprobadosCredCont].[Abono].[All]" dimensionUniqueName="[PagosAprobadosCredCont]" displayFolder="" count="0" memberValueDatatype="5" unbalanced="0"/>
    <cacheHierarchy uniqueName="[PagosAprobadosCredCont].[Descripcion CTA Presup]" caption="Descripcion CTA Presup" attribute="1" defaultMemberUniqueName="[PagosAprobadosCredCont].[Descripcion CTA Presup].[All]" allUniqueName="[PagosAprobadosCredCont].[Descripcion CTA Presup].[All]" dimensionUniqueName="[PagosAprobadosCredCont]" displayFolder="" count="0" memberValueDatatype="130" unbalanced="0"/>
    <cacheHierarchy uniqueName="[PagosAprobadosCredCont].[Tipo Proveedor]" caption="Tipo Proveedor" attribute="1" defaultMemberUniqueName="[PagosAprobadosCredCont].[Tipo Proveedor].[All]" allUniqueName="[PagosAprobadosCredCont].[Tipo Proveedor].[All]" dimensionUniqueName="[PagosAprobadosCredCont]" displayFolder="" count="2" memberValueDatatype="130" unbalanced="0">
      <fieldsUsage count="2">
        <fieldUsage x="-1"/>
        <fieldUsage x="3"/>
      </fieldsUsage>
    </cacheHierarchy>
    <cacheHierarchy uniqueName="[PagosAprobadosCredCont].[SaldoDOLARES]" caption="SaldoDOLARES" attribute="1" defaultMemberUniqueName="[PagosAprobadosCredCont].[SaldoDOLARES].[All]" allUniqueName="[PagosAprobadosCredCont].[SaldoDOLARES].[All]" dimensionUniqueName="[PagosAprobadosCredCont]" displayFolder="" count="0" memberValueDatatype="5" unbalanced="0"/>
    <cacheHierarchy uniqueName="[PagosAprobadosCredCont].[SaldoCOLONES]" caption="SaldoCOLONES" attribute="1" defaultMemberUniqueName="[PagosAprobadosCredCont].[SaldoCOLONES].[All]" allUniqueName="[PagosAprobadosCredCont].[SaldoCOLONES].[All]" dimensionUniqueName="[PagosAprobadosCredCont]" displayFolder="" count="0" memberValueDatatype="5" unbalanced="0"/>
    <cacheHierarchy uniqueName="[PagosAprobadosCredCont].[AbonoAprobCOLONES]" caption="AbonoAprobCOLONES" attribute="1" defaultMemberUniqueName="[PagosAprobadosCredCont].[AbonoAprobCOLONES].[All]" allUniqueName="[PagosAprobadosCredCont].[AbonoAprobCOLONES].[All]" dimensionUniqueName="[PagosAprobadosCredCont]" displayFolder="" count="0" memberValueDatatype="5" unbalanced="0"/>
    <cacheHierarchy uniqueName="[PagosAprobadosCredCont].[AbonoAprobDOLARES]" caption="AbonoAprobDOLARES" attribute="1" defaultMemberUniqueName="[PagosAprobadosCredCont].[AbonoAprobDOLARES].[All]" allUniqueName="[PagosAprobadosCredCont].[AbonoAprobDOLARES].[All]" dimensionUniqueName="[PagosAprobadosCredCont]" displayFolder="" count="0" memberValueDatatype="5" unbalanced="0"/>
    <cacheHierarchy uniqueName="[PagosAprobadosCredCont].[Cta Presupuesto]" caption="Cta Presupuesto" attribute="1" defaultMemberUniqueName="[PagosAprobadosCredCont].[Cta Presupuesto].[All]" allUniqueName="[PagosAprobadosCredCont].[Cta Presupuesto].[All]" dimensionUniqueName="[PagosAprobadosCredCont]" displayFolder="" count="0" memberValueDatatype="130" unbalanced="0"/>
    <cacheHierarchy uniqueName="[PagosAprobadosCredCont].[Observaciones]" caption="Observaciones" attribute="1" defaultMemberUniqueName="[PagosAprobadosCredCont].[Observaciones].[All]" allUniqueName="[PagosAprobadosCredCont].[Observaciones].[All]" dimensionUniqueName="[PagosAprobadosCredCont]" displayFolder="" count="0" memberValueDatatype="130" unbalanced="0"/>
    <cacheHierarchy uniqueName="[PagosAprobadosCredCont].[SaldoDOL]" caption="SaldoDOL" attribute="1" defaultMemberUniqueName="[PagosAprobadosCredCont].[SaldoDOL].[All]" allUniqueName="[PagosAprobadosCredCont].[SaldoDOL].[All]" dimensionUniqueName="[PagosAprobadosCredCont]" displayFolder="" count="0" memberValueDatatype="5" unbalanced="0"/>
    <cacheHierarchy uniqueName="[PagosAprobadosCredCont].[AbonoAprobDOL]" caption="AbonoAprobDOL" attribute="1" defaultMemberUniqueName="[PagosAprobadosCredCont].[AbonoAprobDOL].[All]" allUniqueName="[PagosAprobadosCredCont].[AbonoAprobDOL].[All]" dimensionUniqueName="[PagosAprobadosCredCont]" displayFolder="" count="0" memberValueDatatype="5" unbalanced="0"/>
    <cacheHierarchy uniqueName="[PagosAprobadosCredCont].[Fecha Documento (Year)]" caption="Fecha Documento (Year)" attribute="1" defaultMemberUniqueName="[PagosAprobadosCredCont].[Fecha Documento (Year)].[All]" allUniqueName="[PagosAprobadosCredCont].[Fecha Documento (Year)].[All]" dimensionUniqueName="[PagosAprobadosCredCont]" displayFolder="" count="0" memberValueDatatype="130" unbalanced="0"/>
    <cacheHierarchy uniqueName="[PagosAprobadosCredCont].[Fecha Documento (Quarter)]" caption="Fecha Documento (Quarter)" attribute="1" defaultMemberUniqueName="[PagosAprobadosCredCont].[Fecha Documento (Quarter)].[All]" allUniqueName="[PagosAprobadosCredCont].[Fecha Documento (Quarter)].[All]" dimensionUniqueName="[PagosAprobadosCredCont]" displayFolder="" count="0" memberValueDatatype="130" unbalanced="0"/>
    <cacheHierarchy uniqueName="[PagosAprobadosCredCont].[Fecha Documento (Month)]" caption="Fecha Documento (Month)" attribute="1" defaultMemberUniqueName="[PagosAprobadosCredCont].[Fecha Documento (Month)].[All]" allUniqueName="[PagosAprobadosCredCont].[Fecha Documento (Month)].[All]" dimensionUniqueName="[PagosAprobadosCredCont]" displayFolder="" count="0" memberValueDatatype="130" unbalanced="0"/>
    <cacheHierarchy uniqueName="[PagosContado].[Sociedad]" caption="Sociedad" attribute="1" defaultMemberUniqueName="[PagosContado].[Sociedad].[All]" allUniqueName="[PagosContado].[Sociedad].[All]" dimensionUniqueName="[PagosContado]" displayFolder="" count="0" memberValueDatatype="130" unbalanced="0"/>
    <cacheHierarchy uniqueName="[PagosContado].[Moneda]" caption="Moneda" attribute="1" defaultMemberUniqueName="[PagosContado].[Moneda].[All]" allUniqueName="[PagosContado].[Moneda].[All]" dimensionUniqueName="[PagosContado]" displayFolder="" count="0" memberValueDatatype="130" unbalanced="0"/>
    <cacheHierarchy uniqueName="[PagosContado].[Proveedor]" caption="Proveedor" attribute="1" defaultMemberUniqueName="[PagosContado].[Proveedor].[All]" allUniqueName="[PagosContado].[Proveedor].[All]" dimensionUniqueName="[PagosContado]" displayFolder="" count="0" memberValueDatatype="130" unbalanced="0"/>
    <cacheHierarchy uniqueName="[PagosContado].[Fecha Documento]" caption="Fecha Documento" attribute="1" defaultMemberUniqueName="[PagosContado].[Fecha Documento].[All]" allUniqueName="[PagosContado].[Fecha Documento].[All]" dimensionUniqueName="[PagosContado]" displayFolder="" count="0" memberValueDatatype="130" unbalanced="0"/>
    <cacheHierarchy uniqueName="[PagosContado].[Factura]" caption="Factura" attribute="1" defaultMemberUniqueName="[PagosContado].[Factura].[All]" allUniqueName="[PagosContado].[Factura].[All]" dimensionUniqueName="[PagosContado]" displayFolder="" count="0" memberValueDatatype="20" unbalanced="0"/>
    <cacheHierarchy uniqueName="[PagosContado].[Rango Mora]" caption="Rango Mora" attribute="1" defaultMemberUniqueName="[PagosContado].[Rango Mora].[All]" allUniqueName="[PagosContado].[Rango Mora].[All]" dimensionUniqueName="[PagosContado]" displayFolder="" count="0" memberValueDatatype="130" unbalanced="0"/>
    <cacheHierarchy uniqueName="[PagosContado].[Monto Original]" caption="Monto Original" attribute="1" defaultMemberUniqueName="[PagosContado].[Monto Original].[All]" allUniqueName="[PagosContado].[Monto Original].[All]" dimensionUniqueName="[PagosContado]" displayFolder="" count="0" memberValueDatatype="5" unbalanced="0"/>
    <cacheHierarchy uniqueName="[PagosContado].[Saldo a Pagar]" caption="Saldo a Pagar" attribute="1" defaultMemberUniqueName="[PagosContado].[Saldo a Pagar].[All]" allUniqueName="[PagosContado].[Saldo a Pagar].[All]" dimensionUniqueName="[PagosContado]" displayFolder="" count="0" memberValueDatatype="5" unbalanced="0"/>
    <cacheHierarchy uniqueName="[PagosContado].[Abono]" caption="Abono" attribute="1" defaultMemberUniqueName="[PagosContado].[Abono].[All]" allUniqueName="[PagosContado].[Abono].[All]" dimensionUniqueName="[PagosContado]" displayFolder="" count="0" memberValueDatatype="5" unbalanced="0"/>
    <cacheHierarchy uniqueName="[PagosContado].[Cta Presupuesto]" caption="Cta Presupuesto" attribute="1" defaultMemberUniqueName="[PagosContado].[Cta Presupuesto].[All]" allUniqueName="[PagosContado].[Cta Presupuesto].[All]" dimensionUniqueName="[PagosContado]" displayFolder="" count="0" memberValueDatatype="130" unbalanced="0"/>
    <cacheHierarchy uniqueName="[PagosContado].[Descripcion CTA Presup]" caption="Descripcion CTA Presup" attribute="1" defaultMemberUniqueName="[PagosContado].[Descripcion CTA Presup].[All]" allUniqueName="[PagosContado].[Descripcion CTA Presup].[All]" dimensionUniqueName="[PagosContado]" displayFolder="" count="0" memberValueDatatype="130" unbalanced="0"/>
    <cacheHierarchy uniqueName="[PagosContado].[Tipo Proveedor]" caption="Tipo Proveedor" attribute="1" defaultMemberUniqueName="[PagosContado].[Tipo Proveedor].[All]" allUniqueName="[PagosContado].[Tipo Proveedor].[All]" dimensionUniqueName="[PagosContado]" displayFolder="" count="0" memberValueDatatype="130" unbalanced="0"/>
    <cacheHierarchy uniqueName="[PagosContado].[Column1]" caption="Column1" attribute="1" defaultMemberUniqueName="[PagosContado].[Column1].[All]" allUniqueName="[PagosContado].[Column1].[All]" dimensionUniqueName="[PagosContado]" displayFolder="" count="0" memberValueDatatype="130" unbalanced="0"/>
    <cacheHierarchy uniqueName="[PagosContado].[SaldoCOL]" caption="SaldoCOL" attribute="1" defaultMemberUniqueName="[PagosContado].[SaldoCOL].[All]" allUniqueName="[PagosContado].[SaldoCOL].[All]" dimensionUniqueName="[PagosContado]" displayFolder="" count="0" memberValueDatatype="5" unbalanced="0"/>
    <cacheHierarchy uniqueName="[PagosContado].[SaldoDOL]" caption="SaldoDOL" attribute="1" defaultMemberUniqueName="[PagosContado].[SaldoDOL].[All]" allUniqueName="[PagosContado].[SaldoDOL].[All]" dimensionUniqueName="[PagosContado]" displayFolder="" count="0" memberValueDatatype="5" unbalanced="0"/>
    <cacheHierarchy uniqueName="[PagosContado].[AbonoAprobCOL]" caption="AbonoAprobCOL" attribute="1" defaultMemberUniqueName="[PagosContado].[AbonoAprobCOL].[All]" allUniqueName="[PagosContado].[AbonoAprobCOL].[All]" dimensionUniqueName="[PagosContado]" displayFolder="" count="0" memberValueDatatype="5" unbalanced="0"/>
    <cacheHierarchy uniqueName="[PagosContado].[AbonoAprobDOL]" caption="AbonoAprobDOL" attribute="1" defaultMemberUniqueName="[PagosContado].[AbonoAprobDOL].[All]" allUniqueName="[PagosContado].[AbonoAprobDOL].[All]" dimensionUniqueName="[PagosContado]" displayFolder="" count="0" memberValueDatatype="5" unbalanced="0"/>
    <cacheHierarchy uniqueName="[RC_HISTO_CP].[cia]" caption="cia" attribute="1" defaultMemberUniqueName="[RC_HISTO_CP].[cia].[All]" allUniqueName="[RC_HISTO_CP].[cia].[All]" dimensionUniqueName="[RC_HISTO_CP]" displayFolder="" count="0" memberValueDatatype="130" unbalanced="0"/>
    <cacheHierarchy uniqueName="[RC_HISTO_CP].[PROVEEDOR]" caption="PROVEEDOR" attribute="1" defaultMemberUniqueName="[RC_HISTO_CP].[PROVEEDOR].[All]" allUniqueName="[RC_HISTO_CP].[PROVEEDOR].[All]" dimensionUniqueName="[RC_HISTO_CP]" displayFolder="" count="0" memberValueDatatype="130" unbalanced="0"/>
    <cacheHierarchy uniqueName="[RC_HISTO_CP].[ACTIVO]" caption="ACTIVO" attribute="1" defaultMemberUniqueName="[RC_HISTO_CP].[ACTIVO].[All]" allUniqueName="[RC_HISTO_CP].[ACTIVO].[All]" dimensionUniqueName="[RC_HISTO_CP]" displayFolder="" count="0" memberValueDatatype="130" unbalanced="0"/>
    <cacheHierarchy uniqueName="[RC_HISTO_CP].[DIAS_CREDITO]" caption="DIAS_CREDITO" attribute="1" defaultMemberUniqueName="[RC_HISTO_CP].[DIAS_CREDITO].[All]" allUniqueName="[RC_HISTO_CP].[DIAS_CREDITO].[All]" dimensionUniqueName="[RC_HISTO_CP]" displayFolder="" count="0" memberValueDatatype="130" unbalanced="0"/>
    <cacheHierarchy uniqueName="[RC_HISTO_CP].[CATEGORIA]" caption="CATEGORIA" attribute="1" defaultMemberUniqueName="[RC_HISTO_CP].[CATEGORIA].[All]" allUniqueName="[RC_HISTO_CP].[CATEGORIA].[All]" dimensionUniqueName="[RC_HISTO_CP]" displayFolder="" count="0" memberValueDatatype="130" unbalanced="0"/>
    <cacheHierarchy uniqueName="[RC_HISTO_CP].[NOMBRE]" caption="NOMBRE" attribute="1" defaultMemberUniqueName="[RC_HISTO_CP].[NOMBRE].[All]" allUniqueName="[RC_HISTO_CP].[NOMBRE].[All]" dimensionUniqueName="[RC_HISTO_CP]" displayFolder="" count="0" memberValueDatatype="130" unbalanced="0"/>
    <cacheHierarchy uniqueName="[RC_HISTO_CP].[CIA_PROV]" caption="CIA_PROV" attribute="1" defaultMemberUniqueName="[RC_HISTO_CP].[CIA_PROV].[All]" allUniqueName="[RC_HISTO_CP].[CIA_PROV].[All]" dimensionUniqueName="[RC_HISTO_CP]" displayFolder="" count="0" memberValueDatatype="130" unbalanced="0"/>
    <cacheHierarchy uniqueName="[RC_HISTO_CP].[DOCUMENTO]" caption="DOCUMENTO" attribute="1" defaultMemberUniqueName="[RC_HISTO_CP].[DOCUMENTO].[All]" allUniqueName="[RC_HISTO_CP].[DOCUMENTO].[All]" dimensionUniqueName="[RC_HISTO_CP]" displayFolder="" count="0" memberValueDatatype="130" unbalanced="0"/>
    <cacheHierarchy uniqueName="[RC_HISTO_CP].[FECHA_DOCUMENTO]" caption="FECHA_DOCUMENTO" attribute="1" defaultMemberUniqueName="[RC_HISTO_CP].[FECHA_DOCUMENTO].[All]" allUniqueName="[RC_HISTO_CP].[FECHA_DOCUMENTO].[All]" dimensionUniqueName="[RC_HISTO_CP]" displayFolder="" count="0" memberValueDatatype="130" unbalanced="0"/>
    <cacheHierarchy uniqueName="[RC_HISTO_CP].[FECHA_VENCE]" caption="FECHA_VENCE" attribute="1" defaultMemberUniqueName="[RC_HISTO_CP].[FECHA_VENCE].[All]" allUniqueName="[RC_HISTO_CP].[FECHA_VENCE].[All]" dimensionUniqueName="[RC_HISTO_CP]" displayFolder="" count="0" memberValueDatatype="130" unbalanced="0"/>
    <cacheHierarchy uniqueName="[RC_HISTO_CP].[ESTAD_MORA]" caption="ESTAD_MORA" attribute="1" defaultMemberUniqueName="[RC_HISTO_CP].[ESTAD_MORA].[All]" allUniqueName="[RC_HISTO_CP].[ESTAD_MORA].[All]" dimensionUniqueName="[RC_HISTO_CP]" displayFolder="" count="0" memberValueDatatype="130" unbalanced="0"/>
    <cacheHierarchy uniqueName="[RC_HISTO_CP].[SALDOLOCAL]" caption="SALDOLOCAL" attribute="1" defaultMemberUniqueName="[RC_HISTO_CP].[SALDOLOCAL].[All]" allUniqueName="[RC_HISTO_CP].[SALDOLOCAL].[All]" dimensionUniqueName="[RC_HISTO_CP]" displayFolder="" count="0" memberValueDatatype="5" unbalanced="0"/>
    <cacheHierarchy uniqueName="[RC_HISTO_CP].[MONEDA]" caption="MONEDA" attribute="1" defaultMemberUniqueName="[RC_HISTO_CP].[MONEDA].[All]" allUniqueName="[RC_HISTO_CP].[MONEDA].[All]" dimensionUniqueName="[RC_HISTO_CP]" displayFolder="" count="0" memberValueDatatype="130" unbalanced="0"/>
    <cacheHierarchy uniqueName="[RC_HISTO_CP].[fechaCorte]" caption="fechaCorte" attribute="1" defaultMemberUniqueName="[RC_HISTO_CP].[fechaCorte].[All]" allUniqueName="[RC_HISTO_CP].[fechaCorte].[All]" dimensionUniqueName="[RC_HISTO_CP]" displayFolder="" count="0" memberValueDatatype="130" unbalanced="0"/>
    <cacheHierarchy uniqueName="[RC_HISTO_CP].[SALDO_DOLAR]" caption="SALDO_DOLAR" attribute="1" defaultMemberUniqueName="[RC_HISTO_CP].[SALDO_DOLAR].[All]" allUniqueName="[RC_HISTO_CP].[SALDO_DOLAR].[All]" dimensionUniqueName="[RC_HISTO_CP]" displayFolder="" count="0" memberValueDatatype="5" unbalanced="0"/>
    <cacheHierarchy uniqueName="[RC_HISTO_CP].[TIPO_PROVEEDOR]" caption="TIPO_PROVEEDOR" attribute="1" defaultMemberUniqueName="[RC_HISTO_CP].[TIPO_PROVEEDOR].[All]" allUniqueName="[RC_HISTO_CP].[TIPO_PROVEEDOR].[All]" dimensionUniqueName="[RC_HISTO_CP]" displayFolder="" count="0" memberValueDatatype="130" unbalanced="0"/>
    <cacheHierarchy uniqueName="[RC_HISTO_CP].[MONTO]" caption="MONTO" attribute="1" defaultMemberUniqueName="[RC_HISTO_CP].[MONTO].[All]" allUniqueName="[RC_HISTO_CP].[MONTO].[All]" dimensionUniqueName="[RC_HISTO_CP]" displayFolder="" count="0" memberValueDatatype="5" unbalanced="0"/>
    <cacheHierarchy uniqueName="[Rolling_Calendario].[Fecha]" caption="Fecha" attribute="1" time="1" defaultMemberUniqueName="[Rolling_Calendario].[Fecha].[All]" allUniqueName="[Rolling_Calendario].[Fecha].[All]" dimensionUniqueName="[Rolling_Calendario]" displayFolder="" count="0" memberValueDatatype="7" unbalanced="0"/>
    <cacheHierarchy uniqueName="[Rolling_Calendario].[Año]" caption="Año" attribute="1" defaultMemberUniqueName="[Rolling_Calendario].[Año].[All]" allUniqueName="[Rolling_Calendario].[Año].[All]" dimensionUniqueName="[Rolling_Calendario]" displayFolder="" count="0" memberValueDatatype="20" unbalanced="0"/>
    <cacheHierarchy uniqueName="[Rolling_Calendario].[Nombre del mes]" caption="Nombre del mes" attribute="1" defaultMemberUniqueName="[Rolling_Calendario].[Nombre del mes].[All]" allUniqueName="[Rolling_Calendario].[Nombre del mes].[All]" dimensionUniqueName="[Rolling_Calendario]" displayFolder="" count="0" memberValueDatatype="130" unbalanced="0"/>
    <cacheHierarchy uniqueName="[Rolling_Calendario].[Mes]" caption="Mes" attribute="1" defaultMemberUniqueName="[Rolling_Calendario].[Mes].[All]" allUniqueName="[Rolling_Calendario].[Mes].[All]" dimensionUniqueName="[Rolling_Calendario]" displayFolder="" count="0" memberValueDatatype="20" unbalanced="0"/>
    <cacheHierarchy uniqueName="[Rolling_Calendario].[Semana del año]" caption="Semana del año" attribute="1" defaultMemberUniqueName="[Rolling_Calendario].[Semana del año].[All]" allUniqueName="[Rolling_Calendario].[Semana del año].[All]" dimensionUniqueName="[Rolling_Calendario]" displayFolder="" count="0" memberValueDatatype="20" unbalanced="0"/>
    <cacheHierarchy uniqueName="[Rolling_Calendario].[Nombre del día]" caption="Nombre del día" attribute="1" defaultMemberUniqueName="[Rolling_Calendario].[Nombre del día].[All]" allUniqueName="[Rolling_Calendario].[Nombre del día].[All]" dimensionUniqueName="[Rolling_Calendario]" displayFolder="" count="0" memberValueDatatype="130" unbalanced="0"/>
    <cacheHierarchy uniqueName="[Rolling_Calendario].[Trimestre]" caption="Trimestre" attribute="1" defaultMemberUniqueName="[Rolling_Calendario].[Trimestre].[All]" allUniqueName="[Rolling_Calendario].[Trimestre].[All]" dimensionUniqueName="[Rolling_Calendario]" displayFolder="" count="0" memberValueDatatype="20" unbalanced="0"/>
    <cacheHierarchy uniqueName="[Rolling_Calendario].[Fecha (Year)]" caption="Fecha (Year)" attribute="1" defaultMemberUniqueName="[Rolling_Calendario].[Fecha (Year)].[All]" allUniqueName="[Rolling_Calendario].[Fecha (Year)].[All]" dimensionUniqueName="[Rolling_Calendario]" displayFolder="" count="0" memberValueDatatype="130" unbalanced="0"/>
    <cacheHierarchy uniqueName="[Rolling_Calendario].[Fecha (Quarter)]" caption="Fecha (Quarter)" attribute="1" defaultMemberUniqueName="[Rolling_Calendario].[Fecha (Quarter)].[All]" allUniqueName="[Rolling_Calendario].[Fecha (Quarter)].[All]" dimensionUniqueName="[Rolling_Calendario]" displayFolder="" count="0" memberValueDatatype="130" unbalanced="0"/>
    <cacheHierarchy uniqueName="[Rolling_Calendario].[Fecha (Month)]" caption="Fecha (Month)" attribute="1" defaultMemberUniqueName="[Rolling_Calendario].[Fecha (Month)].[All]" allUniqueName="[Rolling_Calendario].[Fecha (Month)].[All]" dimensionUniqueName="[Rolling_Calendario]" displayFolder="" count="0" memberValueDatatype="130" unbalanced="0"/>
    <cacheHierarchy uniqueName="[vista_abonos_cco_cilt].[EMPLEADO]" caption="EMPLEADO" attribute="1" defaultMemberUniqueName="[vista_abonos_cco_cilt].[EMPLEADO].[All]" allUniqueName="[vista_abonos_cco_cilt].[EMPLEADO].[All]" dimensionUniqueName="[vista_abonos_cco_cilt]" displayFolder="" count="0" memberValueDatatype="130" unbalanced="0"/>
    <cacheHierarchy uniqueName="[vista_abonos_cco_cilt].[NOMBRE]" caption="NOMBRE" attribute="1" defaultMemberUniqueName="[vista_abonos_cco_cilt].[NOMBRE].[All]" allUniqueName="[vista_abonos_cco_cilt].[NOMBRE].[All]" dimensionUniqueName="[vista_abonos_cco_cilt]" displayFolder="" count="0" memberValueDatatype="130" unbalanced="0"/>
    <cacheHierarchy uniqueName="[vista_abonos_cco_cilt].[CONCEPTO]" caption="CONCEPTO" attribute="1" defaultMemberUniqueName="[vista_abonos_cco_cilt].[CONCEPTO].[All]" allUniqueName="[vista_abonos_cco_cilt].[CONCEPTO].[All]" dimensionUniqueName="[vista_abonos_cco_cilt]" displayFolder="" count="0" memberValueDatatype="130" unbalanced="0"/>
    <cacheHierarchy uniqueName="[vista_abonos_cco_cilt].[DESCRIPCION]" caption="DESCRIPCION" attribute="1" defaultMemberUniqueName="[vista_abonos_cco_cilt].[DESCRIPCION].[All]" allUniqueName="[vista_abonos_cco_cilt].[DESCRIPCION].[All]" dimensionUniqueName="[vista_abonos_cco_cilt]" displayFolder="" count="0" memberValueDatatype="130" unbalanced="0"/>
    <cacheHierarchy uniqueName="[vista_abonos_cco_cilt].[TOTAL]" caption="TOTAL" attribute="1" defaultMemberUniqueName="[vista_abonos_cco_cilt].[TOTAL].[All]" allUniqueName="[vista_abonos_cco_cilt].[TOTAL].[All]" dimensionUniqueName="[vista_abonos_cco_cilt]" displayFolder="" count="0" memberValueDatatype="5" unbalanced="0"/>
    <cacheHierarchy uniqueName="[vista_abonos_cco_cilt].[NUMERO_NOMINA]" caption="NUMERO_NOMINA" attribute="1" defaultMemberUniqueName="[vista_abonos_cco_cilt].[NUMERO_NOMINA].[All]" allUniqueName="[vista_abonos_cco_cilt].[NUMERO_NOMINA].[All]" dimensionUniqueName="[vista_abonos_cco_cilt]" displayFolder="" count="0" memberValueDatatype="20" unbalanced="0"/>
    <cacheHierarchy uniqueName="[vista_abonos_cco_cilt].[FechaInicio]" caption="FechaInicio" attribute="1" time="1" defaultMemberUniqueName="[vista_abonos_cco_cilt].[FechaInicio].[All]" allUniqueName="[vista_abonos_cco_cilt].[FechaInicio].[All]" dimensionUniqueName="[vista_abonos_cco_cilt]" displayFolder="" count="0" memberValueDatatype="7" unbalanced="0"/>
    <cacheHierarchy uniqueName="[vista_abonos_cco_cilt].[FechaFin]" caption="FechaFin" attribute="1" time="1" defaultMemberUniqueName="[vista_abonos_cco_cilt].[FechaFin].[All]" allUniqueName="[vista_abonos_cco_cilt].[FechaFin].[All]" dimensionUniqueName="[vista_abonos_cco_cilt]" displayFolder="" count="0" memberValueDatatype="7" unbalanced="0"/>
    <cacheHierarchy uniqueName="[vista_abonos_cco_cilt].[Empresa]" caption="Empresa" attribute="1" defaultMemberUniqueName="[vista_abonos_cco_cilt].[Empresa].[All]" allUniqueName="[vista_abonos_cco_cilt].[Empresa].[All]" dimensionUniqueName="[vista_abonos_cco_cilt]" displayFolder="" count="0" memberValueDatatype="130" unbalanced="0"/>
    <cacheHierarchy uniqueName="[vista_efectivo_cilt].[Fecha]" caption="Fecha" attribute="1" time="1" defaultMemberUniqueName="[vista_efectivo_cilt].[Fecha].[All]" allUniqueName="[vista_efectivo_cilt].[Fecha].[All]" dimensionUniqueName="[vista_efectivo_cilt]" displayFolder="" count="0" memberValueDatatype="7" unbalanced="0"/>
    <cacheHierarchy uniqueName="[vista_efectivo_cilt].[Ingresos]" caption="Ingresos" attribute="1" defaultMemberUniqueName="[vista_efectivo_cilt].[Ingresos].[All]" allUniqueName="[vista_efectivo_cilt].[Ingresos].[All]" dimensionUniqueName="[vista_efectivo_cilt]" displayFolder="" count="0" memberValueDatatype="5" unbalanced="0"/>
    <cacheHierarchy uniqueName="[vista_efectivo_cilt].[Empresa]" caption="Empresa" attribute="1" defaultMemberUniqueName="[vista_efectivo_cilt].[Empresa].[All]" allUniqueName="[vista_efectivo_cilt].[Empresa].[All]" dimensionUniqueName="[vista_efectivo_cilt]" displayFolder="" count="0" memberValueDatatype="130" unbalanced="0"/>
    <cacheHierarchy uniqueName="[vista_efectivo_cilt].[Ingreso Turismo]" caption="Ingreso Turismo" attribute="1" defaultMemberUniqueName="[vista_efectivo_cilt].[Ingreso Turismo].[All]" allUniqueName="[vista_efectivo_cilt].[Ingreso Turismo].[All]" dimensionUniqueName="[vista_efectivo_cilt]" displayFolder="" count="0" memberValueDatatype="5" unbalanced="0"/>
    <cacheHierarchy uniqueName="[CP_CILT_RYMSA].[FECHA_DOCUMENTO (Month Index)]" caption="FECHA_DOCUMENTO (Month Index)" attribute="1" defaultMemberUniqueName="[CP_CILT_RYMSA].[FECHA_DOCUMENTO (Month Index)].[All]" allUniqueName="[CP_CILT_RYMSA].[FECHA_DOCUMENTO (Month Index)].[All]" dimensionUniqueName="[CP_CILT_RYMSA]" displayFolder="" count="0" memberValueDatatype="20" unbalanced="0" hidden="1"/>
    <cacheHierarchy uniqueName="[CP_CILT_RYMSA].[FECHA_VENCE (Month Index)]" caption="FECHA_VENCE (Month Index)" attribute="1" defaultMemberUniqueName="[CP_CILT_RYMSA].[FECHA_VENCE (Month Index)].[All]" allUniqueName="[CP_CILT_RYMSA].[FECHA_VENCE (Month Index)].[All]" dimensionUniqueName="[CP_CILT_RYMSA]" displayFolder="" count="0" memberValueDatatype="20" unbalanced="0" hidden="1"/>
    <cacheHierarchy uniqueName="[PagosAprobadosCredCont].[Fecha Documento (Month Index)]" caption="Fecha Documento (Month Index)" attribute="1" defaultMemberUniqueName="[PagosAprobadosCredCont].[Fecha Documento (Month Index)].[All]" allUniqueName="[PagosAprobadosCredCont].[Fecha Documento (Month Index)].[All]" dimensionUniqueName="[PagosAprobadosCredCont]" displayFolder="" count="0" memberValueDatatype="20" unbalanced="0" hidden="1"/>
    <cacheHierarchy uniqueName="[Rolling_Calendario].[Fecha (Month Index)]" caption="Fecha (Month Index)" attribute="1" defaultMemberUniqueName="[Rolling_Calendario].[Fecha (Month Index)].[All]" allUniqueName="[Rolling_Calendario].[Fecha (Month Index)].[All]" dimensionUniqueName="[Rolling_Calendario]" displayFolder="" count="0" memberValueDatatype="20" unbalanced="0" hidden="1"/>
    <cacheHierarchy uniqueName="[Measures].[Sum of AbonoAprobCOL]" caption="Sum of AbonoAprobCOL" measure="1" displayFolder="" measureGroup="PagosAprobados" count="0"/>
    <cacheHierarchy uniqueName="[Measures].[Sum of AbonoAprobUSD]" caption="Sum of AbonoAprobUSD" measure="1" displayFolder="" measureGroup="PagosAprobados" count="0"/>
    <cacheHierarchy uniqueName="[Measures].[TotalPagarCRC]" caption="TotalPagarCRC" measure="1" displayFolder="" measureGroup="PagosAprobados" count="0"/>
    <cacheHierarchy uniqueName="[Measures].[TotalPagarUSD]" caption="TotalPagarUSD" measure="1" displayFolder="" measureGroup="PagosAprobados" count="0"/>
    <cacheHierarchy uniqueName="[Measures].[IngresoTotal]" caption="IngresoTotal" measure="1" displayFolder="" measureGroup="vista_efectivo_cilt" count="0"/>
    <cacheHierarchy uniqueName="[Measures].[Presupuesto Pagos]" caption="Presupuesto Pagos" measure="1" displayFolder="" measureGroup="vista_efectivo_cilt" count="0"/>
    <cacheHierarchy uniqueName="[Measures].[TotalPagarCRC2]" caption="TotalPagarCRC2" measure="1" displayFolder="" measureGroup="PagosAprobadosCredCont" count="0"/>
    <cacheHierarchy uniqueName="[Measures].[TotalPagarDOLARES]" caption="TotalPagarDOLARES" measure="1" displayFolder="" measureGroup="PagosAprobadosCredCont" count="0"/>
    <cacheHierarchy uniqueName="[Measures].[__XL_Count CP_CILT_RYMSA]" caption="__XL_Count CP_CILT_RYMSA" measure="1" displayFolder="" measureGroup="CP_CILT_RYMSA" count="0" hidden="1"/>
    <cacheHierarchy uniqueName="[Measures].[__XL_Count FacturasVencidas]" caption="__XL_Count FacturasVencidas" measure="1" displayFolder="" measureGroup="FacturasVencidas" count="0" hidden="1"/>
    <cacheHierarchy uniqueName="[Measures].[__XL_Count FacturasSinVencer]" caption="__XL_Count FacturasSinVencer" measure="1" displayFolder="" measureGroup="FacturasSinVencer" count="0" hidden="1"/>
    <cacheHierarchy uniqueName="[Measures].[__XL_Count PagosAprobados]" caption="__XL_Count PagosAprobados" measure="1" displayFolder="" measureGroup="PagosAprobados" count="0" hidden="1"/>
    <cacheHierarchy uniqueName="[Measures].[__XL_Count vista_efectivo_cilt]" caption="__XL_Count vista_efectivo_cilt" measure="1" displayFolder="" measureGroup="vista_efectivo_cilt" count="0" hidden="1"/>
    <cacheHierarchy uniqueName="[Measures].[__XL_Count Rolling_Calendario]" caption="__XL_Count Rolling_Calendario" measure="1" displayFolder="" measureGroup="Rolling_Calendario" count="0" hidden="1"/>
    <cacheHierarchy uniqueName="[Measures].[__XL_Count vista_abonos_cco_cilt]" caption="__XL_Count vista_abonos_cco_cilt" measure="1" displayFolder="" measureGroup="vista_abonos_cco_cilt" count="0" hidden="1"/>
    <cacheHierarchy uniqueName="[Measures].[__XL_Count PagosContado]" caption="__XL_Count PagosContado" measure="1" displayFolder="" measureGroup="PagosContado" count="0" hidden="1"/>
    <cacheHierarchy uniqueName="[Measures].[__XL_Count PagosAprobadosCredCont]" caption="__XL_Count PagosAprobadosCredCont" measure="1" displayFolder="" measureGroup="PagosAprobadosCredCont" count="0" hidden="1"/>
    <cacheHierarchy uniqueName="[Measures].[__XL_Count RC_HISTO_CP]" caption="__XL_Count RC_HISTO_CP" measure="1" displayFolder="" measureGroup="RC_HISTO_CP" count="0" hidden="1"/>
    <cacheHierarchy uniqueName="[Measures].[__No measures defined]" caption="__No measures defined" measure="1" displayFolder="" count="0" hidden="1"/>
    <cacheHierarchy uniqueName="[Measures].[Sum of MONTO]" caption="Sum of MONTO" measure="1" displayFolder="" measureGroup="CP_CILT_RYMSA" count="0" hidden="1">
      <extLst>
        <ext xmlns:x15="http://schemas.microsoft.com/office/spreadsheetml/2010/11/main" uri="{B97F6D7D-B522-45F9-BDA1-12C45D357490}">
          <x15:cacheHierarchy aggregatedColumn="11"/>
        </ext>
      </extLst>
    </cacheHierarchy>
    <cacheHierarchy uniqueName="[Measures].[Sum of SALDO]" caption="Sum of SALDO" measure="1" displayFolder="" measureGroup="CP_CILT_RYMSA" count="0" hidden="1">
      <extLst>
        <ext xmlns:x15="http://schemas.microsoft.com/office/spreadsheetml/2010/11/main" uri="{B97F6D7D-B522-45F9-BDA1-12C45D357490}">
          <x15:cacheHierarchy aggregatedColumn="12"/>
        </ext>
      </extLst>
    </cacheHierarchy>
    <cacheHierarchy uniqueName="[Measures].[Sum of Monto_colones]" caption="Sum of Monto_colones" measure="1" displayFolder="" measureGroup="CP_CILT_RYMSA" count="0" hidden="1">
      <extLst>
        <ext xmlns:x15="http://schemas.microsoft.com/office/spreadsheetml/2010/11/main" uri="{B97F6D7D-B522-45F9-BDA1-12C45D357490}">
          <x15:cacheHierarchy aggregatedColumn="13"/>
        </ext>
      </extLst>
    </cacheHierarchy>
    <cacheHierarchy uniqueName="[Measures].[Count of DOCUMENTO]" caption="Count of DOCUMENTO" measure="1" displayFolder="" measureGroup="FacturasVencidas" count="0" hidden="1">
      <extLst>
        <ext xmlns:x15="http://schemas.microsoft.com/office/spreadsheetml/2010/11/main" uri="{B97F6D7D-B522-45F9-BDA1-12C45D357490}">
          <x15:cacheHierarchy aggregatedColumn="51"/>
        </ext>
      </extLst>
    </cacheHierarchy>
    <cacheHierarchy uniqueName="[Measures].[Count of DOCUMENTO 2]" caption="Count of DOCUMENTO 2" measure="1" displayFolder="" measureGroup="FacturasSinVencer" count="0" hidden="1">
      <extLst>
        <ext xmlns:x15="http://schemas.microsoft.com/office/spreadsheetml/2010/11/main" uri="{B97F6D7D-B522-45F9-BDA1-12C45D357490}">
          <x15:cacheHierarchy aggregatedColumn="32"/>
        </ext>
      </extLst>
    </cacheHierarchy>
    <cacheHierarchy uniqueName="[Measures].[Sum of SaldoCOL]" caption="Sum of SaldoCOL" measure="1" displayFolder="" measureGroup="PagosAprobados" count="0" hidden="1">
      <extLst>
        <ext xmlns:x15="http://schemas.microsoft.com/office/spreadsheetml/2010/11/main" uri="{B97F6D7D-B522-45F9-BDA1-12C45D357490}">
          <x15:cacheHierarchy aggregatedColumn="77"/>
        </ext>
      </extLst>
    </cacheHierarchy>
    <cacheHierarchy uniqueName="[Measures].[Sum of SaldoUSD]" caption="Sum of SaldoUSD" measure="1" displayFolder="" measureGroup="PagosAprobados" count="0" hidden="1">
      <extLst>
        <ext xmlns:x15="http://schemas.microsoft.com/office/spreadsheetml/2010/11/main" uri="{B97F6D7D-B522-45F9-BDA1-12C45D357490}">
          <x15:cacheHierarchy aggregatedColumn="76"/>
        </ext>
      </extLst>
    </cacheHierarchy>
    <cacheHierarchy uniqueName="[Measures].[Sum of AbonoAprobCOL 2]" caption="Sum of AbonoAprobCOL 2" measure="1" displayFolder="" measureGroup="PagosAprobados" count="0" hidden="1">
      <extLst>
        <ext xmlns:x15="http://schemas.microsoft.com/office/spreadsheetml/2010/11/main" uri="{B97F6D7D-B522-45F9-BDA1-12C45D357490}">
          <x15:cacheHierarchy aggregatedColumn="78"/>
        </ext>
      </extLst>
    </cacheHierarchy>
    <cacheHierarchy uniqueName="[Measures].[Sum of AbonoAprobUSD 2]" caption="Sum of AbonoAprobUSD 2" measure="1" displayFolder="" measureGroup="PagosAprobados" count="0" hidden="1">
      <extLst>
        <ext xmlns:x15="http://schemas.microsoft.com/office/spreadsheetml/2010/11/main" uri="{B97F6D7D-B522-45F9-BDA1-12C45D357490}">
          <x15:cacheHierarchy aggregatedColumn="79"/>
        </ext>
      </extLst>
    </cacheHierarchy>
    <cacheHierarchy uniqueName="[Measures].[Sum of MONTO 2]" caption="Sum of MONTO 2" measure="1" displayFolder="" measureGroup="FacturasVencidas" count="0" hidden="1">
      <extLst>
        <ext xmlns:x15="http://schemas.microsoft.com/office/spreadsheetml/2010/11/main" uri="{B97F6D7D-B522-45F9-BDA1-12C45D357490}">
          <x15:cacheHierarchy aggregatedColumn="57"/>
        </ext>
      </extLst>
    </cacheHierarchy>
    <cacheHierarchy uniqueName="[Measures].[Sum of MONTO 3]" caption="Sum of MONTO 3" measure="1" displayFolder="" measureGroup="FacturasSinVencer" count="0" hidden="1">
      <extLst>
        <ext xmlns:x15="http://schemas.microsoft.com/office/spreadsheetml/2010/11/main" uri="{B97F6D7D-B522-45F9-BDA1-12C45D357490}">
          <x15:cacheHierarchy aggregatedColumn="38"/>
        </ext>
      </extLst>
    </cacheHierarchy>
    <cacheHierarchy uniqueName="[Measures].[Sum of SaldoUSD 2]" caption="Sum of SaldoUSD 2" measure="1" displayFolder="" measureGroup="CP_CILT_RYMSA" count="0" hidden="1">
      <extLst>
        <ext xmlns:x15="http://schemas.microsoft.com/office/spreadsheetml/2010/11/main" uri="{B97F6D7D-B522-45F9-BDA1-12C45D357490}">
          <x15:cacheHierarchy aggregatedColumn="19"/>
        </ext>
      </extLst>
    </cacheHierarchy>
    <cacheHierarchy uniqueName="[Measures].[Sum of Ingresos]" caption="Sum of Ingresos" measure="1" displayFolder="" measureGroup="vista_efectivo_cilt" count="0" hidden="1">
      <extLst>
        <ext xmlns:x15="http://schemas.microsoft.com/office/spreadsheetml/2010/11/main" uri="{B97F6D7D-B522-45F9-BDA1-12C45D357490}">
          <x15:cacheHierarchy aggregatedColumn="156"/>
        </ext>
      </extLst>
    </cacheHierarchy>
    <cacheHierarchy uniqueName="[Measures].[Sum of Ingreso Turismo]" caption="Sum of Ingreso Turismo" measure="1" displayFolder="" measureGroup="vista_efectivo_cilt" count="0" hidden="1">
      <extLst>
        <ext xmlns:x15="http://schemas.microsoft.com/office/spreadsheetml/2010/11/main" uri="{B97F6D7D-B522-45F9-BDA1-12C45D357490}">
          <x15:cacheHierarchy aggregatedColumn="158"/>
        </ext>
      </extLst>
    </cacheHierarchy>
    <cacheHierarchy uniqueName="[Measures].[Sum of TOTAL]" caption="Sum of TOTAL" measure="1" displayFolder="" measureGroup="vista_abonos_cco_cilt" count="0" hidden="1">
      <extLst>
        <ext xmlns:x15="http://schemas.microsoft.com/office/spreadsheetml/2010/11/main" uri="{B97F6D7D-B522-45F9-BDA1-12C45D357490}">
          <x15:cacheHierarchy aggregatedColumn="150"/>
        </ext>
      </extLst>
    </cacheHierarchy>
    <cacheHierarchy uniqueName="[Measures].[Count of NOMBRE]" caption="Count of NOMBRE" measure="1" displayFolder="" measureGroup="vista_abonos_cco_cilt" count="0" hidden="1">
      <extLst>
        <ext xmlns:x15="http://schemas.microsoft.com/office/spreadsheetml/2010/11/main" uri="{B97F6D7D-B522-45F9-BDA1-12C45D357490}">
          <x15:cacheHierarchy aggregatedColumn="147"/>
        </ext>
      </extLst>
    </cacheHierarchy>
    <cacheHierarchy uniqueName="[Measures].[Sum of SaldoDOL]" caption="Sum of SaldoDOL" measure="1" displayFolder="" measureGroup="PagosAprobadosCredCont" count="0" hidden="1">
      <extLst>
        <ext xmlns:x15="http://schemas.microsoft.com/office/spreadsheetml/2010/11/main" uri="{B97F6D7D-B522-45F9-BDA1-12C45D357490}">
          <x15:cacheHierarchy aggregatedColumn="97"/>
        </ext>
      </extLst>
    </cacheHierarchy>
    <cacheHierarchy uniqueName="[Measures].[Sum of SaldoCOLONES]" caption="Sum of SaldoCOLONES" measure="1" displayFolder="" measureGroup="PagosAprobadosCredCont" count="0" oneField="1" hidden="1">
      <fieldsUsage count="1">
        <fieldUsage x="4"/>
      </fieldsUsage>
      <extLst>
        <ext xmlns:x15="http://schemas.microsoft.com/office/spreadsheetml/2010/11/main" uri="{B97F6D7D-B522-45F9-BDA1-12C45D357490}">
          <x15:cacheHierarchy aggregatedColumn="92"/>
        </ext>
      </extLst>
    </cacheHierarchy>
    <cacheHierarchy uniqueName="[Measures].[Sum of AbonoAprobCOLONES]" caption="Sum of AbonoAprobCOLONES" measure="1" displayFolder="" measureGroup="PagosAprobadosCredCont" count="0" oneField="1" hidden="1">
      <fieldsUsage count="1">
        <fieldUsage x="5"/>
      </fieldsUsage>
      <extLst>
        <ext xmlns:x15="http://schemas.microsoft.com/office/spreadsheetml/2010/11/main" uri="{B97F6D7D-B522-45F9-BDA1-12C45D357490}">
          <x15:cacheHierarchy aggregatedColumn="93"/>
        </ext>
      </extLst>
    </cacheHierarchy>
    <cacheHierarchy uniqueName="[Measures].[Sum of SaldoDOLARES]" caption="Sum of SaldoDOLARES" measure="1" displayFolder="" measureGroup="PagosAprobadosCredCont" count="0" oneField="1" hidden="1">
      <fieldsUsage count="1">
        <fieldUsage x="6"/>
      </fieldsUsage>
      <extLst>
        <ext xmlns:x15="http://schemas.microsoft.com/office/spreadsheetml/2010/11/main" uri="{B97F6D7D-B522-45F9-BDA1-12C45D357490}">
          <x15:cacheHierarchy aggregatedColumn="91"/>
        </ext>
      </extLst>
    </cacheHierarchy>
    <cacheHierarchy uniqueName="[Measures].[Sum of AbonoAprobDOLARES]" caption="Sum of AbonoAprobDOLARES" measure="1" displayFolder="" measureGroup="PagosAprobadosCredCont" count="0" oneField="1" hidden="1">
      <fieldsUsage count="1">
        <fieldUsage x="7"/>
      </fieldsUsage>
      <extLst>
        <ext xmlns:x15="http://schemas.microsoft.com/office/spreadsheetml/2010/11/main" uri="{B97F6D7D-B522-45F9-BDA1-12C45D357490}">
          <x15:cacheHierarchy aggregatedColumn="94"/>
        </ext>
      </extLst>
    </cacheHierarchy>
  </cacheHierarchies>
  <kpis count="0"/>
  <dimensions count="11">
    <dimension name="CP_CILT_RYMSA" uniqueName="[CP_CILT_RYMSA]" caption="CP_CILT_RYMSA"/>
    <dimension name="FacturasSinVencer" uniqueName="[FacturasSinVencer]" caption="FacturasSinVencer"/>
    <dimension name="FacturasVencidas" uniqueName="[FacturasVencidas]" caption="FacturasVencidas"/>
    <dimension measure="1" name="Measures" uniqueName="[Measures]" caption="Measures"/>
    <dimension name="PagosAprobados" uniqueName="[PagosAprobados]" caption="PagosAprobados"/>
    <dimension name="PagosAprobadosCredCont" uniqueName="[PagosAprobadosCredCont]" caption="PagosAprobadosCredCont"/>
    <dimension name="PagosContado" uniqueName="[PagosContado]" caption="PagosContado"/>
    <dimension name="RC_HISTO_CP" uniqueName="[RC_HISTO_CP]" caption="RC_HISTO_CP"/>
    <dimension name="Rolling_Calendario" uniqueName="[Rolling_Calendario]" caption="Rolling_Calendario"/>
    <dimension name="vista_abonos_cco_cilt" uniqueName="[vista_abonos_cco_cilt]" caption="vista_abonos_cco_cilt"/>
    <dimension name="vista_efectivo_cilt" uniqueName="[vista_efectivo_cilt]" caption="vista_efectivo_cilt"/>
  </dimensions>
  <measureGroups count="10">
    <measureGroup name="CP_CILT_RYMSA" caption="CP_CILT_RYMSA"/>
    <measureGroup name="FacturasSinVencer" caption="FacturasSinVencer"/>
    <measureGroup name="FacturasVencidas" caption="FacturasVencidas"/>
    <measureGroup name="PagosAprobados" caption="PagosAprobados"/>
    <measureGroup name="PagosAprobadosCredCont" caption="PagosAprobadosCredCont"/>
    <measureGroup name="PagosContado" caption="PagosContado"/>
    <measureGroup name="RC_HISTO_CP" caption="RC_HISTO_CP"/>
    <measureGroup name="Rolling_Calendario" caption="Rolling_Calendario"/>
    <measureGroup name="vista_abonos_cco_cilt" caption="vista_abonos_cco_cilt"/>
    <measureGroup name="vista_efectivo_cilt" caption="vista_efectivo_cilt"/>
  </measureGroups>
  <maps count="15">
    <map measureGroup="0" dimension="0"/>
    <map measureGroup="0" dimension="8"/>
    <map measureGroup="1" dimension="1"/>
    <map measureGroup="1" dimension="8"/>
    <map measureGroup="2" dimension="2"/>
    <map measureGroup="2" dimension="8"/>
    <map measureGroup="3" dimension="4"/>
    <map measureGroup="4" dimension="5"/>
    <map measureGroup="5" dimension="6"/>
    <map measureGroup="6" dimension="7"/>
    <map measureGroup="7" dimension="8"/>
    <map measureGroup="8" dimension="8"/>
    <map measureGroup="8" dimension="9"/>
    <map measureGroup="9" dimension="8"/>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fael Esteban Molina" refreshedDate="45411.449335532408" backgroundQuery="1" createdVersion="8" refreshedVersion="8" minRefreshableVersion="3" recordCount="0" supportSubquery="1" supportAdvancedDrill="1" xr:uid="{88252D36-1D67-46E6-8C2F-EA527E68B9DA}">
  <cacheSource type="external" connectionId="11"/>
  <cacheFields count="3">
    <cacheField name="[PagosAprobadosCredCont].[Descripcion CTA Presup].[Descripcion CTA Presup]" caption="Descripcion CTA Presup" numFmtId="0" hierarchy="89" level="1">
      <sharedItems count="11">
        <s v="Compra de aceites y lubricantes para UT"/>
        <s v="Compra de baterías para UT"/>
        <s v="Compra de Filtros para UT"/>
        <s v="Compra de llantas y recauches para UT"/>
        <s v="Compras de Insumos de Oficina"/>
        <s v="Insumos de Limpieza"/>
        <s v="Mantenimiento de carrocerías externas y vidrios"/>
        <s v="Repuestos para Mantenimiento de UT"/>
        <s v="Servicio de diagnóstico de cajas de transmisión"/>
        <s v="Servicios de Grúa por FR Carretera - TURINTEL"/>
        <s v="Servicios de reparación de radiadores"/>
      </sharedItems>
    </cacheField>
    <cacheField name="[Measures].[TotalPagarCRC2]" caption="TotalPagarCRC2" numFmtId="0" hierarchy="169" level="32767"/>
    <cacheField name="[Measures].[TotalPagarDOLARES]" caption="TotalPagarDOLARES" numFmtId="0" hierarchy="170" level="32767"/>
  </cacheFields>
  <cacheHierarchies count="203">
    <cacheHierarchy uniqueName="[CP_CILT_RYMSA].[CIA]" caption="CIA" attribute="1" defaultMemberUniqueName="[CP_CILT_RYMSA].[CIA].[All]" allUniqueName="[CP_CILT_RYMSA].[CIA].[All]" dimensionUniqueName="[CP_CILT_RYMSA]" displayFolder="" count="0" memberValueDatatype="130" unbalanced="0"/>
    <cacheHierarchy uniqueName="[CP_CILT_RYMSA].[MONEDA]" caption="MONEDA" attribute="1" defaultMemberUniqueName="[CP_CILT_RYMSA].[MONEDA].[All]" allUniqueName="[CP_CILT_RYMSA].[MONEDA].[All]" dimensionUniqueName="[CP_CILT_RYMSA]" displayFolder="" count="0" memberValueDatatype="130" unbalanced="0"/>
    <cacheHierarchy uniqueName="[CP_CILT_RYMSA].[TIPOPROV]" caption="TIPOPROV" attribute="1" defaultMemberUniqueName="[CP_CILT_RYMSA].[TIPOPROV].[All]" allUniqueName="[CP_CILT_RYMSA].[TIPOPROV].[All]" dimensionUniqueName="[CP_CILT_RYMSA]" displayFolder="" count="0" memberValueDatatype="130" unbalanced="0"/>
    <cacheHierarchy uniqueName="[CP_CILT_RYMSA].[PROVEEDOR]" caption="PROVEEDOR" attribute="1" defaultMemberUniqueName="[CP_CILT_RYMSA].[PROVEEDOR].[All]" allUniqueName="[CP_CILT_RYMSA].[PROVEEDOR].[All]" dimensionUniqueName="[CP_CILT_RYMSA]" displayFolder="" count="0" memberValueDatatype="130" unbalanced="0"/>
    <cacheHierarchy uniqueName="[CP_CILT_RYMSA].[Nombre]" caption="Nombre" attribute="1" defaultMemberUniqueName="[CP_CILT_RYMSA].[Nombre].[All]" allUniqueName="[CP_CILT_RYMSA].[Nombre].[All]" dimensionUniqueName="[CP_CILT_RYMSA]" displayFolder="" count="0" memberValueDatatype="130" unbalanced="0"/>
    <cacheHierarchy uniqueName="[CP_CILT_RYMSA].[DOCUMENTO]" caption="DOCUMENTO" attribute="1" defaultMemberUniqueName="[CP_CILT_RYMSA].[DOCUMENTO].[All]" allUniqueName="[CP_CILT_RYMSA].[DOCUMENTO].[All]" dimensionUniqueName="[CP_CILT_RYMSA]" displayFolder="" count="0" memberValueDatatype="130" unbalanced="0"/>
    <cacheHierarchy uniqueName="[CP_CILT_RYMSA].[FECHA_DOCUMENTO]" caption="FECHA_DOCUMENTO" attribute="1" time="1" defaultMemberUniqueName="[CP_CILT_RYMSA].[FECHA_DOCUMENTO].[All]" allUniqueName="[CP_CILT_RYMSA].[FECHA_DOCUMENTO].[All]" dimensionUniqueName="[CP_CILT_RYMSA]" displayFolder="" count="0" memberValueDatatype="7" unbalanced="0"/>
    <cacheHierarchy uniqueName="[CP_CILT_RYMSA].[FECHA_VENCE]" caption="FECHA_VENCE" attribute="1" time="1" defaultMemberUniqueName="[CP_CILT_RYMSA].[FECHA_VENCE].[All]" allUniqueName="[CP_CILT_RYMSA].[FECHA_VENCE].[All]" dimensionUniqueName="[CP_CILT_RYMSA]" displayFolder="" count="0" memberValueDatatype="7" unbalanced="0"/>
    <cacheHierarchy uniqueName="[CP_CILT_RYMSA].[NOTAS]" caption="NOTAS" attribute="1" defaultMemberUniqueName="[CP_CILT_RYMSA].[NOTAS].[All]" allUniqueName="[CP_CILT_RYMSA].[NOTAS].[All]" dimensionUniqueName="[CP_CILT_RYMSA]" displayFolder="" count="0" memberValueDatatype="130" unbalanced="0"/>
    <cacheHierarchy uniqueName="[CP_CILT_RYMSA].[diasmora]" caption="diasmora" attribute="1" defaultMemberUniqueName="[CP_CILT_RYMSA].[diasmora].[All]" allUniqueName="[CP_CILT_RYMSA].[diasmora].[All]" dimensionUniqueName="[CP_CILT_RYMSA]" displayFolder="" count="0" memberValueDatatype="20" unbalanced="0"/>
    <cacheHierarchy uniqueName="[CP_CILT_RYMSA].[TIPO_MORA]" caption="TIPO_MORA" attribute="1" defaultMemberUniqueName="[CP_CILT_RYMSA].[TIPO_MORA].[All]" allUniqueName="[CP_CILT_RYMSA].[TIPO_MORA].[All]" dimensionUniqueName="[CP_CILT_RYMSA]" displayFolder="" count="0" memberValueDatatype="130" unbalanced="0"/>
    <cacheHierarchy uniqueName="[CP_CILT_RYMSA].[MONTO]" caption="MONTO" attribute="1" defaultMemberUniqueName="[CP_CILT_RYMSA].[MONTO].[All]" allUniqueName="[CP_CILT_RYMSA].[MONTO].[All]" dimensionUniqueName="[CP_CILT_RYMSA]" displayFolder="" count="0" memberValueDatatype="5" unbalanced="0"/>
    <cacheHierarchy uniqueName="[CP_CILT_RYMSA].[SALDO]" caption="SALDO" attribute="1" defaultMemberUniqueName="[CP_CILT_RYMSA].[SALDO].[All]" allUniqueName="[CP_CILT_RYMSA].[SALDO].[All]" dimensionUniqueName="[CP_CILT_RYMSA]" displayFolder="" count="0" memberValueDatatype="5" unbalanced="0"/>
    <cacheHierarchy uniqueName="[CP_CILT_RYMSA].[Monto_colones]" caption="Monto_colones" attribute="1" defaultMemberUniqueName="[CP_CILT_RYMSA].[Monto_colones].[All]" allUniqueName="[CP_CILT_RYMSA].[Monto_colones].[All]" dimensionUniqueName="[CP_CILT_RYMSA]" displayFolder="" count="0" memberValueDatatype="5" unbalanced="0"/>
    <cacheHierarchy uniqueName="[CP_CILT_RYMSA].[Saldo_colones]" caption="Saldo_colones" attribute="1" defaultMemberUniqueName="[CP_CILT_RYMSA].[Saldo_colones].[All]" allUniqueName="[CP_CILT_RYMSA].[Saldo_colones].[All]" dimensionUniqueName="[CP_CILT_RYMSA]" displayFolder="" count="0" memberValueDatatype="5" unbalanced="0"/>
    <cacheHierarchy uniqueName="[CP_CILT_RYMSA].[CTA_PRESUPUESTO]" caption="CTA_PRESUPUESTO" attribute="1" defaultMemberUniqueName="[CP_CILT_RYMSA].[CTA_PRESUPUESTO].[All]" allUniqueName="[CP_CILT_RYMSA].[CTA_PRESUPUESTO].[All]" dimensionUniqueName="[CP_CILT_RYMSA]" displayFolder="" count="0" memberValueDatatype="130" unbalanced="0"/>
    <cacheHierarchy uniqueName="[CP_CILT_RYMSA].[APLICACION]" caption="APLICACION" attribute="1" defaultMemberUniqueName="[CP_CILT_RYMSA].[APLICACION].[All]" allUniqueName="[CP_CILT_RYMSA].[APLICACION].[All]" dimensionUniqueName="[CP_CILT_RYMSA]" displayFolder="" count="0" memberValueDatatype="130" unbalanced="0"/>
    <cacheHierarchy uniqueName="[CP_CILT_RYMSA].[EMBARQUE]" caption="EMBARQUE" attribute="1" defaultMemberUniqueName="[CP_CILT_RYMSA].[EMBARQUE].[All]" allUniqueName="[CP_CILT_RYMSA].[EMBARQUE].[All]" dimensionUniqueName="[CP_CILT_RYMSA]" displayFolder="" count="0" memberValueDatatype="130" unbalanced="0"/>
    <cacheHierarchy uniqueName="[CP_CILT_RYMSA].[CONTA_CRED]" caption="CONTA_CRED" attribute="1" defaultMemberUniqueName="[CP_CILT_RYMSA].[CONTA_CRED].[All]" allUniqueName="[CP_CILT_RYMSA].[CONTA_CRED].[All]" dimensionUniqueName="[CP_CILT_RYMSA]" displayFolder="" count="0" memberValueDatatype="130" unbalanced="0"/>
    <cacheHierarchy uniqueName="[CP_CILT_RYMSA].[SaldoUSD]" caption="SaldoUSD" attribute="1" defaultMemberUniqueName="[CP_CILT_RYMSA].[SaldoUSD].[All]" allUniqueName="[CP_CILT_RYMSA].[SaldoUSD].[All]" dimensionUniqueName="[CP_CILT_RYMSA]" displayFolder="" count="0" memberValueDatatype="5" unbalanced="0"/>
    <cacheHierarchy uniqueName="[CP_CILT_RYMSA].[MontoOriginalUSD]" caption="MontoOriginalUSD" attribute="1" defaultMemberUniqueName="[CP_CILT_RYMSA].[MontoOriginalUSD].[All]" allUniqueName="[CP_CILT_RYMSA].[MontoOriginalUSD].[All]" dimensionUniqueName="[CP_CILT_RYMSA]" displayFolder="" count="0" memberValueDatatype="5" unbalanced="0"/>
    <cacheHierarchy uniqueName="[CP_CILT_RYMSA].[FECHA_DOCUMENTO (Year)]" caption="FECHA_DOCUMENTO (Year)" attribute="1" defaultMemberUniqueName="[CP_CILT_RYMSA].[FECHA_DOCUMENTO (Year)].[All]" allUniqueName="[CP_CILT_RYMSA].[FECHA_DOCUMENTO (Year)].[All]" dimensionUniqueName="[CP_CILT_RYMSA]" displayFolder="" count="0" memberValueDatatype="130" unbalanced="0"/>
    <cacheHierarchy uniqueName="[CP_CILT_RYMSA].[FECHA_DOCUMENTO (Quarter)]" caption="FECHA_DOCUMENTO (Quarter)" attribute="1" defaultMemberUniqueName="[CP_CILT_RYMSA].[FECHA_DOCUMENTO (Quarter)].[All]" allUniqueName="[CP_CILT_RYMSA].[FECHA_DOCUMENTO (Quarter)].[All]" dimensionUniqueName="[CP_CILT_RYMSA]" displayFolder="" count="0" memberValueDatatype="130" unbalanced="0"/>
    <cacheHierarchy uniqueName="[CP_CILT_RYMSA].[FECHA_DOCUMENTO (Month)]" caption="FECHA_DOCUMENTO (Month)" attribute="1" defaultMemberUniqueName="[CP_CILT_RYMSA].[FECHA_DOCUMENTO (Month)].[All]" allUniqueName="[CP_CILT_RYMSA].[FECHA_DOCUMENTO (Month)].[All]" dimensionUniqueName="[CP_CILT_RYMSA]" displayFolder="" count="0" memberValueDatatype="130" unbalanced="0"/>
    <cacheHierarchy uniqueName="[CP_CILT_RYMSA].[FECHA_VENCE (Year)]" caption="FECHA_VENCE (Year)" attribute="1" defaultMemberUniqueName="[CP_CILT_RYMSA].[FECHA_VENCE (Year)].[All]" allUniqueName="[CP_CILT_RYMSA].[FECHA_VENCE (Year)].[All]" dimensionUniqueName="[CP_CILT_RYMSA]" displayFolder="" count="0" memberValueDatatype="130" unbalanced="0"/>
    <cacheHierarchy uniqueName="[CP_CILT_RYMSA].[FECHA_VENCE (Quarter)]" caption="FECHA_VENCE (Quarter)" attribute="1" defaultMemberUniqueName="[CP_CILT_RYMSA].[FECHA_VENCE (Quarter)].[All]" allUniqueName="[CP_CILT_RYMSA].[FECHA_VENCE (Quarter)].[All]" dimensionUniqueName="[CP_CILT_RYMSA]" displayFolder="" count="0" memberValueDatatype="130" unbalanced="0"/>
    <cacheHierarchy uniqueName="[CP_CILT_RYMSA].[FECHA_VENCE (Month)]" caption="FECHA_VENCE (Month)" attribute="1" defaultMemberUniqueName="[CP_CILT_RYMSA].[FECHA_VENCE (Month)].[All]" allUniqueName="[CP_CILT_RYMSA].[FECHA_VENCE (Month)].[All]" dimensionUniqueName="[CP_CILT_RYMSA]" displayFolder="" count="0" memberValueDatatype="130" unbalanced="0"/>
    <cacheHierarchy uniqueName="[FacturasSinVencer].[CIA]" caption="CIA" attribute="1" defaultMemberUniqueName="[FacturasSinVencer].[CIA].[All]" allUniqueName="[FacturasSinVencer].[CIA].[All]" dimensionUniqueName="[FacturasSinVencer]" displayFolder="" count="0" memberValueDatatype="130" unbalanced="0"/>
    <cacheHierarchy uniqueName="[FacturasSinVencer].[MONEDA]" caption="MONEDA" attribute="1" defaultMemberUniqueName="[FacturasSinVencer].[MONEDA].[All]" allUniqueName="[FacturasSinVencer].[MONEDA].[All]" dimensionUniqueName="[FacturasSinVencer]" displayFolder="" count="0" memberValueDatatype="130" unbalanced="0"/>
    <cacheHierarchy uniqueName="[FacturasSinVencer].[TIPOPROV]" caption="TIPOPROV" attribute="1" defaultMemberUniqueName="[FacturasSinVencer].[TIPOPROV].[All]" allUniqueName="[FacturasSinVencer].[TIPOPROV].[All]" dimensionUniqueName="[FacturasSinVencer]" displayFolder="" count="0" memberValueDatatype="130" unbalanced="0"/>
    <cacheHierarchy uniqueName="[FacturasSinVencer].[PROVEEDOR]" caption="PROVEEDOR" attribute="1" defaultMemberUniqueName="[FacturasSinVencer].[PROVEEDOR].[All]" allUniqueName="[FacturasSinVencer].[PROVEEDOR].[All]" dimensionUniqueName="[FacturasSinVencer]" displayFolder="" count="0" memberValueDatatype="130" unbalanced="0"/>
    <cacheHierarchy uniqueName="[FacturasSinVencer].[Nombre]" caption="Nombre" attribute="1" defaultMemberUniqueName="[FacturasSinVencer].[Nombre].[All]" allUniqueName="[FacturasSinVencer].[Nombre].[All]" dimensionUniqueName="[FacturasSinVencer]" displayFolder="" count="0" memberValueDatatype="130" unbalanced="0"/>
    <cacheHierarchy uniqueName="[FacturasSinVencer].[DOCUMENTO]" caption="DOCUMENTO" attribute="1" defaultMemberUniqueName="[FacturasSinVencer].[DOCUMENTO].[All]" allUniqueName="[FacturasSinVencer].[DOCUMENTO].[All]" dimensionUniqueName="[FacturasSinVencer]" displayFolder="" count="0" memberValueDatatype="130" unbalanced="0"/>
    <cacheHierarchy uniqueName="[FacturasSinVencer].[FECHA_DOCUMENTO]" caption="FECHA_DOCUMENTO" attribute="1" time="1" defaultMemberUniqueName="[FacturasSinVencer].[FECHA_DOCUMENTO].[All]" allUniqueName="[FacturasSinVencer].[FECHA_DOCUMENTO].[All]" dimensionUniqueName="[FacturasSinVencer]" displayFolder="" count="0" memberValueDatatype="7" unbalanced="0"/>
    <cacheHierarchy uniqueName="[FacturasSinVencer].[FECHA_VENCE]" caption="FECHA_VENCE" attribute="1" time="1" defaultMemberUniqueName="[FacturasSinVencer].[FECHA_VENCE].[All]" allUniqueName="[FacturasSinVencer].[FECHA_VENCE].[All]" dimensionUniqueName="[FacturasSinVencer]" displayFolder="" count="0" memberValueDatatype="7" unbalanced="0"/>
    <cacheHierarchy uniqueName="[FacturasSinVencer].[NOTAS]" caption="NOTAS" attribute="1" defaultMemberUniqueName="[FacturasSinVencer].[NOTAS].[All]" allUniqueName="[FacturasSinVencer].[NOTAS].[All]" dimensionUniqueName="[FacturasSinVencer]" displayFolder="" count="0" memberValueDatatype="130" unbalanced="0"/>
    <cacheHierarchy uniqueName="[FacturasSinVencer].[diasmora]" caption="diasmora" attribute="1" defaultMemberUniqueName="[FacturasSinVencer].[diasmora].[All]" allUniqueName="[FacturasSinVencer].[diasmora].[All]" dimensionUniqueName="[FacturasSinVencer]" displayFolder="" count="0" memberValueDatatype="20" unbalanced="0"/>
    <cacheHierarchy uniqueName="[FacturasSinVencer].[TIPO_MORA]" caption="TIPO_MORA" attribute="1" defaultMemberUniqueName="[FacturasSinVencer].[TIPO_MORA].[All]" allUniqueName="[FacturasSinVencer].[TIPO_MORA].[All]" dimensionUniqueName="[FacturasSinVencer]" displayFolder="" count="0" memberValueDatatype="130" unbalanced="0"/>
    <cacheHierarchy uniqueName="[FacturasSinVencer].[MONTO]" caption="MONTO" attribute="1" defaultMemberUniqueName="[FacturasSinVencer].[MONTO].[All]" allUniqueName="[FacturasSinVencer].[MONTO].[All]" dimensionUniqueName="[FacturasSinVencer]" displayFolder="" count="0" memberValueDatatype="5" unbalanced="0"/>
    <cacheHierarchy uniqueName="[FacturasSinVencer].[SALDO]" caption="SALDO" attribute="1" defaultMemberUniqueName="[FacturasSinVencer].[SALDO].[All]" allUniqueName="[FacturasSinVencer].[SALDO].[All]" dimensionUniqueName="[FacturasSinVencer]" displayFolder="" count="0" memberValueDatatype="5" unbalanced="0"/>
    <cacheHierarchy uniqueName="[FacturasSinVencer].[Monto_colones]" caption="Monto_colones" attribute="1" defaultMemberUniqueName="[FacturasSinVencer].[Monto_colones].[All]" allUniqueName="[FacturasSinVencer].[Monto_colones].[All]" dimensionUniqueName="[FacturasSinVencer]" displayFolder="" count="0" memberValueDatatype="5" unbalanced="0"/>
    <cacheHierarchy uniqueName="[FacturasSinVencer].[Saldo_colones]" caption="Saldo_colones" attribute="1" defaultMemberUniqueName="[FacturasSinVencer].[Saldo_colones].[All]" allUniqueName="[FacturasSinVencer].[Saldo_colones].[All]" dimensionUniqueName="[FacturasSinVencer]" displayFolder="" count="0" memberValueDatatype="5" unbalanced="0"/>
    <cacheHierarchy uniqueName="[FacturasSinVencer].[CTA_PRESUPUESTO]" caption="CTA_PRESUPUESTO" attribute="1" defaultMemberUniqueName="[FacturasSinVencer].[CTA_PRESUPUESTO].[All]" allUniqueName="[FacturasSinVencer].[CTA_PRESUPUESTO].[All]" dimensionUniqueName="[FacturasSinVencer]" displayFolder="" count="0" memberValueDatatype="130" unbalanced="0"/>
    <cacheHierarchy uniqueName="[FacturasSinVencer].[APLICACION]" caption="APLICACION" attribute="1" defaultMemberUniqueName="[FacturasSinVencer].[APLICACION].[All]" allUniqueName="[FacturasSinVencer].[APLICACION].[All]" dimensionUniqueName="[FacturasSinVencer]" displayFolder="" count="0" memberValueDatatype="130" unbalanced="0"/>
    <cacheHierarchy uniqueName="[FacturasSinVencer].[EMBARQUE]" caption="EMBARQUE" attribute="1" defaultMemberUniqueName="[FacturasSinVencer].[EMBARQUE].[All]" allUniqueName="[FacturasSinVencer].[EMBARQUE].[All]" dimensionUniqueName="[FacturasSinVencer]" displayFolder="" count="0" memberValueDatatype="130" unbalanced="0"/>
    <cacheHierarchy uniqueName="[FacturasSinVencer].[CONTA_CRED]" caption="CONTA_CRED" attribute="1" defaultMemberUniqueName="[FacturasSinVencer].[CONTA_CRED].[All]" allUniqueName="[FacturasSinVencer].[CONTA_CRED].[All]" dimensionUniqueName="[FacturasSinVencer]" displayFolder="" count="0" memberValueDatatype="130" unbalanced="0"/>
    <cacheHierarchy uniqueName="[FacturasVencidas].[CIA]" caption="CIA" attribute="1" defaultMemberUniqueName="[FacturasVencidas].[CIA].[All]" allUniqueName="[FacturasVencidas].[CIA].[All]" dimensionUniqueName="[FacturasVencidas]" displayFolder="" count="0" memberValueDatatype="130" unbalanced="0"/>
    <cacheHierarchy uniqueName="[FacturasVencidas].[MONEDA]" caption="MONEDA" attribute="1" defaultMemberUniqueName="[FacturasVencidas].[MONEDA].[All]" allUniqueName="[FacturasVencidas].[MONEDA].[All]" dimensionUniqueName="[FacturasVencidas]" displayFolder="" count="0" memberValueDatatype="130" unbalanced="0"/>
    <cacheHierarchy uniqueName="[FacturasVencidas].[TIPOPROV]" caption="TIPOPROV" attribute="1" defaultMemberUniqueName="[FacturasVencidas].[TIPOPROV].[All]" allUniqueName="[FacturasVencidas].[TIPOPROV].[All]" dimensionUniqueName="[FacturasVencidas]" displayFolder="" count="0" memberValueDatatype="130" unbalanced="0"/>
    <cacheHierarchy uniqueName="[FacturasVencidas].[PROVEEDOR]" caption="PROVEEDOR" attribute="1" defaultMemberUniqueName="[FacturasVencidas].[PROVEEDOR].[All]" allUniqueName="[FacturasVencidas].[PROVEEDOR].[All]" dimensionUniqueName="[FacturasVencidas]" displayFolder="" count="0" memberValueDatatype="130" unbalanced="0"/>
    <cacheHierarchy uniqueName="[FacturasVencidas].[Nombre]" caption="Nombre" attribute="1" defaultMemberUniqueName="[FacturasVencidas].[Nombre].[All]" allUniqueName="[FacturasVencidas].[Nombre].[All]" dimensionUniqueName="[FacturasVencidas]" displayFolder="" count="0" memberValueDatatype="130" unbalanced="0"/>
    <cacheHierarchy uniqueName="[FacturasVencidas].[DOCUMENTO]" caption="DOCUMENTO" attribute="1" defaultMemberUniqueName="[FacturasVencidas].[DOCUMENTO].[All]" allUniqueName="[FacturasVencidas].[DOCUMENTO].[All]" dimensionUniqueName="[FacturasVencidas]" displayFolder="" count="0" memberValueDatatype="130" unbalanced="0"/>
    <cacheHierarchy uniqueName="[FacturasVencidas].[FECHA_DOCUMENTO]" caption="FECHA_DOCUMENTO" attribute="1" time="1" defaultMemberUniqueName="[FacturasVencidas].[FECHA_DOCUMENTO].[All]" allUniqueName="[FacturasVencidas].[FECHA_DOCUMENTO].[All]" dimensionUniqueName="[FacturasVencidas]" displayFolder="" count="0" memberValueDatatype="7" unbalanced="0"/>
    <cacheHierarchy uniqueName="[FacturasVencidas].[FECHA_VENCE]" caption="FECHA_VENCE" attribute="1" time="1" defaultMemberUniqueName="[FacturasVencidas].[FECHA_VENCE].[All]" allUniqueName="[FacturasVencidas].[FECHA_VENCE].[All]" dimensionUniqueName="[FacturasVencidas]" displayFolder="" count="0" memberValueDatatype="7" unbalanced="0"/>
    <cacheHierarchy uniqueName="[FacturasVencidas].[NOTAS]" caption="NOTAS" attribute="1" defaultMemberUniqueName="[FacturasVencidas].[NOTAS].[All]" allUniqueName="[FacturasVencidas].[NOTAS].[All]" dimensionUniqueName="[FacturasVencidas]" displayFolder="" count="0" memberValueDatatype="130" unbalanced="0"/>
    <cacheHierarchy uniqueName="[FacturasVencidas].[diasmora]" caption="diasmora" attribute="1" defaultMemberUniqueName="[FacturasVencidas].[diasmora].[All]" allUniqueName="[FacturasVencidas].[diasmora].[All]" dimensionUniqueName="[FacturasVencidas]" displayFolder="" count="0" memberValueDatatype="20" unbalanced="0"/>
    <cacheHierarchy uniqueName="[FacturasVencidas].[TIPO_MORA]" caption="TIPO_MORA" attribute="1" defaultMemberUniqueName="[FacturasVencidas].[TIPO_MORA].[All]" allUniqueName="[FacturasVencidas].[TIPO_MORA].[All]" dimensionUniqueName="[FacturasVencidas]" displayFolder="" count="0" memberValueDatatype="130" unbalanced="0"/>
    <cacheHierarchy uniqueName="[FacturasVencidas].[MONTO]" caption="MONTO" attribute="1" defaultMemberUniqueName="[FacturasVencidas].[MONTO].[All]" allUniqueName="[FacturasVencidas].[MONTO].[All]" dimensionUniqueName="[FacturasVencidas]" displayFolder="" count="0" memberValueDatatype="5" unbalanced="0"/>
    <cacheHierarchy uniqueName="[FacturasVencidas].[SALDO]" caption="SALDO" attribute="1" defaultMemberUniqueName="[FacturasVencidas].[SALDO].[All]" allUniqueName="[FacturasVencidas].[SALDO].[All]" dimensionUniqueName="[FacturasVencidas]" displayFolder="" count="0" memberValueDatatype="5" unbalanced="0"/>
    <cacheHierarchy uniqueName="[FacturasVencidas].[Monto_colones]" caption="Monto_colones" attribute="1" defaultMemberUniqueName="[FacturasVencidas].[Monto_colones].[All]" allUniqueName="[FacturasVencidas].[Monto_colones].[All]" dimensionUniqueName="[FacturasVencidas]" displayFolder="" count="0" memberValueDatatype="5" unbalanced="0"/>
    <cacheHierarchy uniqueName="[FacturasVencidas].[Saldo_colones]" caption="Saldo_colones" attribute="1" defaultMemberUniqueName="[FacturasVencidas].[Saldo_colones].[All]" allUniqueName="[FacturasVencidas].[Saldo_colones].[All]" dimensionUniqueName="[FacturasVencidas]" displayFolder="" count="0" memberValueDatatype="5" unbalanced="0"/>
    <cacheHierarchy uniqueName="[FacturasVencidas].[CTA_PRESUPUESTO]" caption="CTA_PRESUPUESTO" attribute="1" defaultMemberUniqueName="[FacturasVencidas].[CTA_PRESUPUESTO].[All]" allUniqueName="[FacturasVencidas].[CTA_PRESUPUESTO].[All]" dimensionUniqueName="[FacturasVencidas]" displayFolder="" count="0" memberValueDatatype="130" unbalanced="0"/>
    <cacheHierarchy uniqueName="[FacturasVencidas].[APLICACION]" caption="APLICACION" attribute="1" defaultMemberUniqueName="[FacturasVencidas].[APLICACION].[All]" allUniqueName="[FacturasVencidas].[APLICACION].[All]" dimensionUniqueName="[FacturasVencidas]" displayFolder="" count="0" memberValueDatatype="130" unbalanced="0"/>
    <cacheHierarchy uniqueName="[FacturasVencidas].[EMBARQUE]" caption="EMBARQUE" attribute="1" defaultMemberUniqueName="[FacturasVencidas].[EMBARQUE].[All]" allUniqueName="[FacturasVencidas].[EMBARQUE].[All]" dimensionUniqueName="[FacturasVencidas]" displayFolder="" count="0" memberValueDatatype="130" unbalanced="0"/>
    <cacheHierarchy uniqueName="[FacturasVencidas].[CONTA_CRED]" caption="CONTA_CRED" attribute="1" defaultMemberUniqueName="[FacturasVencidas].[CONTA_CRED].[All]" allUniqueName="[FacturasVencidas].[CONTA_CRED].[All]" dimensionUniqueName="[FacturasVencidas]" displayFolder="" count="0" memberValueDatatype="130" unbalanced="0"/>
    <cacheHierarchy uniqueName="[PagosAprobados].[Sociedad]" caption="Sociedad" attribute="1" defaultMemberUniqueName="[PagosAprobados].[Sociedad].[All]" allUniqueName="[PagosAprobados].[Sociedad].[All]" dimensionUniqueName="[PagosAprobados]" displayFolder="" count="0" memberValueDatatype="130" unbalanced="0"/>
    <cacheHierarchy uniqueName="[PagosAprobados].[Moneda]" caption="Moneda" attribute="1" defaultMemberUniqueName="[PagosAprobados].[Moneda].[All]" allUniqueName="[PagosAprobados].[Moneda].[All]" dimensionUniqueName="[PagosAprobados]" displayFolder="" count="0" memberValueDatatype="130" unbalanced="0"/>
    <cacheHierarchy uniqueName="[PagosAprobados].[Proveedor]" caption="Proveedor" attribute="1" defaultMemberUniqueName="[PagosAprobados].[Proveedor].[All]" allUniqueName="[PagosAprobados].[Proveedor].[All]" dimensionUniqueName="[PagosAprobados]" displayFolder="" count="0" memberValueDatatype="130" unbalanced="0"/>
    <cacheHierarchy uniqueName="[PagosAprobados].[Fecha Documento]" caption="Fecha Documento" attribute="1" defaultMemberUniqueName="[PagosAprobados].[Fecha Documento].[All]" allUniqueName="[PagosAprobados].[Fecha Documento].[All]" dimensionUniqueName="[PagosAprobados]" displayFolder="" count="0" memberValueDatatype="130" unbalanced="0"/>
    <cacheHierarchy uniqueName="[PagosAprobados].[Factura]" caption="Factura" attribute="1" defaultMemberUniqueName="[PagosAprobados].[Factura].[All]" allUniqueName="[PagosAprobados].[Factura].[All]" dimensionUniqueName="[PagosAprobados]" displayFolder="" count="0" memberValueDatatype="130" unbalanced="0"/>
    <cacheHierarchy uniqueName="[PagosAprobados].[Rango Mora]" caption="Rango Mora" attribute="1" defaultMemberUniqueName="[PagosAprobados].[Rango Mora].[All]" allUniqueName="[PagosAprobados].[Rango Mora].[All]" dimensionUniqueName="[PagosAprobados]" displayFolder="" count="0" memberValueDatatype="130" unbalanced="0"/>
    <cacheHierarchy uniqueName="[PagosAprobados].[Monto Original]" caption="Monto Original" attribute="1" defaultMemberUniqueName="[PagosAprobados].[Monto Original].[All]" allUniqueName="[PagosAprobados].[Monto Original].[All]" dimensionUniqueName="[PagosAprobados]" displayFolder="" count="0" memberValueDatatype="5" unbalanced="0"/>
    <cacheHierarchy uniqueName="[PagosAprobados].[Saldo a Pagar]" caption="Saldo a Pagar" attribute="1" defaultMemberUniqueName="[PagosAprobados].[Saldo a Pagar].[All]" allUniqueName="[PagosAprobados].[Saldo a Pagar].[All]" dimensionUniqueName="[PagosAprobados]" displayFolder="" count="0" memberValueDatatype="5" unbalanced="0"/>
    <cacheHierarchy uniqueName="[PagosAprobados].[Abono]" caption="Abono" attribute="1" defaultMemberUniqueName="[PagosAprobados].[Abono].[All]" allUniqueName="[PagosAprobados].[Abono].[All]" dimensionUniqueName="[PagosAprobados]" displayFolder="" count="0" memberValueDatatype="20" unbalanced="0"/>
    <cacheHierarchy uniqueName="[PagosAprobados].[Descripcion CTA Presup]" caption="Descripcion CTA Presup" attribute="1" defaultMemberUniqueName="[PagosAprobados].[Descripcion CTA Presup].[All]" allUniqueName="[PagosAprobados].[Descripcion CTA Presup].[All]" dimensionUniqueName="[PagosAprobados]" displayFolder="" count="0" memberValueDatatype="130" unbalanced="0"/>
    <cacheHierarchy uniqueName="[PagosAprobados].[Tipo Proveedor]" caption="Tipo Proveedor" attribute="1" defaultMemberUniqueName="[PagosAprobados].[Tipo Proveedor].[All]" allUniqueName="[PagosAprobados].[Tipo Proveedor].[All]" dimensionUniqueName="[PagosAprobados]" displayFolder="" count="0" memberValueDatatype="130" unbalanced="0"/>
    <cacheHierarchy uniqueName="[PagosAprobados].[SaldoUSD]" caption="SaldoUSD" attribute="1" defaultMemberUniqueName="[PagosAprobados].[SaldoUSD].[All]" allUniqueName="[PagosAprobados].[SaldoUSD].[All]" dimensionUniqueName="[PagosAprobados]" displayFolder="" count="0" memberValueDatatype="5" unbalanced="0"/>
    <cacheHierarchy uniqueName="[PagosAprobados].[SaldoCOL]" caption="SaldoCOL" attribute="1" defaultMemberUniqueName="[PagosAprobados].[SaldoCOL].[All]" allUniqueName="[PagosAprobados].[SaldoCOL].[All]" dimensionUniqueName="[PagosAprobados]" displayFolder="" count="0" memberValueDatatype="5" unbalanced="0"/>
    <cacheHierarchy uniqueName="[PagosAprobados].[AbonoAprobCOL]" caption="AbonoAprobCOL" attribute="1" defaultMemberUniqueName="[PagosAprobados].[AbonoAprobCOL].[All]" allUniqueName="[PagosAprobados].[AbonoAprobCOL].[All]" dimensionUniqueName="[PagosAprobados]" displayFolder="" count="0" memberValueDatatype="5" unbalanced="0"/>
    <cacheHierarchy uniqueName="[PagosAprobados].[AbonoAprobUSD]" caption="AbonoAprobUSD" attribute="1" defaultMemberUniqueName="[PagosAprobados].[AbonoAprobUSD].[All]" allUniqueName="[PagosAprobados].[AbonoAprobUSD].[All]" dimensionUniqueName="[PagosAprobados]" displayFolder="" count="0" memberValueDatatype="5" unbalanced="0"/>
    <cacheHierarchy uniqueName="[PagosAprobadosCredCont].[Sociedad]" caption="Sociedad" attribute="1" defaultMemberUniqueName="[PagosAprobadosCredCont].[Sociedad].[All]" allUniqueName="[PagosAprobadosCredCont].[Sociedad].[All]" dimensionUniqueName="[PagosAprobadosCredCont]" displayFolder="" count="0" memberValueDatatype="130" unbalanced="0"/>
    <cacheHierarchy uniqueName="[PagosAprobadosCredCont].[Moneda]" caption="Moneda" attribute="1" defaultMemberUniqueName="[PagosAprobadosCredCont].[Moneda].[All]" allUniqueName="[PagosAprobadosCredCont].[Moneda].[All]" dimensionUniqueName="[PagosAprobadosCredCont]" displayFolder="" count="0" memberValueDatatype="130" unbalanced="0"/>
    <cacheHierarchy uniqueName="[PagosAprobadosCredCont].[Proveedor]" caption="Proveedor" attribute="1" defaultMemberUniqueName="[PagosAprobadosCredCont].[Proveedor].[All]" allUniqueName="[PagosAprobadosCredCont].[Proveedor].[All]" dimensionUniqueName="[PagosAprobadosCredCont]" displayFolder="" count="0" memberValueDatatype="130" unbalanced="0"/>
    <cacheHierarchy uniqueName="[PagosAprobadosCredCont].[Fecha Documento]" caption="Fecha Documento" attribute="1" time="1" defaultMemberUniqueName="[PagosAprobadosCredCont].[Fecha Documento].[All]" allUniqueName="[PagosAprobadosCredCont].[Fecha Documento].[All]" dimensionUniqueName="[PagosAprobadosCredCont]" displayFolder="" count="0" memberValueDatatype="7" unbalanced="0"/>
    <cacheHierarchy uniqueName="[PagosAprobadosCredCont].[Factura]" caption="Factura" attribute="1" defaultMemberUniqueName="[PagosAprobadosCredCont].[Factura].[All]" allUniqueName="[PagosAprobadosCredCont].[Factura].[All]" dimensionUniqueName="[PagosAprobadosCredCont]" displayFolder="" count="0" memberValueDatatype="130" unbalanced="0"/>
    <cacheHierarchy uniqueName="[PagosAprobadosCredCont].[Rango Mora]" caption="Rango Mora" attribute="1" defaultMemberUniqueName="[PagosAprobadosCredCont].[Rango Mora].[All]" allUniqueName="[PagosAprobadosCredCont].[Rango Mora].[All]" dimensionUniqueName="[PagosAprobadosCredCont]" displayFolder="" count="0" memberValueDatatype="130" unbalanced="0"/>
    <cacheHierarchy uniqueName="[PagosAprobadosCredCont].[Monto Original]" caption="Monto Original" attribute="1" defaultMemberUniqueName="[PagosAprobadosCredCont].[Monto Original].[All]" allUniqueName="[PagosAprobadosCredCont].[Monto Original].[All]" dimensionUniqueName="[PagosAprobadosCredCont]" displayFolder="" count="0" memberValueDatatype="5" unbalanced="0"/>
    <cacheHierarchy uniqueName="[PagosAprobadosCredCont].[Saldo a Pagar]" caption="Saldo a Pagar" attribute="1" defaultMemberUniqueName="[PagosAprobadosCredCont].[Saldo a Pagar].[All]" allUniqueName="[PagosAprobadosCredCont].[Saldo a Pagar].[All]" dimensionUniqueName="[PagosAprobadosCredCont]" displayFolder="" count="0" memberValueDatatype="5" unbalanced="0"/>
    <cacheHierarchy uniqueName="[PagosAprobadosCredCont].[Abono]" caption="Abono" attribute="1" defaultMemberUniqueName="[PagosAprobadosCredCont].[Abono].[All]" allUniqueName="[PagosAprobadosCredCont].[Abono].[All]" dimensionUniqueName="[PagosAprobadosCredCont]" displayFolder="" count="0" memberValueDatatype="5" unbalanced="0"/>
    <cacheHierarchy uniqueName="[PagosAprobadosCredCont].[Descripcion CTA Presup]" caption="Descripcion CTA Presup" attribute="1" defaultMemberUniqueName="[PagosAprobadosCredCont].[Descripcion CTA Presup].[All]" allUniqueName="[PagosAprobadosCredCont].[Descripcion CTA Presup].[All]" dimensionUniqueName="[PagosAprobadosCredCont]" displayFolder="" count="2" memberValueDatatype="130" unbalanced="0">
      <fieldsUsage count="2">
        <fieldUsage x="-1"/>
        <fieldUsage x="0"/>
      </fieldsUsage>
    </cacheHierarchy>
    <cacheHierarchy uniqueName="[PagosAprobadosCredCont].[Tipo Proveedor]" caption="Tipo Proveedor" attribute="1" defaultMemberUniqueName="[PagosAprobadosCredCont].[Tipo Proveedor].[All]" allUniqueName="[PagosAprobadosCredCont].[Tipo Proveedor].[All]" dimensionUniqueName="[PagosAprobadosCredCont]" displayFolder="" count="0" memberValueDatatype="130" unbalanced="0"/>
    <cacheHierarchy uniqueName="[PagosAprobadosCredCont].[SaldoDOLARES]" caption="SaldoDOLARES" attribute="1" defaultMemberUniqueName="[PagosAprobadosCredCont].[SaldoDOLARES].[All]" allUniqueName="[PagosAprobadosCredCont].[SaldoDOLARES].[All]" dimensionUniqueName="[PagosAprobadosCredCont]" displayFolder="" count="0" memberValueDatatype="5" unbalanced="0"/>
    <cacheHierarchy uniqueName="[PagosAprobadosCredCont].[SaldoCOLONES]" caption="SaldoCOLONES" attribute="1" defaultMemberUniqueName="[PagosAprobadosCredCont].[SaldoCOLONES].[All]" allUniqueName="[PagosAprobadosCredCont].[SaldoCOLONES].[All]" dimensionUniqueName="[PagosAprobadosCredCont]" displayFolder="" count="0" memberValueDatatype="5" unbalanced="0"/>
    <cacheHierarchy uniqueName="[PagosAprobadosCredCont].[AbonoAprobCOLONES]" caption="AbonoAprobCOLONES" attribute="1" defaultMemberUniqueName="[PagosAprobadosCredCont].[AbonoAprobCOLONES].[All]" allUniqueName="[PagosAprobadosCredCont].[AbonoAprobCOLONES].[All]" dimensionUniqueName="[PagosAprobadosCredCont]" displayFolder="" count="0" memberValueDatatype="5" unbalanced="0"/>
    <cacheHierarchy uniqueName="[PagosAprobadosCredCont].[AbonoAprobDOLARES]" caption="AbonoAprobDOLARES" attribute="1" defaultMemberUniqueName="[PagosAprobadosCredCont].[AbonoAprobDOLARES].[All]" allUniqueName="[PagosAprobadosCredCont].[AbonoAprobDOLARES].[All]" dimensionUniqueName="[PagosAprobadosCredCont]" displayFolder="" count="0" memberValueDatatype="5" unbalanced="0"/>
    <cacheHierarchy uniqueName="[PagosAprobadosCredCont].[Cta Presupuesto]" caption="Cta Presupuesto" attribute="1" defaultMemberUniqueName="[PagosAprobadosCredCont].[Cta Presupuesto].[All]" allUniqueName="[PagosAprobadosCredCont].[Cta Presupuesto].[All]" dimensionUniqueName="[PagosAprobadosCredCont]" displayFolder="" count="0" memberValueDatatype="130" unbalanced="0"/>
    <cacheHierarchy uniqueName="[PagosAprobadosCredCont].[Observaciones]" caption="Observaciones" attribute="1" defaultMemberUniqueName="[PagosAprobadosCredCont].[Observaciones].[All]" allUniqueName="[PagosAprobadosCredCont].[Observaciones].[All]" dimensionUniqueName="[PagosAprobadosCredCont]" displayFolder="" count="0" memberValueDatatype="130" unbalanced="0"/>
    <cacheHierarchy uniqueName="[PagosAprobadosCredCont].[SaldoDOL]" caption="SaldoDOL" attribute="1" defaultMemberUniqueName="[PagosAprobadosCredCont].[SaldoDOL].[All]" allUniqueName="[PagosAprobadosCredCont].[SaldoDOL].[All]" dimensionUniqueName="[PagosAprobadosCredCont]" displayFolder="" count="0" memberValueDatatype="5" unbalanced="0"/>
    <cacheHierarchy uniqueName="[PagosAprobadosCredCont].[AbonoAprobDOL]" caption="AbonoAprobDOL" attribute="1" defaultMemberUniqueName="[PagosAprobadosCredCont].[AbonoAprobDOL].[All]" allUniqueName="[PagosAprobadosCredCont].[AbonoAprobDOL].[All]" dimensionUniqueName="[PagosAprobadosCredCont]" displayFolder="" count="0" memberValueDatatype="5" unbalanced="0"/>
    <cacheHierarchy uniqueName="[PagosAprobadosCredCont].[Fecha Documento (Year)]" caption="Fecha Documento (Year)" attribute="1" defaultMemberUniqueName="[PagosAprobadosCredCont].[Fecha Documento (Year)].[All]" allUniqueName="[PagosAprobadosCredCont].[Fecha Documento (Year)].[All]" dimensionUniqueName="[PagosAprobadosCredCont]" displayFolder="" count="0" memberValueDatatype="130" unbalanced="0"/>
    <cacheHierarchy uniqueName="[PagosAprobadosCredCont].[Fecha Documento (Quarter)]" caption="Fecha Documento (Quarter)" attribute="1" defaultMemberUniqueName="[PagosAprobadosCredCont].[Fecha Documento (Quarter)].[All]" allUniqueName="[PagosAprobadosCredCont].[Fecha Documento (Quarter)].[All]" dimensionUniqueName="[PagosAprobadosCredCont]" displayFolder="" count="0" memberValueDatatype="130" unbalanced="0"/>
    <cacheHierarchy uniqueName="[PagosAprobadosCredCont].[Fecha Documento (Month)]" caption="Fecha Documento (Month)" attribute="1" defaultMemberUniqueName="[PagosAprobadosCredCont].[Fecha Documento (Month)].[All]" allUniqueName="[PagosAprobadosCredCont].[Fecha Documento (Month)].[All]" dimensionUniqueName="[PagosAprobadosCredCont]" displayFolder="" count="0" memberValueDatatype="130" unbalanced="0"/>
    <cacheHierarchy uniqueName="[PagosContado].[Sociedad]" caption="Sociedad" attribute="1" defaultMemberUniqueName="[PagosContado].[Sociedad].[All]" allUniqueName="[PagosContado].[Sociedad].[All]" dimensionUniqueName="[PagosContado]" displayFolder="" count="0" memberValueDatatype="130" unbalanced="0"/>
    <cacheHierarchy uniqueName="[PagosContado].[Moneda]" caption="Moneda" attribute="1" defaultMemberUniqueName="[PagosContado].[Moneda].[All]" allUniqueName="[PagosContado].[Moneda].[All]" dimensionUniqueName="[PagosContado]" displayFolder="" count="0" memberValueDatatype="130" unbalanced="0"/>
    <cacheHierarchy uniqueName="[PagosContado].[Proveedor]" caption="Proveedor" attribute="1" defaultMemberUniqueName="[PagosContado].[Proveedor].[All]" allUniqueName="[PagosContado].[Proveedor].[All]" dimensionUniqueName="[PagosContado]" displayFolder="" count="0" memberValueDatatype="130" unbalanced="0"/>
    <cacheHierarchy uniqueName="[PagosContado].[Fecha Documento]" caption="Fecha Documento" attribute="1" defaultMemberUniqueName="[PagosContado].[Fecha Documento].[All]" allUniqueName="[PagosContado].[Fecha Documento].[All]" dimensionUniqueName="[PagosContado]" displayFolder="" count="0" memberValueDatatype="130" unbalanced="0"/>
    <cacheHierarchy uniqueName="[PagosContado].[Factura]" caption="Factura" attribute="1" defaultMemberUniqueName="[PagosContado].[Factura].[All]" allUniqueName="[PagosContado].[Factura].[All]" dimensionUniqueName="[PagosContado]" displayFolder="" count="0" memberValueDatatype="20" unbalanced="0"/>
    <cacheHierarchy uniqueName="[PagosContado].[Rango Mora]" caption="Rango Mora" attribute="1" defaultMemberUniqueName="[PagosContado].[Rango Mora].[All]" allUniqueName="[PagosContado].[Rango Mora].[All]" dimensionUniqueName="[PagosContado]" displayFolder="" count="0" memberValueDatatype="130" unbalanced="0"/>
    <cacheHierarchy uniqueName="[PagosContado].[Monto Original]" caption="Monto Original" attribute="1" defaultMemberUniqueName="[PagosContado].[Monto Original].[All]" allUniqueName="[PagosContado].[Monto Original].[All]" dimensionUniqueName="[PagosContado]" displayFolder="" count="0" memberValueDatatype="5" unbalanced="0"/>
    <cacheHierarchy uniqueName="[PagosContado].[Saldo a Pagar]" caption="Saldo a Pagar" attribute="1" defaultMemberUniqueName="[PagosContado].[Saldo a Pagar].[All]" allUniqueName="[PagosContado].[Saldo a Pagar].[All]" dimensionUniqueName="[PagosContado]" displayFolder="" count="0" memberValueDatatype="5" unbalanced="0"/>
    <cacheHierarchy uniqueName="[PagosContado].[Abono]" caption="Abono" attribute="1" defaultMemberUniqueName="[PagosContado].[Abono].[All]" allUniqueName="[PagosContado].[Abono].[All]" dimensionUniqueName="[PagosContado]" displayFolder="" count="0" memberValueDatatype="5" unbalanced="0"/>
    <cacheHierarchy uniqueName="[PagosContado].[Cta Presupuesto]" caption="Cta Presupuesto" attribute="1" defaultMemberUniqueName="[PagosContado].[Cta Presupuesto].[All]" allUniqueName="[PagosContado].[Cta Presupuesto].[All]" dimensionUniqueName="[PagosContado]" displayFolder="" count="0" memberValueDatatype="130" unbalanced="0"/>
    <cacheHierarchy uniqueName="[PagosContado].[Descripcion CTA Presup]" caption="Descripcion CTA Presup" attribute="1" defaultMemberUniqueName="[PagosContado].[Descripcion CTA Presup].[All]" allUniqueName="[PagosContado].[Descripcion CTA Presup].[All]" dimensionUniqueName="[PagosContado]" displayFolder="" count="0" memberValueDatatype="130" unbalanced="0"/>
    <cacheHierarchy uniqueName="[PagosContado].[Tipo Proveedor]" caption="Tipo Proveedor" attribute="1" defaultMemberUniqueName="[PagosContado].[Tipo Proveedor].[All]" allUniqueName="[PagosContado].[Tipo Proveedor].[All]" dimensionUniqueName="[PagosContado]" displayFolder="" count="0" memberValueDatatype="130" unbalanced="0"/>
    <cacheHierarchy uniqueName="[PagosContado].[Column1]" caption="Column1" attribute="1" defaultMemberUniqueName="[PagosContado].[Column1].[All]" allUniqueName="[PagosContado].[Column1].[All]" dimensionUniqueName="[PagosContado]" displayFolder="" count="0" memberValueDatatype="130" unbalanced="0"/>
    <cacheHierarchy uniqueName="[PagosContado].[SaldoCOL]" caption="SaldoCOL" attribute="1" defaultMemberUniqueName="[PagosContado].[SaldoCOL].[All]" allUniqueName="[PagosContado].[SaldoCOL].[All]" dimensionUniqueName="[PagosContado]" displayFolder="" count="0" memberValueDatatype="5" unbalanced="0"/>
    <cacheHierarchy uniqueName="[PagosContado].[SaldoDOL]" caption="SaldoDOL" attribute="1" defaultMemberUniqueName="[PagosContado].[SaldoDOL].[All]" allUniqueName="[PagosContado].[SaldoDOL].[All]" dimensionUniqueName="[PagosContado]" displayFolder="" count="0" memberValueDatatype="5" unbalanced="0"/>
    <cacheHierarchy uniqueName="[PagosContado].[AbonoAprobCOL]" caption="AbonoAprobCOL" attribute="1" defaultMemberUniqueName="[PagosContado].[AbonoAprobCOL].[All]" allUniqueName="[PagosContado].[AbonoAprobCOL].[All]" dimensionUniqueName="[PagosContado]" displayFolder="" count="0" memberValueDatatype="5" unbalanced="0"/>
    <cacheHierarchy uniqueName="[PagosContado].[AbonoAprobDOL]" caption="AbonoAprobDOL" attribute="1" defaultMemberUniqueName="[PagosContado].[AbonoAprobDOL].[All]" allUniqueName="[PagosContado].[AbonoAprobDOL].[All]" dimensionUniqueName="[PagosContado]" displayFolder="" count="0" memberValueDatatype="5" unbalanced="0"/>
    <cacheHierarchy uniqueName="[RC_HISTO_CP].[cia]" caption="cia" attribute="1" defaultMemberUniqueName="[RC_HISTO_CP].[cia].[All]" allUniqueName="[RC_HISTO_CP].[cia].[All]" dimensionUniqueName="[RC_HISTO_CP]" displayFolder="" count="0" memberValueDatatype="130" unbalanced="0"/>
    <cacheHierarchy uniqueName="[RC_HISTO_CP].[PROVEEDOR]" caption="PROVEEDOR" attribute="1" defaultMemberUniqueName="[RC_HISTO_CP].[PROVEEDOR].[All]" allUniqueName="[RC_HISTO_CP].[PROVEEDOR].[All]" dimensionUniqueName="[RC_HISTO_CP]" displayFolder="" count="0" memberValueDatatype="130" unbalanced="0"/>
    <cacheHierarchy uniqueName="[RC_HISTO_CP].[ACTIVO]" caption="ACTIVO" attribute="1" defaultMemberUniqueName="[RC_HISTO_CP].[ACTIVO].[All]" allUniqueName="[RC_HISTO_CP].[ACTIVO].[All]" dimensionUniqueName="[RC_HISTO_CP]" displayFolder="" count="0" memberValueDatatype="130" unbalanced="0"/>
    <cacheHierarchy uniqueName="[RC_HISTO_CP].[DIAS_CREDITO]" caption="DIAS_CREDITO" attribute="1" defaultMemberUniqueName="[RC_HISTO_CP].[DIAS_CREDITO].[All]" allUniqueName="[RC_HISTO_CP].[DIAS_CREDITO].[All]" dimensionUniqueName="[RC_HISTO_CP]" displayFolder="" count="0" memberValueDatatype="130" unbalanced="0"/>
    <cacheHierarchy uniqueName="[RC_HISTO_CP].[CATEGORIA]" caption="CATEGORIA" attribute="1" defaultMemberUniqueName="[RC_HISTO_CP].[CATEGORIA].[All]" allUniqueName="[RC_HISTO_CP].[CATEGORIA].[All]" dimensionUniqueName="[RC_HISTO_CP]" displayFolder="" count="0" memberValueDatatype="130" unbalanced="0"/>
    <cacheHierarchy uniqueName="[RC_HISTO_CP].[NOMBRE]" caption="NOMBRE" attribute="1" defaultMemberUniqueName="[RC_HISTO_CP].[NOMBRE].[All]" allUniqueName="[RC_HISTO_CP].[NOMBRE].[All]" dimensionUniqueName="[RC_HISTO_CP]" displayFolder="" count="0" memberValueDatatype="130" unbalanced="0"/>
    <cacheHierarchy uniqueName="[RC_HISTO_CP].[CIA_PROV]" caption="CIA_PROV" attribute="1" defaultMemberUniqueName="[RC_HISTO_CP].[CIA_PROV].[All]" allUniqueName="[RC_HISTO_CP].[CIA_PROV].[All]" dimensionUniqueName="[RC_HISTO_CP]" displayFolder="" count="0" memberValueDatatype="130" unbalanced="0"/>
    <cacheHierarchy uniqueName="[RC_HISTO_CP].[DOCUMENTO]" caption="DOCUMENTO" attribute="1" defaultMemberUniqueName="[RC_HISTO_CP].[DOCUMENTO].[All]" allUniqueName="[RC_HISTO_CP].[DOCUMENTO].[All]" dimensionUniqueName="[RC_HISTO_CP]" displayFolder="" count="0" memberValueDatatype="130" unbalanced="0"/>
    <cacheHierarchy uniqueName="[RC_HISTO_CP].[FECHA_DOCUMENTO]" caption="FECHA_DOCUMENTO" attribute="1" defaultMemberUniqueName="[RC_HISTO_CP].[FECHA_DOCUMENTO].[All]" allUniqueName="[RC_HISTO_CP].[FECHA_DOCUMENTO].[All]" dimensionUniqueName="[RC_HISTO_CP]" displayFolder="" count="0" memberValueDatatype="130" unbalanced="0"/>
    <cacheHierarchy uniqueName="[RC_HISTO_CP].[FECHA_VENCE]" caption="FECHA_VENCE" attribute="1" defaultMemberUniqueName="[RC_HISTO_CP].[FECHA_VENCE].[All]" allUniqueName="[RC_HISTO_CP].[FECHA_VENCE].[All]" dimensionUniqueName="[RC_HISTO_CP]" displayFolder="" count="0" memberValueDatatype="130" unbalanced="0"/>
    <cacheHierarchy uniqueName="[RC_HISTO_CP].[ESTAD_MORA]" caption="ESTAD_MORA" attribute="1" defaultMemberUniqueName="[RC_HISTO_CP].[ESTAD_MORA].[All]" allUniqueName="[RC_HISTO_CP].[ESTAD_MORA].[All]" dimensionUniqueName="[RC_HISTO_CP]" displayFolder="" count="0" memberValueDatatype="130" unbalanced="0"/>
    <cacheHierarchy uniqueName="[RC_HISTO_CP].[SALDOLOCAL]" caption="SALDOLOCAL" attribute="1" defaultMemberUniqueName="[RC_HISTO_CP].[SALDOLOCAL].[All]" allUniqueName="[RC_HISTO_CP].[SALDOLOCAL].[All]" dimensionUniqueName="[RC_HISTO_CP]" displayFolder="" count="0" memberValueDatatype="5" unbalanced="0"/>
    <cacheHierarchy uniqueName="[RC_HISTO_CP].[MONEDA]" caption="MONEDA" attribute="1" defaultMemberUniqueName="[RC_HISTO_CP].[MONEDA].[All]" allUniqueName="[RC_HISTO_CP].[MONEDA].[All]" dimensionUniqueName="[RC_HISTO_CP]" displayFolder="" count="0" memberValueDatatype="130" unbalanced="0"/>
    <cacheHierarchy uniqueName="[RC_HISTO_CP].[fechaCorte]" caption="fechaCorte" attribute="1" defaultMemberUniqueName="[RC_HISTO_CP].[fechaCorte].[All]" allUniqueName="[RC_HISTO_CP].[fechaCorte].[All]" dimensionUniqueName="[RC_HISTO_CP]" displayFolder="" count="0" memberValueDatatype="130" unbalanced="0"/>
    <cacheHierarchy uniqueName="[RC_HISTO_CP].[SALDO_DOLAR]" caption="SALDO_DOLAR" attribute="1" defaultMemberUniqueName="[RC_HISTO_CP].[SALDO_DOLAR].[All]" allUniqueName="[RC_HISTO_CP].[SALDO_DOLAR].[All]" dimensionUniqueName="[RC_HISTO_CP]" displayFolder="" count="0" memberValueDatatype="5" unbalanced="0"/>
    <cacheHierarchy uniqueName="[RC_HISTO_CP].[TIPO_PROVEEDOR]" caption="TIPO_PROVEEDOR" attribute="1" defaultMemberUniqueName="[RC_HISTO_CP].[TIPO_PROVEEDOR].[All]" allUniqueName="[RC_HISTO_CP].[TIPO_PROVEEDOR].[All]" dimensionUniqueName="[RC_HISTO_CP]" displayFolder="" count="0" memberValueDatatype="130" unbalanced="0"/>
    <cacheHierarchy uniqueName="[RC_HISTO_CP].[MONTO]" caption="MONTO" attribute="1" defaultMemberUniqueName="[RC_HISTO_CP].[MONTO].[All]" allUniqueName="[RC_HISTO_CP].[MONTO].[All]" dimensionUniqueName="[RC_HISTO_CP]" displayFolder="" count="0" memberValueDatatype="5" unbalanced="0"/>
    <cacheHierarchy uniqueName="[Rolling_Calendario].[Fecha]" caption="Fecha" attribute="1" time="1" defaultMemberUniqueName="[Rolling_Calendario].[Fecha].[All]" allUniqueName="[Rolling_Calendario].[Fecha].[All]" dimensionUniqueName="[Rolling_Calendario]" displayFolder="" count="0" memberValueDatatype="7" unbalanced="0"/>
    <cacheHierarchy uniqueName="[Rolling_Calendario].[Año]" caption="Año" attribute="1" defaultMemberUniqueName="[Rolling_Calendario].[Año].[All]" allUniqueName="[Rolling_Calendario].[Año].[All]" dimensionUniqueName="[Rolling_Calendario]" displayFolder="" count="0" memberValueDatatype="20" unbalanced="0"/>
    <cacheHierarchy uniqueName="[Rolling_Calendario].[Nombre del mes]" caption="Nombre del mes" attribute="1" defaultMemberUniqueName="[Rolling_Calendario].[Nombre del mes].[All]" allUniqueName="[Rolling_Calendario].[Nombre del mes].[All]" dimensionUniqueName="[Rolling_Calendario]" displayFolder="" count="0" memberValueDatatype="130" unbalanced="0"/>
    <cacheHierarchy uniqueName="[Rolling_Calendario].[Mes]" caption="Mes" attribute="1" defaultMemberUniqueName="[Rolling_Calendario].[Mes].[All]" allUniqueName="[Rolling_Calendario].[Mes].[All]" dimensionUniqueName="[Rolling_Calendario]" displayFolder="" count="0" memberValueDatatype="20" unbalanced="0"/>
    <cacheHierarchy uniqueName="[Rolling_Calendario].[Semana del año]" caption="Semana del año" attribute="1" defaultMemberUniqueName="[Rolling_Calendario].[Semana del año].[All]" allUniqueName="[Rolling_Calendario].[Semana del año].[All]" dimensionUniqueName="[Rolling_Calendario]" displayFolder="" count="0" memberValueDatatype="20" unbalanced="0"/>
    <cacheHierarchy uniqueName="[Rolling_Calendario].[Nombre del día]" caption="Nombre del día" attribute="1" defaultMemberUniqueName="[Rolling_Calendario].[Nombre del día].[All]" allUniqueName="[Rolling_Calendario].[Nombre del día].[All]" dimensionUniqueName="[Rolling_Calendario]" displayFolder="" count="0" memberValueDatatype="130" unbalanced="0"/>
    <cacheHierarchy uniqueName="[Rolling_Calendario].[Trimestre]" caption="Trimestre" attribute="1" defaultMemberUniqueName="[Rolling_Calendario].[Trimestre].[All]" allUniqueName="[Rolling_Calendario].[Trimestre].[All]" dimensionUniqueName="[Rolling_Calendario]" displayFolder="" count="0" memberValueDatatype="20" unbalanced="0"/>
    <cacheHierarchy uniqueName="[Rolling_Calendario].[Fecha (Year)]" caption="Fecha (Year)" attribute="1" defaultMemberUniqueName="[Rolling_Calendario].[Fecha (Year)].[All]" allUniqueName="[Rolling_Calendario].[Fecha (Year)].[All]" dimensionUniqueName="[Rolling_Calendario]" displayFolder="" count="0" memberValueDatatype="130" unbalanced="0"/>
    <cacheHierarchy uniqueName="[Rolling_Calendario].[Fecha (Quarter)]" caption="Fecha (Quarter)" attribute="1" defaultMemberUniqueName="[Rolling_Calendario].[Fecha (Quarter)].[All]" allUniqueName="[Rolling_Calendario].[Fecha (Quarter)].[All]" dimensionUniqueName="[Rolling_Calendario]" displayFolder="" count="0" memberValueDatatype="130" unbalanced="0"/>
    <cacheHierarchy uniqueName="[Rolling_Calendario].[Fecha (Month)]" caption="Fecha (Month)" attribute="1" defaultMemberUniqueName="[Rolling_Calendario].[Fecha (Month)].[All]" allUniqueName="[Rolling_Calendario].[Fecha (Month)].[All]" dimensionUniqueName="[Rolling_Calendario]" displayFolder="" count="0" memberValueDatatype="130" unbalanced="0"/>
    <cacheHierarchy uniqueName="[vista_abonos_cco_cilt].[EMPLEADO]" caption="EMPLEADO" attribute="1" defaultMemberUniqueName="[vista_abonos_cco_cilt].[EMPLEADO].[All]" allUniqueName="[vista_abonos_cco_cilt].[EMPLEADO].[All]" dimensionUniqueName="[vista_abonos_cco_cilt]" displayFolder="" count="0" memberValueDatatype="130" unbalanced="0"/>
    <cacheHierarchy uniqueName="[vista_abonos_cco_cilt].[NOMBRE]" caption="NOMBRE" attribute="1" defaultMemberUniqueName="[vista_abonos_cco_cilt].[NOMBRE].[All]" allUniqueName="[vista_abonos_cco_cilt].[NOMBRE].[All]" dimensionUniqueName="[vista_abonos_cco_cilt]" displayFolder="" count="0" memberValueDatatype="130" unbalanced="0"/>
    <cacheHierarchy uniqueName="[vista_abonos_cco_cilt].[CONCEPTO]" caption="CONCEPTO" attribute="1" defaultMemberUniqueName="[vista_abonos_cco_cilt].[CONCEPTO].[All]" allUniqueName="[vista_abonos_cco_cilt].[CONCEPTO].[All]" dimensionUniqueName="[vista_abonos_cco_cilt]" displayFolder="" count="0" memberValueDatatype="130" unbalanced="0"/>
    <cacheHierarchy uniqueName="[vista_abonos_cco_cilt].[DESCRIPCION]" caption="DESCRIPCION" attribute="1" defaultMemberUniqueName="[vista_abonos_cco_cilt].[DESCRIPCION].[All]" allUniqueName="[vista_abonos_cco_cilt].[DESCRIPCION].[All]" dimensionUniqueName="[vista_abonos_cco_cilt]" displayFolder="" count="0" memberValueDatatype="130" unbalanced="0"/>
    <cacheHierarchy uniqueName="[vista_abonos_cco_cilt].[TOTAL]" caption="TOTAL" attribute="1" defaultMemberUniqueName="[vista_abonos_cco_cilt].[TOTAL].[All]" allUniqueName="[vista_abonos_cco_cilt].[TOTAL].[All]" dimensionUniqueName="[vista_abonos_cco_cilt]" displayFolder="" count="0" memberValueDatatype="5" unbalanced="0"/>
    <cacheHierarchy uniqueName="[vista_abonos_cco_cilt].[NUMERO_NOMINA]" caption="NUMERO_NOMINA" attribute="1" defaultMemberUniqueName="[vista_abonos_cco_cilt].[NUMERO_NOMINA].[All]" allUniqueName="[vista_abonos_cco_cilt].[NUMERO_NOMINA].[All]" dimensionUniqueName="[vista_abonos_cco_cilt]" displayFolder="" count="0" memberValueDatatype="20" unbalanced="0"/>
    <cacheHierarchy uniqueName="[vista_abonos_cco_cilt].[FechaInicio]" caption="FechaInicio" attribute="1" time="1" defaultMemberUniqueName="[vista_abonos_cco_cilt].[FechaInicio].[All]" allUniqueName="[vista_abonos_cco_cilt].[FechaInicio].[All]" dimensionUniqueName="[vista_abonos_cco_cilt]" displayFolder="" count="0" memberValueDatatype="7" unbalanced="0"/>
    <cacheHierarchy uniqueName="[vista_abonos_cco_cilt].[FechaFin]" caption="FechaFin" attribute="1" time="1" defaultMemberUniqueName="[vista_abonos_cco_cilt].[FechaFin].[All]" allUniqueName="[vista_abonos_cco_cilt].[FechaFin].[All]" dimensionUniqueName="[vista_abonos_cco_cilt]" displayFolder="" count="0" memberValueDatatype="7" unbalanced="0"/>
    <cacheHierarchy uniqueName="[vista_abonos_cco_cilt].[Empresa]" caption="Empresa" attribute="1" defaultMemberUniqueName="[vista_abonos_cco_cilt].[Empresa].[All]" allUniqueName="[vista_abonos_cco_cilt].[Empresa].[All]" dimensionUniqueName="[vista_abonos_cco_cilt]" displayFolder="" count="0" memberValueDatatype="130" unbalanced="0"/>
    <cacheHierarchy uniqueName="[vista_efectivo_cilt].[Fecha]" caption="Fecha" attribute="1" time="1" defaultMemberUniqueName="[vista_efectivo_cilt].[Fecha].[All]" allUniqueName="[vista_efectivo_cilt].[Fecha].[All]" dimensionUniqueName="[vista_efectivo_cilt]" displayFolder="" count="0" memberValueDatatype="7" unbalanced="0"/>
    <cacheHierarchy uniqueName="[vista_efectivo_cilt].[Ingresos]" caption="Ingresos" attribute="1" defaultMemberUniqueName="[vista_efectivo_cilt].[Ingresos].[All]" allUniqueName="[vista_efectivo_cilt].[Ingresos].[All]" dimensionUniqueName="[vista_efectivo_cilt]" displayFolder="" count="0" memberValueDatatype="5" unbalanced="0"/>
    <cacheHierarchy uniqueName="[vista_efectivo_cilt].[Empresa]" caption="Empresa" attribute="1" defaultMemberUniqueName="[vista_efectivo_cilt].[Empresa].[All]" allUniqueName="[vista_efectivo_cilt].[Empresa].[All]" dimensionUniqueName="[vista_efectivo_cilt]" displayFolder="" count="0" memberValueDatatype="130" unbalanced="0"/>
    <cacheHierarchy uniqueName="[vista_efectivo_cilt].[Ingreso Turismo]" caption="Ingreso Turismo" attribute="1" defaultMemberUniqueName="[vista_efectivo_cilt].[Ingreso Turismo].[All]" allUniqueName="[vista_efectivo_cilt].[Ingreso Turismo].[All]" dimensionUniqueName="[vista_efectivo_cilt]" displayFolder="" count="0" memberValueDatatype="5" unbalanced="0"/>
    <cacheHierarchy uniqueName="[CP_CILT_RYMSA].[FECHA_DOCUMENTO (Month Index)]" caption="FECHA_DOCUMENTO (Month Index)" attribute="1" defaultMemberUniqueName="[CP_CILT_RYMSA].[FECHA_DOCUMENTO (Month Index)].[All]" allUniqueName="[CP_CILT_RYMSA].[FECHA_DOCUMENTO (Month Index)].[All]" dimensionUniqueName="[CP_CILT_RYMSA]" displayFolder="" count="0" memberValueDatatype="20" unbalanced="0" hidden="1"/>
    <cacheHierarchy uniqueName="[CP_CILT_RYMSA].[FECHA_VENCE (Month Index)]" caption="FECHA_VENCE (Month Index)" attribute="1" defaultMemberUniqueName="[CP_CILT_RYMSA].[FECHA_VENCE (Month Index)].[All]" allUniqueName="[CP_CILT_RYMSA].[FECHA_VENCE (Month Index)].[All]" dimensionUniqueName="[CP_CILT_RYMSA]" displayFolder="" count="0" memberValueDatatype="20" unbalanced="0" hidden="1"/>
    <cacheHierarchy uniqueName="[PagosAprobadosCredCont].[Fecha Documento (Month Index)]" caption="Fecha Documento (Month Index)" attribute="1" defaultMemberUniqueName="[PagosAprobadosCredCont].[Fecha Documento (Month Index)].[All]" allUniqueName="[PagosAprobadosCredCont].[Fecha Documento (Month Index)].[All]" dimensionUniqueName="[PagosAprobadosCredCont]" displayFolder="" count="0" memberValueDatatype="20" unbalanced="0" hidden="1"/>
    <cacheHierarchy uniqueName="[Rolling_Calendario].[Fecha (Month Index)]" caption="Fecha (Month Index)" attribute="1" defaultMemberUniqueName="[Rolling_Calendario].[Fecha (Month Index)].[All]" allUniqueName="[Rolling_Calendario].[Fecha (Month Index)].[All]" dimensionUniqueName="[Rolling_Calendario]" displayFolder="" count="0" memberValueDatatype="20" unbalanced="0" hidden="1"/>
    <cacheHierarchy uniqueName="[Measures].[Sum of AbonoAprobCOL]" caption="Sum of AbonoAprobCOL" measure="1" displayFolder="" measureGroup="PagosAprobados" count="0"/>
    <cacheHierarchy uniqueName="[Measures].[Sum of AbonoAprobUSD]" caption="Sum of AbonoAprobUSD" measure="1" displayFolder="" measureGroup="PagosAprobados" count="0"/>
    <cacheHierarchy uniqueName="[Measures].[TotalPagarCRC]" caption="TotalPagarCRC" measure="1" displayFolder="" measureGroup="PagosAprobados" count="0"/>
    <cacheHierarchy uniqueName="[Measures].[TotalPagarUSD]" caption="TotalPagarUSD" measure="1" displayFolder="" measureGroup="PagosAprobados" count="0"/>
    <cacheHierarchy uniqueName="[Measures].[IngresoTotal]" caption="IngresoTotal" measure="1" displayFolder="" measureGroup="vista_efectivo_cilt" count="0"/>
    <cacheHierarchy uniqueName="[Measures].[Presupuesto Pagos]" caption="Presupuesto Pagos" measure="1" displayFolder="" measureGroup="vista_efectivo_cilt" count="0"/>
    <cacheHierarchy uniqueName="[Measures].[TotalPagarCRC2]" caption="TotalPagarCRC2" measure="1" displayFolder="" measureGroup="PagosAprobadosCredCont" count="0" oneField="1">
      <fieldsUsage count="1">
        <fieldUsage x="1"/>
      </fieldsUsage>
    </cacheHierarchy>
    <cacheHierarchy uniqueName="[Measures].[TotalPagarDOLARES]" caption="TotalPagarDOLARES" measure="1" displayFolder="" measureGroup="PagosAprobadosCredCont" count="0" oneField="1">
      <fieldsUsage count="1">
        <fieldUsage x="2"/>
      </fieldsUsage>
    </cacheHierarchy>
    <cacheHierarchy uniqueName="[Measures].[__XL_Count CP_CILT_RYMSA]" caption="__XL_Count CP_CILT_RYMSA" measure="1" displayFolder="" measureGroup="CP_CILT_RYMSA" count="0" hidden="1"/>
    <cacheHierarchy uniqueName="[Measures].[__XL_Count FacturasVencidas]" caption="__XL_Count FacturasVencidas" measure="1" displayFolder="" measureGroup="FacturasVencidas" count="0" hidden="1"/>
    <cacheHierarchy uniqueName="[Measures].[__XL_Count FacturasSinVencer]" caption="__XL_Count FacturasSinVencer" measure="1" displayFolder="" measureGroup="FacturasSinVencer" count="0" hidden="1"/>
    <cacheHierarchy uniqueName="[Measures].[__XL_Count PagosAprobados]" caption="__XL_Count PagosAprobados" measure="1" displayFolder="" measureGroup="PagosAprobados" count="0" hidden="1"/>
    <cacheHierarchy uniqueName="[Measures].[__XL_Count vista_efectivo_cilt]" caption="__XL_Count vista_efectivo_cilt" measure="1" displayFolder="" measureGroup="vista_efectivo_cilt" count="0" hidden="1"/>
    <cacheHierarchy uniqueName="[Measures].[__XL_Count Rolling_Calendario]" caption="__XL_Count Rolling_Calendario" measure="1" displayFolder="" measureGroup="Rolling_Calendario" count="0" hidden="1"/>
    <cacheHierarchy uniqueName="[Measures].[__XL_Count vista_abonos_cco_cilt]" caption="__XL_Count vista_abonos_cco_cilt" measure="1" displayFolder="" measureGroup="vista_abonos_cco_cilt" count="0" hidden="1"/>
    <cacheHierarchy uniqueName="[Measures].[__XL_Count PagosContado]" caption="__XL_Count PagosContado" measure="1" displayFolder="" measureGroup="PagosContado" count="0" hidden="1"/>
    <cacheHierarchy uniqueName="[Measures].[__XL_Count PagosAprobadosCredCont]" caption="__XL_Count PagosAprobadosCredCont" measure="1" displayFolder="" measureGroup="PagosAprobadosCredCont" count="0" hidden="1"/>
    <cacheHierarchy uniqueName="[Measures].[__XL_Count RC_HISTO_CP]" caption="__XL_Count RC_HISTO_CP" measure="1" displayFolder="" measureGroup="RC_HISTO_CP" count="0" hidden="1"/>
    <cacheHierarchy uniqueName="[Measures].[__No measures defined]" caption="__No measures defined" measure="1" displayFolder="" count="0" hidden="1"/>
    <cacheHierarchy uniqueName="[Measures].[Sum of MONTO]" caption="Sum of MONTO" measure="1" displayFolder="" measureGroup="CP_CILT_RYMSA" count="0" hidden="1">
      <extLst>
        <ext xmlns:x15="http://schemas.microsoft.com/office/spreadsheetml/2010/11/main" uri="{B97F6D7D-B522-45F9-BDA1-12C45D357490}">
          <x15:cacheHierarchy aggregatedColumn="11"/>
        </ext>
      </extLst>
    </cacheHierarchy>
    <cacheHierarchy uniqueName="[Measures].[Sum of SALDO]" caption="Sum of SALDO" measure="1" displayFolder="" measureGroup="CP_CILT_RYMSA" count="0" hidden="1">
      <extLst>
        <ext xmlns:x15="http://schemas.microsoft.com/office/spreadsheetml/2010/11/main" uri="{B97F6D7D-B522-45F9-BDA1-12C45D357490}">
          <x15:cacheHierarchy aggregatedColumn="12"/>
        </ext>
      </extLst>
    </cacheHierarchy>
    <cacheHierarchy uniqueName="[Measures].[Sum of Monto_colones]" caption="Sum of Monto_colones" measure="1" displayFolder="" measureGroup="CP_CILT_RYMSA" count="0" hidden="1">
      <extLst>
        <ext xmlns:x15="http://schemas.microsoft.com/office/spreadsheetml/2010/11/main" uri="{B97F6D7D-B522-45F9-BDA1-12C45D357490}">
          <x15:cacheHierarchy aggregatedColumn="13"/>
        </ext>
      </extLst>
    </cacheHierarchy>
    <cacheHierarchy uniqueName="[Measures].[Count of DOCUMENTO]" caption="Count of DOCUMENTO" measure="1" displayFolder="" measureGroup="FacturasVencidas" count="0" hidden="1">
      <extLst>
        <ext xmlns:x15="http://schemas.microsoft.com/office/spreadsheetml/2010/11/main" uri="{B97F6D7D-B522-45F9-BDA1-12C45D357490}">
          <x15:cacheHierarchy aggregatedColumn="51"/>
        </ext>
      </extLst>
    </cacheHierarchy>
    <cacheHierarchy uniqueName="[Measures].[Count of DOCUMENTO 2]" caption="Count of DOCUMENTO 2" measure="1" displayFolder="" measureGroup="FacturasSinVencer" count="0" hidden="1">
      <extLst>
        <ext xmlns:x15="http://schemas.microsoft.com/office/spreadsheetml/2010/11/main" uri="{B97F6D7D-B522-45F9-BDA1-12C45D357490}">
          <x15:cacheHierarchy aggregatedColumn="32"/>
        </ext>
      </extLst>
    </cacheHierarchy>
    <cacheHierarchy uniqueName="[Measures].[Sum of SaldoCOL]" caption="Sum of SaldoCOL" measure="1" displayFolder="" measureGroup="PagosAprobados" count="0" hidden="1">
      <extLst>
        <ext xmlns:x15="http://schemas.microsoft.com/office/spreadsheetml/2010/11/main" uri="{B97F6D7D-B522-45F9-BDA1-12C45D357490}">
          <x15:cacheHierarchy aggregatedColumn="77"/>
        </ext>
      </extLst>
    </cacheHierarchy>
    <cacheHierarchy uniqueName="[Measures].[Sum of SaldoUSD]" caption="Sum of SaldoUSD" measure="1" displayFolder="" measureGroup="PagosAprobados" count="0" hidden="1">
      <extLst>
        <ext xmlns:x15="http://schemas.microsoft.com/office/spreadsheetml/2010/11/main" uri="{B97F6D7D-B522-45F9-BDA1-12C45D357490}">
          <x15:cacheHierarchy aggregatedColumn="76"/>
        </ext>
      </extLst>
    </cacheHierarchy>
    <cacheHierarchy uniqueName="[Measures].[Sum of AbonoAprobCOL 2]" caption="Sum of AbonoAprobCOL 2" measure="1" displayFolder="" measureGroup="PagosAprobados" count="0" hidden="1">
      <extLst>
        <ext xmlns:x15="http://schemas.microsoft.com/office/spreadsheetml/2010/11/main" uri="{B97F6D7D-B522-45F9-BDA1-12C45D357490}">
          <x15:cacheHierarchy aggregatedColumn="78"/>
        </ext>
      </extLst>
    </cacheHierarchy>
    <cacheHierarchy uniqueName="[Measures].[Sum of AbonoAprobUSD 2]" caption="Sum of AbonoAprobUSD 2" measure="1" displayFolder="" measureGroup="PagosAprobados" count="0" hidden="1">
      <extLst>
        <ext xmlns:x15="http://schemas.microsoft.com/office/spreadsheetml/2010/11/main" uri="{B97F6D7D-B522-45F9-BDA1-12C45D357490}">
          <x15:cacheHierarchy aggregatedColumn="79"/>
        </ext>
      </extLst>
    </cacheHierarchy>
    <cacheHierarchy uniqueName="[Measures].[Sum of MONTO 2]" caption="Sum of MONTO 2" measure="1" displayFolder="" measureGroup="FacturasVencidas" count="0" hidden="1">
      <extLst>
        <ext xmlns:x15="http://schemas.microsoft.com/office/spreadsheetml/2010/11/main" uri="{B97F6D7D-B522-45F9-BDA1-12C45D357490}">
          <x15:cacheHierarchy aggregatedColumn="57"/>
        </ext>
      </extLst>
    </cacheHierarchy>
    <cacheHierarchy uniqueName="[Measures].[Sum of MONTO 3]" caption="Sum of MONTO 3" measure="1" displayFolder="" measureGroup="FacturasSinVencer" count="0" hidden="1">
      <extLst>
        <ext xmlns:x15="http://schemas.microsoft.com/office/spreadsheetml/2010/11/main" uri="{B97F6D7D-B522-45F9-BDA1-12C45D357490}">
          <x15:cacheHierarchy aggregatedColumn="38"/>
        </ext>
      </extLst>
    </cacheHierarchy>
    <cacheHierarchy uniqueName="[Measures].[Sum of SaldoUSD 2]" caption="Sum of SaldoUSD 2" measure="1" displayFolder="" measureGroup="CP_CILT_RYMSA" count="0" hidden="1">
      <extLst>
        <ext xmlns:x15="http://schemas.microsoft.com/office/spreadsheetml/2010/11/main" uri="{B97F6D7D-B522-45F9-BDA1-12C45D357490}">
          <x15:cacheHierarchy aggregatedColumn="19"/>
        </ext>
      </extLst>
    </cacheHierarchy>
    <cacheHierarchy uniqueName="[Measures].[Sum of Ingresos]" caption="Sum of Ingresos" measure="1" displayFolder="" measureGroup="vista_efectivo_cilt" count="0" hidden="1">
      <extLst>
        <ext xmlns:x15="http://schemas.microsoft.com/office/spreadsheetml/2010/11/main" uri="{B97F6D7D-B522-45F9-BDA1-12C45D357490}">
          <x15:cacheHierarchy aggregatedColumn="156"/>
        </ext>
      </extLst>
    </cacheHierarchy>
    <cacheHierarchy uniqueName="[Measures].[Sum of Ingreso Turismo]" caption="Sum of Ingreso Turismo" measure="1" displayFolder="" measureGroup="vista_efectivo_cilt" count="0" hidden="1">
      <extLst>
        <ext xmlns:x15="http://schemas.microsoft.com/office/spreadsheetml/2010/11/main" uri="{B97F6D7D-B522-45F9-BDA1-12C45D357490}">
          <x15:cacheHierarchy aggregatedColumn="158"/>
        </ext>
      </extLst>
    </cacheHierarchy>
    <cacheHierarchy uniqueName="[Measures].[Sum of TOTAL]" caption="Sum of TOTAL" measure="1" displayFolder="" measureGroup="vista_abonos_cco_cilt" count="0" hidden="1">
      <extLst>
        <ext xmlns:x15="http://schemas.microsoft.com/office/spreadsheetml/2010/11/main" uri="{B97F6D7D-B522-45F9-BDA1-12C45D357490}">
          <x15:cacheHierarchy aggregatedColumn="150"/>
        </ext>
      </extLst>
    </cacheHierarchy>
    <cacheHierarchy uniqueName="[Measures].[Count of NOMBRE]" caption="Count of NOMBRE" measure="1" displayFolder="" measureGroup="vista_abonos_cco_cilt" count="0" hidden="1">
      <extLst>
        <ext xmlns:x15="http://schemas.microsoft.com/office/spreadsheetml/2010/11/main" uri="{B97F6D7D-B522-45F9-BDA1-12C45D357490}">
          <x15:cacheHierarchy aggregatedColumn="147"/>
        </ext>
      </extLst>
    </cacheHierarchy>
    <cacheHierarchy uniqueName="[Measures].[Sum of SaldoDOL]" caption="Sum of SaldoDOL" measure="1" displayFolder="" measureGroup="PagosAprobadosCredCont" count="0" hidden="1">
      <extLst>
        <ext xmlns:x15="http://schemas.microsoft.com/office/spreadsheetml/2010/11/main" uri="{B97F6D7D-B522-45F9-BDA1-12C45D357490}">
          <x15:cacheHierarchy aggregatedColumn="97"/>
        </ext>
      </extLst>
    </cacheHierarchy>
    <cacheHierarchy uniqueName="[Measures].[Sum of SaldoCOLONES]" caption="Sum of SaldoCOLONES" measure="1" displayFolder="" measureGroup="PagosAprobadosCredCont" count="0" hidden="1">
      <extLst>
        <ext xmlns:x15="http://schemas.microsoft.com/office/spreadsheetml/2010/11/main" uri="{B97F6D7D-B522-45F9-BDA1-12C45D357490}">
          <x15:cacheHierarchy aggregatedColumn="92"/>
        </ext>
      </extLst>
    </cacheHierarchy>
    <cacheHierarchy uniqueName="[Measures].[Sum of AbonoAprobCOLONES]" caption="Sum of AbonoAprobCOLONES" measure="1" displayFolder="" measureGroup="PagosAprobadosCredCont" count="0" hidden="1">
      <extLst>
        <ext xmlns:x15="http://schemas.microsoft.com/office/spreadsheetml/2010/11/main" uri="{B97F6D7D-B522-45F9-BDA1-12C45D357490}">
          <x15:cacheHierarchy aggregatedColumn="93"/>
        </ext>
      </extLst>
    </cacheHierarchy>
    <cacheHierarchy uniqueName="[Measures].[Sum of SaldoDOLARES]" caption="Sum of SaldoDOLARES" measure="1" displayFolder="" measureGroup="PagosAprobadosCredCont" count="0" hidden="1">
      <extLst>
        <ext xmlns:x15="http://schemas.microsoft.com/office/spreadsheetml/2010/11/main" uri="{B97F6D7D-B522-45F9-BDA1-12C45D357490}">
          <x15:cacheHierarchy aggregatedColumn="91"/>
        </ext>
      </extLst>
    </cacheHierarchy>
    <cacheHierarchy uniqueName="[Measures].[Sum of AbonoAprobDOLARES]" caption="Sum of AbonoAprobDOLARES" measure="1" displayFolder="" measureGroup="PagosAprobadosCredCont" count="0" hidden="1">
      <extLst>
        <ext xmlns:x15="http://schemas.microsoft.com/office/spreadsheetml/2010/11/main" uri="{B97F6D7D-B522-45F9-BDA1-12C45D357490}">
          <x15:cacheHierarchy aggregatedColumn="94"/>
        </ext>
      </extLst>
    </cacheHierarchy>
  </cacheHierarchies>
  <kpis count="0"/>
  <dimensions count="11">
    <dimension name="CP_CILT_RYMSA" uniqueName="[CP_CILT_RYMSA]" caption="CP_CILT_RYMSA"/>
    <dimension name="FacturasSinVencer" uniqueName="[FacturasSinVencer]" caption="FacturasSinVencer"/>
    <dimension name="FacturasVencidas" uniqueName="[FacturasVencidas]" caption="FacturasVencidas"/>
    <dimension measure="1" name="Measures" uniqueName="[Measures]" caption="Measures"/>
    <dimension name="PagosAprobados" uniqueName="[PagosAprobados]" caption="PagosAprobados"/>
    <dimension name="PagosAprobadosCredCont" uniqueName="[PagosAprobadosCredCont]" caption="PagosAprobadosCredCont"/>
    <dimension name="PagosContado" uniqueName="[PagosContado]" caption="PagosContado"/>
    <dimension name="RC_HISTO_CP" uniqueName="[RC_HISTO_CP]" caption="RC_HISTO_CP"/>
    <dimension name="Rolling_Calendario" uniqueName="[Rolling_Calendario]" caption="Rolling_Calendario"/>
    <dimension name="vista_abonos_cco_cilt" uniqueName="[vista_abonos_cco_cilt]" caption="vista_abonos_cco_cilt"/>
    <dimension name="vista_efectivo_cilt" uniqueName="[vista_efectivo_cilt]" caption="vista_efectivo_cilt"/>
  </dimensions>
  <measureGroups count="10">
    <measureGroup name="CP_CILT_RYMSA" caption="CP_CILT_RYMSA"/>
    <measureGroup name="FacturasSinVencer" caption="FacturasSinVencer"/>
    <measureGroup name="FacturasVencidas" caption="FacturasVencidas"/>
    <measureGroup name="PagosAprobados" caption="PagosAprobados"/>
    <measureGroup name="PagosAprobadosCredCont" caption="PagosAprobadosCredCont"/>
    <measureGroup name="PagosContado" caption="PagosContado"/>
    <measureGroup name="RC_HISTO_CP" caption="RC_HISTO_CP"/>
    <measureGroup name="Rolling_Calendario" caption="Rolling_Calendario"/>
    <measureGroup name="vista_abonos_cco_cilt" caption="vista_abonos_cco_cilt"/>
    <measureGroup name="vista_efectivo_cilt" caption="vista_efectivo_cilt"/>
  </measureGroups>
  <maps count="15">
    <map measureGroup="0" dimension="0"/>
    <map measureGroup="0" dimension="8"/>
    <map measureGroup="1" dimension="1"/>
    <map measureGroup="1" dimension="8"/>
    <map measureGroup="2" dimension="2"/>
    <map measureGroup="2" dimension="8"/>
    <map measureGroup="3" dimension="4"/>
    <map measureGroup="4" dimension="5"/>
    <map measureGroup="5" dimension="6"/>
    <map measureGroup="6" dimension="7"/>
    <map measureGroup="7" dimension="8"/>
    <map measureGroup="8" dimension="8"/>
    <map measureGroup="8" dimension="9"/>
    <map measureGroup="9" dimension="8"/>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fael Esteban Molina" refreshedDate="45411.432017361112" backgroundQuery="1" createdVersion="3" refreshedVersion="8" minRefreshableVersion="3" recordCount="0" supportSubquery="1" supportAdvancedDrill="1" xr:uid="{9D596D81-0F68-4769-AEA0-B78ECDF8EB96}">
  <cacheSource type="external" connectionId="11">
    <extLst>
      <ext xmlns:x14="http://schemas.microsoft.com/office/spreadsheetml/2009/9/main" uri="{F057638F-6D5F-4e77-A914-E7F072B9BCA8}">
        <x14:sourceConnection name="ThisWorkbookDataModel"/>
      </ext>
    </extLst>
  </cacheSource>
  <cacheFields count="0"/>
  <cacheHierarchies count="203">
    <cacheHierarchy uniqueName="[CP_CILT_RYMSA].[CIA]" caption="CIA" attribute="1" defaultMemberUniqueName="[CP_CILT_RYMSA].[CIA].[All]" allUniqueName="[CP_CILT_RYMSA].[CIA].[All]" dimensionUniqueName="[CP_CILT_RYMSA]" displayFolder="" count="0" memberValueDatatype="130" unbalanced="0"/>
    <cacheHierarchy uniqueName="[CP_CILT_RYMSA].[MONEDA]" caption="MONEDA" attribute="1" defaultMemberUniqueName="[CP_CILT_RYMSA].[MONEDA].[All]" allUniqueName="[CP_CILT_RYMSA].[MONEDA].[All]" dimensionUniqueName="[CP_CILT_RYMSA]" displayFolder="" count="0" memberValueDatatype="130" unbalanced="0"/>
    <cacheHierarchy uniqueName="[CP_CILT_RYMSA].[TIPOPROV]" caption="TIPOPROV" attribute="1" defaultMemberUniqueName="[CP_CILT_RYMSA].[TIPOPROV].[All]" allUniqueName="[CP_CILT_RYMSA].[TIPOPROV].[All]" dimensionUniqueName="[CP_CILT_RYMSA]" displayFolder="" count="0" memberValueDatatype="130" unbalanced="0"/>
    <cacheHierarchy uniqueName="[CP_CILT_RYMSA].[PROVEEDOR]" caption="PROVEEDOR" attribute="1" defaultMemberUniqueName="[CP_CILT_RYMSA].[PROVEEDOR].[All]" allUniqueName="[CP_CILT_RYMSA].[PROVEEDOR].[All]" dimensionUniqueName="[CP_CILT_RYMSA]" displayFolder="" count="0" memberValueDatatype="130" unbalanced="0"/>
    <cacheHierarchy uniqueName="[CP_CILT_RYMSA].[Nombre]" caption="Nombre" attribute="1" defaultMemberUniqueName="[CP_CILT_RYMSA].[Nombre].[All]" allUniqueName="[CP_CILT_RYMSA].[Nombre].[All]" dimensionUniqueName="[CP_CILT_RYMSA]" displayFolder="" count="0" memberValueDatatype="130" unbalanced="0"/>
    <cacheHierarchy uniqueName="[CP_CILT_RYMSA].[DOCUMENTO]" caption="DOCUMENTO" attribute="1" defaultMemberUniqueName="[CP_CILT_RYMSA].[DOCUMENTO].[All]" allUniqueName="[CP_CILT_RYMSA].[DOCUMENTO].[All]" dimensionUniqueName="[CP_CILT_RYMSA]" displayFolder="" count="0" memberValueDatatype="130" unbalanced="0"/>
    <cacheHierarchy uniqueName="[CP_CILT_RYMSA].[FECHA_DOCUMENTO]" caption="FECHA_DOCUMENTO" attribute="1" time="1" defaultMemberUniqueName="[CP_CILT_RYMSA].[FECHA_DOCUMENTO].[All]" allUniqueName="[CP_CILT_RYMSA].[FECHA_DOCUMENTO].[All]" dimensionUniqueName="[CP_CILT_RYMSA]" displayFolder="" count="0" memberValueDatatype="7" unbalanced="0"/>
    <cacheHierarchy uniqueName="[CP_CILT_RYMSA].[FECHA_VENCE]" caption="FECHA_VENCE" attribute="1" time="1" defaultMemberUniqueName="[CP_CILT_RYMSA].[FECHA_VENCE].[All]" allUniqueName="[CP_CILT_RYMSA].[FECHA_VENCE].[All]" dimensionUniqueName="[CP_CILT_RYMSA]" displayFolder="" count="0" memberValueDatatype="7" unbalanced="0"/>
    <cacheHierarchy uniqueName="[CP_CILT_RYMSA].[NOTAS]" caption="NOTAS" attribute="1" defaultMemberUniqueName="[CP_CILT_RYMSA].[NOTAS].[All]" allUniqueName="[CP_CILT_RYMSA].[NOTAS].[All]" dimensionUniqueName="[CP_CILT_RYMSA]" displayFolder="" count="0" memberValueDatatype="130" unbalanced="0"/>
    <cacheHierarchy uniqueName="[CP_CILT_RYMSA].[diasmora]" caption="diasmora" attribute="1" defaultMemberUniqueName="[CP_CILT_RYMSA].[diasmora].[All]" allUniqueName="[CP_CILT_RYMSA].[diasmora].[All]" dimensionUniqueName="[CP_CILT_RYMSA]" displayFolder="" count="0" memberValueDatatype="20" unbalanced="0"/>
    <cacheHierarchy uniqueName="[CP_CILT_RYMSA].[TIPO_MORA]" caption="TIPO_MORA" attribute="1" defaultMemberUniqueName="[CP_CILT_RYMSA].[TIPO_MORA].[All]" allUniqueName="[CP_CILT_RYMSA].[TIPO_MORA].[All]" dimensionUniqueName="[CP_CILT_RYMSA]" displayFolder="" count="0" memberValueDatatype="130" unbalanced="0"/>
    <cacheHierarchy uniqueName="[CP_CILT_RYMSA].[MONTO]" caption="MONTO" attribute="1" defaultMemberUniqueName="[CP_CILT_RYMSA].[MONTO].[All]" allUniqueName="[CP_CILT_RYMSA].[MONTO].[All]" dimensionUniqueName="[CP_CILT_RYMSA]" displayFolder="" count="0" memberValueDatatype="5" unbalanced="0"/>
    <cacheHierarchy uniqueName="[CP_CILT_RYMSA].[SALDO]" caption="SALDO" attribute="1" defaultMemberUniqueName="[CP_CILT_RYMSA].[SALDO].[All]" allUniqueName="[CP_CILT_RYMSA].[SALDO].[All]" dimensionUniqueName="[CP_CILT_RYMSA]" displayFolder="" count="0" memberValueDatatype="5" unbalanced="0"/>
    <cacheHierarchy uniqueName="[CP_CILT_RYMSA].[Monto_colones]" caption="Monto_colones" attribute="1" defaultMemberUniqueName="[CP_CILT_RYMSA].[Monto_colones].[All]" allUniqueName="[CP_CILT_RYMSA].[Monto_colones].[All]" dimensionUniqueName="[CP_CILT_RYMSA]" displayFolder="" count="0" memberValueDatatype="5" unbalanced="0"/>
    <cacheHierarchy uniqueName="[CP_CILT_RYMSA].[Saldo_colones]" caption="Saldo_colones" attribute="1" defaultMemberUniqueName="[CP_CILT_RYMSA].[Saldo_colones].[All]" allUniqueName="[CP_CILT_RYMSA].[Saldo_colones].[All]" dimensionUniqueName="[CP_CILT_RYMSA]" displayFolder="" count="0" memberValueDatatype="5" unbalanced="0"/>
    <cacheHierarchy uniqueName="[CP_CILT_RYMSA].[CTA_PRESUPUESTO]" caption="CTA_PRESUPUESTO" attribute="1" defaultMemberUniqueName="[CP_CILT_RYMSA].[CTA_PRESUPUESTO].[All]" allUniqueName="[CP_CILT_RYMSA].[CTA_PRESUPUESTO].[All]" dimensionUniqueName="[CP_CILT_RYMSA]" displayFolder="" count="0" memberValueDatatype="130" unbalanced="0"/>
    <cacheHierarchy uniqueName="[CP_CILT_RYMSA].[APLICACION]" caption="APLICACION" attribute="1" defaultMemberUniqueName="[CP_CILT_RYMSA].[APLICACION].[All]" allUniqueName="[CP_CILT_RYMSA].[APLICACION].[All]" dimensionUniqueName="[CP_CILT_RYMSA]" displayFolder="" count="0" memberValueDatatype="130" unbalanced="0"/>
    <cacheHierarchy uniqueName="[CP_CILT_RYMSA].[EMBARQUE]" caption="EMBARQUE" attribute="1" defaultMemberUniqueName="[CP_CILT_RYMSA].[EMBARQUE].[All]" allUniqueName="[CP_CILT_RYMSA].[EMBARQUE].[All]" dimensionUniqueName="[CP_CILT_RYMSA]" displayFolder="" count="0" memberValueDatatype="130" unbalanced="0"/>
    <cacheHierarchy uniqueName="[CP_CILT_RYMSA].[CONTA_CRED]" caption="CONTA_CRED" attribute="1" defaultMemberUniqueName="[CP_CILT_RYMSA].[CONTA_CRED].[All]" allUniqueName="[CP_CILT_RYMSA].[CONTA_CRED].[All]" dimensionUniqueName="[CP_CILT_RYMSA]" displayFolder="" count="0" memberValueDatatype="130" unbalanced="0"/>
    <cacheHierarchy uniqueName="[CP_CILT_RYMSA].[SaldoUSD]" caption="SaldoUSD" attribute="1" defaultMemberUniqueName="[CP_CILT_RYMSA].[SaldoUSD].[All]" allUniqueName="[CP_CILT_RYMSA].[SaldoUSD].[All]" dimensionUniqueName="[CP_CILT_RYMSA]" displayFolder="" count="0" memberValueDatatype="5" unbalanced="0"/>
    <cacheHierarchy uniqueName="[CP_CILT_RYMSA].[MontoOriginalUSD]" caption="MontoOriginalUSD" attribute="1" defaultMemberUniqueName="[CP_CILT_RYMSA].[MontoOriginalUSD].[All]" allUniqueName="[CP_CILT_RYMSA].[MontoOriginalUSD].[All]" dimensionUniqueName="[CP_CILT_RYMSA]" displayFolder="" count="0" memberValueDatatype="5" unbalanced="0"/>
    <cacheHierarchy uniqueName="[CP_CILT_RYMSA].[FECHA_DOCUMENTO (Year)]" caption="FECHA_DOCUMENTO (Year)" attribute="1" defaultMemberUniqueName="[CP_CILT_RYMSA].[FECHA_DOCUMENTO (Year)].[All]" allUniqueName="[CP_CILT_RYMSA].[FECHA_DOCUMENTO (Year)].[All]" dimensionUniqueName="[CP_CILT_RYMSA]" displayFolder="" count="0" memberValueDatatype="130" unbalanced="0"/>
    <cacheHierarchy uniqueName="[CP_CILT_RYMSA].[FECHA_DOCUMENTO (Quarter)]" caption="FECHA_DOCUMENTO (Quarter)" attribute="1" defaultMemberUniqueName="[CP_CILT_RYMSA].[FECHA_DOCUMENTO (Quarter)].[All]" allUniqueName="[CP_CILT_RYMSA].[FECHA_DOCUMENTO (Quarter)].[All]" dimensionUniqueName="[CP_CILT_RYMSA]" displayFolder="" count="0" memberValueDatatype="130" unbalanced="0"/>
    <cacheHierarchy uniqueName="[CP_CILT_RYMSA].[FECHA_DOCUMENTO (Month)]" caption="FECHA_DOCUMENTO (Month)" attribute="1" defaultMemberUniqueName="[CP_CILT_RYMSA].[FECHA_DOCUMENTO (Month)].[All]" allUniqueName="[CP_CILT_RYMSA].[FECHA_DOCUMENTO (Month)].[All]" dimensionUniqueName="[CP_CILT_RYMSA]" displayFolder="" count="0" memberValueDatatype="130" unbalanced="0"/>
    <cacheHierarchy uniqueName="[CP_CILT_RYMSA].[FECHA_VENCE (Year)]" caption="FECHA_VENCE (Year)" attribute="1" defaultMemberUniqueName="[CP_CILT_RYMSA].[FECHA_VENCE (Year)].[All]" allUniqueName="[CP_CILT_RYMSA].[FECHA_VENCE (Year)].[All]" dimensionUniqueName="[CP_CILT_RYMSA]" displayFolder="" count="0" memberValueDatatype="130" unbalanced="0"/>
    <cacheHierarchy uniqueName="[CP_CILT_RYMSA].[FECHA_VENCE (Quarter)]" caption="FECHA_VENCE (Quarter)" attribute="1" defaultMemberUniqueName="[CP_CILT_RYMSA].[FECHA_VENCE (Quarter)].[All]" allUniqueName="[CP_CILT_RYMSA].[FECHA_VENCE (Quarter)].[All]" dimensionUniqueName="[CP_CILT_RYMSA]" displayFolder="" count="0" memberValueDatatype="130" unbalanced="0"/>
    <cacheHierarchy uniqueName="[CP_CILT_RYMSA].[FECHA_VENCE (Month)]" caption="FECHA_VENCE (Month)" attribute="1" defaultMemberUniqueName="[CP_CILT_RYMSA].[FECHA_VENCE (Month)].[All]" allUniqueName="[CP_CILT_RYMSA].[FECHA_VENCE (Month)].[All]" dimensionUniqueName="[CP_CILT_RYMSA]" displayFolder="" count="0" memberValueDatatype="130" unbalanced="0"/>
    <cacheHierarchy uniqueName="[FacturasSinVencer].[CIA]" caption="CIA" attribute="1" defaultMemberUniqueName="[FacturasSinVencer].[CIA].[All]" allUniqueName="[FacturasSinVencer].[CIA].[All]" dimensionUniqueName="[FacturasSinVencer]" displayFolder="" count="0" memberValueDatatype="130" unbalanced="0"/>
    <cacheHierarchy uniqueName="[FacturasSinVencer].[MONEDA]" caption="MONEDA" attribute="1" defaultMemberUniqueName="[FacturasSinVencer].[MONEDA].[All]" allUniqueName="[FacturasSinVencer].[MONEDA].[All]" dimensionUniqueName="[FacturasSinVencer]" displayFolder="" count="0" memberValueDatatype="130" unbalanced="0"/>
    <cacheHierarchy uniqueName="[FacturasSinVencer].[TIPOPROV]" caption="TIPOPROV" attribute="1" defaultMemberUniqueName="[FacturasSinVencer].[TIPOPROV].[All]" allUniqueName="[FacturasSinVencer].[TIPOPROV].[All]" dimensionUniqueName="[FacturasSinVencer]" displayFolder="" count="0" memberValueDatatype="130" unbalanced="0"/>
    <cacheHierarchy uniqueName="[FacturasSinVencer].[PROVEEDOR]" caption="PROVEEDOR" attribute="1" defaultMemberUniqueName="[FacturasSinVencer].[PROVEEDOR].[All]" allUniqueName="[FacturasSinVencer].[PROVEEDOR].[All]" dimensionUniqueName="[FacturasSinVencer]" displayFolder="" count="0" memberValueDatatype="130" unbalanced="0"/>
    <cacheHierarchy uniqueName="[FacturasSinVencer].[Nombre]" caption="Nombre" attribute="1" defaultMemberUniqueName="[FacturasSinVencer].[Nombre].[All]" allUniqueName="[FacturasSinVencer].[Nombre].[All]" dimensionUniqueName="[FacturasSinVencer]" displayFolder="" count="0" memberValueDatatype="130" unbalanced="0"/>
    <cacheHierarchy uniqueName="[FacturasSinVencer].[DOCUMENTO]" caption="DOCUMENTO" attribute="1" defaultMemberUniqueName="[FacturasSinVencer].[DOCUMENTO].[All]" allUniqueName="[FacturasSinVencer].[DOCUMENTO].[All]" dimensionUniqueName="[FacturasSinVencer]" displayFolder="" count="0" memberValueDatatype="130" unbalanced="0"/>
    <cacheHierarchy uniqueName="[FacturasSinVencer].[FECHA_DOCUMENTO]" caption="FECHA_DOCUMENTO" attribute="1" time="1" defaultMemberUniqueName="[FacturasSinVencer].[FECHA_DOCUMENTO].[All]" allUniqueName="[FacturasSinVencer].[FECHA_DOCUMENTO].[All]" dimensionUniqueName="[FacturasSinVencer]" displayFolder="" count="0" memberValueDatatype="7" unbalanced="0"/>
    <cacheHierarchy uniqueName="[FacturasSinVencer].[FECHA_VENCE]" caption="FECHA_VENCE" attribute="1" time="1" defaultMemberUniqueName="[FacturasSinVencer].[FECHA_VENCE].[All]" allUniqueName="[FacturasSinVencer].[FECHA_VENCE].[All]" dimensionUniqueName="[FacturasSinVencer]" displayFolder="" count="0" memberValueDatatype="7" unbalanced="0"/>
    <cacheHierarchy uniqueName="[FacturasSinVencer].[NOTAS]" caption="NOTAS" attribute="1" defaultMemberUniqueName="[FacturasSinVencer].[NOTAS].[All]" allUniqueName="[FacturasSinVencer].[NOTAS].[All]" dimensionUniqueName="[FacturasSinVencer]" displayFolder="" count="0" memberValueDatatype="130" unbalanced="0"/>
    <cacheHierarchy uniqueName="[FacturasSinVencer].[diasmora]" caption="diasmora" attribute="1" defaultMemberUniqueName="[FacturasSinVencer].[diasmora].[All]" allUniqueName="[FacturasSinVencer].[diasmora].[All]" dimensionUniqueName="[FacturasSinVencer]" displayFolder="" count="0" memberValueDatatype="20" unbalanced="0"/>
    <cacheHierarchy uniqueName="[FacturasSinVencer].[TIPO_MORA]" caption="TIPO_MORA" attribute="1" defaultMemberUniqueName="[FacturasSinVencer].[TIPO_MORA].[All]" allUniqueName="[FacturasSinVencer].[TIPO_MORA].[All]" dimensionUniqueName="[FacturasSinVencer]" displayFolder="" count="0" memberValueDatatype="130" unbalanced="0"/>
    <cacheHierarchy uniqueName="[FacturasSinVencer].[MONTO]" caption="MONTO" attribute="1" defaultMemberUniqueName="[FacturasSinVencer].[MONTO].[All]" allUniqueName="[FacturasSinVencer].[MONTO].[All]" dimensionUniqueName="[FacturasSinVencer]" displayFolder="" count="0" memberValueDatatype="5" unbalanced="0"/>
    <cacheHierarchy uniqueName="[FacturasSinVencer].[SALDO]" caption="SALDO" attribute="1" defaultMemberUniqueName="[FacturasSinVencer].[SALDO].[All]" allUniqueName="[FacturasSinVencer].[SALDO].[All]" dimensionUniqueName="[FacturasSinVencer]" displayFolder="" count="0" memberValueDatatype="5" unbalanced="0"/>
    <cacheHierarchy uniqueName="[FacturasSinVencer].[Monto_colones]" caption="Monto_colones" attribute="1" defaultMemberUniqueName="[FacturasSinVencer].[Monto_colones].[All]" allUniqueName="[FacturasSinVencer].[Monto_colones].[All]" dimensionUniqueName="[FacturasSinVencer]" displayFolder="" count="0" memberValueDatatype="5" unbalanced="0"/>
    <cacheHierarchy uniqueName="[FacturasSinVencer].[Saldo_colones]" caption="Saldo_colones" attribute="1" defaultMemberUniqueName="[FacturasSinVencer].[Saldo_colones].[All]" allUniqueName="[FacturasSinVencer].[Saldo_colones].[All]" dimensionUniqueName="[FacturasSinVencer]" displayFolder="" count="0" memberValueDatatype="5" unbalanced="0"/>
    <cacheHierarchy uniqueName="[FacturasSinVencer].[CTA_PRESUPUESTO]" caption="CTA_PRESUPUESTO" attribute="1" defaultMemberUniqueName="[FacturasSinVencer].[CTA_PRESUPUESTO].[All]" allUniqueName="[FacturasSinVencer].[CTA_PRESUPUESTO].[All]" dimensionUniqueName="[FacturasSinVencer]" displayFolder="" count="0" memberValueDatatype="130" unbalanced="0"/>
    <cacheHierarchy uniqueName="[FacturasSinVencer].[APLICACION]" caption="APLICACION" attribute="1" defaultMemberUniqueName="[FacturasSinVencer].[APLICACION].[All]" allUniqueName="[FacturasSinVencer].[APLICACION].[All]" dimensionUniqueName="[FacturasSinVencer]" displayFolder="" count="0" memberValueDatatype="130" unbalanced="0"/>
    <cacheHierarchy uniqueName="[FacturasSinVencer].[EMBARQUE]" caption="EMBARQUE" attribute="1" defaultMemberUniqueName="[FacturasSinVencer].[EMBARQUE].[All]" allUniqueName="[FacturasSinVencer].[EMBARQUE].[All]" dimensionUniqueName="[FacturasSinVencer]" displayFolder="" count="0" memberValueDatatype="130" unbalanced="0"/>
    <cacheHierarchy uniqueName="[FacturasSinVencer].[CONTA_CRED]" caption="CONTA_CRED" attribute="1" defaultMemberUniqueName="[FacturasSinVencer].[CONTA_CRED].[All]" allUniqueName="[FacturasSinVencer].[CONTA_CRED].[All]" dimensionUniqueName="[FacturasSinVencer]" displayFolder="" count="0" memberValueDatatype="130" unbalanced="0"/>
    <cacheHierarchy uniqueName="[FacturasVencidas].[CIA]" caption="CIA" attribute="1" defaultMemberUniqueName="[FacturasVencidas].[CIA].[All]" allUniqueName="[FacturasVencidas].[CIA].[All]" dimensionUniqueName="[FacturasVencidas]" displayFolder="" count="0" memberValueDatatype="130" unbalanced="0"/>
    <cacheHierarchy uniqueName="[FacturasVencidas].[MONEDA]" caption="MONEDA" attribute="1" defaultMemberUniqueName="[FacturasVencidas].[MONEDA].[All]" allUniqueName="[FacturasVencidas].[MONEDA].[All]" dimensionUniqueName="[FacturasVencidas]" displayFolder="" count="0" memberValueDatatype="130" unbalanced="0"/>
    <cacheHierarchy uniqueName="[FacturasVencidas].[TIPOPROV]" caption="TIPOPROV" attribute="1" defaultMemberUniqueName="[FacturasVencidas].[TIPOPROV].[All]" allUniqueName="[FacturasVencidas].[TIPOPROV].[All]" dimensionUniqueName="[FacturasVencidas]" displayFolder="" count="0" memberValueDatatype="130" unbalanced="0"/>
    <cacheHierarchy uniqueName="[FacturasVencidas].[PROVEEDOR]" caption="PROVEEDOR" attribute="1" defaultMemberUniqueName="[FacturasVencidas].[PROVEEDOR].[All]" allUniqueName="[FacturasVencidas].[PROVEEDOR].[All]" dimensionUniqueName="[FacturasVencidas]" displayFolder="" count="0" memberValueDatatype="130" unbalanced="0"/>
    <cacheHierarchy uniqueName="[FacturasVencidas].[Nombre]" caption="Nombre" attribute="1" defaultMemberUniqueName="[FacturasVencidas].[Nombre].[All]" allUniqueName="[FacturasVencidas].[Nombre].[All]" dimensionUniqueName="[FacturasVencidas]" displayFolder="" count="0" memberValueDatatype="130" unbalanced="0"/>
    <cacheHierarchy uniqueName="[FacturasVencidas].[DOCUMENTO]" caption="DOCUMENTO" attribute="1" defaultMemberUniqueName="[FacturasVencidas].[DOCUMENTO].[All]" allUniqueName="[FacturasVencidas].[DOCUMENTO].[All]" dimensionUniqueName="[FacturasVencidas]" displayFolder="" count="0" memberValueDatatype="130" unbalanced="0"/>
    <cacheHierarchy uniqueName="[FacturasVencidas].[FECHA_DOCUMENTO]" caption="FECHA_DOCUMENTO" attribute="1" time="1" defaultMemberUniqueName="[FacturasVencidas].[FECHA_DOCUMENTO].[All]" allUniqueName="[FacturasVencidas].[FECHA_DOCUMENTO].[All]" dimensionUniqueName="[FacturasVencidas]" displayFolder="" count="0" memberValueDatatype="7" unbalanced="0"/>
    <cacheHierarchy uniqueName="[FacturasVencidas].[FECHA_VENCE]" caption="FECHA_VENCE" attribute="1" time="1" defaultMemberUniqueName="[FacturasVencidas].[FECHA_VENCE].[All]" allUniqueName="[FacturasVencidas].[FECHA_VENCE].[All]" dimensionUniqueName="[FacturasVencidas]" displayFolder="" count="0" memberValueDatatype="7" unbalanced="0"/>
    <cacheHierarchy uniqueName="[FacturasVencidas].[NOTAS]" caption="NOTAS" attribute="1" defaultMemberUniqueName="[FacturasVencidas].[NOTAS].[All]" allUniqueName="[FacturasVencidas].[NOTAS].[All]" dimensionUniqueName="[FacturasVencidas]" displayFolder="" count="0" memberValueDatatype="130" unbalanced="0"/>
    <cacheHierarchy uniqueName="[FacturasVencidas].[diasmora]" caption="diasmora" attribute="1" defaultMemberUniqueName="[FacturasVencidas].[diasmora].[All]" allUniqueName="[FacturasVencidas].[diasmora].[All]" dimensionUniqueName="[FacturasVencidas]" displayFolder="" count="0" memberValueDatatype="20" unbalanced="0"/>
    <cacheHierarchy uniqueName="[FacturasVencidas].[TIPO_MORA]" caption="TIPO_MORA" attribute="1" defaultMemberUniqueName="[FacturasVencidas].[TIPO_MORA].[All]" allUniqueName="[FacturasVencidas].[TIPO_MORA].[All]" dimensionUniqueName="[FacturasVencidas]" displayFolder="" count="0" memberValueDatatype="130" unbalanced="0"/>
    <cacheHierarchy uniqueName="[FacturasVencidas].[MONTO]" caption="MONTO" attribute="1" defaultMemberUniqueName="[FacturasVencidas].[MONTO].[All]" allUniqueName="[FacturasVencidas].[MONTO].[All]" dimensionUniqueName="[FacturasVencidas]" displayFolder="" count="0" memberValueDatatype="5" unbalanced="0"/>
    <cacheHierarchy uniqueName="[FacturasVencidas].[SALDO]" caption="SALDO" attribute="1" defaultMemberUniqueName="[FacturasVencidas].[SALDO].[All]" allUniqueName="[FacturasVencidas].[SALDO].[All]" dimensionUniqueName="[FacturasVencidas]" displayFolder="" count="0" memberValueDatatype="5" unbalanced="0"/>
    <cacheHierarchy uniqueName="[FacturasVencidas].[Monto_colones]" caption="Monto_colones" attribute="1" defaultMemberUniqueName="[FacturasVencidas].[Monto_colones].[All]" allUniqueName="[FacturasVencidas].[Monto_colones].[All]" dimensionUniqueName="[FacturasVencidas]" displayFolder="" count="0" memberValueDatatype="5" unbalanced="0"/>
    <cacheHierarchy uniqueName="[FacturasVencidas].[Saldo_colones]" caption="Saldo_colones" attribute="1" defaultMemberUniqueName="[FacturasVencidas].[Saldo_colones].[All]" allUniqueName="[FacturasVencidas].[Saldo_colones].[All]" dimensionUniqueName="[FacturasVencidas]" displayFolder="" count="0" memberValueDatatype="5" unbalanced="0"/>
    <cacheHierarchy uniqueName="[FacturasVencidas].[CTA_PRESUPUESTO]" caption="CTA_PRESUPUESTO" attribute="1" defaultMemberUniqueName="[FacturasVencidas].[CTA_PRESUPUESTO].[All]" allUniqueName="[FacturasVencidas].[CTA_PRESUPUESTO].[All]" dimensionUniqueName="[FacturasVencidas]" displayFolder="" count="0" memberValueDatatype="130" unbalanced="0"/>
    <cacheHierarchy uniqueName="[FacturasVencidas].[APLICACION]" caption="APLICACION" attribute="1" defaultMemberUniqueName="[FacturasVencidas].[APLICACION].[All]" allUniqueName="[FacturasVencidas].[APLICACION].[All]" dimensionUniqueName="[FacturasVencidas]" displayFolder="" count="0" memberValueDatatype="130" unbalanced="0"/>
    <cacheHierarchy uniqueName="[FacturasVencidas].[EMBARQUE]" caption="EMBARQUE" attribute="1" defaultMemberUniqueName="[FacturasVencidas].[EMBARQUE].[All]" allUniqueName="[FacturasVencidas].[EMBARQUE].[All]" dimensionUniqueName="[FacturasVencidas]" displayFolder="" count="0" memberValueDatatype="130" unbalanced="0"/>
    <cacheHierarchy uniqueName="[FacturasVencidas].[CONTA_CRED]" caption="CONTA_CRED" attribute="1" defaultMemberUniqueName="[FacturasVencidas].[CONTA_CRED].[All]" allUniqueName="[FacturasVencidas].[CONTA_CRED].[All]" dimensionUniqueName="[FacturasVencidas]" displayFolder="" count="0" memberValueDatatype="130" unbalanced="0"/>
    <cacheHierarchy uniqueName="[PagosAprobados].[Sociedad]" caption="Sociedad" attribute="1" defaultMemberUniqueName="[PagosAprobados].[Sociedad].[All]" allUniqueName="[PagosAprobados].[Sociedad].[All]" dimensionUniqueName="[PagosAprobados]" displayFolder="" count="0" memberValueDatatype="130" unbalanced="0"/>
    <cacheHierarchy uniqueName="[PagosAprobados].[Moneda]" caption="Moneda" attribute="1" defaultMemberUniqueName="[PagosAprobados].[Moneda].[All]" allUniqueName="[PagosAprobados].[Moneda].[All]" dimensionUniqueName="[PagosAprobados]" displayFolder="" count="0" memberValueDatatype="130" unbalanced="0"/>
    <cacheHierarchy uniqueName="[PagosAprobados].[Proveedor]" caption="Proveedor" attribute="1" defaultMemberUniqueName="[PagosAprobados].[Proveedor].[All]" allUniqueName="[PagosAprobados].[Proveedor].[All]" dimensionUniqueName="[PagosAprobados]" displayFolder="" count="0" memberValueDatatype="130" unbalanced="0"/>
    <cacheHierarchy uniqueName="[PagosAprobados].[Fecha Documento]" caption="Fecha Documento" attribute="1" defaultMemberUniqueName="[PagosAprobados].[Fecha Documento].[All]" allUniqueName="[PagosAprobados].[Fecha Documento].[All]" dimensionUniqueName="[PagosAprobados]" displayFolder="" count="0" memberValueDatatype="130" unbalanced="0"/>
    <cacheHierarchy uniqueName="[PagosAprobados].[Factura]" caption="Factura" attribute="1" defaultMemberUniqueName="[PagosAprobados].[Factura].[All]" allUniqueName="[PagosAprobados].[Factura].[All]" dimensionUniqueName="[PagosAprobados]" displayFolder="" count="0" memberValueDatatype="130" unbalanced="0"/>
    <cacheHierarchy uniqueName="[PagosAprobados].[Rango Mora]" caption="Rango Mora" attribute="1" defaultMemberUniqueName="[PagosAprobados].[Rango Mora].[All]" allUniqueName="[PagosAprobados].[Rango Mora].[All]" dimensionUniqueName="[PagosAprobados]" displayFolder="" count="0" memberValueDatatype="130" unbalanced="0"/>
    <cacheHierarchy uniqueName="[PagosAprobados].[Monto Original]" caption="Monto Original" attribute="1" defaultMemberUniqueName="[PagosAprobados].[Monto Original].[All]" allUniqueName="[PagosAprobados].[Monto Original].[All]" dimensionUniqueName="[PagosAprobados]" displayFolder="" count="0" memberValueDatatype="5" unbalanced="0"/>
    <cacheHierarchy uniqueName="[PagosAprobados].[Saldo a Pagar]" caption="Saldo a Pagar" attribute="1" defaultMemberUniqueName="[PagosAprobados].[Saldo a Pagar].[All]" allUniqueName="[PagosAprobados].[Saldo a Pagar].[All]" dimensionUniqueName="[PagosAprobados]" displayFolder="" count="0" memberValueDatatype="5" unbalanced="0"/>
    <cacheHierarchy uniqueName="[PagosAprobados].[Abono]" caption="Abono" attribute="1" defaultMemberUniqueName="[PagosAprobados].[Abono].[All]" allUniqueName="[PagosAprobados].[Abono].[All]" dimensionUniqueName="[PagosAprobados]" displayFolder="" count="0" memberValueDatatype="20" unbalanced="0"/>
    <cacheHierarchy uniqueName="[PagosAprobados].[Descripcion CTA Presup]" caption="Descripcion CTA Presup" attribute="1" defaultMemberUniqueName="[PagosAprobados].[Descripcion CTA Presup].[All]" allUniqueName="[PagosAprobados].[Descripcion CTA Presup].[All]" dimensionUniqueName="[PagosAprobados]" displayFolder="" count="0" memberValueDatatype="130" unbalanced="0"/>
    <cacheHierarchy uniqueName="[PagosAprobados].[Tipo Proveedor]" caption="Tipo Proveedor" attribute="1" defaultMemberUniqueName="[PagosAprobados].[Tipo Proveedor].[All]" allUniqueName="[PagosAprobados].[Tipo Proveedor].[All]" dimensionUniqueName="[PagosAprobados]" displayFolder="" count="0" memberValueDatatype="130" unbalanced="0"/>
    <cacheHierarchy uniqueName="[PagosAprobados].[SaldoUSD]" caption="SaldoUSD" attribute="1" defaultMemberUniqueName="[PagosAprobados].[SaldoUSD].[All]" allUniqueName="[PagosAprobados].[SaldoUSD].[All]" dimensionUniqueName="[PagosAprobados]" displayFolder="" count="0" memberValueDatatype="5" unbalanced="0"/>
    <cacheHierarchy uniqueName="[PagosAprobados].[SaldoCOL]" caption="SaldoCOL" attribute="1" defaultMemberUniqueName="[PagosAprobados].[SaldoCOL].[All]" allUniqueName="[PagosAprobados].[SaldoCOL].[All]" dimensionUniqueName="[PagosAprobados]" displayFolder="" count="0" memberValueDatatype="5" unbalanced="0"/>
    <cacheHierarchy uniqueName="[PagosAprobados].[AbonoAprobCOL]" caption="AbonoAprobCOL" attribute="1" defaultMemberUniqueName="[PagosAprobados].[AbonoAprobCOL].[All]" allUniqueName="[PagosAprobados].[AbonoAprobCOL].[All]" dimensionUniqueName="[PagosAprobados]" displayFolder="" count="0" memberValueDatatype="5" unbalanced="0"/>
    <cacheHierarchy uniqueName="[PagosAprobados].[AbonoAprobUSD]" caption="AbonoAprobUSD" attribute="1" defaultMemberUniqueName="[PagosAprobados].[AbonoAprobUSD].[All]" allUniqueName="[PagosAprobados].[AbonoAprobUSD].[All]" dimensionUniqueName="[PagosAprobados]" displayFolder="" count="0" memberValueDatatype="5" unbalanced="0"/>
    <cacheHierarchy uniqueName="[PagosAprobadosCredCont].[Sociedad]" caption="Sociedad" attribute="1" defaultMemberUniqueName="[PagosAprobadosCredCont].[Sociedad].[All]" allUniqueName="[PagosAprobadosCredCont].[Sociedad].[All]" dimensionUniqueName="[PagosAprobadosCredCont]" displayFolder="" count="0" memberValueDatatype="130" unbalanced="0"/>
    <cacheHierarchy uniqueName="[PagosAprobadosCredCont].[Moneda]" caption="Moneda" attribute="1" defaultMemberUniqueName="[PagosAprobadosCredCont].[Moneda].[All]" allUniqueName="[PagosAprobadosCredCont].[Moneda].[All]" dimensionUniqueName="[PagosAprobadosCredCont]" displayFolder="" count="0" memberValueDatatype="130" unbalanced="0"/>
    <cacheHierarchy uniqueName="[PagosAprobadosCredCont].[Proveedor]" caption="Proveedor" attribute="1" defaultMemberUniqueName="[PagosAprobadosCredCont].[Proveedor].[All]" allUniqueName="[PagosAprobadosCredCont].[Proveedor].[All]" dimensionUniqueName="[PagosAprobadosCredCont]" displayFolder="" count="0" memberValueDatatype="130" unbalanced="0"/>
    <cacheHierarchy uniqueName="[PagosAprobadosCredCont].[Fecha Documento]" caption="Fecha Documento" attribute="1" time="1" defaultMemberUniqueName="[PagosAprobadosCredCont].[Fecha Documento].[All]" allUniqueName="[PagosAprobadosCredCont].[Fecha Documento].[All]" dimensionUniqueName="[PagosAprobadosCredCont]" displayFolder="" count="0" memberValueDatatype="7" unbalanced="0"/>
    <cacheHierarchy uniqueName="[PagosAprobadosCredCont].[Factura]" caption="Factura" attribute="1" defaultMemberUniqueName="[PagosAprobadosCredCont].[Factura].[All]" allUniqueName="[PagosAprobadosCredCont].[Factura].[All]" dimensionUniqueName="[PagosAprobadosCredCont]" displayFolder="" count="0" memberValueDatatype="130" unbalanced="0"/>
    <cacheHierarchy uniqueName="[PagosAprobadosCredCont].[Rango Mora]" caption="Rango Mora" attribute="1" defaultMemberUniqueName="[PagosAprobadosCredCont].[Rango Mora].[All]" allUniqueName="[PagosAprobadosCredCont].[Rango Mora].[All]" dimensionUniqueName="[PagosAprobadosCredCont]" displayFolder="" count="0" memberValueDatatype="130" unbalanced="0"/>
    <cacheHierarchy uniqueName="[PagosAprobadosCredCont].[Monto Original]" caption="Monto Original" attribute="1" defaultMemberUniqueName="[PagosAprobadosCredCont].[Monto Original].[All]" allUniqueName="[PagosAprobadosCredCont].[Monto Original].[All]" dimensionUniqueName="[PagosAprobadosCredCont]" displayFolder="" count="0" memberValueDatatype="5" unbalanced="0"/>
    <cacheHierarchy uniqueName="[PagosAprobadosCredCont].[Saldo a Pagar]" caption="Saldo a Pagar" attribute="1" defaultMemberUniqueName="[PagosAprobadosCredCont].[Saldo a Pagar].[All]" allUniqueName="[PagosAprobadosCredCont].[Saldo a Pagar].[All]" dimensionUniqueName="[PagosAprobadosCredCont]" displayFolder="" count="0" memberValueDatatype="5" unbalanced="0"/>
    <cacheHierarchy uniqueName="[PagosAprobadosCredCont].[Abono]" caption="Abono" attribute="1" defaultMemberUniqueName="[PagosAprobadosCredCont].[Abono].[All]" allUniqueName="[PagosAprobadosCredCont].[Abono].[All]" dimensionUniqueName="[PagosAprobadosCredCont]" displayFolder="" count="0" memberValueDatatype="5" unbalanced="0"/>
    <cacheHierarchy uniqueName="[PagosAprobadosCredCont].[Descripcion CTA Presup]" caption="Descripcion CTA Presup" attribute="1" defaultMemberUniqueName="[PagosAprobadosCredCont].[Descripcion CTA Presup].[All]" allUniqueName="[PagosAprobadosCredCont].[Descripcion CTA Presup].[All]" dimensionUniqueName="[PagosAprobadosCredCont]" displayFolder="" count="0" memberValueDatatype="130" unbalanced="0"/>
    <cacheHierarchy uniqueName="[PagosAprobadosCredCont].[Tipo Proveedor]" caption="Tipo Proveedor" attribute="1" defaultMemberUniqueName="[PagosAprobadosCredCont].[Tipo Proveedor].[All]" allUniqueName="[PagosAprobadosCredCont].[Tipo Proveedor].[All]" dimensionUniqueName="[PagosAprobadosCredCont]" displayFolder="" count="0" memberValueDatatype="130" unbalanced="0"/>
    <cacheHierarchy uniqueName="[PagosAprobadosCredCont].[SaldoDOLARES]" caption="SaldoDOLARES" attribute="1" defaultMemberUniqueName="[PagosAprobadosCredCont].[SaldoDOLARES].[All]" allUniqueName="[PagosAprobadosCredCont].[SaldoDOLARES].[All]" dimensionUniqueName="[PagosAprobadosCredCont]" displayFolder="" count="0" memberValueDatatype="5" unbalanced="0"/>
    <cacheHierarchy uniqueName="[PagosAprobadosCredCont].[SaldoCOLONES]" caption="SaldoCOLONES" attribute="1" defaultMemberUniqueName="[PagosAprobadosCredCont].[SaldoCOLONES].[All]" allUniqueName="[PagosAprobadosCredCont].[SaldoCOLONES].[All]" dimensionUniqueName="[PagosAprobadosCredCont]" displayFolder="" count="0" memberValueDatatype="5" unbalanced="0"/>
    <cacheHierarchy uniqueName="[PagosAprobadosCredCont].[AbonoAprobCOLONES]" caption="AbonoAprobCOLONES" attribute="1" defaultMemberUniqueName="[PagosAprobadosCredCont].[AbonoAprobCOLONES].[All]" allUniqueName="[PagosAprobadosCredCont].[AbonoAprobCOLONES].[All]" dimensionUniqueName="[PagosAprobadosCredCont]" displayFolder="" count="0" memberValueDatatype="5" unbalanced="0"/>
    <cacheHierarchy uniqueName="[PagosAprobadosCredCont].[AbonoAprobDOLARES]" caption="AbonoAprobDOLARES" attribute="1" defaultMemberUniqueName="[PagosAprobadosCredCont].[AbonoAprobDOLARES].[All]" allUniqueName="[PagosAprobadosCredCont].[AbonoAprobDOLARES].[All]" dimensionUniqueName="[PagosAprobadosCredCont]" displayFolder="" count="0" memberValueDatatype="5" unbalanced="0"/>
    <cacheHierarchy uniqueName="[PagosAprobadosCredCont].[Cta Presupuesto]" caption="Cta Presupuesto" attribute="1" defaultMemberUniqueName="[PagosAprobadosCredCont].[Cta Presupuesto].[All]" allUniqueName="[PagosAprobadosCredCont].[Cta Presupuesto].[All]" dimensionUniqueName="[PagosAprobadosCredCont]" displayFolder="" count="0" memberValueDatatype="130" unbalanced="0"/>
    <cacheHierarchy uniqueName="[PagosAprobadosCredCont].[Observaciones]" caption="Observaciones" attribute="1" defaultMemberUniqueName="[PagosAprobadosCredCont].[Observaciones].[All]" allUniqueName="[PagosAprobadosCredCont].[Observaciones].[All]" dimensionUniqueName="[PagosAprobadosCredCont]" displayFolder="" count="0" memberValueDatatype="130" unbalanced="0"/>
    <cacheHierarchy uniqueName="[PagosAprobadosCredCont].[SaldoDOL]" caption="SaldoDOL" attribute="1" defaultMemberUniqueName="[PagosAprobadosCredCont].[SaldoDOL].[All]" allUniqueName="[PagosAprobadosCredCont].[SaldoDOL].[All]" dimensionUniqueName="[PagosAprobadosCredCont]" displayFolder="" count="0" memberValueDatatype="5" unbalanced="0"/>
    <cacheHierarchy uniqueName="[PagosAprobadosCredCont].[AbonoAprobDOL]" caption="AbonoAprobDOL" attribute="1" defaultMemberUniqueName="[PagosAprobadosCredCont].[AbonoAprobDOL].[All]" allUniqueName="[PagosAprobadosCredCont].[AbonoAprobDOL].[All]" dimensionUniqueName="[PagosAprobadosCredCont]" displayFolder="" count="0" memberValueDatatype="5" unbalanced="0"/>
    <cacheHierarchy uniqueName="[PagosAprobadosCredCont].[Fecha Documento (Year)]" caption="Fecha Documento (Year)" attribute="1" defaultMemberUniqueName="[PagosAprobadosCredCont].[Fecha Documento (Year)].[All]" allUniqueName="[PagosAprobadosCredCont].[Fecha Documento (Year)].[All]" dimensionUniqueName="[PagosAprobadosCredCont]" displayFolder="" count="0" memberValueDatatype="130" unbalanced="0"/>
    <cacheHierarchy uniqueName="[PagosAprobadosCredCont].[Fecha Documento (Quarter)]" caption="Fecha Documento (Quarter)" attribute="1" defaultMemberUniqueName="[PagosAprobadosCredCont].[Fecha Documento (Quarter)].[All]" allUniqueName="[PagosAprobadosCredCont].[Fecha Documento (Quarter)].[All]" dimensionUniqueName="[PagosAprobadosCredCont]" displayFolder="" count="0" memberValueDatatype="130" unbalanced="0"/>
    <cacheHierarchy uniqueName="[PagosAprobadosCredCont].[Fecha Documento (Month)]" caption="Fecha Documento (Month)" attribute="1" defaultMemberUniqueName="[PagosAprobadosCredCont].[Fecha Documento (Month)].[All]" allUniqueName="[PagosAprobadosCredCont].[Fecha Documento (Month)].[All]" dimensionUniqueName="[PagosAprobadosCredCont]" displayFolder="" count="0" memberValueDatatype="130" unbalanced="0"/>
    <cacheHierarchy uniqueName="[PagosContado].[Sociedad]" caption="Sociedad" attribute="1" defaultMemberUniqueName="[PagosContado].[Sociedad].[All]" allUniqueName="[PagosContado].[Sociedad].[All]" dimensionUniqueName="[PagosContado]" displayFolder="" count="0" memberValueDatatype="130" unbalanced="0"/>
    <cacheHierarchy uniqueName="[PagosContado].[Moneda]" caption="Moneda" attribute="1" defaultMemberUniqueName="[PagosContado].[Moneda].[All]" allUniqueName="[PagosContado].[Moneda].[All]" dimensionUniqueName="[PagosContado]" displayFolder="" count="0" memberValueDatatype="130" unbalanced="0"/>
    <cacheHierarchy uniqueName="[PagosContado].[Proveedor]" caption="Proveedor" attribute="1" defaultMemberUniqueName="[PagosContado].[Proveedor].[All]" allUniqueName="[PagosContado].[Proveedor].[All]" dimensionUniqueName="[PagosContado]" displayFolder="" count="0" memberValueDatatype="130" unbalanced="0"/>
    <cacheHierarchy uniqueName="[PagosContado].[Fecha Documento]" caption="Fecha Documento" attribute="1" defaultMemberUniqueName="[PagosContado].[Fecha Documento].[All]" allUniqueName="[PagosContado].[Fecha Documento].[All]" dimensionUniqueName="[PagosContado]" displayFolder="" count="0" memberValueDatatype="130" unbalanced="0"/>
    <cacheHierarchy uniqueName="[PagosContado].[Factura]" caption="Factura" attribute="1" defaultMemberUniqueName="[PagosContado].[Factura].[All]" allUniqueName="[PagosContado].[Factura].[All]" dimensionUniqueName="[PagosContado]" displayFolder="" count="0" memberValueDatatype="20" unbalanced="0"/>
    <cacheHierarchy uniqueName="[PagosContado].[Rango Mora]" caption="Rango Mora" attribute="1" defaultMemberUniqueName="[PagosContado].[Rango Mora].[All]" allUniqueName="[PagosContado].[Rango Mora].[All]" dimensionUniqueName="[PagosContado]" displayFolder="" count="0" memberValueDatatype="130" unbalanced="0"/>
    <cacheHierarchy uniqueName="[PagosContado].[Monto Original]" caption="Monto Original" attribute="1" defaultMemberUniqueName="[PagosContado].[Monto Original].[All]" allUniqueName="[PagosContado].[Monto Original].[All]" dimensionUniqueName="[PagosContado]" displayFolder="" count="0" memberValueDatatype="5" unbalanced="0"/>
    <cacheHierarchy uniqueName="[PagosContado].[Saldo a Pagar]" caption="Saldo a Pagar" attribute="1" defaultMemberUniqueName="[PagosContado].[Saldo a Pagar].[All]" allUniqueName="[PagosContado].[Saldo a Pagar].[All]" dimensionUniqueName="[PagosContado]" displayFolder="" count="0" memberValueDatatype="5" unbalanced="0"/>
    <cacheHierarchy uniqueName="[PagosContado].[Abono]" caption="Abono" attribute="1" defaultMemberUniqueName="[PagosContado].[Abono].[All]" allUniqueName="[PagosContado].[Abono].[All]" dimensionUniqueName="[PagosContado]" displayFolder="" count="0" memberValueDatatype="5" unbalanced="0"/>
    <cacheHierarchy uniqueName="[PagosContado].[Cta Presupuesto]" caption="Cta Presupuesto" attribute="1" defaultMemberUniqueName="[PagosContado].[Cta Presupuesto].[All]" allUniqueName="[PagosContado].[Cta Presupuesto].[All]" dimensionUniqueName="[PagosContado]" displayFolder="" count="0" memberValueDatatype="130" unbalanced="0"/>
    <cacheHierarchy uniqueName="[PagosContado].[Descripcion CTA Presup]" caption="Descripcion CTA Presup" attribute="1" defaultMemberUniqueName="[PagosContado].[Descripcion CTA Presup].[All]" allUniqueName="[PagosContado].[Descripcion CTA Presup].[All]" dimensionUniqueName="[PagosContado]" displayFolder="" count="0" memberValueDatatype="130" unbalanced="0"/>
    <cacheHierarchy uniqueName="[PagosContado].[Tipo Proveedor]" caption="Tipo Proveedor" attribute="1" defaultMemberUniqueName="[PagosContado].[Tipo Proveedor].[All]" allUniqueName="[PagosContado].[Tipo Proveedor].[All]" dimensionUniqueName="[PagosContado]" displayFolder="" count="0" memberValueDatatype="130" unbalanced="0"/>
    <cacheHierarchy uniqueName="[PagosContado].[Column1]" caption="Column1" attribute="1" defaultMemberUniqueName="[PagosContado].[Column1].[All]" allUniqueName="[PagosContado].[Column1].[All]" dimensionUniqueName="[PagosContado]" displayFolder="" count="0" memberValueDatatype="130" unbalanced="0"/>
    <cacheHierarchy uniqueName="[PagosContado].[SaldoCOL]" caption="SaldoCOL" attribute="1" defaultMemberUniqueName="[PagosContado].[SaldoCOL].[All]" allUniqueName="[PagosContado].[SaldoCOL].[All]" dimensionUniqueName="[PagosContado]" displayFolder="" count="0" memberValueDatatype="5" unbalanced="0"/>
    <cacheHierarchy uniqueName="[PagosContado].[SaldoDOL]" caption="SaldoDOL" attribute="1" defaultMemberUniqueName="[PagosContado].[SaldoDOL].[All]" allUniqueName="[PagosContado].[SaldoDOL].[All]" dimensionUniqueName="[PagosContado]" displayFolder="" count="0" memberValueDatatype="5" unbalanced="0"/>
    <cacheHierarchy uniqueName="[PagosContado].[AbonoAprobCOL]" caption="AbonoAprobCOL" attribute="1" defaultMemberUniqueName="[PagosContado].[AbonoAprobCOL].[All]" allUniqueName="[PagosContado].[AbonoAprobCOL].[All]" dimensionUniqueName="[PagosContado]" displayFolder="" count="0" memberValueDatatype="5" unbalanced="0"/>
    <cacheHierarchy uniqueName="[PagosContado].[AbonoAprobDOL]" caption="AbonoAprobDOL" attribute="1" defaultMemberUniqueName="[PagosContado].[AbonoAprobDOL].[All]" allUniqueName="[PagosContado].[AbonoAprobDOL].[All]" dimensionUniqueName="[PagosContado]" displayFolder="" count="0" memberValueDatatype="5" unbalanced="0"/>
    <cacheHierarchy uniqueName="[RC_HISTO_CP].[cia]" caption="cia" attribute="1" defaultMemberUniqueName="[RC_HISTO_CP].[cia].[All]" allUniqueName="[RC_HISTO_CP].[cia].[All]" dimensionUniqueName="[RC_HISTO_CP]" displayFolder="" count="0" memberValueDatatype="130" unbalanced="0"/>
    <cacheHierarchy uniqueName="[RC_HISTO_CP].[PROVEEDOR]" caption="PROVEEDOR" attribute="1" defaultMemberUniqueName="[RC_HISTO_CP].[PROVEEDOR].[All]" allUniqueName="[RC_HISTO_CP].[PROVEEDOR].[All]" dimensionUniqueName="[RC_HISTO_CP]" displayFolder="" count="0" memberValueDatatype="130" unbalanced="0"/>
    <cacheHierarchy uniqueName="[RC_HISTO_CP].[ACTIVO]" caption="ACTIVO" attribute="1" defaultMemberUniqueName="[RC_HISTO_CP].[ACTIVO].[All]" allUniqueName="[RC_HISTO_CP].[ACTIVO].[All]" dimensionUniqueName="[RC_HISTO_CP]" displayFolder="" count="0" memberValueDatatype="130" unbalanced="0"/>
    <cacheHierarchy uniqueName="[RC_HISTO_CP].[DIAS_CREDITO]" caption="DIAS_CREDITO" attribute="1" defaultMemberUniqueName="[RC_HISTO_CP].[DIAS_CREDITO].[All]" allUniqueName="[RC_HISTO_CP].[DIAS_CREDITO].[All]" dimensionUniqueName="[RC_HISTO_CP]" displayFolder="" count="0" memberValueDatatype="130" unbalanced="0"/>
    <cacheHierarchy uniqueName="[RC_HISTO_CP].[CATEGORIA]" caption="CATEGORIA" attribute="1" defaultMemberUniqueName="[RC_HISTO_CP].[CATEGORIA].[All]" allUniqueName="[RC_HISTO_CP].[CATEGORIA].[All]" dimensionUniqueName="[RC_HISTO_CP]" displayFolder="" count="0" memberValueDatatype="130" unbalanced="0"/>
    <cacheHierarchy uniqueName="[RC_HISTO_CP].[NOMBRE]" caption="NOMBRE" attribute="1" defaultMemberUniqueName="[RC_HISTO_CP].[NOMBRE].[All]" allUniqueName="[RC_HISTO_CP].[NOMBRE].[All]" dimensionUniqueName="[RC_HISTO_CP]" displayFolder="" count="0" memberValueDatatype="130" unbalanced="0"/>
    <cacheHierarchy uniqueName="[RC_HISTO_CP].[CIA_PROV]" caption="CIA_PROV" attribute="1" defaultMemberUniqueName="[RC_HISTO_CP].[CIA_PROV].[All]" allUniqueName="[RC_HISTO_CP].[CIA_PROV].[All]" dimensionUniqueName="[RC_HISTO_CP]" displayFolder="" count="0" memberValueDatatype="130" unbalanced="0"/>
    <cacheHierarchy uniqueName="[RC_HISTO_CP].[DOCUMENTO]" caption="DOCUMENTO" attribute="1" defaultMemberUniqueName="[RC_HISTO_CP].[DOCUMENTO].[All]" allUniqueName="[RC_HISTO_CP].[DOCUMENTO].[All]" dimensionUniqueName="[RC_HISTO_CP]" displayFolder="" count="0" memberValueDatatype="130" unbalanced="0"/>
    <cacheHierarchy uniqueName="[RC_HISTO_CP].[FECHA_DOCUMENTO]" caption="FECHA_DOCUMENTO" attribute="1" defaultMemberUniqueName="[RC_HISTO_CP].[FECHA_DOCUMENTO].[All]" allUniqueName="[RC_HISTO_CP].[FECHA_DOCUMENTO].[All]" dimensionUniqueName="[RC_HISTO_CP]" displayFolder="" count="0" memberValueDatatype="130" unbalanced="0"/>
    <cacheHierarchy uniqueName="[RC_HISTO_CP].[FECHA_VENCE]" caption="FECHA_VENCE" attribute="1" defaultMemberUniqueName="[RC_HISTO_CP].[FECHA_VENCE].[All]" allUniqueName="[RC_HISTO_CP].[FECHA_VENCE].[All]" dimensionUniqueName="[RC_HISTO_CP]" displayFolder="" count="0" memberValueDatatype="130" unbalanced="0"/>
    <cacheHierarchy uniqueName="[RC_HISTO_CP].[ESTAD_MORA]" caption="ESTAD_MORA" attribute="1" defaultMemberUniqueName="[RC_HISTO_CP].[ESTAD_MORA].[All]" allUniqueName="[RC_HISTO_CP].[ESTAD_MORA].[All]" dimensionUniqueName="[RC_HISTO_CP]" displayFolder="" count="0" memberValueDatatype="130" unbalanced="0"/>
    <cacheHierarchy uniqueName="[RC_HISTO_CP].[SALDOLOCAL]" caption="SALDOLOCAL" attribute="1" defaultMemberUniqueName="[RC_HISTO_CP].[SALDOLOCAL].[All]" allUniqueName="[RC_HISTO_CP].[SALDOLOCAL].[All]" dimensionUniqueName="[RC_HISTO_CP]" displayFolder="" count="0" memberValueDatatype="5" unbalanced="0"/>
    <cacheHierarchy uniqueName="[RC_HISTO_CP].[MONEDA]" caption="MONEDA" attribute="1" defaultMemberUniqueName="[RC_HISTO_CP].[MONEDA].[All]" allUniqueName="[RC_HISTO_CP].[MONEDA].[All]" dimensionUniqueName="[RC_HISTO_CP]" displayFolder="" count="0" memberValueDatatype="130" unbalanced="0"/>
    <cacheHierarchy uniqueName="[RC_HISTO_CP].[fechaCorte]" caption="fechaCorte" attribute="1" defaultMemberUniqueName="[RC_HISTO_CP].[fechaCorte].[All]" allUniqueName="[RC_HISTO_CP].[fechaCorte].[All]" dimensionUniqueName="[RC_HISTO_CP]" displayFolder="" count="0" memberValueDatatype="130" unbalanced="0"/>
    <cacheHierarchy uniqueName="[RC_HISTO_CP].[SALDO_DOLAR]" caption="SALDO_DOLAR" attribute="1" defaultMemberUniqueName="[RC_HISTO_CP].[SALDO_DOLAR].[All]" allUniqueName="[RC_HISTO_CP].[SALDO_DOLAR].[All]" dimensionUniqueName="[RC_HISTO_CP]" displayFolder="" count="0" memberValueDatatype="5" unbalanced="0"/>
    <cacheHierarchy uniqueName="[RC_HISTO_CP].[TIPO_PROVEEDOR]" caption="TIPO_PROVEEDOR" attribute="1" defaultMemberUniqueName="[RC_HISTO_CP].[TIPO_PROVEEDOR].[All]" allUniqueName="[RC_HISTO_CP].[TIPO_PROVEEDOR].[All]" dimensionUniqueName="[RC_HISTO_CP]" displayFolder="" count="0" memberValueDatatype="130" unbalanced="0"/>
    <cacheHierarchy uniqueName="[RC_HISTO_CP].[MONTO]" caption="MONTO" attribute="1" defaultMemberUniqueName="[RC_HISTO_CP].[MONTO].[All]" allUniqueName="[RC_HISTO_CP].[MONTO].[All]" dimensionUniqueName="[RC_HISTO_CP]" displayFolder="" count="0" memberValueDatatype="5" unbalanced="0"/>
    <cacheHierarchy uniqueName="[Rolling_Calendario].[Fecha]" caption="Fecha" attribute="1" time="1" defaultMemberUniqueName="[Rolling_Calendario].[Fecha].[All]" allUniqueName="[Rolling_Calendario].[Fecha].[All]" dimensionUniqueName="[Rolling_Calendario]" displayFolder="" count="0" memberValueDatatype="7" unbalanced="0"/>
    <cacheHierarchy uniqueName="[Rolling_Calendario].[Año]" caption="Año" attribute="1" defaultMemberUniqueName="[Rolling_Calendario].[Año].[All]" allUniqueName="[Rolling_Calendario].[Año].[All]" dimensionUniqueName="[Rolling_Calendario]" displayFolder="" count="2" memberValueDatatype="20" unbalanced="0"/>
    <cacheHierarchy uniqueName="[Rolling_Calendario].[Nombre del mes]" caption="Nombre del mes" attribute="1" defaultMemberUniqueName="[Rolling_Calendario].[Nombre del mes].[All]" allUniqueName="[Rolling_Calendario].[Nombre del mes].[All]" dimensionUniqueName="[Rolling_Calendario]" displayFolder="" count="0" memberValueDatatype="130" unbalanced="0"/>
    <cacheHierarchy uniqueName="[Rolling_Calendario].[Mes]" caption="Mes" attribute="1" defaultMemberUniqueName="[Rolling_Calendario].[Mes].[All]" allUniqueName="[Rolling_Calendario].[Mes].[All]" dimensionUniqueName="[Rolling_Calendario]" displayFolder="" count="0" memberValueDatatype="20" unbalanced="0"/>
    <cacheHierarchy uniqueName="[Rolling_Calendario].[Semana del año]" caption="Semana del año" attribute="1" defaultMemberUniqueName="[Rolling_Calendario].[Semana del año].[All]" allUniqueName="[Rolling_Calendario].[Semana del año].[All]" dimensionUniqueName="[Rolling_Calendario]" displayFolder="" count="2" memberValueDatatype="20" unbalanced="0"/>
    <cacheHierarchy uniqueName="[Rolling_Calendario].[Nombre del día]" caption="Nombre del día" attribute="1" defaultMemberUniqueName="[Rolling_Calendario].[Nombre del día].[All]" allUniqueName="[Rolling_Calendario].[Nombre del día].[All]" dimensionUniqueName="[Rolling_Calendario]" displayFolder="" count="0" memberValueDatatype="130" unbalanced="0"/>
    <cacheHierarchy uniqueName="[Rolling_Calendario].[Trimestre]" caption="Trimestre" attribute="1" defaultMemberUniqueName="[Rolling_Calendario].[Trimestre].[All]" allUniqueName="[Rolling_Calendario].[Trimestre].[All]" dimensionUniqueName="[Rolling_Calendario]" displayFolder="" count="0" memberValueDatatype="20" unbalanced="0"/>
    <cacheHierarchy uniqueName="[Rolling_Calendario].[Fecha (Year)]" caption="Fecha (Year)" attribute="1" defaultMemberUniqueName="[Rolling_Calendario].[Fecha (Year)].[All]" allUniqueName="[Rolling_Calendario].[Fecha (Year)].[All]" dimensionUniqueName="[Rolling_Calendario]" displayFolder="" count="0" memberValueDatatype="130" unbalanced="0"/>
    <cacheHierarchy uniqueName="[Rolling_Calendario].[Fecha (Quarter)]" caption="Fecha (Quarter)" attribute="1" defaultMemberUniqueName="[Rolling_Calendario].[Fecha (Quarter)].[All]" allUniqueName="[Rolling_Calendario].[Fecha (Quarter)].[All]" dimensionUniqueName="[Rolling_Calendario]" displayFolder="" count="0" memberValueDatatype="130" unbalanced="0"/>
    <cacheHierarchy uniqueName="[Rolling_Calendario].[Fecha (Month)]" caption="Fecha (Month)" attribute="1" defaultMemberUniqueName="[Rolling_Calendario].[Fecha (Month)].[All]" allUniqueName="[Rolling_Calendario].[Fecha (Month)].[All]" dimensionUniqueName="[Rolling_Calendario]" displayFolder="" count="0" memberValueDatatype="130" unbalanced="0"/>
    <cacheHierarchy uniqueName="[vista_abonos_cco_cilt].[EMPLEADO]" caption="EMPLEADO" attribute="1" defaultMemberUniqueName="[vista_abonos_cco_cilt].[EMPLEADO].[All]" allUniqueName="[vista_abonos_cco_cilt].[EMPLEADO].[All]" dimensionUniqueName="[vista_abonos_cco_cilt]" displayFolder="" count="0" memberValueDatatype="130" unbalanced="0"/>
    <cacheHierarchy uniqueName="[vista_abonos_cco_cilt].[NOMBRE]" caption="NOMBRE" attribute="1" defaultMemberUniqueName="[vista_abonos_cco_cilt].[NOMBRE].[All]" allUniqueName="[vista_abonos_cco_cilt].[NOMBRE].[All]" dimensionUniqueName="[vista_abonos_cco_cilt]" displayFolder="" count="0" memberValueDatatype="130" unbalanced="0"/>
    <cacheHierarchy uniqueName="[vista_abonos_cco_cilt].[CONCEPTO]" caption="CONCEPTO" attribute="1" defaultMemberUniqueName="[vista_abonos_cco_cilt].[CONCEPTO].[All]" allUniqueName="[vista_abonos_cco_cilt].[CONCEPTO].[All]" dimensionUniqueName="[vista_abonos_cco_cilt]" displayFolder="" count="0" memberValueDatatype="130" unbalanced="0"/>
    <cacheHierarchy uniqueName="[vista_abonos_cco_cilt].[DESCRIPCION]" caption="DESCRIPCION" attribute="1" defaultMemberUniqueName="[vista_abonos_cco_cilt].[DESCRIPCION].[All]" allUniqueName="[vista_abonos_cco_cilt].[DESCRIPCION].[All]" dimensionUniqueName="[vista_abonos_cco_cilt]" displayFolder="" count="0" memberValueDatatype="130" unbalanced="0"/>
    <cacheHierarchy uniqueName="[vista_abonos_cco_cilt].[TOTAL]" caption="TOTAL" attribute="1" defaultMemberUniqueName="[vista_abonos_cco_cilt].[TOTAL].[All]" allUniqueName="[vista_abonos_cco_cilt].[TOTAL].[All]" dimensionUniqueName="[vista_abonos_cco_cilt]" displayFolder="" count="0" memberValueDatatype="5" unbalanced="0"/>
    <cacheHierarchy uniqueName="[vista_abonos_cco_cilt].[NUMERO_NOMINA]" caption="NUMERO_NOMINA" attribute="1" defaultMemberUniqueName="[vista_abonos_cco_cilt].[NUMERO_NOMINA].[All]" allUniqueName="[vista_abonos_cco_cilt].[NUMERO_NOMINA].[All]" dimensionUniqueName="[vista_abonos_cco_cilt]" displayFolder="" count="0" memberValueDatatype="20" unbalanced="0"/>
    <cacheHierarchy uniqueName="[vista_abonos_cco_cilt].[FechaInicio]" caption="FechaInicio" attribute="1" time="1" defaultMemberUniqueName="[vista_abonos_cco_cilt].[FechaInicio].[All]" allUniqueName="[vista_abonos_cco_cilt].[FechaInicio].[All]" dimensionUniqueName="[vista_abonos_cco_cilt]" displayFolder="" count="0" memberValueDatatype="7" unbalanced="0"/>
    <cacheHierarchy uniqueName="[vista_abonos_cco_cilt].[FechaFin]" caption="FechaFin" attribute="1" time="1" defaultMemberUniqueName="[vista_abonos_cco_cilt].[FechaFin].[All]" allUniqueName="[vista_abonos_cco_cilt].[FechaFin].[All]" dimensionUniqueName="[vista_abonos_cco_cilt]" displayFolder="" count="0" memberValueDatatype="7" unbalanced="0"/>
    <cacheHierarchy uniqueName="[vista_abonos_cco_cilt].[Empresa]" caption="Empresa" attribute="1" defaultMemberUniqueName="[vista_abonos_cco_cilt].[Empresa].[All]" allUniqueName="[vista_abonos_cco_cilt].[Empresa].[All]" dimensionUniqueName="[vista_abonos_cco_cilt]" displayFolder="" count="0" memberValueDatatype="130" unbalanced="0"/>
    <cacheHierarchy uniqueName="[vista_efectivo_cilt].[Fecha]" caption="Fecha" attribute="1" time="1" defaultMemberUniqueName="[vista_efectivo_cilt].[Fecha].[All]" allUniqueName="[vista_efectivo_cilt].[Fecha].[All]" dimensionUniqueName="[vista_efectivo_cilt]" displayFolder="" count="0" memberValueDatatype="7" unbalanced="0"/>
    <cacheHierarchy uniqueName="[vista_efectivo_cilt].[Ingresos]" caption="Ingresos" attribute="1" defaultMemberUniqueName="[vista_efectivo_cilt].[Ingresos].[All]" allUniqueName="[vista_efectivo_cilt].[Ingresos].[All]" dimensionUniqueName="[vista_efectivo_cilt]" displayFolder="" count="0" memberValueDatatype="5" unbalanced="0"/>
    <cacheHierarchy uniqueName="[vista_efectivo_cilt].[Empresa]" caption="Empresa" attribute="1" defaultMemberUniqueName="[vista_efectivo_cilt].[Empresa].[All]" allUniqueName="[vista_efectivo_cilt].[Empresa].[All]" dimensionUniqueName="[vista_efectivo_cilt]" displayFolder="" count="0" memberValueDatatype="130" unbalanced="0"/>
    <cacheHierarchy uniqueName="[vista_efectivo_cilt].[Ingreso Turismo]" caption="Ingreso Turismo" attribute="1" defaultMemberUniqueName="[vista_efectivo_cilt].[Ingreso Turismo].[All]" allUniqueName="[vista_efectivo_cilt].[Ingreso Turismo].[All]" dimensionUniqueName="[vista_efectivo_cilt]" displayFolder="" count="0" memberValueDatatype="5" unbalanced="0"/>
    <cacheHierarchy uniqueName="[CP_CILT_RYMSA].[FECHA_DOCUMENTO (Month Index)]" caption="FECHA_DOCUMENTO (Month Index)" attribute="1" defaultMemberUniqueName="[CP_CILT_RYMSA].[FECHA_DOCUMENTO (Month Index)].[All]" allUniqueName="[CP_CILT_RYMSA].[FECHA_DOCUMENTO (Month Index)].[All]" dimensionUniqueName="[CP_CILT_RYMSA]" displayFolder="" count="0" memberValueDatatype="20" unbalanced="0" hidden="1"/>
    <cacheHierarchy uniqueName="[CP_CILT_RYMSA].[FECHA_VENCE (Month Index)]" caption="FECHA_VENCE (Month Index)" attribute="1" defaultMemberUniqueName="[CP_CILT_RYMSA].[FECHA_VENCE (Month Index)].[All]" allUniqueName="[CP_CILT_RYMSA].[FECHA_VENCE (Month Index)].[All]" dimensionUniqueName="[CP_CILT_RYMSA]" displayFolder="" count="0" memberValueDatatype="20" unbalanced="0" hidden="1"/>
    <cacheHierarchy uniqueName="[PagosAprobadosCredCont].[Fecha Documento (Month Index)]" caption="Fecha Documento (Month Index)" attribute="1" defaultMemberUniqueName="[PagosAprobadosCredCont].[Fecha Documento (Month Index)].[All]" allUniqueName="[PagosAprobadosCredCont].[Fecha Documento (Month Index)].[All]" dimensionUniqueName="[PagosAprobadosCredCont]" displayFolder="" count="0" memberValueDatatype="20" unbalanced="0" hidden="1"/>
    <cacheHierarchy uniqueName="[Rolling_Calendario].[Fecha (Month Index)]" caption="Fecha (Month Index)" attribute="1" defaultMemberUniqueName="[Rolling_Calendario].[Fecha (Month Index)].[All]" allUniqueName="[Rolling_Calendario].[Fecha (Month Index)].[All]" dimensionUniqueName="[Rolling_Calendario]" displayFolder="" count="0" memberValueDatatype="20" unbalanced="0" hidden="1"/>
    <cacheHierarchy uniqueName="[Measures].[Sum of AbonoAprobCOL]" caption="Sum of AbonoAprobCOL" measure="1" displayFolder="" measureGroup="PagosAprobados" count="0"/>
    <cacheHierarchy uniqueName="[Measures].[Sum of AbonoAprobUSD]" caption="Sum of AbonoAprobUSD" measure="1" displayFolder="" measureGroup="PagosAprobados" count="0"/>
    <cacheHierarchy uniqueName="[Measures].[TotalPagarCRC]" caption="TotalPagarCRC" measure="1" displayFolder="" measureGroup="PagosAprobados" count="0"/>
    <cacheHierarchy uniqueName="[Measures].[TotalPagarUSD]" caption="TotalPagarUSD" measure="1" displayFolder="" measureGroup="PagosAprobados" count="0"/>
    <cacheHierarchy uniqueName="[Measures].[IngresoTotal]" caption="IngresoTotal" measure="1" displayFolder="" measureGroup="vista_efectivo_cilt" count="0"/>
    <cacheHierarchy uniqueName="[Measures].[Presupuesto Pagos]" caption="Presupuesto Pagos" measure="1" displayFolder="" measureGroup="vista_efectivo_cilt" count="0"/>
    <cacheHierarchy uniqueName="[Measures].[TotalPagarCRC2]" caption="TotalPagarCRC2" measure="1" displayFolder="" measureGroup="PagosAprobadosCredCont" count="0"/>
    <cacheHierarchy uniqueName="[Measures].[TotalPagarDOLARES]" caption="TotalPagarDOLARES" measure="1" displayFolder="" measureGroup="PagosAprobadosCredCont" count="0"/>
    <cacheHierarchy uniqueName="[Measures].[__XL_Count CP_CILT_RYMSA]" caption="__XL_Count CP_CILT_RYMSA" measure="1" displayFolder="" measureGroup="CP_CILT_RYMSA" count="0" hidden="1"/>
    <cacheHierarchy uniqueName="[Measures].[__XL_Count FacturasVencidas]" caption="__XL_Count FacturasVencidas" measure="1" displayFolder="" measureGroup="FacturasVencidas" count="0" hidden="1"/>
    <cacheHierarchy uniqueName="[Measures].[__XL_Count FacturasSinVencer]" caption="__XL_Count FacturasSinVencer" measure="1" displayFolder="" measureGroup="FacturasSinVencer" count="0" hidden="1"/>
    <cacheHierarchy uniqueName="[Measures].[__XL_Count PagosAprobados]" caption="__XL_Count PagosAprobados" measure="1" displayFolder="" measureGroup="PagosAprobados" count="0" hidden="1"/>
    <cacheHierarchy uniqueName="[Measures].[__XL_Count vista_efectivo_cilt]" caption="__XL_Count vista_efectivo_cilt" measure="1" displayFolder="" measureGroup="vista_efectivo_cilt" count="0" hidden="1"/>
    <cacheHierarchy uniqueName="[Measures].[__XL_Count Rolling_Calendario]" caption="__XL_Count Rolling_Calendario" measure="1" displayFolder="" measureGroup="Rolling_Calendario" count="0" hidden="1"/>
    <cacheHierarchy uniqueName="[Measures].[__XL_Count vista_abonos_cco_cilt]" caption="__XL_Count vista_abonos_cco_cilt" measure="1" displayFolder="" measureGroup="vista_abonos_cco_cilt" count="0" hidden="1"/>
    <cacheHierarchy uniqueName="[Measures].[__XL_Count PagosContado]" caption="__XL_Count PagosContado" measure="1" displayFolder="" measureGroup="PagosContado" count="0" hidden="1"/>
    <cacheHierarchy uniqueName="[Measures].[__XL_Count PagosAprobadosCredCont]" caption="__XL_Count PagosAprobadosCredCont" measure="1" displayFolder="" measureGroup="PagosAprobadosCredCont" count="0" hidden="1"/>
    <cacheHierarchy uniqueName="[Measures].[__XL_Count RC_HISTO_CP]" caption="__XL_Count RC_HISTO_CP" measure="1" displayFolder="" measureGroup="RC_HISTO_CP" count="0" hidden="1"/>
    <cacheHierarchy uniqueName="[Measures].[__No measures defined]" caption="__No measures defined" measure="1" displayFolder="" count="0" hidden="1"/>
    <cacheHierarchy uniqueName="[Measures].[Sum of MONTO]" caption="Sum of MONTO" measure="1" displayFolder="" measureGroup="CP_CILT_RYMSA" count="0" hidden="1">
      <extLst>
        <ext xmlns:x15="http://schemas.microsoft.com/office/spreadsheetml/2010/11/main" uri="{B97F6D7D-B522-45F9-BDA1-12C45D357490}">
          <x15:cacheHierarchy aggregatedColumn="11"/>
        </ext>
      </extLst>
    </cacheHierarchy>
    <cacheHierarchy uniqueName="[Measures].[Sum of SALDO]" caption="Sum of SALDO" measure="1" displayFolder="" measureGroup="CP_CILT_RYMSA" count="0" hidden="1">
      <extLst>
        <ext xmlns:x15="http://schemas.microsoft.com/office/spreadsheetml/2010/11/main" uri="{B97F6D7D-B522-45F9-BDA1-12C45D357490}">
          <x15:cacheHierarchy aggregatedColumn="12"/>
        </ext>
      </extLst>
    </cacheHierarchy>
    <cacheHierarchy uniqueName="[Measures].[Sum of Monto_colones]" caption="Sum of Monto_colones" measure="1" displayFolder="" measureGroup="CP_CILT_RYMSA" count="0" hidden="1">
      <extLst>
        <ext xmlns:x15="http://schemas.microsoft.com/office/spreadsheetml/2010/11/main" uri="{B97F6D7D-B522-45F9-BDA1-12C45D357490}">
          <x15:cacheHierarchy aggregatedColumn="13"/>
        </ext>
      </extLst>
    </cacheHierarchy>
    <cacheHierarchy uniqueName="[Measures].[Count of DOCUMENTO]" caption="Count of DOCUMENTO" measure="1" displayFolder="" measureGroup="FacturasVencidas" count="0" hidden="1">
      <extLst>
        <ext xmlns:x15="http://schemas.microsoft.com/office/spreadsheetml/2010/11/main" uri="{B97F6D7D-B522-45F9-BDA1-12C45D357490}">
          <x15:cacheHierarchy aggregatedColumn="51"/>
        </ext>
      </extLst>
    </cacheHierarchy>
    <cacheHierarchy uniqueName="[Measures].[Count of DOCUMENTO 2]" caption="Count of DOCUMENTO 2" measure="1" displayFolder="" measureGroup="FacturasSinVencer" count="0" hidden="1">
      <extLst>
        <ext xmlns:x15="http://schemas.microsoft.com/office/spreadsheetml/2010/11/main" uri="{B97F6D7D-B522-45F9-BDA1-12C45D357490}">
          <x15:cacheHierarchy aggregatedColumn="32"/>
        </ext>
      </extLst>
    </cacheHierarchy>
    <cacheHierarchy uniqueName="[Measures].[Sum of SaldoCOL]" caption="Sum of SaldoCOL" measure="1" displayFolder="" measureGroup="PagosAprobados" count="0" hidden="1">
      <extLst>
        <ext xmlns:x15="http://schemas.microsoft.com/office/spreadsheetml/2010/11/main" uri="{B97F6D7D-B522-45F9-BDA1-12C45D357490}">
          <x15:cacheHierarchy aggregatedColumn="77"/>
        </ext>
      </extLst>
    </cacheHierarchy>
    <cacheHierarchy uniqueName="[Measures].[Sum of SaldoUSD]" caption="Sum of SaldoUSD" measure="1" displayFolder="" measureGroup="PagosAprobados" count="0" hidden="1">
      <extLst>
        <ext xmlns:x15="http://schemas.microsoft.com/office/spreadsheetml/2010/11/main" uri="{B97F6D7D-B522-45F9-BDA1-12C45D357490}">
          <x15:cacheHierarchy aggregatedColumn="76"/>
        </ext>
      </extLst>
    </cacheHierarchy>
    <cacheHierarchy uniqueName="[Measures].[Sum of AbonoAprobCOL 2]" caption="Sum of AbonoAprobCOL 2" measure="1" displayFolder="" measureGroup="PagosAprobados" count="0" hidden="1">
      <extLst>
        <ext xmlns:x15="http://schemas.microsoft.com/office/spreadsheetml/2010/11/main" uri="{B97F6D7D-B522-45F9-BDA1-12C45D357490}">
          <x15:cacheHierarchy aggregatedColumn="78"/>
        </ext>
      </extLst>
    </cacheHierarchy>
    <cacheHierarchy uniqueName="[Measures].[Sum of AbonoAprobUSD 2]" caption="Sum of AbonoAprobUSD 2" measure="1" displayFolder="" measureGroup="PagosAprobados" count="0" hidden="1">
      <extLst>
        <ext xmlns:x15="http://schemas.microsoft.com/office/spreadsheetml/2010/11/main" uri="{B97F6D7D-B522-45F9-BDA1-12C45D357490}">
          <x15:cacheHierarchy aggregatedColumn="79"/>
        </ext>
      </extLst>
    </cacheHierarchy>
    <cacheHierarchy uniqueName="[Measures].[Sum of MONTO 2]" caption="Sum of MONTO 2" measure="1" displayFolder="" measureGroup="FacturasVencidas" count="0" hidden="1">
      <extLst>
        <ext xmlns:x15="http://schemas.microsoft.com/office/spreadsheetml/2010/11/main" uri="{B97F6D7D-B522-45F9-BDA1-12C45D357490}">
          <x15:cacheHierarchy aggregatedColumn="57"/>
        </ext>
      </extLst>
    </cacheHierarchy>
    <cacheHierarchy uniqueName="[Measures].[Sum of MONTO 3]" caption="Sum of MONTO 3" measure="1" displayFolder="" measureGroup="FacturasSinVencer" count="0" hidden="1">
      <extLst>
        <ext xmlns:x15="http://schemas.microsoft.com/office/spreadsheetml/2010/11/main" uri="{B97F6D7D-B522-45F9-BDA1-12C45D357490}">
          <x15:cacheHierarchy aggregatedColumn="38"/>
        </ext>
      </extLst>
    </cacheHierarchy>
    <cacheHierarchy uniqueName="[Measures].[Sum of SaldoUSD 2]" caption="Sum of SaldoUSD 2" measure="1" displayFolder="" measureGroup="CP_CILT_RYMSA" count="0" hidden="1">
      <extLst>
        <ext xmlns:x15="http://schemas.microsoft.com/office/spreadsheetml/2010/11/main" uri="{B97F6D7D-B522-45F9-BDA1-12C45D357490}">
          <x15:cacheHierarchy aggregatedColumn="19"/>
        </ext>
      </extLst>
    </cacheHierarchy>
    <cacheHierarchy uniqueName="[Measures].[Sum of Ingresos]" caption="Sum of Ingresos" measure="1" displayFolder="" measureGroup="vista_efectivo_cilt" count="0" hidden="1">
      <extLst>
        <ext xmlns:x15="http://schemas.microsoft.com/office/spreadsheetml/2010/11/main" uri="{B97F6D7D-B522-45F9-BDA1-12C45D357490}">
          <x15:cacheHierarchy aggregatedColumn="156"/>
        </ext>
      </extLst>
    </cacheHierarchy>
    <cacheHierarchy uniqueName="[Measures].[Sum of Ingreso Turismo]" caption="Sum of Ingreso Turismo" measure="1" displayFolder="" measureGroup="vista_efectivo_cilt" count="0" hidden="1">
      <extLst>
        <ext xmlns:x15="http://schemas.microsoft.com/office/spreadsheetml/2010/11/main" uri="{B97F6D7D-B522-45F9-BDA1-12C45D357490}">
          <x15:cacheHierarchy aggregatedColumn="158"/>
        </ext>
      </extLst>
    </cacheHierarchy>
    <cacheHierarchy uniqueName="[Measures].[Sum of TOTAL]" caption="Sum of TOTAL" measure="1" displayFolder="" measureGroup="vista_abonos_cco_cilt" count="0" hidden="1">
      <extLst>
        <ext xmlns:x15="http://schemas.microsoft.com/office/spreadsheetml/2010/11/main" uri="{B97F6D7D-B522-45F9-BDA1-12C45D357490}">
          <x15:cacheHierarchy aggregatedColumn="150"/>
        </ext>
      </extLst>
    </cacheHierarchy>
    <cacheHierarchy uniqueName="[Measures].[Count of NOMBRE]" caption="Count of NOMBRE" measure="1" displayFolder="" measureGroup="vista_abonos_cco_cilt" count="0" hidden="1">
      <extLst>
        <ext xmlns:x15="http://schemas.microsoft.com/office/spreadsheetml/2010/11/main" uri="{B97F6D7D-B522-45F9-BDA1-12C45D357490}">
          <x15:cacheHierarchy aggregatedColumn="147"/>
        </ext>
      </extLst>
    </cacheHierarchy>
    <cacheHierarchy uniqueName="[Measures].[Sum of SaldoDOL]" caption="Sum of SaldoDOL" measure="1" displayFolder="" measureGroup="PagosAprobadosCredCont" count="0" hidden="1">
      <extLst>
        <ext xmlns:x15="http://schemas.microsoft.com/office/spreadsheetml/2010/11/main" uri="{B97F6D7D-B522-45F9-BDA1-12C45D357490}">
          <x15:cacheHierarchy aggregatedColumn="97"/>
        </ext>
      </extLst>
    </cacheHierarchy>
    <cacheHierarchy uniqueName="[Measures].[Sum of SaldoCOLONES]" caption="Sum of SaldoCOLONES" measure="1" displayFolder="" measureGroup="PagosAprobadosCredCont" count="0" hidden="1">
      <extLst>
        <ext xmlns:x15="http://schemas.microsoft.com/office/spreadsheetml/2010/11/main" uri="{B97F6D7D-B522-45F9-BDA1-12C45D357490}">
          <x15:cacheHierarchy aggregatedColumn="92"/>
        </ext>
      </extLst>
    </cacheHierarchy>
    <cacheHierarchy uniqueName="[Measures].[Sum of AbonoAprobCOLONES]" caption="Sum of AbonoAprobCOLONES" measure="1" displayFolder="" measureGroup="PagosAprobadosCredCont" count="0" hidden="1">
      <extLst>
        <ext xmlns:x15="http://schemas.microsoft.com/office/spreadsheetml/2010/11/main" uri="{B97F6D7D-B522-45F9-BDA1-12C45D357490}">
          <x15:cacheHierarchy aggregatedColumn="93"/>
        </ext>
      </extLst>
    </cacheHierarchy>
    <cacheHierarchy uniqueName="[Measures].[Sum of SaldoDOLARES]" caption="Sum of SaldoDOLARES" measure="1" displayFolder="" measureGroup="PagosAprobadosCredCont" count="0" hidden="1">
      <extLst>
        <ext xmlns:x15="http://schemas.microsoft.com/office/spreadsheetml/2010/11/main" uri="{B97F6D7D-B522-45F9-BDA1-12C45D357490}">
          <x15:cacheHierarchy aggregatedColumn="91"/>
        </ext>
      </extLst>
    </cacheHierarchy>
    <cacheHierarchy uniqueName="[Measures].[Sum of AbonoAprobDOLARES]" caption="Sum of AbonoAprobDOLARES" measure="1" displayFolder="" measureGroup="PagosAprobadosCredCont" count="0" hidden="1">
      <extLst>
        <ext xmlns:x15="http://schemas.microsoft.com/office/spreadsheetml/2010/11/main" uri="{B97F6D7D-B522-45F9-BDA1-12C45D357490}">
          <x15:cacheHierarchy aggregatedColumn="94"/>
        </ext>
      </extLst>
    </cacheHierarchy>
  </cacheHierarchies>
  <kpis count="0"/>
  <extLst>
    <ext xmlns:x14="http://schemas.microsoft.com/office/spreadsheetml/2009/9/main" uri="{725AE2AE-9491-48be-B2B4-4EB974FC3084}">
      <x14:pivotCacheDefinition slicerData="1" pivotCacheId="2112205218"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fael Esteban Molina" refreshedDate="45411.432023842593" backgroundQuery="1" createdVersion="8" refreshedVersion="8" minRefreshableVersion="3" recordCount="0" supportSubquery="1" supportAdvancedDrill="1" xr:uid="{3883E3E9-DA70-4C27-9B0F-8EFB4A0CF084}">
  <cacheSource type="external" connectionId="11">
    <extLst>
      <ext xmlns:x14="http://schemas.microsoft.com/office/spreadsheetml/2009/9/main" uri="{F057638F-6D5F-4e77-A914-E7F072B9BCA8}">
        <x14:sourceConnection name="ThisWorkbookDataModel"/>
      </ext>
    </extLst>
  </cacheSource>
  <cacheFields count="5">
    <cacheField name="[Measures].[Sum of MONTO]" caption="Sum of MONTO" numFmtId="0" hierarchy="182" level="32767"/>
    <cacheField name="[CP_CILT_RYMSA].[TIPO_MORA].[TIPO_MORA]" caption="TIPO_MORA" numFmtId="0" hierarchy="10" level="1">
      <sharedItems count="6">
        <s v="0 A 30"/>
        <s v="31 A 60"/>
        <s v="61 A 90"/>
        <s v="91 A 120"/>
        <s v="MAS DE 120"/>
        <s v="SIN VENCER"/>
      </sharedItems>
    </cacheField>
    <cacheField name="[CP_CILT_RYMSA].[MONEDA].[MONEDA]" caption="MONEDA" numFmtId="0" hierarchy="1" level="1">
      <sharedItems count="1">
        <s v="CRC"/>
      </sharedItems>
    </cacheField>
    <cacheField name="[CP_CILT_RYMSA].[FECHA_DOCUMENTO].[FECHA_DOCUMENTO]" caption="FECHA_DOCUMENTO" numFmtId="0" hierarchy="6" level="1">
      <sharedItems containsSemiMixedTypes="0" containsNonDate="0" containsDate="1" containsString="0" minDate="2024-04-08T00:00:00" maxDate="2024-04-09T00:00:00" count="1">
        <d v="2024-04-08T00:00:00"/>
      </sharedItems>
    </cacheField>
    <cacheField name="[CP_CILT_RYMSA].[TIPOPROV].[TIPOPROV]" caption="TIPOPROV" numFmtId="0" hierarchy="2" level="1">
      <sharedItems count="1">
        <s v="LOC"/>
      </sharedItems>
    </cacheField>
  </cacheFields>
  <cacheHierarchies count="203">
    <cacheHierarchy uniqueName="[CP_CILT_RYMSA].[CIA]" caption="CIA" attribute="1" defaultMemberUniqueName="[CP_CILT_RYMSA].[CIA].[All]" allUniqueName="[CP_CILT_RYMSA].[CIA].[All]" dimensionUniqueName="[CP_CILT_RYMSA]" displayFolder="" count="0" memberValueDatatype="130" unbalanced="0"/>
    <cacheHierarchy uniqueName="[CP_CILT_RYMSA].[MONEDA]" caption="MONEDA" attribute="1" defaultMemberUniqueName="[CP_CILT_RYMSA].[MONEDA].[All]" allUniqueName="[CP_CILT_RYMSA].[MONEDA].[All]" dimensionUniqueName="[CP_CILT_RYMSA]" displayFolder="" count="2" memberValueDatatype="130" unbalanced="0">
      <fieldsUsage count="2">
        <fieldUsage x="-1"/>
        <fieldUsage x="2"/>
      </fieldsUsage>
    </cacheHierarchy>
    <cacheHierarchy uniqueName="[CP_CILT_RYMSA].[TIPOPROV]" caption="TIPOPROV" attribute="1" defaultMemberUniqueName="[CP_CILT_RYMSA].[TIPOPROV].[All]" allUniqueName="[CP_CILT_RYMSA].[TIPOPROV].[All]" dimensionUniqueName="[CP_CILT_RYMSA]" displayFolder="" count="2" memberValueDatatype="130" unbalanced="0">
      <fieldsUsage count="2">
        <fieldUsage x="-1"/>
        <fieldUsage x="4"/>
      </fieldsUsage>
    </cacheHierarchy>
    <cacheHierarchy uniqueName="[CP_CILT_RYMSA].[PROVEEDOR]" caption="PROVEEDOR" attribute="1" defaultMemberUniqueName="[CP_CILT_RYMSA].[PROVEEDOR].[All]" allUniqueName="[CP_CILT_RYMSA].[PROVEEDOR].[All]" dimensionUniqueName="[CP_CILT_RYMSA]" displayFolder="" count="0" memberValueDatatype="130" unbalanced="0"/>
    <cacheHierarchy uniqueName="[CP_CILT_RYMSA].[Nombre]" caption="Nombre" attribute="1" defaultMemberUniqueName="[CP_CILT_RYMSA].[Nombre].[All]" allUniqueName="[CP_CILT_RYMSA].[Nombre].[All]" dimensionUniqueName="[CP_CILT_RYMSA]" displayFolder="" count="0" memberValueDatatype="130" unbalanced="0"/>
    <cacheHierarchy uniqueName="[CP_CILT_RYMSA].[DOCUMENTO]" caption="DOCUMENTO" attribute="1" defaultMemberUniqueName="[CP_CILT_RYMSA].[DOCUMENTO].[All]" allUniqueName="[CP_CILT_RYMSA].[DOCUMENTO].[All]" dimensionUniqueName="[CP_CILT_RYMSA]" displayFolder="" count="0" memberValueDatatype="130" unbalanced="0"/>
    <cacheHierarchy uniqueName="[CP_CILT_RYMSA].[FECHA_DOCUMENTO]" caption="FECHA_DOCUMENTO" attribute="1" time="1" defaultMemberUniqueName="[CP_CILT_RYMSA].[FECHA_DOCUMENTO].[All]" allUniqueName="[CP_CILT_RYMSA].[FECHA_DOCUMENTO].[All]" dimensionUniqueName="[CP_CILT_RYMSA]" displayFolder="" count="2" memberValueDatatype="7" unbalanced="0">
      <fieldsUsage count="2">
        <fieldUsage x="-1"/>
        <fieldUsage x="3"/>
      </fieldsUsage>
    </cacheHierarchy>
    <cacheHierarchy uniqueName="[CP_CILT_RYMSA].[FECHA_VENCE]" caption="FECHA_VENCE" attribute="1" time="1" defaultMemberUniqueName="[CP_CILT_RYMSA].[FECHA_VENCE].[All]" allUniqueName="[CP_CILT_RYMSA].[FECHA_VENCE].[All]" dimensionUniqueName="[CP_CILT_RYMSA]" displayFolder="" count="0" memberValueDatatype="7" unbalanced="0"/>
    <cacheHierarchy uniqueName="[CP_CILT_RYMSA].[NOTAS]" caption="NOTAS" attribute="1" defaultMemberUniqueName="[CP_CILT_RYMSA].[NOTAS].[All]" allUniqueName="[CP_CILT_RYMSA].[NOTAS].[All]" dimensionUniqueName="[CP_CILT_RYMSA]" displayFolder="" count="0" memberValueDatatype="130" unbalanced="0"/>
    <cacheHierarchy uniqueName="[CP_CILT_RYMSA].[diasmora]" caption="diasmora" attribute="1" defaultMemberUniqueName="[CP_CILT_RYMSA].[diasmora].[All]" allUniqueName="[CP_CILT_RYMSA].[diasmora].[All]" dimensionUniqueName="[CP_CILT_RYMSA]" displayFolder="" count="0" memberValueDatatype="20" unbalanced="0"/>
    <cacheHierarchy uniqueName="[CP_CILT_RYMSA].[TIPO_MORA]" caption="TIPO_MORA" attribute="1" defaultMemberUniqueName="[CP_CILT_RYMSA].[TIPO_MORA].[All]" allUniqueName="[CP_CILT_RYMSA].[TIPO_MORA].[All]" dimensionUniqueName="[CP_CILT_RYMSA]" displayFolder="" count="2" memberValueDatatype="130" unbalanced="0">
      <fieldsUsage count="2">
        <fieldUsage x="-1"/>
        <fieldUsage x="1"/>
      </fieldsUsage>
    </cacheHierarchy>
    <cacheHierarchy uniqueName="[CP_CILT_RYMSA].[MONTO]" caption="MONTO" attribute="1" defaultMemberUniqueName="[CP_CILT_RYMSA].[MONTO].[All]" allUniqueName="[CP_CILT_RYMSA].[MONTO].[All]" dimensionUniqueName="[CP_CILT_RYMSA]" displayFolder="" count="0" memberValueDatatype="5" unbalanced="0"/>
    <cacheHierarchy uniqueName="[CP_CILT_RYMSA].[SALDO]" caption="SALDO" attribute="1" defaultMemberUniqueName="[CP_CILT_RYMSA].[SALDO].[All]" allUniqueName="[CP_CILT_RYMSA].[SALDO].[All]" dimensionUniqueName="[CP_CILT_RYMSA]" displayFolder="" count="0" memberValueDatatype="5" unbalanced="0"/>
    <cacheHierarchy uniqueName="[CP_CILT_RYMSA].[Monto_colones]" caption="Monto_colones" attribute="1" defaultMemberUniqueName="[CP_CILT_RYMSA].[Monto_colones].[All]" allUniqueName="[CP_CILT_RYMSA].[Monto_colones].[All]" dimensionUniqueName="[CP_CILT_RYMSA]" displayFolder="" count="0" memberValueDatatype="5" unbalanced="0"/>
    <cacheHierarchy uniqueName="[CP_CILT_RYMSA].[Saldo_colones]" caption="Saldo_colones" attribute="1" defaultMemberUniqueName="[CP_CILT_RYMSA].[Saldo_colones].[All]" allUniqueName="[CP_CILT_RYMSA].[Saldo_colones].[All]" dimensionUniqueName="[CP_CILT_RYMSA]" displayFolder="" count="0" memberValueDatatype="5" unbalanced="0"/>
    <cacheHierarchy uniqueName="[CP_CILT_RYMSA].[CTA_PRESUPUESTO]" caption="CTA_PRESUPUESTO" attribute="1" defaultMemberUniqueName="[CP_CILT_RYMSA].[CTA_PRESUPUESTO].[All]" allUniqueName="[CP_CILT_RYMSA].[CTA_PRESUPUESTO].[All]" dimensionUniqueName="[CP_CILT_RYMSA]" displayFolder="" count="0" memberValueDatatype="130" unbalanced="0"/>
    <cacheHierarchy uniqueName="[CP_CILT_RYMSA].[APLICACION]" caption="APLICACION" attribute="1" defaultMemberUniqueName="[CP_CILT_RYMSA].[APLICACION].[All]" allUniqueName="[CP_CILT_RYMSA].[APLICACION].[All]" dimensionUniqueName="[CP_CILT_RYMSA]" displayFolder="" count="0" memberValueDatatype="130" unbalanced="0"/>
    <cacheHierarchy uniqueName="[CP_CILT_RYMSA].[EMBARQUE]" caption="EMBARQUE" attribute="1" defaultMemberUniqueName="[CP_CILT_RYMSA].[EMBARQUE].[All]" allUniqueName="[CP_CILT_RYMSA].[EMBARQUE].[All]" dimensionUniqueName="[CP_CILT_RYMSA]" displayFolder="" count="0" memberValueDatatype="130" unbalanced="0"/>
    <cacheHierarchy uniqueName="[CP_CILT_RYMSA].[CONTA_CRED]" caption="CONTA_CRED" attribute="1" defaultMemberUniqueName="[CP_CILT_RYMSA].[CONTA_CRED].[All]" allUniqueName="[CP_CILT_RYMSA].[CONTA_CRED].[All]" dimensionUniqueName="[CP_CILT_RYMSA]" displayFolder="" count="0" memberValueDatatype="130" unbalanced="0"/>
    <cacheHierarchy uniqueName="[CP_CILT_RYMSA].[SaldoUSD]" caption="SaldoUSD" attribute="1" defaultMemberUniqueName="[CP_CILT_RYMSA].[SaldoUSD].[All]" allUniqueName="[CP_CILT_RYMSA].[SaldoUSD].[All]" dimensionUniqueName="[CP_CILT_RYMSA]" displayFolder="" count="0" memberValueDatatype="5" unbalanced="0"/>
    <cacheHierarchy uniqueName="[CP_CILT_RYMSA].[MontoOriginalUSD]" caption="MontoOriginalUSD" attribute="1" defaultMemberUniqueName="[CP_CILT_RYMSA].[MontoOriginalUSD].[All]" allUniqueName="[CP_CILT_RYMSA].[MontoOriginalUSD].[All]" dimensionUniqueName="[CP_CILT_RYMSA]" displayFolder="" count="0" memberValueDatatype="5" unbalanced="0"/>
    <cacheHierarchy uniqueName="[CP_CILT_RYMSA].[FECHA_DOCUMENTO (Year)]" caption="FECHA_DOCUMENTO (Year)" attribute="1" defaultMemberUniqueName="[CP_CILT_RYMSA].[FECHA_DOCUMENTO (Year)].[All]" allUniqueName="[CP_CILT_RYMSA].[FECHA_DOCUMENTO (Year)].[All]" dimensionUniqueName="[CP_CILT_RYMSA]" displayFolder="" count="0" memberValueDatatype="130" unbalanced="0"/>
    <cacheHierarchy uniqueName="[CP_CILT_RYMSA].[FECHA_DOCUMENTO (Quarter)]" caption="FECHA_DOCUMENTO (Quarter)" attribute="1" defaultMemberUniqueName="[CP_CILT_RYMSA].[FECHA_DOCUMENTO (Quarter)].[All]" allUniqueName="[CP_CILT_RYMSA].[FECHA_DOCUMENTO (Quarter)].[All]" dimensionUniqueName="[CP_CILT_RYMSA]" displayFolder="" count="0" memberValueDatatype="130" unbalanced="0"/>
    <cacheHierarchy uniqueName="[CP_CILT_RYMSA].[FECHA_DOCUMENTO (Month)]" caption="FECHA_DOCUMENTO (Month)" attribute="1" defaultMemberUniqueName="[CP_CILT_RYMSA].[FECHA_DOCUMENTO (Month)].[All]" allUniqueName="[CP_CILT_RYMSA].[FECHA_DOCUMENTO (Month)].[All]" dimensionUniqueName="[CP_CILT_RYMSA]" displayFolder="" count="0" memberValueDatatype="130" unbalanced="0"/>
    <cacheHierarchy uniqueName="[CP_CILT_RYMSA].[FECHA_VENCE (Year)]" caption="FECHA_VENCE (Year)" attribute="1" defaultMemberUniqueName="[CP_CILT_RYMSA].[FECHA_VENCE (Year)].[All]" allUniqueName="[CP_CILT_RYMSA].[FECHA_VENCE (Year)].[All]" dimensionUniqueName="[CP_CILT_RYMSA]" displayFolder="" count="0" memberValueDatatype="130" unbalanced="0"/>
    <cacheHierarchy uniqueName="[CP_CILT_RYMSA].[FECHA_VENCE (Quarter)]" caption="FECHA_VENCE (Quarter)" attribute="1" defaultMemberUniqueName="[CP_CILT_RYMSA].[FECHA_VENCE (Quarter)].[All]" allUniqueName="[CP_CILT_RYMSA].[FECHA_VENCE (Quarter)].[All]" dimensionUniqueName="[CP_CILT_RYMSA]" displayFolder="" count="0" memberValueDatatype="130" unbalanced="0"/>
    <cacheHierarchy uniqueName="[CP_CILT_RYMSA].[FECHA_VENCE (Month)]" caption="FECHA_VENCE (Month)" attribute="1" defaultMemberUniqueName="[CP_CILT_RYMSA].[FECHA_VENCE (Month)].[All]" allUniqueName="[CP_CILT_RYMSA].[FECHA_VENCE (Month)].[All]" dimensionUniqueName="[CP_CILT_RYMSA]" displayFolder="" count="0" memberValueDatatype="130" unbalanced="0"/>
    <cacheHierarchy uniqueName="[FacturasSinVencer].[CIA]" caption="CIA" attribute="1" defaultMemberUniqueName="[FacturasSinVencer].[CIA].[All]" allUniqueName="[FacturasSinVencer].[CIA].[All]" dimensionUniqueName="[FacturasSinVencer]" displayFolder="" count="0" memberValueDatatype="130" unbalanced="0"/>
    <cacheHierarchy uniqueName="[FacturasSinVencer].[MONEDA]" caption="MONEDA" attribute="1" defaultMemberUniqueName="[FacturasSinVencer].[MONEDA].[All]" allUniqueName="[FacturasSinVencer].[MONEDA].[All]" dimensionUniqueName="[FacturasSinVencer]" displayFolder="" count="0" memberValueDatatype="130" unbalanced="0"/>
    <cacheHierarchy uniqueName="[FacturasSinVencer].[TIPOPROV]" caption="TIPOPROV" attribute="1" defaultMemberUniqueName="[FacturasSinVencer].[TIPOPROV].[All]" allUniqueName="[FacturasSinVencer].[TIPOPROV].[All]" dimensionUniqueName="[FacturasSinVencer]" displayFolder="" count="0" memberValueDatatype="130" unbalanced="0"/>
    <cacheHierarchy uniqueName="[FacturasSinVencer].[PROVEEDOR]" caption="PROVEEDOR" attribute="1" defaultMemberUniqueName="[FacturasSinVencer].[PROVEEDOR].[All]" allUniqueName="[FacturasSinVencer].[PROVEEDOR].[All]" dimensionUniqueName="[FacturasSinVencer]" displayFolder="" count="0" memberValueDatatype="130" unbalanced="0"/>
    <cacheHierarchy uniqueName="[FacturasSinVencer].[Nombre]" caption="Nombre" attribute="1" defaultMemberUniqueName="[FacturasSinVencer].[Nombre].[All]" allUniqueName="[FacturasSinVencer].[Nombre].[All]" dimensionUniqueName="[FacturasSinVencer]" displayFolder="" count="0" memberValueDatatype="130" unbalanced="0"/>
    <cacheHierarchy uniqueName="[FacturasSinVencer].[DOCUMENTO]" caption="DOCUMENTO" attribute="1" defaultMemberUniqueName="[FacturasSinVencer].[DOCUMENTO].[All]" allUniqueName="[FacturasSinVencer].[DOCUMENTO].[All]" dimensionUniqueName="[FacturasSinVencer]" displayFolder="" count="0" memberValueDatatype="130" unbalanced="0"/>
    <cacheHierarchy uniqueName="[FacturasSinVencer].[FECHA_DOCUMENTO]" caption="FECHA_DOCUMENTO" attribute="1" time="1" defaultMemberUniqueName="[FacturasSinVencer].[FECHA_DOCUMENTO].[All]" allUniqueName="[FacturasSinVencer].[FECHA_DOCUMENTO].[All]" dimensionUniqueName="[FacturasSinVencer]" displayFolder="" count="0" memberValueDatatype="7" unbalanced="0"/>
    <cacheHierarchy uniqueName="[FacturasSinVencer].[FECHA_VENCE]" caption="FECHA_VENCE" attribute="1" time="1" defaultMemberUniqueName="[FacturasSinVencer].[FECHA_VENCE].[All]" allUniqueName="[FacturasSinVencer].[FECHA_VENCE].[All]" dimensionUniqueName="[FacturasSinVencer]" displayFolder="" count="0" memberValueDatatype="7" unbalanced="0"/>
    <cacheHierarchy uniqueName="[FacturasSinVencer].[NOTAS]" caption="NOTAS" attribute="1" defaultMemberUniqueName="[FacturasSinVencer].[NOTAS].[All]" allUniqueName="[FacturasSinVencer].[NOTAS].[All]" dimensionUniqueName="[FacturasSinVencer]" displayFolder="" count="0" memberValueDatatype="130" unbalanced="0"/>
    <cacheHierarchy uniqueName="[FacturasSinVencer].[diasmora]" caption="diasmora" attribute="1" defaultMemberUniqueName="[FacturasSinVencer].[diasmora].[All]" allUniqueName="[FacturasSinVencer].[diasmora].[All]" dimensionUniqueName="[FacturasSinVencer]" displayFolder="" count="0" memberValueDatatype="20" unbalanced="0"/>
    <cacheHierarchy uniqueName="[FacturasSinVencer].[TIPO_MORA]" caption="TIPO_MORA" attribute="1" defaultMemberUniqueName="[FacturasSinVencer].[TIPO_MORA].[All]" allUniqueName="[FacturasSinVencer].[TIPO_MORA].[All]" dimensionUniqueName="[FacturasSinVencer]" displayFolder="" count="0" memberValueDatatype="130" unbalanced="0"/>
    <cacheHierarchy uniqueName="[FacturasSinVencer].[MONTO]" caption="MONTO" attribute="1" defaultMemberUniqueName="[FacturasSinVencer].[MONTO].[All]" allUniqueName="[FacturasSinVencer].[MONTO].[All]" dimensionUniqueName="[FacturasSinVencer]" displayFolder="" count="0" memberValueDatatype="5" unbalanced="0"/>
    <cacheHierarchy uniqueName="[FacturasSinVencer].[SALDO]" caption="SALDO" attribute="1" defaultMemberUniqueName="[FacturasSinVencer].[SALDO].[All]" allUniqueName="[FacturasSinVencer].[SALDO].[All]" dimensionUniqueName="[FacturasSinVencer]" displayFolder="" count="0" memberValueDatatype="5" unbalanced="0"/>
    <cacheHierarchy uniqueName="[FacturasSinVencer].[Monto_colones]" caption="Monto_colones" attribute="1" defaultMemberUniqueName="[FacturasSinVencer].[Monto_colones].[All]" allUniqueName="[FacturasSinVencer].[Monto_colones].[All]" dimensionUniqueName="[FacturasSinVencer]" displayFolder="" count="0" memberValueDatatype="5" unbalanced="0"/>
    <cacheHierarchy uniqueName="[FacturasSinVencer].[Saldo_colones]" caption="Saldo_colones" attribute="1" defaultMemberUniqueName="[FacturasSinVencer].[Saldo_colones].[All]" allUniqueName="[FacturasSinVencer].[Saldo_colones].[All]" dimensionUniqueName="[FacturasSinVencer]" displayFolder="" count="0" memberValueDatatype="5" unbalanced="0"/>
    <cacheHierarchy uniqueName="[FacturasSinVencer].[CTA_PRESUPUESTO]" caption="CTA_PRESUPUESTO" attribute="1" defaultMemberUniqueName="[FacturasSinVencer].[CTA_PRESUPUESTO].[All]" allUniqueName="[FacturasSinVencer].[CTA_PRESUPUESTO].[All]" dimensionUniqueName="[FacturasSinVencer]" displayFolder="" count="0" memberValueDatatype="130" unbalanced="0"/>
    <cacheHierarchy uniqueName="[FacturasSinVencer].[APLICACION]" caption="APLICACION" attribute="1" defaultMemberUniqueName="[FacturasSinVencer].[APLICACION].[All]" allUniqueName="[FacturasSinVencer].[APLICACION].[All]" dimensionUniqueName="[FacturasSinVencer]" displayFolder="" count="0" memberValueDatatype="130" unbalanced="0"/>
    <cacheHierarchy uniqueName="[FacturasSinVencer].[EMBARQUE]" caption="EMBARQUE" attribute="1" defaultMemberUniqueName="[FacturasSinVencer].[EMBARQUE].[All]" allUniqueName="[FacturasSinVencer].[EMBARQUE].[All]" dimensionUniqueName="[FacturasSinVencer]" displayFolder="" count="0" memberValueDatatype="130" unbalanced="0"/>
    <cacheHierarchy uniqueName="[FacturasSinVencer].[CONTA_CRED]" caption="CONTA_CRED" attribute="1" defaultMemberUniqueName="[FacturasSinVencer].[CONTA_CRED].[All]" allUniqueName="[FacturasSinVencer].[CONTA_CRED].[All]" dimensionUniqueName="[FacturasSinVencer]" displayFolder="" count="0" memberValueDatatype="130" unbalanced="0"/>
    <cacheHierarchy uniqueName="[FacturasVencidas].[CIA]" caption="CIA" attribute="1" defaultMemberUniqueName="[FacturasVencidas].[CIA].[All]" allUniqueName="[FacturasVencidas].[CIA].[All]" dimensionUniqueName="[FacturasVencidas]" displayFolder="" count="0" memberValueDatatype="130" unbalanced="0"/>
    <cacheHierarchy uniqueName="[FacturasVencidas].[MONEDA]" caption="MONEDA" attribute="1" defaultMemberUniqueName="[FacturasVencidas].[MONEDA].[All]" allUniqueName="[FacturasVencidas].[MONEDA].[All]" dimensionUniqueName="[FacturasVencidas]" displayFolder="" count="0" memberValueDatatype="130" unbalanced="0"/>
    <cacheHierarchy uniqueName="[FacturasVencidas].[TIPOPROV]" caption="TIPOPROV" attribute="1" defaultMemberUniqueName="[FacturasVencidas].[TIPOPROV].[All]" allUniqueName="[FacturasVencidas].[TIPOPROV].[All]" dimensionUniqueName="[FacturasVencidas]" displayFolder="" count="0" memberValueDatatype="130" unbalanced="0"/>
    <cacheHierarchy uniqueName="[FacturasVencidas].[PROVEEDOR]" caption="PROVEEDOR" attribute="1" defaultMemberUniqueName="[FacturasVencidas].[PROVEEDOR].[All]" allUniqueName="[FacturasVencidas].[PROVEEDOR].[All]" dimensionUniqueName="[FacturasVencidas]" displayFolder="" count="0" memberValueDatatype="130" unbalanced="0"/>
    <cacheHierarchy uniqueName="[FacturasVencidas].[Nombre]" caption="Nombre" attribute="1" defaultMemberUniqueName="[FacturasVencidas].[Nombre].[All]" allUniqueName="[FacturasVencidas].[Nombre].[All]" dimensionUniqueName="[FacturasVencidas]" displayFolder="" count="0" memberValueDatatype="130" unbalanced="0"/>
    <cacheHierarchy uniqueName="[FacturasVencidas].[DOCUMENTO]" caption="DOCUMENTO" attribute="1" defaultMemberUniqueName="[FacturasVencidas].[DOCUMENTO].[All]" allUniqueName="[FacturasVencidas].[DOCUMENTO].[All]" dimensionUniqueName="[FacturasVencidas]" displayFolder="" count="0" memberValueDatatype="130" unbalanced="0"/>
    <cacheHierarchy uniqueName="[FacturasVencidas].[FECHA_DOCUMENTO]" caption="FECHA_DOCUMENTO" attribute="1" time="1" defaultMemberUniqueName="[FacturasVencidas].[FECHA_DOCUMENTO].[All]" allUniqueName="[FacturasVencidas].[FECHA_DOCUMENTO].[All]" dimensionUniqueName="[FacturasVencidas]" displayFolder="" count="0" memberValueDatatype="7" unbalanced="0"/>
    <cacheHierarchy uniqueName="[FacturasVencidas].[FECHA_VENCE]" caption="FECHA_VENCE" attribute="1" time="1" defaultMemberUniqueName="[FacturasVencidas].[FECHA_VENCE].[All]" allUniqueName="[FacturasVencidas].[FECHA_VENCE].[All]" dimensionUniqueName="[FacturasVencidas]" displayFolder="" count="0" memberValueDatatype="7" unbalanced="0"/>
    <cacheHierarchy uniqueName="[FacturasVencidas].[NOTAS]" caption="NOTAS" attribute="1" defaultMemberUniqueName="[FacturasVencidas].[NOTAS].[All]" allUniqueName="[FacturasVencidas].[NOTAS].[All]" dimensionUniqueName="[FacturasVencidas]" displayFolder="" count="0" memberValueDatatype="130" unbalanced="0"/>
    <cacheHierarchy uniqueName="[FacturasVencidas].[diasmora]" caption="diasmora" attribute="1" defaultMemberUniqueName="[FacturasVencidas].[diasmora].[All]" allUniqueName="[FacturasVencidas].[diasmora].[All]" dimensionUniqueName="[FacturasVencidas]" displayFolder="" count="0" memberValueDatatype="20" unbalanced="0"/>
    <cacheHierarchy uniqueName="[FacturasVencidas].[TIPO_MORA]" caption="TIPO_MORA" attribute="1" defaultMemberUniqueName="[FacturasVencidas].[TIPO_MORA].[All]" allUniqueName="[FacturasVencidas].[TIPO_MORA].[All]" dimensionUniqueName="[FacturasVencidas]" displayFolder="" count="0" memberValueDatatype="130" unbalanced="0"/>
    <cacheHierarchy uniqueName="[FacturasVencidas].[MONTO]" caption="MONTO" attribute="1" defaultMemberUniqueName="[FacturasVencidas].[MONTO].[All]" allUniqueName="[FacturasVencidas].[MONTO].[All]" dimensionUniqueName="[FacturasVencidas]" displayFolder="" count="0" memberValueDatatype="5" unbalanced="0"/>
    <cacheHierarchy uniqueName="[FacturasVencidas].[SALDO]" caption="SALDO" attribute="1" defaultMemberUniqueName="[FacturasVencidas].[SALDO].[All]" allUniqueName="[FacturasVencidas].[SALDO].[All]" dimensionUniqueName="[FacturasVencidas]" displayFolder="" count="0" memberValueDatatype="5" unbalanced="0"/>
    <cacheHierarchy uniqueName="[FacturasVencidas].[Monto_colones]" caption="Monto_colones" attribute="1" defaultMemberUniqueName="[FacturasVencidas].[Monto_colones].[All]" allUniqueName="[FacturasVencidas].[Monto_colones].[All]" dimensionUniqueName="[FacturasVencidas]" displayFolder="" count="0" memberValueDatatype="5" unbalanced="0"/>
    <cacheHierarchy uniqueName="[FacturasVencidas].[Saldo_colones]" caption="Saldo_colones" attribute="1" defaultMemberUniqueName="[FacturasVencidas].[Saldo_colones].[All]" allUniqueName="[FacturasVencidas].[Saldo_colones].[All]" dimensionUniqueName="[FacturasVencidas]" displayFolder="" count="0" memberValueDatatype="5" unbalanced="0"/>
    <cacheHierarchy uniqueName="[FacturasVencidas].[CTA_PRESUPUESTO]" caption="CTA_PRESUPUESTO" attribute="1" defaultMemberUniqueName="[FacturasVencidas].[CTA_PRESUPUESTO].[All]" allUniqueName="[FacturasVencidas].[CTA_PRESUPUESTO].[All]" dimensionUniqueName="[FacturasVencidas]" displayFolder="" count="0" memberValueDatatype="130" unbalanced="0"/>
    <cacheHierarchy uniqueName="[FacturasVencidas].[APLICACION]" caption="APLICACION" attribute="1" defaultMemberUniqueName="[FacturasVencidas].[APLICACION].[All]" allUniqueName="[FacturasVencidas].[APLICACION].[All]" dimensionUniqueName="[FacturasVencidas]" displayFolder="" count="0" memberValueDatatype="130" unbalanced="0"/>
    <cacheHierarchy uniqueName="[FacturasVencidas].[EMBARQUE]" caption="EMBARQUE" attribute="1" defaultMemberUniqueName="[FacturasVencidas].[EMBARQUE].[All]" allUniqueName="[FacturasVencidas].[EMBARQUE].[All]" dimensionUniqueName="[FacturasVencidas]" displayFolder="" count="0" memberValueDatatype="130" unbalanced="0"/>
    <cacheHierarchy uniqueName="[FacturasVencidas].[CONTA_CRED]" caption="CONTA_CRED" attribute="1" defaultMemberUniqueName="[FacturasVencidas].[CONTA_CRED].[All]" allUniqueName="[FacturasVencidas].[CONTA_CRED].[All]" dimensionUniqueName="[FacturasVencidas]" displayFolder="" count="0" memberValueDatatype="130" unbalanced="0"/>
    <cacheHierarchy uniqueName="[PagosAprobados].[Sociedad]" caption="Sociedad" attribute="1" defaultMemberUniqueName="[PagosAprobados].[Sociedad].[All]" allUniqueName="[PagosAprobados].[Sociedad].[All]" dimensionUniqueName="[PagosAprobados]" displayFolder="" count="0" memberValueDatatype="130" unbalanced="0"/>
    <cacheHierarchy uniqueName="[PagosAprobados].[Moneda]" caption="Moneda" attribute="1" defaultMemberUniqueName="[PagosAprobados].[Moneda].[All]" allUniqueName="[PagosAprobados].[Moneda].[All]" dimensionUniqueName="[PagosAprobados]" displayFolder="" count="0" memberValueDatatype="130" unbalanced="0"/>
    <cacheHierarchy uniqueName="[PagosAprobados].[Proveedor]" caption="Proveedor" attribute="1" defaultMemberUniqueName="[PagosAprobados].[Proveedor].[All]" allUniqueName="[PagosAprobados].[Proveedor].[All]" dimensionUniqueName="[PagosAprobados]" displayFolder="" count="0" memberValueDatatype="130" unbalanced="0"/>
    <cacheHierarchy uniqueName="[PagosAprobados].[Fecha Documento]" caption="Fecha Documento" attribute="1" defaultMemberUniqueName="[PagosAprobados].[Fecha Documento].[All]" allUniqueName="[PagosAprobados].[Fecha Documento].[All]" dimensionUniqueName="[PagosAprobados]" displayFolder="" count="0" memberValueDatatype="130" unbalanced="0"/>
    <cacheHierarchy uniqueName="[PagosAprobados].[Factura]" caption="Factura" attribute="1" defaultMemberUniqueName="[PagosAprobados].[Factura].[All]" allUniqueName="[PagosAprobados].[Factura].[All]" dimensionUniqueName="[PagosAprobados]" displayFolder="" count="0" memberValueDatatype="130" unbalanced="0"/>
    <cacheHierarchy uniqueName="[PagosAprobados].[Rango Mora]" caption="Rango Mora" attribute="1" defaultMemberUniqueName="[PagosAprobados].[Rango Mora].[All]" allUniqueName="[PagosAprobados].[Rango Mora].[All]" dimensionUniqueName="[PagosAprobados]" displayFolder="" count="0" memberValueDatatype="130" unbalanced="0"/>
    <cacheHierarchy uniqueName="[PagosAprobados].[Monto Original]" caption="Monto Original" attribute="1" defaultMemberUniqueName="[PagosAprobados].[Monto Original].[All]" allUniqueName="[PagosAprobados].[Monto Original].[All]" dimensionUniqueName="[PagosAprobados]" displayFolder="" count="0" memberValueDatatype="5" unbalanced="0"/>
    <cacheHierarchy uniqueName="[PagosAprobados].[Saldo a Pagar]" caption="Saldo a Pagar" attribute="1" defaultMemberUniqueName="[PagosAprobados].[Saldo a Pagar].[All]" allUniqueName="[PagosAprobados].[Saldo a Pagar].[All]" dimensionUniqueName="[PagosAprobados]" displayFolder="" count="0" memberValueDatatype="5" unbalanced="0"/>
    <cacheHierarchy uniqueName="[PagosAprobados].[Abono]" caption="Abono" attribute="1" defaultMemberUniqueName="[PagosAprobados].[Abono].[All]" allUniqueName="[PagosAprobados].[Abono].[All]" dimensionUniqueName="[PagosAprobados]" displayFolder="" count="0" memberValueDatatype="20" unbalanced="0"/>
    <cacheHierarchy uniqueName="[PagosAprobados].[Descripcion CTA Presup]" caption="Descripcion CTA Presup" attribute="1" defaultMemberUniqueName="[PagosAprobados].[Descripcion CTA Presup].[All]" allUniqueName="[PagosAprobados].[Descripcion CTA Presup].[All]" dimensionUniqueName="[PagosAprobados]" displayFolder="" count="0" memberValueDatatype="130" unbalanced="0"/>
    <cacheHierarchy uniqueName="[PagosAprobados].[Tipo Proveedor]" caption="Tipo Proveedor" attribute="1" defaultMemberUniqueName="[PagosAprobados].[Tipo Proveedor].[All]" allUniqueName="[PagosAprobados].[Tipo Proveedor].[All]" dimensionUniqueName="[PagosAprobados]" displayFolder="" count="0" memberValueDatatype="130" unbalanced="0"/>
    <cacheHierarchy uniqueName="[PagosAprobados].[SaldoUSD]" caption="SaldoUSD" attribute="1" defaultMemberUniqueName="[PagosAprobados].[SaldoUSD].[All]" allUniqueName="[PagosAprobados].[SaldoUSD].[All]" dimensionUniqueName="[PagosAprobados]" displayFolder="" count="0" memberValueDatatype="5" unbalanced="0"/>
    <cacheHierarchy uniqueName="[PagosAprobados].[SaldoCOL]" caption="SaldoCOL" attribute="1" defaultMemberUniqueName="[PagosAprobados].[SaldoCOL].[All]" allUniqueName="[PagosAprobados].[SaldoCOL].[All]" dimensionUniqueName="[PagosAprobados]" displayFolder="" count="0" memberValueDatatype="5" unbalanced="0"/>
    <cacheHierarchy uniqueName="[PagosAprobados].[AbonoAprobCOL]" caption="AbonoAprobCOL" attribute="1" defaultMemberUniqueName="[PagosAprobados].[AbonoAprobCOL].[All]" allUniqueName="[PagosAprobados].[AbonoAprobCOL].[All]" dimensionUniqueName="[PagosAprobados]" displayFolder="" count="0" memberValueDatatype="5" unbalanced="0"/>
    <cacheHierarchy uniqueName="[PagosAprobados].[AbonoAprobUSD]" caption="AbonoAprobUSD" attribute="1" defaultMemberUniqueName="[PagosAprobados].[AbonoAprobUSD].[All]" allUniqueName="[PagosAprobados].[AbonoAprobUSD].[All]" dimensionUniqueName="[PagosAprobados]" displayFolder="" count="0" memberValueDatatype="5" unbalanced="0"/>
    <cacheHierarchy uniqueName="[PagosAprobadosCredCont].[Sociedad]" caption="Sociedad" attribute="1" defaultMemberUniqueName="[PagosAprobadosCredCont].[Sociedad].[All]" allUniqueName="[PagosAprobadosCredCont].[Sociedad].[All]" dimensionUniqueName="[PagosAprobadosCredCont]" displayFolder="" count="0" memberValueDatatype="130" unbalanced="0"/>
    <cacheHierarchy uniqueName="[PagosAprobadosCredCont].[Moneda]" caption="Moneda" attribute="1" defaultMemberUniqueName="[PagosAprobadosCredCont].[Moneda].[All]" allUniqueName="[PagosAprobadosCredCont].[Moneda].[All]" dimensionUniqueName="[PagosAprobadosCredCont]" displayFolder="" count="0" memberValueDatatype="130" unbalanced="0"/>
    <cacheHierarchy uniqueName="[PagosAprobadosCredCont].[Proveedor]" caption="Proveedor" attribute="1" defaultMemberUniqueName="[PagosAprobadosCredCont].[Proveedor].[All]" allUniqueName="[PagosAprobadosCredCont].[Proveedor].[All]" dimensionUniqueName="[PagosAprobadosCredCont]" displayFolder="" count="0" memberValueDatatype="130" unbalanced="0"/>
    <cacheHierarchy uniqueName="[PagosAprobadosCredCont].[Fecha Documento]" caption="Fecha Documento" attribute="1" time="1" defaultMemberUniqueName="[PagosAprobadosCredCont].[Fecha Documento].[All]" allUniqueName="[PagosAprobadosCredCont].[Fecha Documento].[All]" dimensionUniqueName="[PagosAprobadosCredCont]" displayFolder="" count="0" memberValueDatatype="7" unbalanced="0"/>
    <cacheHierarchy uniqueName="[PagosAprobadosCredCont].[Factura]" caption="Factura" attribute="1" defaultMemberUniqueName="[PagosAprobadosCredCont].[Factura].[All]" allUniqueName="[PagosAprobadosCredCont].[Factura].[All]" dimensionUniqueName="[PagosAprobadosCredCont]" displayFolder="" count="0" memberValueDatatype="130" unbalanced="0"/>
    <cacheHierarchy uniqueName="[PagosAprobadosCredCont].[Rango Mora]" caption="Rango Mora" attribute="1" defaultMemberUniqueName="[PagosAprobadosCredCont].[Rango Mora].[All]" allUniqueName="[PagosAprobadosCredCont].[Rango Mora].[All]" dimensionUniqueName="[PagosAprobadosCredCont]" displayFolder="" count="0" memberValueDatatype="130" unbalanced="0"/>
    <cacheHierarchy uniqueName="[PagosAprobadosCredCont].[Monto Original]" caption="Monto Original" attribute="1" defaultMemberUniqueName="[PagosAprobadosCredCont].[Monto Original].[All]" allUniqueName="[PagosAprobadosCredCont].[Monto Original].[All]" dimensionUniqueName="[PagosAprobadosCredCont]" displayFolder="" count="0" memberValueDatatype="5" unbalanced="0"/>
    <cacheHierarchy uniqueName="[PagosAprobadosCredCont].[Saldo a Pagar]" caption="Saldo a Pagar" attribute="1" defaultMemberUniqueName="[PagosAprobadosCredCont].[Saldo a Pagar].[All]" allUniqueName="[PagosAprobadosCredCont].[Saldo a Pagar].[All]" dimensionUniqueName="[PagosAprobadosCredCont]" displayFolder="" count="0" memberValueDatatype="5" unbalanced="0"/>
    <cacheHierarchy uniqueName="[PagosAprobadosCredCont].[Abono]" caption="Abono" attribute="1" defaultMemberUniqueName="[PagosAprobadosCredCont].[Abono].[All]" allUniqueName="[PagosAprobadosCredCont].[Abono].[All]" dimensionUniqueName="[PagosAprobadosCredCont]" displayFolder="" count="0" memberValueDatatype="5" unbalanced="0"/>
    <cacheHierarchy uniqueName="[PagosAprobadosCredCont].[Descripcion CTA Presup]" caption="Descripcion CTA Presup" attribute="1" defaultMemberUniqueName="[PagosAprobadosCredCont].[Descripcion CTA Presup].[All]" allUniqueName="[PagosAprobadosCredCont].[Descripcion CTA Presup].[All]" dimensionUniqueName="[PagosAprobadosCredCont]" displayFolder="" count="0" memberValueDatatype="130" unbalanced="0"/>
    <cacheHierarchy uniqueName="[PagosAprobadosCredCont].[Tipo Proveedor]" caption="Tipo Proveedor" attribute="1" defaultMemberUniqueName="[PagosAprobadosCredCont].[Tipo Proveedor].[All]" allUniqueName="[PagosAprobadosCredCont].[Tipo Proveedor].[All]" dimensionUniqueName="[PagosAprobadosCredCont]" displayFolder="" count="0" memberValueDatatype="130" unbalanced="0"/>
    <cacheHierarchy uniqueName="[PagosAprobadosCredCont].[SaldoDOLARES]" caption="SaldoDOLARES" attribute="1" defaultMemberUniqueName="[PagosAprobadosCredCont].[SaldoDOLARES].[All]" allUniqueName="[PagosAprobadosCredCont].[SaldoDOLARES].[All]" dimensionUniqueName="[PagosAprobadosCredCont]" displayFolder="" count="0" memberValueDatatype="5" unbalanced="0"/>
    <cacheHierarchy uniqueName="[PagosAprobadosCredCont].[SaldoCOLONES]" caption="SaldoCOLONES" attribute="1" defaultMemberUniqueName="[PagosAprobadosCredCont].[SaldoCOLONES].[All]" allUniqueName="[PagosAprobadosCredCont].[SaldoCOLONES].[All]" dimensionUniqueName="[PagosAprobadosCredCont]" displayFolder="" count="0" memberValueDatatype="5" unbalanced="0"/>
    <cacheHierarchy uniqueName="[PagosAprobadosCredCont].[AbonoAprobCOLONES]" caption="AbonoAprobCOLONES" attribute="1" defaultMemberUniqueName="[PagosAprobadosCredCont].[AbonoAprobCOLONES].[All]" allUniqueName="[PagosAprobadosCredCont].[AbonoAprobCOLONES].[All]" dimensionUniqueName="[PagosAprobadosCredCont]" displayFolder="" count="0" memberValueDatatype="5" unbalanced="0"/>
    <cacheHierarchy uniqueName="[PagosAprobadosCredCont].[AbonoAprobDOLARES]" caption="AbonoAprobDOLARES" attribute="1" defaultMemberUniqueName="[PagosAprobadosCredCont].[AbonoAprobDOLARES].[All]" allUniqueName="[PagosAprobadosCredCont].[AbonoAprobDOLARES].[All]" dimensionUniqueName="[PagosAprobadosCredCont]" displayFolder="" count="0" memberValueDatatype="5" unbalanced="0"/>
    <cacheHierarchy uniqueName="[PagosAprobadosCredCont].[Cta Presupuesto]" caption="Cta Presupuesto" attribute="1" defaultMemberUniqueName="[PagosAprobadosCredCont].[Cta Presupuesto].[All]" allUniqueName="[PagosAprobadosCredCont].[Cta Presupuesto].[All]" dimensionUniqueName="[PagosAprobadosCredCont]" displayFolder="" count="0" memberValueDatatype="130" unbalanced="0"/>
    <cacheHierarchy uniqueName="[PagosAprobadosCredCont].[Observaciones]" caption="Observaciones" attribute="1" defaultMemberUniqueName="[PagosAprobadosCredCont].[Observaciones].[All]" allUniqueName="[PagosAprobadosCredCont].[Observaciones].[All]" dimensionUniqueName="[PagosAprobadosCredCont]" displayFolder="" count="0" memberValueDatatype="130" unbalanced="0"/>
    <cacheHierarchy uniqueName="[PagosAprobadosCredCont].[SaldoDOL]" caption="SaldoDOL" attribute="1" defaultMemberUniqueName="[PagosAprobadosCredCont].[SaldoDOL].[All]" allUniqueName="[PagosAprobadosCredCont].[SaldoDOL].[All]" dimensionUniqueName="[PagosAprobadosCredCont]" displayFolder="" count="0" memberValueDatatype="5" unbalanced="0"/>
    <cacheHierarchy uniqueName="[PagosAprobadosCredCont].[AbonoAprobDOL]" caption="AbonoAprobDOL" attribute="1" defaultMemberUniqueName="[PagosAprobadosCredCont].[AbonoAprobDOL].[All]" allUniqueName="[PagosAprobadosCredCont].[AbonoAprobDOL].[All]" dimensionUniqueName="[PagosAprobadosCredCont]" displayFolder="" count="0" memberValueDatatype="5" unbalanced="0"/>
    <cacheHierarchy uniqueName="[PagosAprobadosCredCont].[Fecha Documento (Year)]" caption="Fecha Documento (Year)" attribute="1" defaultMemberUniqueName="[PagosAprobadosCredCont].[Fecha Documento (Year)].[All]" allUniqueName="[PagosAprobadosCredCont].[Fecha Documento (Year)].[All]" dimensionUniqueName="[PagosAprobadosCredCont]" displayFolder="" count="0" memberValueDatatype="130" unbalanced="0"/>
    <cacheHierarchy uniqueName="[PagosAprobadosCredCont].[Fecha Documento (Quarter)]" caption="Fecha Documento (Quarter)" attribute="1" defaultMemberUniqueName="[PagosAprobadosCredCont].[Fecha Documento (Quarter)].[All]" allUniqueName="[PagosAprobadosCredCont].[Fecha Documento (Quarter)].[All]" dimensionUniqueName="[PagosAprobadosCredCont]" displayFolder="" count="0" memberValueDatatype="130" unbalanced="0"/>
    <cacheHierarchy uniqueName="[PagosAprobadosCredCont].[Fecha Documento (Month)]" caption="Fecha Documento (Month)" attribute="1" defaultMemberUniqueName="[PagosAprobadosCredCont].[Fecha Documento (Month)].[All]" allUniqueName="[PagosAprobadosCredCont].[Fecha Documento (Month)].[All]" dimensionUniqueName="[PagosAprobadosCredCont]" displayFolder="" count="0" memberValueDatatype="130" unbalanced="0"/>
    <cacheHierarchy uniqueName="[PagosContado].[Sociedad]" caption="Sociedad" attribute="1" defaultMemberUniqueName="[PagosContado].[Sociedad].[All]" allUniqueName="[PagosContado].[Sociedad].[All]" dimensionUniqueName="[PagosContado]" displayFolder="" count="0" memberValueDatatype="130" unbalanced="0"/>
    <cacheHierarchy uniqueName="[PagosContado].[Moneda]" caption="Moneda" attribute="1" defaultMemberUniqueName="[PagosContado].[Moneda].[All]" allUniqueName="[PagosContado].[Moneda].[All]" dimensionUniqueName="[PagosContado]" displayFolder="" count="0" memberValueDatatype="130" unbalanced="0"/>
    <cacheHierarchy uniqueName="[PagosContado].[Proveedor]" caption="Proveedor" attribute="1" defaultMemberUniqueName="[PagosContado].[Proveedor].[All]" allUniqueName="[PagosContado].[Proveedor].[All]" dimensionUniqueName="[PagosContado]" displayFolder="" count="0" memberValueDatatype="130" unbalanced="0"/>
    <cacheHierarchy uniqueName="[PagosContado].[Fecha Documento]" caption="Fecha Documento" attribute="1" defaultMemberUniqueName="[PagosContado].[Fecha Documento].[All]" allUniqueName="[PagosContado].[Fecha Documento].[All]" dimensionUniqueName="[PagosContado]" displayFolder="" count="0" memberValueDatatype="130" unbalanced="0"/>
    <cacheHierarchy uniqueName="[PagosContado].[Factura]" caption="Factura" attribute="1" defaultMemberUniqueName="[PagosContado].[Factura].[All]" allUniqueName="[PagosContado].[Factura].[All]" dimensionUniqueName="[PagosContado]" displayFolder="" count="0" memberValueDatatype="20" unbalanced="0"/>
    <cacheHierarchy uniqueName="[PagosContado].[Rango Mora]" caption="Rango Mora" attribute="1" defaultMemberUniqueName="[PagosContado].[Rango Mora].[All]" allUniqueName="[PagosContado].[Rango Mora].[All]" dimensionUniqueName="[PagosContado]" displayFolder="" count="0" memberValueDatatype="130" unbalanced="0"/>
    <cacheHierarchy uniqueName="[PagosContado].[Monto Original]" caption="Monto Original" attribute="1" defaultMemberUniqueName="[PagosContado].[Monto Original].[All]" allUniqueName="[PagosContado].[Monto Original].[All]" dimensionUniqueName="[PagosContado]" displayFolder="" count="0" memberValueDatatype="5" unbalanced="0"/>
    <cacheHierarchy uniqueName="[PagosContado].[Saldo a Pagar]" caption="Saldo a Pagar" attribute="1" defaultMemberUniqueName="[PagosContado].[Saldo a Pagar].[All]" allUniqueName="[PagosContado].[Saldo a Pagar].[All]" dimensionUniqueName="[PagosContado]" displayFolder="" count="0" memberValueDatatype="5" unbalanced="0"/>
    <cacheHierarchy uniqueName="[PagosContado].[Abono]" caption="Abono" attribute="1" defaultMemberUniqueName="[PagosContado].[Abono].[All]" allUniqueName="[PagosContado].[Abono].[All]" dimensionUniqueName="[PagosContado]" displayFolder="" count="0" memberValueDatatype="5" unbalanced="0"/>
    <cacheHierarchy uniqueName="[PagosContado].[Cta Presupuesto]" caption="Cta Presupuesto" attribute="1" defaultMemberUniqueName="[PagosContado].[Cta Presupuesto].[All]" allUniqueName="[PagosContado].[Cta Presupuesto].[All]" dimensionUniqueName="[PagosContado]" displayFolder="" count="0" memberValueDatatype="130" unbalanced="0"/>
    <cacheHierarchy uniqueName="[PagosContado].[Descripcion CTA Presup]" caption="Descripcion CTA Presup" attribute="1" defaultMemberUniqueName="[PagosContado].[Descripcion CTA Presup].[All]" allUniqueName="[PagosContado].[Descripcion CTA Presup].[All]" dimensionUniqueName="[PagosContado]" displayFolder="" count="0" memberValueDatatype="130" unbalanced="0"/>
    <cacheHierarchy uniqueName="[PagosContado].[Tipo Proveedor]" caption="Tipo Proveedor" attribute="1" defaultMemberUniqueName="[PagosContado].[Tipo Proveedor].[All]" allUniqueName="[PagosContado].[Tipo Proveedor].[All]" dimensionUniqueName="[PagosContado]" displayFolder="" count="0" memberValueDatatype="130" unbalanced="0"/>
    <cacheHierarchy uniqueName="[PagosContado].[Column1]" caption="Column1" attribute="1" defaultMemberUniqueName="[PagosContado].[Column1].[All]" allUniqueName="[PagosContado].[Column1].[All]" dimensionUniqueName="[PagosContado]" displayFolder="" count="0" memberValueDatatype="130" unbalanced="0"/>
    <cacheHierarchy uniqueName="[PagosContado].[SaldoCOL]" caption="SaldoCOL" attribute="1" defaultMemberUniqueName="[PagosContado].[SaldoCOL].[All]" allUniqueName="[PagosContado].[SaldoCOL].[All]" dimensionUniqueName="[PagosContado]" displayFolder="" count="0" memberValueDatatype="5" unbalanced="0"/>
    <cacheHierarchy uniqueName="[PagosContado].[SaldoDOL]" caption="SaldoDOL" attribute="1" defaultMemberUniqueName="[PagosContado].[SaldoDOL].[All]" allUniqueName="[PagosContado].[SaldoDOL].[All]" dimensionUniqueName="[PagosContado]" displayFolder="" count="0" memberValueDatatype="5" unbalanced="0"/>
    <cacheHierarchy uniqueName="[PagosContado].[AbonoAprobCOL]" caption="AbonoAprobCOL" attribute="1" defaultMemberUniqueName="[PagosContado].[AbonoAprobCOL].[All]" allUniqueName="[PagosContado].[AbonoAprobCOL].[All]" dimensionUniqueName="[PagosContado]" displayFolder="" count="0" memberValueDatatype="5" unbalanced="0"/>
    <cacheHierarchy uniqueName="[PagosContado].[AbonoAprobDOL]" caption="AbonoAprobDOL" attribute="1" defaultMemberUniqueName="[PagosContado].[AbonoAprobDOL].[All]" allUniqueName="[PagosContado].[AbonoAprobDOL].[All]" dimensionUniqueName="[PagosContado]" displayFolder="" count="0" memberValueDatatype="5" unbalanced="0"/>
    <cacheHierarchy uniqueName="[RC_HISTO_CP].[cia]" caption="cia" attribute="1" defaultMemberUniqueName="[RC_HISTO_CP].[cia].[All]" allUniqueName="[RC_HISTO_CP].[cia].[All]" dimensionUniqueName="[RC_HISTO_CP]" displayFolder="" count="0" memberValueDatatype="130" unbalanced="0"/>
    <cacheHierarchy uniqueName="[RC_HISTO_CP].[PROVEEDOR]" caption="PROVEEDOR" attribute="1" defaultMemberUniqueName="[RC_HISTO_CP].[PROVEEDOR].[All]" allUniqueName="[RC_HISTO_CP].[PROVEEDOR].[All]" dimensionUniqueName="[RC_HISTO_CP]" displayFolder="" count="0" memberValueDatatype="130" unbalanced="0"/>
    <cacheHierarchy uniqueName="[RC_HISTO_CP].[ACTIVO]" caption="ACTIVO" attribute="1" defaultMemberUniqueName="[RC_HISTO_CP].[ACTIVO].[All]" allUniqueName="[RC_HISTO_CP].[ACTIVO].[All]" dimensionUniqueName="[RC_HISTO_CP]" displayFolder="" count="0" memberValueDatatype="130" unbalanced="0"/>
    <cacheHierarchy uniqueName="[RC_HISTO_CP].[DIAS_CREDITO]" caption="DIAS_CREDITO" attribute="1" defaultMemberUniqueName="[RC_HISTO_CP].[DIAS_CREDITO].[All]" allUniqueName="[RC_HISTO_CP].[DIAS_CREDITO].[All]" dimensionUniqueName="[RC_HISTO_CP]" displayFolder="" count="0" memberValueDatatype="130" unbalanced="0"/>
    <cacheHierarchy uniqueName="[RC_HISTO_CP].[CATEGORIA]" caption="CATEGORIA" attribute="1" defaultMemberUniqueName="[RC_HISTO_CP].[CATEGORIA].[All]" allUniqueName="[RC_HISTO_CP].[CATEGORIA].[All]" dimensionUniqueName="[RC_HISTO_CP]" displayFolder="" count="0" memberValueDatatype="130" unbalanced="0"/>
    <cacheHierarchy uniqueName="[RC_HISTO_CP].[NOMBRE]" caption="NOMBRE" attribute="1" defaultMemberUniqueName="[RC_HISTO_CP].[NOMBRE].[All]" allUniqueName="[RC_HISTO_CP].[NOMBRE].[All]" dimensionUniqueName="[RC_HISTO_CP]" displayFolder="" count="0" memberValueDatatype="130" unbalanced="0"/>
    <cacheHierarchy uniqueName="[RC_HISTO_CP].[CIA_PROV]" caption="CIA_PROV" attribute="1" defaultMemberUniqueName="[RC_HISTO_CP].[CIA_PROV].[All]" allUniqueName="[RC_HISTO_CP].[CIA_PROV].[All]" dimensionUniqueName="[RC_HISTO_CP]" displayFolder="" count="0" memberValueDatatype="130" unbalanced="0"/>
    <cacheHierarchy uniqueName="[RC_HISTO_CP].[DOCUMENTO]" caption="DOCUMENTO" attribute="1" defaultMemberUniqueName="[RC_HISTO_CP].[DOCUMENTO].[All]" allUniqueName="[RC_HISTO_CP].[DOCUMENTO].[All]" dimensionUniqueName="[RC_HISTO_CP]" displayFolder="" count="0" memberValueDatatype="130" unbalanced="0"/>
    <cacheHierarchy uniqueName="[RC_HISTO_CP].[FECHA_DOCUMENTO]" caption="FECHA_DOCUMENTO" attribute="1" defaultMemberUniqueName="[RC_HISTO_CP].[FECHA_DOCUMENTO].[All]" allUniqueName="[RC_HISTO_CP].[FECHA_DOCUMENTO].[All]" dimensionUniqueName="[RC_HISTO_CP]" displayFolder="" count="0" memberValueDatatype="130" unbalanced="0"/>
    <cacheHierarchy uniqueName="[RC_HISTO_CP].[FECHA_VENCE]" caption="FECHA_VENCE" attribute="1" defaultMemberUniqueName="[RC_HISTO_CP].[FECHA_VENCE].[All]" allUniqueName="[RC_HISTO_CP].[FECHA_VENCE].[All]" dimensionUniqueName="[RC_HISTO_CP]" displayFolder="" count="0" memberValueDatatype="130" unbalanced="0"/>
    <cacheHierarchy uniqueName="[RC_HISTO_CP].[ESTAD_MORA]" caption="ESTAD_MORA" attribute="1" defaultMemberUniqueName="[RC_HISTO_CP].[ESTAD_MORA].[All]" allUniqueName="[RC_HISTO_CP].[ESTAD_MORA].[All]" dimensionUniqueName="[RC_HISTO_CP]" displayFolder="" count="0" memberValueDatatype="130" unbalanced="0"/>
    <cacheHierarchy uniqueName="[RC_HISTO_CP].[SALDOLOCAL]" caption="SALDOLOCAL" attribute="1" defaultMemberUniqueName="[RC_HISTO_CP].[SALDOLOCAL].[All]" allUniqueName="[RC_HISTO_CP].[SALDOLOCAL].[All]" dimensionUniqueName="[RC_HISTO_CP]" displayFolder="" count="0" memberValueDatatype="5" unbalanced="0"/>
    <cacheHierarchy uniqueName="[RC_HISTO_CP].[MONEDA]" caption="MONEDA" attribute="1" defaultMemberUniqueName="[RC_HISTO_CP].[MONEDA].[All]" allUniqueName="[RC_HISTO_CP].[MONEDA].[All]" dimensionUniqueName="[RC_HISTO_CP]" displayFolder="" count="0" memberValueDatatype="130" unbalanced="0"/>
    <cacheHierarchy uniqueName="[RC_HISTO_CP].[fechaCorte]" caption="fechaCorte" attribute="1" defaultMemberUniqueName="[RC_HISTO_CP].[fechaCorte].[All]" allUniqueName="[RC_HISTO_CP].[fechaCorte].[All]" dimensionUniqueName="[RC_HISTO_CP]" displayFolder="" count="0" memberValueDatatype="130" unbalanced="0"/>
    <cacheHierarchy uniqueName="[RC_HISTO_CP].[SALDO_DOLAR]" caption="SALDO_DOLAR" attribute="1" defaultMemberUniqueName="[RC_HISTO_CP].[SALDO_DOLAR].[All]" allUniqueName="[RC_HISTO_CP].[SALDO_DOLAR].[All]" dimensionUniqueName="[RC_HISTO_CP]" displayFolder="" count="0" memberValueDatatype="5" unbalanced="0"/>
    <cacheHierarchy uniqueName="[RC_HISTO_CP].[TIPO_PROVEEDOR]" caption="TIPO_PROVEEDOR" attribute="1" defaultMemberUniqueName="[RC_HISTO_CP].[TIPO_PROVEEDOR].[All]" allUniqueName="[RC_HISTO_CP].[TIPO_PROVEEDOR].[All]" dimensionUniqueName="[RC_HISTO_CP]" displayFolder="" count="0" memberValueDatatype="130" unbalanced="0"/>
    <cacheHierarchy uniqueName="[RC_HISTO_CP].[MONTO]" caption="MONTO" attribute="1" defaultMemberUniqueName="[RC_HISTO_CP].[MONTO].[All]" allUniqueName="[RC_HISTO_CP].[MONTO].[All]" dimensionUniqueName="[RC_HISTO_CP]" displayFolder="" count="0" memberValueDatatype="5" unbalanced="0"/>
    <cacheHierarchy uniqueName="[Rolling_Calendario].[Fecha]" caption="Fecha" attribute="1" time="1" defaultMemberUniqueName="[Rolling_Calendario].[Fecha].[All]" allUniqueName="[Rolling_Calendario].[Fecha].[All]" dimensionUniqueName="[Rolling_Calendario]" displayFolder="" count="0" memberValueDatatype="7" unbalanced="0"/>
    <cacheHierarchy uniqueName="[Rolling_Calendario].[Año]" caption="Año" attribute="1" defaultMemberUniqueName="[Rolling_Calendario].[Año].[All]" allUniqueName="[Rolling_Calendario].[Año].[All]" dimensionUniqueName="[Rolling_Calendario]" displayFolder="" count="0" memberValueDatatype="20" unbalanced="0"/>
    <cacheHierarchy uniqueName="[Rolling_Calendario].[Nombre del mes]" caption="Nombre del mes" attribute="1" defaultMemberUniqueName="[Rolling_Calendario].[Nombre del mes].[All]" allUniqueName="[Rolling_Calendario].[Nombre del mes].[All]" dimensionUniqueName="[Rolling_Calendario]" displayFolder="" count="0" memberValueDatatype="130" unbalanced="0"/>
    <cacheHierarchy uniqueName="[Rolling_Calendario].[Mes]" caption="Mes" attribute="1" defaultMemberUniqueName="[Rolling_Calendario].[Mes].[All]" allUniqueName="[Rolling_Calendario].[Mes].[All]" dimensionUniqueName="[Rolling_Calendario]" displayFolder="" count="0" memberValueDatatype="20" unbalanced="0"/>
    <cacheHierarchy uniqueName="[Rolling_Calendario].[Semana del año]" caption="Semana del año" attribute="1" defaultMemberUniqueName="[Rolling_Calendario].[Semana del año].[All]" allUniqueName="[Rolling_Calendario].[Semana del año].[All]" dimensionUniqueName="[Rolling_Calendario]" displayFolder="" count="0" memberValueDatatype="20" unbalanced="0"/>
    <cacheHierarchy uniqueName="[Rolling_Calendario].[Nombre del día]" caption="Nombre del día" attribute="1" defaultMemberUniqueName="[Rolling_Calendario].[Nombre del día].[All]" allUniqueName="[Rolling_Calendario].[Nombre del día].[All]" dimensionUniqueName="[Rolling_Calendario]" displayFolder="" count="0" memberValueDatatype="130" unbalanced="0"/>
    <cacheHierarchy uniqueName="[Rolling_Calendario].[Trimestre]" caption="Trimestre" attribute="1" defaultMemberUniqueName="[Rolling_Calendario].[Trimestre].[All]" allUniqueName="[Rolling_Calendario].[Trimestre].[All]" dimensionUniqueName="[Rolling_Calendario]" displayFolder="" count="0" memberValueDatatype="20" unbalanced="0"/>
    <cacheHierarchy uniqueName="[Rolling_Calendario].[Fecha (Year)]" caption="Fecha (Year)" attribute="1" defaultMemberUniqueName="[Rolling_Calendario].[Fecha (Year)].[All]" allUniqueName="[Rolling_Calendario].[Fecha (Year)].[All]" dimensionUniqueName="[Rolling_Calendario]" displayFolder="" count="0" memberValueDatatype="130" unbalanced="0"/>
    <cacheHierarchy uniqueName="[Rolling_Calendario].[Fecha (Quarter)]" caption="Fecha (Quarter)" attribute="1" defaultMemberUniqueName="[Rolling_Calendario].[Fecha (Quarter)].[All]" allUniqueName="[Rolling_Calendario].[Fecha (Quarter)].[All]" dimensionUniqueName="[Rolling_Calendario]" displayFolder="" count="0" memberValueDatatype="130" unbalanced="0"/>
    <cacheHierarchy uniqueName="[Rolling_Calendario].[Fecha (Month)]" caption="Fecha (Month)" attribute="1" defaultMemberUniqueName="[Rolling_Calendario].[Fecha (Month)].[All]" allUniqueName="[Rolling_Calendario].[Fecha (Month)].[All]" dimensionUniqueName="[Rolling_Calendario]" displayFolder="" count="0" memberValueDatatype="130" unbalanced="0"/>
    <cacheHierarchy uniqueName="[vista_abonos_cco_cilt].[EMPLEADO]" caption="EMPLEADO" attribute="1" defaultMemberUniqueName="[vista_abonos_cco_cilt].[EMPLEADO].[All]" allUniqueName="[vista_abonos_cco_cilt].[EMPLEADO].[All]" dimensionUniqueName="[vista_abonos_cco_cilt]" displayFolder="" count="0" memberValueDatatype="130" unbalanced="0"/>
    <cacheHierarchy uniqueName="[vista_abonos_cco_cilt].[NOMBRE]" caption="NOMBRE" attribute="1" defaultMemberUniqueName="[vista_abonos_cco_cilt].[NOMBRE].[All]" allUniqueName="[vista_abonos_cco_cilt].[NOMBRE].[All]" dimensionUniqueName="[vista_abonos_cco_cilt]" displayFolder="" count="0" memberValueDatatype="130" unbalanced="0"/>
    <cacheHierarchy uniqueName="[vista_abonos_cco_cilt].[CONCEPTO]" caption="CONCEPTO" attribute="1" defaultMemberUniqueName="[vista_abonos_cco_cilt].[CONCEPTO].[All]" allUniqueName="[vista_abonos_cco_cilt].[CONCEPTO].[All]" dimensionUniqueName="[vista_abonos_cco_cilt]" displayFolder="" count="0" memberValueDatatype="130" unbalanced="0"/>
    <cacheHierarchy uniqueName="[vista_abonos_cco_cilt].[DESCRIPCION]" caption="DESCRIPCION" attribute="1" defaultMemberUniqueName="[vista_abonos_cco_cilt].[DESCRIPCION].[All]" allUniqueName="[vista_abonos_cco_cilt].[DESCRIPCION].[All]" dimensionUniqueName="[vista_abonos_cco_cilt]" displayFolder="" count="0" memberValueDatatype="130" unbalanced="0"/>
    <cacheHierarchy uniqueName="[vista_abonos_cco_cilt].[TOTAL]" caption="TOTAL" attribute="1" defaultMemberUniqueName="[vista_abonos_cco_cilt].[TOTAL].[All]" allUniqueName="[vista_abonos_cco_cilt].[TOTAL].[All]" dimensionUniqueName="[vista_abonos_cco_cilt]" displayFolder="" count="0" memberValueDatatype="5" unbalanced="0"/>
    <cacheHierarchy uniqueName="[vista_abonos_cco_cilt].[NUMERO_NOMINA]" caption="NUMERO_NOMINA" attribute="1" defaultMemberUniqueName="[vista_abonos_cco_cilt].[NUMERO_NOMINA].[All]" allUniqueName="[vista_abonos_cco_cilt].[NUMERO_NOMINA].[All]" dimensionUniqueName="[vista_abonos_cco_cilt]" displayFolder="" count="0" memberValueDatatype="20" unbalanced="0"/>
    <cacheHierarchy uniqueName="[vista_abonos_cco_cilt].[FechaInicio]" caption="FechaInicio" attribute="1" time="1" defaultMemberUniqueName="[vista_abonos_cco_cilt].[FechaInicio].[All]" allUniqueName="[vista_abonos_cco_cilt].[FechaInicio].[All]" dimensionUniqueName="[vista_abonos_cco_cilt]" displayFolder="" count="0" memberValueDatatype="7" unbalanced="0"/>
    <cacheHierarchy uniqueName="[vista_abonos_cco_cilt].[FechaFin]" caption="FechaFin" attribute="1" time="1" defaultMemberUniqueName="[vista_abonos_cco_cilt].[FechaFin].[All]" allUniqueName="[vista_abonos_cco_cilt].[FechaFin].[All]" dimensionUniqueName="[vista_abonos_cco_cilt]" displayFolder="" count="0" memberValueDatatype="7" unbalanced="0"/>
    <cacheHierarchy uniqueName="[vista_abonos_cco_cilt].[Empresa]" caption="Empresa" attribute="1" defaultMemberUniqueName="[vista_abonos_cco_cilt].[Empresa].[All]" allUniqueName="[vista_abonos_cco_cilt].[Empresa].[All]" dimensionUniqueName="[vista_abonos_cco_cilt]" displayFolder="" count="0" memberValueDatatype="130" unbalanced="0"/>
    <cacheHierarchy uniqueName="[vista_efectivo_cilt].[Fecha]" caption="Fecha" attribute="1" time="1" defaultMemberUniqueName="[vista_efectivo_cilt].[Fecha].[All]" allUniqueName="[vista_efectivo_cilt].[Fecha].[All]" dimensionUniqueName="[vista_efectivo_cilt]" displayFolder="" count="0" memberValueDatatype="7" unbalanced="0"/>
    <cacheHierarchy uniqueName="[vista_efectivo_cilt].[Ingresos]" caption="Ingresos" attribute="1" defaultMemberUniqueName="[vista_efectivo_cilt].[Ingresos].[All]" allUniqueName="[vista_efectivo_cilt].[Ingresos].[All]" dimensionUniqueName="[vista_efectivo_cilt]" displayFolder="" count="0" memberValueDatatype="5" unbalanced="0"/>
    <cacheHierarchy uniqueName="[vista_efectivo_cilt].[Empresa]" caption="Empresa" attribute="1" defaultMemberUniqueName="[vista_efectivo_cilt].[Empresa].[All]" allUniqueName="[vista_efectivo_cilt].[Empresa].[All]" dimensionUniqueName="[vista_efectivo_cilt]" displayFolder="" count="0" memberValueDatatype="130" unbalanced="0"/>
    <cacheHierarchy uniqueName="[vista_efectivo_cilt].[Ingreso Turismo]" caption="Ingreso Turismo" attribute="1" defaultMemberUniqueName="[vista_efectivo_cilt].[Ingreso Turismo].[All]" allUniqueName="[vista_efectivo_cilt].[Ingreso Turismo].[All]" dimensionUniqueName="[vista_efectivo_cilt]" displayFolder="" count="0" memberValueDatatype="5" unbalanced="0"/>
    <cacheHierarchy uniqueName="[CP_CILT_RYMSA].[FECHA_DOCUMENTO (Month Index)]" caption="FECHA_DOCUMENTO (Month Index)" attribute="1" defaultMemberUniqueName="[CP_CILT_RYMSA].[FECHA_DOCUMENTO (Month Index)].[All]" allUniqueName="[CP_CILT_RYMSA].[FECHA_DOCUMENTO (Month Index)].[All]" dimensionUniqueName="[CP_CILT_RYMSA]" displayFolder="" count="0" memberValueDatatype="20" unbalanced="0" hidden="1"/>
    <cacheHierarchy uniqueName="[CP_CILT_RYMSA].[FECHA_VENCE (Month Index)]" caption="FECHA_VENCE (Month Index)" attribute="1" defaultMemberUniqueName="[CP_CILT_RYMSA].[FECHA_VENCE (Month Index)].[All]" allUniqueName="[CP_CILT_RYMSA].[FECHA_VENCE (Month Index)].[All]" dimensionUniqueName="[CP_CILT_RYMSA]" displayFolder="" count="0" memberValueDatatype="20" unbalanced="0" hidden="1"/>
    <cacheHierarchy uniqueName="[PagosAprobadosCredCont].[Fecha Documento (Month Index)]" caption="Fecha Documento (Month Index)" attribute="1" defaultMemberUniqueName="[PagosAprobadosCredCont].[Fecha Documento (Month Index)].[All]" allUniqueName="[PagosAprobadosCredCont].[Fecha Documento (Month Index)].[All]" dimensionUniqueName="[PagosAprobadosCredCont]" displayFolder="" count="0" memberValueDatatype="20" unbalanced="0" hidden="1"/>
    <cacheHierarchy uniqueName="[Rolling_Calendario].[Fecha (Month Index)]" caption="Fecha (Month Index)" attribute="1" defaultMemberUniqueName="[Rolling_Calendario].[Fecha (Month Index)].[All]" allUniqueName="[Rolling_Calendario].[Fecha (Month Index)].[All]" dimensionUniqueName="[Rolling_Calendario]" displayFolder="" count="0" memberValueDatatype="20" unbalanced="0" hidden="1"/>
    <cacheHierarchy uniqueName="[Measures].[Sum of AbonoAprobCOL]" caption="Sum of AbonoAprobCOL" measure="1" displayFolder="" measureGroup="PagosAprobados" count="0"/>
    <cacheHierarchy uniqueName="[Measures].[Sum of AbonoAprobUSD]" caption="Sum of AbonoAprobUSD" measure="1" displayFolder="" measureGroup="PagosAprobados" count="0"/>
    <cacheHierarchy uniqueName="[Measures].[TotalPagarCRC]" caption="TotalPagarCRC" measure="1" displayFolder="" measureGroup="PagosAprobados" count="0"/>
    <cacheHierarchy uniqueName="[Measures].[TotalPagarUSD]" caption="TotalPagarUSD" measure="1" displayFolder="" measureGroup="PagosAprobados" count="0"/>
    <cacheHierarchy uniqueName="[Measures].[IngresoTotal]" caption="IngresoTotal" measure="1" displayFolder="" measureGroup="vista_efectivo_cilt" count="0"/>
    <cacheHierarchy uniqueName="[Measures].[Presupuesto Pagos]" caption="Presupuesto Pagos" measure="1" displayFolder="" measureGroup="vista_efectivo_cilt" count="0"/>
    <cacheHierarchy uniqueName="[Measures].[TotalPagarCRC2]" caption="TotalPagarCRC2" measure="1" displayFolder="" measureGroup="PagosAprobadosCredCont" count="0"/>
    <cacheHierarchy uniqueName="[Measures].[TotalPagarDOLARES]" caption="TotalPagarDOLARES" measure="1" displayFolder="" measureGroup="PagosAprobadosCredCont" count="0"/>
    <cacheHierarchy uniqueName="[Measures].[__XL_Count CP_CILT_RYMSA]" caption="__XL_Count CP_CILT_RYMSA" measure="1" displayFolder="" measureGroup="CP_CILT_RYMSA" count="0" hidden="1"/>
    <cacheHierarchy uniqueName="[Measures].[__XL_Count FacturasVencidas]" caption="__XL_Count FacturasVencidas" measure="1" displayFolder="" measureGroup="FacturasVencidas" count="0" hidden="1"/>
    <cacheHierarchy uniqueName="[Measures].[__XL_Count FacturasSinVencer]" caption="__XL_Count FacturasSinVencer" measure="1" displayFolder="" measureGroup="FacturasSinVencer" count="0" hidden="1"/>
    <cacheHierarchy uniqueName="[Measures].[__XL_Count PagosAprobados]" caption="__XL_Count PagosAprobados" measure="1" displayFolder="" measureGroup="PagosAprobados" count="0" hidden="1"/>
    <cacheHierarchy uniqueName="[Measures].[__XL_Count vista_efectivo_cilt]" caption="__XL_Count vista_efectivo_cilt" measure="1" displayFolder="" measureGroup="vista_efectivo_cilt" count="0" hidden="1"/>
    <cacheHierarchy uniqueName="[Measures].[__XL_Count Rolling_Calendario]" caption="__XL_Count Rolling_Calendario" measure="1" displayFolder="" measureGroup="Rolling_Calendario" count="0" hidden="1"/>
    <cacheHierarchy uniqueName="[Measures].[__XL_Count vista_abonos_cco_cilt]" caption="__XL_Count vista_abonos_cco_cilt" measure="1" displayFolder="" measureGroup="vista_abonos_cco_cilt" count="0" hidden="1"/>
    <cacheHierarchy uniqueName="[Measures].[__XL_Count PagosContado]" caption="__XL_Count PagosContado" measure="1" displayFolder="" measureGroup="PagosContado" count="0" hidden="1"/>
    <cacheHierarchy uniqueName="[Measures].[__XL_Count PagosAprobadosCredCont]" caption="__XL_Count PagosAprobadosCredCont" measure="1" displayFolder="" measureGroup="PagosAprobadosCredCont" count="0" hidden="1"/>
    <cacheHierarchy uniqueName="[Measures].[__XL_Count RC_HISTO_CP]" caption="__XL_Count RC_HISTO_CP" measure="1" displayFolder="" measureGroup="RC_HISTO_CP" count="0" hidden="1"/>
    <cacheHierarchy uniqueName="[Measures].[__No measures defined]" caption="__No measures defined" measure="1" displayFolder="" count="0" hidden="1"/>
    <cacheHierarchy uniqueName="[Measures].[Sum of MONTO]" caption="Sum of MONTO" measure="1" displayFolder="" measureGroup="CP_CILT_RYMSA"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SALDO]" caption="Sum of SALDO" measure="1" displayFolder="" measureGroup="CP_CILT_RYMSA" count="0" hidden="1">
      <extLst>
        <ext xmlns:x15="http://schemas.microsoft.com/office/spreadsheetml/2010/11/main" uri="{B97F6D7D-B522-45F9-BDA1-12C45D357490}">
          <x15:cacheHierarchy aggregatedColumn="12"/>
        </ext>
      </extLst>
    </cacheHierarchy>
    <cacheHierarchy uniqueName="[Measures].[Sum of Monto_colones]" caption="Sum of Monto_colones" measure="1" displayFolder="" measureGroup="CP_CILT_RYMSA" count="0" hidden="1">
      <extLst>
        <ext xmlns:x15="http://schemas.microsoft.com/office/spreadsheetml/2010/11/main" uri="{B97F6D7D-B522-45F9-BDA1-12C45D357490}">
          <x15:cacheHierarchy aggregatedColumn="13"/>
        </ext>
      </extLst>
    </cacheHierarchy>
    <cacheHierarchy uniqueName="[Measures].[Count of DOCUMENTO]" caption="Count of DOCUMENTO" measure="1" displayFolder="" measureGroup="FacturasVencidas" count="0" hidden="1">
      <extLst>
        <ext xmlns:x15="http://schemas.microsoft.com/office/spreadsheetml/2010/11/main" uri="{B97F6D7D-B522-45F9-BDA1-12C45D357490}">
          <x15:cacheHierarchy aggregatedColumn="51"/>
        </ext>
      </extLst>
    </cacheHierarchy>
    <cacheHierarchy uniqueName="[Measures].[Count of DOCUMENTO 2]" caption="Count of DOCUMENTO 2" measure="1" displayFolder="" measureGroup="FacturasSinVencer" count="0" hidden="1">
      <extLst>
        <ext xmlns:x15="http://schemas.microsoft.com/office/spreadsheetml/2010/11/main" uri="{B97F6D7D-B522-45F9-BDA1-12C45D357490}">
          <x15:cacheHierarchy aggregatedColumn="32"/>
        </ext>
      </extLst>
    </cacheHierarchy>
    <cacheHierarchy uniqueName="[Measures].[Sum of SaldoCOL]" caption="Sum of SaldoCOL" measure="1" displayFolder="" measureGroup="PagosAprobados" count="0" hidden="1">
      <extLst>
        <ext xmlns:x15="http://schemas.microsoft.com/office/spreadsheetml/2010/11/main" uri="{B97F6D7D-B522-45F9-BDA1-12C45D357490}">
          <x15:cacheHierarchy aggregatedColumn="77"/>
        </ext>
      </extLst>
    </cacheHierarchy>
    <cacheHierarchy uniqueName="[Measures].[Sum of SaldoUSD]" caption="Sum of SaldoUSD" measure="1" displayFolder="" measureGroup="PagosAprobados" count="0" hidden="1">
      <extLst>
        <ext xmlns:x15="http://schemas.microsoft.com/office/spreadsheetml/2010/11/main" uri="{B97F6D7D-B522-45F9-BDA1-12C45D357490}">
          <x15:cacheHierarchy aggregatedColumn="76"/>
        </ext>
      </extLst>
    </cacheHierarchy>
    <cacheHierarchy uniqueName="[Measures].[Sum of AbonoAprobCOL 2]" caption="Sum of AbonoAprobCOL 2" measure="1" displayFolder="" measureGroup="PagosAprobados" count="0" hidden="1">
      <extLst>
        <ext xmlns:x15="http://schemas.microsoft.com/office/spreadsheetml/2010/11/main" uri="{B97F6D7D-B522-45F9-BDA1-12C45D357490}">
          <x15:cacheHierarchy aggregatedColumn="78"/>
        </ext>
      </extLst>
    </cacheHierarchy>
    <cacheHierarchy uniqueName="[Measures].[Sum of AbonoAprobUSD 2]" caption="Sum of AbonoAprobUSD 2" measure="1" displayFolder="" measureGroup="PagosAprobados" count="0" hidden="1">
      <extLst>
        <ext xmlns:x15="http://schemas.microsoft.com/office/spreadsheetml/2010/11/main" uri="{B97F6D7D-B522-45F9-BDA1-12C45D357490}">
          <x15:cacheHierarchy aggregatedColumn="79"/>
        </ext>
      </extLst>
    </cacheHierarchy>
    <cacheHierarchy uniqueName="[Measures].[Sum of MONTO 2]" caption="Sum of MONTO 2" measure="1" displayFolder="" measureGroup="FacturasVencidas" count="0" hidden="1">
      <extLst>
        <ext xmlns:x15="http://schemas.microsoft.com/office/spreadsheetml/2010/11/main" uri="{B97F6D7D-B522-45F9-BDA1-12C45D357490}">
          <x15:cacheHierarchy aggregatedColumn="57"/>
        </ext>
      </extLst>
    </cacheHierarchy>
    <cacheHierarchy uniqueName="[Measures].[Sum of MONTO 3]" caption="Sum of MONTO 3" measure="1" displayFolder="" measureGroup="FacturasSinVencer" count="0" hidden="1">
      <extLst>
        <ext xmlns:x15="http://schemas.microsoft.com/office/spreadsheetml/2010/11/main" uri="{B97F6D7D-B522-45F9-BDA1-12C45D357490}">
          <x15:cacheHierarchy aggregatedColumn="38"/>
        </ext>
      </extLst>
    </cacheHierarchy>
    <cacheHierarchy uniqueName="[Measures].[Sum of SaldoUSD 2]" caption="Sum of SaldoUSD 2" measure="1" displayFolder="" measureGroup="CP_CILT_RYMSA" count="0" hidden="1">
      <extLst>
        <ext xmlns:x15="http://schemas.microsoft.com/office/spreadsheetml/2010/11/main" uri="{B97F6D7D-B522-45F9-BDA1-12C45D357490}">
          <x15:cacheHierarchy aggregatedColumn="19"/>
        </ext>
      </extLst>
    </cacheHierarchy>
    <cacheHierarchy uniqueName="[Measures].[Sum of Ingresos]" caption="Sum of Ingresos" measure="1" displayFolder="" measureGroup="vista_efectivo_cilt" count="0" hidden="1">
      <extLst>
        <ext xmlns:x15="http://schemas.microsoft.com/office/spreadsheetml/2010/11/main" uri="{B97F6D7D-B522-45F9-BDA1-12C45D357490}">
          <x15:cacheHierarchy aggregatedColumn="156"/>
        </ext>
      </extLst>
    </cacheHierarchy>
    <cacheHierarchy uniqueName="[Measures].[Sum of Ingreso Turismo]" caption="Sum of Ingreso Turismo" measure="1" displayFolder="" measureGroup="vista_efectivo_cilt" count="0" hidden="1">
      <extLst>
        <ext xmlns:x15="http://schemas.microsoft.com/office/spreadsheetml/2010/11/main" uri="{B97F6D7D-B522-45F9-BDA1-12C45D357490}">
          <x15:cacheHierarchy aggregatedColumn="158"/>
        </ext>
      </extLst>
    </cacheHierarchy>
    <cacheHierarchy uniqueName="[Measures].[Sum of TOTAL]" caption="Sum of TOTAL" measure="1" displayFolder="" measureGroup="vista_abonos_cco_cilt" count="0" hidden="1">
      <extLst>
        <ext xmlns:x15="http://schemas.microsoft.com/office/spreadsheetml/2010/11/main" uri="{B97F6D7D-B522-45F9-BDA1-12C45D357490}">
          <x15:cacheHierarchy aggregatedColumn="150"/>
        </ext>
      </extLst>
    </cacheHierarchy>
    <cacheHierarchy uniqueName="[Measures].[Count of NOMBRE]" caption="Count of NOMBRE" measure="1" displayFolder="" measureGroup="vista_abonos_cco_cilt" count="0" hidden="1">
      <extLst>
        <ext xmlns:x15="http://schemas.microsoft.com/office/spreadsheetml/2010/11/main" uri="{B97F6D7D-B522-45F9-BDA1-12C45D357490}">
          <x15:cacheHierarchy aggregatedColumn="147"/>
        </ext>
      </extLst>
    </cacheHierarchy>
    <cacheHierarchy uniqueName="[Measures].[Sum of SaldoDOL]" caption="Sum of SaldoDOL" measure="1" displayFolder="" measureGroup="PagosAprobadosCredCont" count="0" hidden="1">
      <extLst>
        <ext xmlns:x15="http://schemas.microsoft.com/office/spreadsheetml/2010/11/main" uri="{B97F6D7D-B522-45F9-BDA1-12C45D357490}">
          <x15:cacheHierarchy aggregatedColumn="97"/>
        </ext>
      </extLst>
    </cacheHierarchy>
    <cacheHierarchy uniqueName="[Measures].[Sum of SaldoCOLONES]" caption="Sum of SaldoCOLONES" measure="1" displayFolder="" measureGroup="PagosAprobadosCredCont" count="0" hidden="1">
      <extLst>
        <ext xmlns:x15="http://schemas.microsoft.com/office/spreadsheetml/2010/11/main" uri="{B97F6D7D-B522-45F9-BDA1-12C45D357490}">
          <x15:cacheHierarchy aggregatedColumn="92"/>
        </ext>
      </extLst>
    </cacheHierarchy>
    <cacheHierarchy uniqueName="[Measures].[Sum of AbonoAprobCOLONES]" caption="Sum of AbonoAprobCOLONES" measure="1" displayFolder="" measureGroup="PagosAprobadosCredCont" count="0" hidden="1">
      <extLst>
        <ext xmlns:x15="http://schemas.microsoft.com/office/spreadsheetml/2010/11/main" uri="{B97F6D7D-B522-45F9-BDA1-12C45D357490}">
          <x15:cacheHierarchy aggregatedColumn="93"/>
        </ext>
      </extLst>
    </cacheHierarchy>
    <cacheHierarchy uniqueName="[Measures].[Sum of SaldoDOLARES]" caption="Sum of SaldoDOLARES" measure="1" displayFolder="" measureGroup="PagosAprobadosCredCont" count="0" hidden="1">
      <extLst>
        <ext xmlns:x15="http://schemas.microsoft.com/office/spreadsheetml/2010/11/main" uri="{B97F6D7D-B522-45F9-BDA1-12C45D357490}">
          <x15:cacheHierarchy aggregatedColumn="91"/>
        </ext>
      </extLst>
    </cacheHierarchy>
    <cacheHierarchy uniqueName="[Measures].[Sum of AbonoAprobDOLARES]" caption="Sum of AbonoAprobDOLARES" measure="1" displayFolder="" measureGroup="PagosAprobadosCredCont" count="0" hidden="1">
      <extLst>
        <ext xmlns:x15="http://schemas.microsoft.com/office/spreadsheetml/2010/11/main" uri="{B97F6D7D-B522-45F9-BDA1-12C45D357490}">
          <x15:cacheHierarchy aggregatedColumn="94"/>
        </ext>
      </extLst>
    </cacheHierarchy>
  </cacheHierarchies>
  <kpis count="0"/>
  <dimensions count="11">
    <dimension name="CP_CILT_RYMSA" uniqueName="[CP_CILT_RYMSA]" caption="CP_CILT_RYMSA"/>
    <dimension name="FacturasSinVencer" uniqueName="[FacturasSinVencer]" caption="FacturasSinVencer"/>
    <dimension name="FacturasVencidas" uniqueName="[FacturasVencidas]" caption="FacturasVencidas"/>
    <dimension measure="1" name="Measures" uniqueName="[Measures]" caption="Measures"/>
    <dimension name="PagosAprobados" uniqueName="[PagosAprobados]" caption="PagosAprobados"/>
    <dimension name="PagosAprobadosCredCont" uniqueName="[PagosAprobadosCredCont]" caption="PagosAprobadosCredCont"/>
    <dimension name="PagosContado" uniqueName="[PagosContado]" caption="PagosContado"/>
    <dimension name="RC_HISTO_CP" uniqueName="[RC_HISTO_CP]" caption="RC_HISTO_CP"/>
    <dimension name="Rolling_Calendario" uniqueName="[Rolling_Calendario]" caption="Rolling_Calendario"/>
    <dimension name="vista_abonos_cco_cilt" uniqueName="[vista_abonos_cco_cilt]" caption="vista_abonos_cco_cilt"/>
    <dimension name="vista_efectivo_cilt" uniqueName="[vista_efectivo_cilt]" caption="vista_efectivo_cilt"/>
  </dimensions>
  <measureGroups count="10">
    <measureGroup name="CP_CILT_RYMSA" caption="CP_CILT_RYMSA"/>
    <measureGroup name="FacturasSinVencer" caption="FacturasSinVencer"/>
    <measureGroup name="FacturasVencidas" caption="FacturasVencidas"/>
    <measureGroup name="PagosAprobados" caption="PagosAprobados"/>
    <measureGroup name="PagosAprobadosCredCont" caption="PagosAprobadosCredCont"/>
    <measureGroup name="PagosContado" caption="PagosContado"/>
    <measureGroup name="RC_HISTO_CP" caption="RC_HISTO_CP"/>
    <measureGroup name="Rolling_Calendario" caption="Rolling_Calendario"/>
    <measureGroup name="vista_abonos_cco_cilt" caption="vista_abonos_cco_cilt"/>
    <measureGroup name="vista_efectivo_cilt" caption="vista_efectivo_cilt"/>
  </measureGroups>
  <maps count="15">
    <map measureGroup="0" dimension="0"/>
    <map measureGroup="0" dimension="8"/>
    <map measureGroup="1" dimension="1"/>
    <map measureGroup="1" dimension="8"/>
    <map measureGroup="2" dimension="2"/>
    <map measureGroup="2" dimension="8"/>
    <map measureGroup="3" dimension="4"/>
    <map measureGroup="4" dimension="5"/>
    <map measureGroup="5" dimension="6"/>
    <map measureGroup="6" dimension="7"/>
    <map measureGroup="7" dimension="8"/>
    <map measureGroup="8" dimension="8"/>
    <map measureGroup="8" dimension="9"/>
    <map measureGroup="9" dimension="8"/>
    <map measureGroup="9" dimension="10"/>
  </maps>
  <extLst>
    <ext xmlns:x14="http://schemas.microsoft.com/office/spreadsheetml/2009/9/main" uri="{725AE2AE-9491-48be-B2B4-4EB974FC3084}">
      <x14:pivotCacheDefinition pivotCacheId="30831192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fael Esteban Molina" refreshedDate="45411.432024768517" backgroundQuery="1" createdVersion="8" refreshedVersion="8" minRefreshableVersion="3" recordCount="0" supportSubquery="1" supportAdvancedDrill="1" xr:uid="{819D5EEE-7C83-4F5F-9331-59844BB335BA}">
  <cacheSource type="external" connectionId="11">
    <extLst>
      <ext xmlns:x14="http://schemas.microsoft.com/office/spreadsheetml/2009/9/main" uri="{F057638F-6D5F-4e77-A914-E7F072B9BCA8}">
        <x14:sourceConnection name="ThisWorkbookDataModel"/>
      </ext>
    </extLst>
  </cacheSource>
  <cacheFields count="4">
    <cacheField name="[CP_CILT_RYMSA].[MONEDA].[MONEDA]" caption="MONEDA" numFmtId="0" hierarchy="1" level="1">
      <sharedItems count="1">
        <s v="USD"/>
      </sharedItems>
    </cacheField>
    <cacheField name="[CP_CILT_RYMSA].[TIPO_MORA].[TIPO_MORA]" caption="TIPO_MORA" numFmtId="0" hierarchy="10" level="1">
      <sharedItems count="6">
        <s v="MAS DE 120"/>
        <s v="SIN VENCER"/>
        <s v="0 A 30"/>
        <s v="31 A 60"/>
        <s v="61 A 90"/>
        <s v="91 A 120"/>
      </sharedItems>
    </cacheField>
    <cacheField name="[Measures].[Sum of SaldoUSD 2]" caption="Sum of SaldoUSD 2" numFmtId="0" hierarchy="193" level="32767"/>
    <cacheField name="[CP_CILT_RYMSA].[TIPOPROV].[TIPOPROV]" caption="TIPOPROV" numFmtId="0" hierarchy="2" level="1">
      <sharedItems containsBlank="1" count="3">
        <m/>
        <s v="CONS"/>
        <s v="LOC"/>
      </sharedItems>
    </cacheField>
  </cacheFields>
  <cacheHierarchies count="203">
    <cacheHierarchy uniqueName="[CP_CILT_RYMSA].[CIA]" caption="CIA" attribute="1" defaultMemberUniqueName="[CP_CILT_RYMSA].[CIA].[All]" allUniqueName="[CP_CILT_RYMSA].[CIA].[All]" dimensionUniqueName="[CP_CILT_RYMSA]" displayFolder="" count="0" memberValueDatatype="130" unbalanced="0"/>
    <cacheHierarchy uniqueName="[CP_CILT_RYMSA].[MONEDA]" caption="MONEDA" attribute="1" defaultMemberUniqueName="[CP_CILT_RYMSA].[MONEDA].[All]" allUniqueName="[CP_CILT_RYMSA].[MONEDA].[All]" dimensionUniqueName="[CP_CILT_RYMSA]" displayFolder="" count="2" memberValueDatatype="130" unbalanced="0">
      <fieldsUsage count="2">
        <fieldUsage x="-1"/>
        <fieldUsage x="0"/>
      </fieldsUsage>
    </cacheHierarchy>
    <cacheHierarchy uniqueName="[CP_CILT_RYMSA].[TIPOPROV]" caption="TIPOPROV" attribute="1" defaultMemberUniqueName="[CP_CILT_RYMSA].[TIPOPROV].[All]" allUniqueName="[CP_CILT_RYMSA].[TIPOPROV].[All]" dimensionUniqueName="[CP_CILT_RYMSA]" displayFolder="" count="2" memberValueDatatype="130" unbalanced="0">
      <fieldsUsage count="2">
        <fieldUsage x="-1"/>
        <fieldUsage x="3"/>
      </fieldsUsage>
    </cacheHierarchy>
    <cacheHierarchy uniqueName="[CP_CILT_RYMSA].[PROVEEDOR]" caption="PROVEEDOR" attribute="1" defaultMemberUniqueName="[CP_CILT_RYMSA].[PROVEEDOR].[All]" allUniqueName="[CP_CILT_RYMSA].[PROVEEDOR].[All]" dimensionUniqueName="[CP_CILT_RYMSA]" displayFolder="" count="0" memberValueDatatype="130" unbalanced="0"/>
    <cacheHierarchy uniqueName="[CP_CILT_RYMSA].[Nombre]" caption="Nombre" attribute="1" defaultMemberUniqueName="[CP_CILT_RYMSA].[Nombre].[All]" allUniqueName="[CP_CILT_RYMSA].[Nombre].[All]" dimensionUniqueName="[CP_CILT_RYMSA]" displayFolder="" count="0" memberValueDatatype="130" unbalanced="0"/>
    <cacheHierarchy uniqueName="[CP_CILT_RYMSA].[DOCUMENTO]" caption="DOCUMENTO" attribute="1" defaultMemberUniqueName="[CP_CILT_RYMSA].[DOCUMENTO].[All]" allUniqueName="[CP_CILT_RYMSA].[DOCUMENTO].[All]" dimensionUniqueName="[CP_CILT_RYMSA]" displayFolder="" count="0" memberValueDatatype="130" unbalanced="0"/>
    <cacheHierarchy uniqueName="[CP_CILT_RYMSA].[FECHA_DOCUMENTO]" caption="FECHA_DOCUMENTO" attribute="1" time="1" defaultMemberUniqueName="[CP_CILT_RYMSA].[FECHA_DOCUMENTO].[All]" allUniqueName="[CP_CILT_RYMSA].[FECHA_DOCUMENTO].[All]" dimensionUniqueName="[CP_CILT_RYMSA]" displayFolder="" count="0" memberValueDatatype="7" unbalanced="0"/>
    <cacheHierarchy uniqueName="[CP_CILT_RYMSA].[FECHA_VENCE]" caption="FECHA_VENCE" attribute="1" time="1" defaultMemberUniqueName="[CP_CILT_RYMSA].[FECHA_VENCE].[All]" allUniqueName="[CP_CILT_RYMSA].[FECHA_VENCE].[All]" dimensionUniqueName="[CP_CILT_RYMSA]" displayFolder="" count="0" memberValueDatatype="7" unbalanced="0"/>
    <cacheHierarchy uniqueName="[CP_CILT_RYMSA].[NOTAS]" caption="NOTAS" attribute="1" defaultMemberUniqueName="[CP_CILT_RYMSA].[NOTAS].[All]" allUniqueName="[CP_CILT_RYMSA].[NOTAS].[All]" dimensionUniqueName="[CP_CILT_RYMSA]" displayFolder="" count="0" memberValueDatatype="130" unbalanced="0"/>
    <cacheHierarchy uniqueName="[CP_CILT_RYMSA].[diasmora]" caption="diasmora" attribute="1" defaultMemberUniqueName="[CP_CILT_RYMSA].[diasmora].[All]" allUniqueName="[CP_CILT_RYMSA].[diasmora].[All]" dimensionUniqueName="[CP_CILT_RYMSA]" displayFolder="" count="0" memberValueDatatype="20" unbalanced="0"/>
    <cacheHierarchy uniqueName="[CP_CILT_RYMSA].[TIPO_MORA]" caption="TIPO_MORA" attribute="1" defaultMemberUniqueName="[CP_CILT_RYMSA].[TIPO_MORA].[All]" allUniqueName="[CP_CILT_RYMSA].[TIPO_MORA].[All]" dimensionUniqueName="[CP_CILT_RYMSA]" displayFolder="" count="2" memberValueDatatype="130" unbalanced="0">
      <fieldsUsage count="2">
        <fieldUsage x="-1"/>
        <fieldUsage x="1"/>
      </fieldsUsage>
    </cacheHierarchy>
    <cacheHierarchy uniqueName="[CP_CILT_RYMSA].[MONTO]" caption="MONTO" attribute="1" defaultMemberUniqueName="[CP_CILT_RYMSA].[MONTO].[All]" allUniqueName="[CP_CILT_RYMSA].[MONTO].[All]" dimensionUniqueName="[CP_CILT_RYMSA]" displayFolder="" count="0" memberValueDatatype="5" unbalanced="0"/>
    <cacheHierarchy uniqueName="[CP_CILT_RYMSA].[SALDO]" caption="SALDO" attribute="1" defaultMemberUniqueName="[CP_CILT_RYMSA].[SALDO].[All]" allUniqueName="[CP_CILT_RYMSA].[SALDO].[All]" dimensionUniqueName="[CP_CILT_RYMSA]" displayFolder="" count="0" memberValueDatatype="5" unbalanced="0"/>
    <cacheHierarchy uniqueName="[CP_CILT_RYMSA].[Monto_colones]" caption="Monto_colones" attribute="1" defaultMemberUniqueName="[CP_CILT_RYMSA].[Monto_colones].[All]" allUniqueName="[CP_CILT_RYMSA].[Monto_colones].[All]" dimensionUniqueName="[CP_CILT_RYMSA]" displayFolder="" count="0" memberValueDatatype="5" unbalanced="0"/>
    <cacheHierarchy uniqueName="[CP_CILT_RYMSA].[Saldo_colones]" caption="Saldo_colones" attribute="1" defaultMemberUniqueName="[CP_CILT_RYMSA].[Saldo_colones].[All]" allUniqueName="[CP_CILT_RYMSA].[Saldo_colones].[All]" dimensionUniqueName="[CP_CILT_RYMSA]" displayFolder="" count="0" memberValueDatatype="5" unbalanced="0"/>
    <cacheHierarchy uniqueName="[CP_CILT_RYMSA].[CTA_PRESUPUESTO]" caption="CTA_PRESUPUESTO" attribute="1" defaultMemberUniqueName="[CP_CILT_RYMSA].[CTA_PRESUPUESTO].[All]" allUniqueName="[CP_CILT_RYMSA].[CTA_PRESUPUESTO].[All]" dimensionUniqueName="[CP_CILT_RYMSA]" displayFolder="" count="0" memberValueDatatype="130" unbalanced="0"/>
    <cacheHierarchy uniqueName="[CP_CILT_RYMSA].[APLICACION]" caption="APLICACION" attribute="1" defaultMemberUniqueName="[CP_CILT_RYMSA].[APLICACION].[All]" allUniqueName="[CP_CILT_RYMSA].[APLICACION].[All]" dimensionUniqueName="[CP_CILT_RYMSA]" displayFolder="" count="0" memberValueDatatype="130" unbalanced="0"/>
    <cacheHierarchy uniqueName="[CP_CILT_RYMSA].[EMBARQUE]" caption="EMBARQUE" attribute="1" defaultMemberUniqueName="[CP_CILT_RYMSA].[EMBARQUE].[All]" allUniqueName="[CP_CILT_RYMSA].[EMBARQUE].[All]" dimensionUniqueName="[CP_CILT_RYMSA]" displayFolder="" count="0" memberValueDatatype="130" unbalanced="0"/>
    <cacheHierarchy uniqueName="[CP_CILT_RYMSA].[CONTA_CRED]" caption="CONTA_CRED" attribute="1" defaultMemberUniqueName="[CP_CILT_RYMSA].[CONTA_CRED].[All]" allUniqueName="[CP_CILT_RYMSA].[CONTA_CRED].[All]" dimensionUniqueName="[CP_CILT_RYMSA]" displayFolder="" count="0" memberValueDatatype="130" unbalanced="0"/>
    <cacheHierarchy uniqueName="[CP_CILT_RYMSA].[SaldoUSD]" caption="SaldoUSD" attribute="1" defaultMemberUniqueName="[CP_CILT_RYMSA].[SaldoUSD].[All]" allUniqueName="[CP_CILT_RYMSA].[SaldoUSD].[All]" dimensionUniqueName="[CP_CILT_RYMSA]" displayFolder="" count="0" memberValueDatatype="5" unbalanced="0"/>
    <cacheHierarchy uniqueName="[CP_CILT_RYMSA].[MontoOriginalUSD]" caption="MontoOriginalUSD" attribute="1" defaultMemberUniqueName="[CP_CILT_RYMSA].[MontoOriginalUSD].[All]" allUniqueName="[CP_CILT_RYMSA].[MontoOriginalUSD].[All]" dimensionUniqueName="[CP_CILT_RYMSA]" displayFolder="" count="0" memberValueDatatype="5" unbalanced="0"/>
    <cacheHierarchy uniqueName="[CP_CILT_RYMSA].[FECHA_DOCUMENTO (Year)]" caption="FECHA_DOCUMENTO (Year)" attribute="1" defaultMemberUniqueName="[CP_CILT_RYMSA].[FECHA_DOCUMENTO (Year)].[All]" allUniqueName="[CP_CILT_RYMSA].[FECHA_DOCUMENTO (Year)].[All]" dimensionUniqueName="[CP_CILT_RYMSA]" displayFolder="" count="0" memberValueDatatype="130" unbalanced="0"/>
    <cacheHierarchy uniqueName="[CP_CILT_RYMSA].[FECHA_DOCUMENTO (Quarter)]" caption="FECHA_DOCUMENTO (Quarter)" attribute="1" defaultMemberUniqueName="[CP_CILT_RYMSA].[FECHA_DOCUMENTO (Quarter)].[All]" allUniqueName="[CP_CILT_RYMSA].[FECHA_DOCUMENTO (Quarter)].[All]" dimensionUniqueName="[CP_CILT_RYMSA]" displayFolder="" count="0" memberValueDatatype="130" unbalanced="0"/>
    <cacheHierarchy uniqueName="[CP_CILT_RYMSA].[FECHA_DOCUMENTO (Month)]" caption="FECHA_DOCUMENTO (Month)" attribute="1" defaultMemberUniqueName="[CP_CILT_RYMSA].[FECHA_DOCUMENTO (Month)].[All]" allUniqueName="[CP_CILT_RYMSA].[FECHA_DOCUMENTO (Month)].[All]" dimensionUniqueName="[CP_CILT_RYMSA]" displayFolder="" count="0" memberValueDatatype="130" unbalanced="0"/>
    <cacheHierarchy uniqueName="[CP_CILT_RYMSA].[FECHA_VENCE (Year)]" caption="FECHA_VENCE (Year)" attribute="1" defaultMemberUniqueName="[CP_CILT_RYMSA].[FECHA_VENCE (Year)].[All]" allUniqueName="[CP_CILT_RYMSA].[FECHA_VENCE (Year)].[All]" dimensionUniqueName="[CP_CILT_RYMSA]" displayFolder="" count="0" memberValueDatatype="130" unbalanced="0"/>
    <cacheHierarchy uniqueName="[CP_CILT_RYMSA].[FECHA_VENCE (Quarter)]" caption="FECHA_VENCE (Quarter)" attribute="1" defaultMemberUniqueName="[CP_CILT_RYMSA].[FECHA_VENCE (Quarter)].[All]" allUniqueName="[CP_CILT_RYMSA].[FECHA_VENCE (Quarter)].[All]" dimensionUniqueName="[CP_CILT_RYMSA]" displayFolder="" count="0" memberValueDatatype="130" unbalanced="0"/>
    <cacheHierarchy uniqueName="[CP_CILT_RYMSA].[FECHA_VENCE (Month)]" caption="FECHA_VENCE (Month)" attribute="1" defaultMemberUniqueName="[CP_CILT_RYMSA].[FECHA_VENCE (Month)].[All]" allUniqueName="[CP_CILT_RYMSA].[FECHA_VENCE (Month)].[All]" dimensionUniqueName="[CP_CILT_RYMSA]" displayFolder="" count="0" memberValueDatatype="130" unbalanced="0"/>
    <cacheHierarchy uniqueName="[FacturasSinVencer].[CIA]" caption="CIA" attribute="1" defaultMemberUniqueName="[FacturasSinVencer].[CIA].[All]" allUniqueName="[FacturasSinVencer].[CIA].[All]" dimensionUniqueName="[FacturasSinVencer]" displayFolder="" count="0" memberValueDatatype="130" unbalanced="0"/>
    <cacheHierarchy uniqueName="[FacturasSinVencer].[MONEDA]" caption="MONEDA" attribute="1" defaultMemberUniqueName="[FacturasSinVencer].[MONEDA].[All]" allUniqueName="[FacturasSinVencer].[MONEDA].[All]" dimensionUniqueName="[FacturasSinVencer]" displayFolder="" count="0" memberValueDatatype="130" unbalanced="0"/>
    <cacheHierarchy uniqueName="[FacturasSinVencer].[TIPOPROV]" caption="TIPOPROV" attribute="1" defaultMemberUniqueName="[FacturasSinVencer].[TIPOPROV].[All]" allUniqueName="[FacturasSinVencer].[TIPOPROV].[All]" dimensionUniqueName="[FacturasSinVencer]" displayFolder="" count="0" memberValueDatatype="130" unbalanced="0"/>
    <cacheHierarchy uniqueName="[FacturasSinVencer].[PROVEEDOR]" caption="PROVEEDOR" attribute="1" defaultMemberUniqueName="[FacturasSinVencer].[PROVEEDOR].[All]" allUniqueName="[FacturasSinVencer].[PROVEEDOR].[All]" dimensionUniqueName="[FacturasSinVencer]" displayFolder="" count="0" memberValueDatatype="130" unbalanced="0"/>
    <cacheHierarchy uniqueName="[FacturasSinVencer].[Nombre]" caption="Nombre" attribute="1" defaultMemberUniqueName="[FacturasSinVencer].[Nombre].[All]" allUniqueName="[FacturasSinVencer].[Nombre].[All]" dimensionUniqueName="[FacturasSinVencer]" displayFolder="" count="0" memberValueDatatype="130" unbalanced="0"/>
    <cacheHierarchy uniqueName="[FacturasSinVencer].[DOCUMENTO]" caption="DOCUMENTO" attribute="1" defaultMemberUniqueName="[FacturasSinVencer].[DOCUMENTO].[All]" allUniqueName="[FacturasSinVencer].[DOCUMENTO].[All]" dimensionUniqueName="[FacturasSinVencer]" displayFolder="" count="0" memberValueDatatype="130" unbalanced="0"/>
    <cacheHierarchy uniqueName="[FacturasSinVencer].[FECHA_DOCUMENTO]" caption="FECHA_DOCUMENTO" attribute="1" time="1" defaultMemberUniqueName="[FacturasSinVencer].[FECHA_DOCUMENTO].[All]" allUniqueName="[FacturasSinVencer].[FECHA_DOCUMENTO].[All]" dimensionUniqueName="[FacturasSinVencer]" displayFolder="" count="0" memberValueDatatype="7" unbalanced="0"/>
    <cacheHierarchy uniqueName="[FacturasSinVencer].[FECHA_VENCE]" caption="FECHA_VENCE" attribute="1" time="1" defaultMemberUniqueName="[FacturasSinVencer].[FECHA_VENCE].[All]" allUniqueName="[FacturasSinVencer].[FECHA_VENCE].[All]" dimensionUniqueName="[FacturasSinVencer]" displayFolder="" count="0" memberValueDatatype="7" unbalanced="0"/>
    <cacheHierarchy uniqueName="[FacturasSinVencer].[NOTAS]" caption="NOTAS" attribute="1" defaultMemberUniqueName="[FacturasSinVencer].[NOTAS].[All]" allUniqueName="[FacturasSinVencer].[NOTAS].[All]" dimensionUniqueName="[FacturasSinVencer]" displayFolder="" count="0" memberValueDatatype="130" unbalanced="0"/>
    <cacheHierarchy uniqueName="[FacturasSinVencer].[diasmora]" caption="diasmora" attribute="1" defaultMemberUniqueName="[FacturasSinVencer].[diasmora].[All]" allUniqueName="[FacturasSinVencer].[diasmora].[All]" dimensionUniqueName="[FacturasSinVencer]" displayFolder="" count="0" memberValueDatatype="20" unbalanced="0"/>
    <cacheHierarchy uniqueName="[FacturasSinVencer].[TIPO_MORA]" caption="TIPO_MORA" attribute="1" defaultMemberUniqueName="[FacturasSinVencer].[TIPO_MORA].[All]" allUniqueName="[FacturasSinVencer].[TIPO_MORA].[All]" dimensionUniqueName="[FacturasSinVencer]" displayFolder="" count="0" memberValueDatatype="130" unbalanced="0"/>
    <cacheHierarchy uniqueName="[FacturasSinVencer].[MONTO]" caption="MONTO" attribute="1" defaultMemberUniqueName="[FacturasSinVencer].[MONTO].[All]" allUniqueName="[FacturasSinVencer].[MONTO].[All]" dimensionUniqueName="[FacturasSinVencer]" displayFolder="" count="0" memberValueDatatype="5" unbalanced="0"/>
    <cacheHierarchy uniqueName="[FacturasSinVencer].[SALDO]" caption="SALDO" attribute="1" defaultMemberUniqueName="[FacturasSinVencer].[SALDO].[All]" allUniqueName="[FacturasSinVencer].[SALDO].[All]" dimensionUniqueName="[FacturasSinVencer]" displayFolder="" count="0" memberValueDatatype="5" unbalanced="0"/>
    <cacheHierarchy uniqueName="[FacturasSinVencer].[Monto_colones]" caption="Monto_colones" attribute="1" defaultMemberUniqueName="[FacturasSinVencer].[Monto_colones].[All]" allUniqueName="[FacturasSinVencer].[Monto_colones].[All]" dimensionUniqueName="[FacturasSinVencer]" displayFolder="" count="0" memberValueDatatype="5" unbalanced="0"/>
    <cacheHierarchy uniqueName="[FacturasSinVencer].[Saldo_colones]" caption="Saldo_colones" attribute="1" defaultMemberUniqueName="[FacturasSinVencer].[Saldo_colones].[All]" allUniqueName="[FacturasSinVencer].[Saldo_colones].[All]" dimensionUniqueName="[FacturasSinVencer]" displayFolder="" count="0" memberValueDatatype="5" unbalanced="0"/>
    <cacheHierarchy uniqueName="[FacturasSinVencer].[CTA_PRESUPUESTO]" caption="CTA_PRESUPUESTO" attribute="1" defaultMemberUniqueName="[FacturasSinVencer].[CTA_PRESUPUESTO].[All]" allUniqueName="[FacturasSinVencer].[CTA_PRESUPUESTO].[All]" dimensionUniqueName="[FacturasSinVencer]" displayFolder="" count="0" memberValueDatatype="130" unbalanced="0"/>
    <cacheHierarchy uniqueName="[FacturasSinVencer].[APLICACION]" caption="APLICACION" attribute="1" defaultMemberUniqueName="[FacturasSinVencer].[APLICACION].[All]" allUniqueName="[FacturasSinVencer].[APLICACION].[All]" dimensionUniqueName="[FacturasSinVencer]" displayFolder="" count="0" memberValueDatatype="130" unbalanced="0"/>
    <cacheHierarchy uniqueName="[FacturasSinVencer].[EMBARQUE]" caption="EMBARQUE" attribute="1" defaultMemberUniqueName="[FacturasSinVencer].[EMBARQUE].[All]" allUniqueName="[FacturasSinVencer].[EMBARQUE].[All]" dimensionUniqueName="[FacturasSinVencer]" displayFolder="" count="0" memberValueDatatype="130" unbalanced="0"/>
    <cacheHierarchy uniqueName="[FacturasSinVencer].[CONTA_CRED]" caption="CONTA_CRED" attribute="1" defaultMemberUniqueName="[FacturasSinVencer].[CONTA_CRED].[All]" allUniqueName="[FacturasSinVencer].[CONTA_CRED].[All]" dimensionUniqueName="[FacturasSinVencer]" displayFolder="" count="0" memberValueDatatype="130" unbalanced="0"/>
    <cacheHierarchy uniqueName="[FacturasVencidas].[CIA]" caption="CIA" attribute="1" defaultMemberUniqueName="[FacturasVencidas].[CIA].[All]" allUniqueName="[FacturasVencidas].[CIA].[All]" dimensionUniqueName="[FacturasVencidas]" displayFolder="" count="0" memberValueDatatype="130" unbalanced="0"/>
    <cacheHierarchy uniqueName="[FacturasVencidas].[MONEDA]" caption="MONEDA" attribute="1" defaultMemberUniqueName="[FacturasVencidas].[MONEDA].[All]" allUniqueName="[FacturasVencidas].[MONEDA].[All]" dimensionUniqueName="[FacturasVencidas]" displayFolder="" count="0" memberValueDatatype="130" unbalanced="0"/>
    <cacheHierarchy uniqueName="[FacturasVencidas].[TIPOPROV]" caption="TIPOPROV" attribute="1" defaultMemberUniqueName="[FacturasVencidas].[TIPOPROV].[All]" allUniqueName="[FacturasVencidas].[TIPOPROV].[All]" dimensionUniqueName="[FacturasVencidas]" displayFolder="" count="0" memberValueDatatype="130" unbalanced="0"/>
    <cacheHierarchy uniqueName="[FacturasVencidas].[PROVEEDOR]" caption="PROVEEDOR" attribute="1" defaultMemberUniqueName="[FacturasVencidas].[PROVEEDOR].[All]" allUniqueName="[FacturasVencidas].[PROVEEDOR].[All]" dimensionUniqueName="[FacturasVencidas]" displayFolder="" count="0" memberValueDatatype="130" unbalanced="0"/>
    <cacheHierarchy uniqueName="[FacturasVencidas].[Nombre]" caption="Nombre" attribute="1" defaultMemberUniqueName="[FacturasVencidas].[Nombre].[All]" allUniqueName="[FacturasVencidas].[Nombre].[All]" dimensionUniqueName="[FacturasVencidas]" displayFolder="" count="0" memberValueDatatype="130" unbalanced="0"/>
    <cacheHierarchy uniqueName="[FacturasVencidas].[DOCUMENTO]" caption="DOCUMENTO" attribute="1" defaultMemberUniqueName="[FacturasVencidas].[DOCUMENTO].[All]" allUniqueName="[FacturasVencidas].[DOCUMENTO].[All]" dimensionUniqueName="[FacturasVencidas]" displayFolder="" count="0" memberValueDatatype="130" unbalanced="0"/>
    <cacheHierarchy uniqueName="[FacturasVencidas].[FECHA_DOCUMENTO]" caption="FECHA_DOCUMENTO" attribute="1" time="1" defaultMemberUniqueName="[FacturasVencidas].[FECHA_DOCUMENTO].[All]" allUniqueName="[FacturasVencidas].[FECHA_DOCUMENTO].[All]" dimensionUniqueName="[FacturasVencidas]" displayFolder="" count="0" memberValueDatatype="7" unbalanced="0"/>
    <cacheHierarchy uniqueName="[FacturasVencidas].[FECHA_VENCE]" caption="FECHA_VENCE" attribute="1" time="1" defaultMemberUniqueName="[FacturasVencidas].[FECHA_VENCE].[All]" allUniqueName="[FacturasVencidas].[FECHA_VENCE].[All]" dimensionUniqueName="[FacturasVencidas]" displayFolder="" count="0" memberValueDatatype="7" unbalanced="0"/>
    <cacheHierarchy uniqueName="[FacturasVencidas].[NOTAS]" caption="NOTAS" attribute="1" defaultMemberUniqueName="[FacturasVencidas].[NOTAS].[All]" allUniqueName="[FacturasVencidas].[NOTAS].[All]" dimensionUniqueName="[FacturasVencidas]" displayFolder="" count="0" memberValueDatatype="130" unbalanced="0"/>
    <cacheHierarchy uniqueName="[FacturasVencidas].[diasmora]" caption="diasmora" attribute="1" defaultMemberUniqueName="[FacturasVencidas].[diasmora].[All]" allUniqueName="[FacturasVencidas].[diasmora].[All]" dimensionUniqueName="[FacturasVencidas]" displayFolder="" count="0" memberValueDatatype="20" unbalanced="0"/>
    <cacheHierarchy uniqueName="[FacturasVencidas].[TIPO_MORA]" caption="TIPO_MORA" attribute="1" defaultMemberUniqueName="[FacturasVencidas].[TIPO_MORA].[All]" allUniqueName="[FacturasVencidas].[TIPO_MORA].[All]" dimensionUniqueName="[FacturasVencidas]" displayFolder="" count="0" memberValueDatatype="130" unbalanced="0"/>
    <cacheHierarchy uniqueName="[FacturasVencidas].[MONTO]" caption="MONTO" attribute="1" defaultMemberUniqueName="[FacturasVencidas].[MONTO].[All]" allUniqueName="[FacturasVencidas].[MONTO].[All]" dimensionUniqueName="[FacturasVencidas]" displayFolder="" count="0" memberValueDatatype="5" unbalanced="0"/>
    <cacheHierarchy uniqueName="[FacturasVencidas].[SALDO]" caption="SALDO" attribute="1" defaultMemberUniqueName="[FacturasVencidas].[SALDO].[All]" allUniqueName="[FacturasVencidas].[SALDO].[All]" dimensionUniqueName="[FacturasVencidas]" displayFolder="" count="0" memberValueDatatype="5" unbalanced="0"/>
    <cacheHierarchy uniqueName="[FacturasVencidas].[Monto_colones]" caption="Monto_colones" attribute="1" defaultMemberUniqueName="[FacturasVencidas].[Monto_colones].[All]" allUniqueName="[FacturasVencidas].[Monto_colones].[All]" dimensionUniqueName="[FacturasVencidas]" displayFolder="" count="0" memberValueDatatype="5" unbalanced="0"/>
    <cacheHierarchy uniqueName="[FacturasVencidas].[Saldo_colones]" caption="Saldo_colones" attribute="1" defaultMemberUniqueName="[FacturasVencidas].[Saldo_colones].[All]" allUniqueName="[FacturasVencidas].[Saldo_colones].[All]" dimensionUniqueName="[FacturasVencidas]" displayFolder="" count="0" memberValueDatatype="5" unbalanced="0"/>
    <cacheHierarchy uniqueName="[FacturasVencidas].[CTA_PRESUPUESTO]" caption="CTA_PRESUPUESTO" attribute="1" defaultMemberUniqueName="[FacturasVencidas].[CTA_PRESUPUESTO].[All]" allUniqueName="[FacturasVencidas].[CTA_PRESUPUESTO].[All]" dimensionUniqueName="[FacturasVencidas]" displayFolder="" count="0" memberValueDatatype="130" unbalanced="0"/>
    <cacheHierarchy uniqueName="[FacturasVencidas].[APLICACION]" caption="APLICACION" attribute="1" defaultMemberUniqueName="[FacturasVencidas].[APLICACION].[All]" allUniqueName="[FacturasVencidas].[APLICACION].[All]" dimensionUniqueName="[FacturasVencidas]" displayFolder="" count="0" memberValueDatatype="130" unbalanced="0"/>
    <cacheHierarchy uniqueName="[FacturasVencidas].[EMBARQUE]" caption="EMBARQUE" attribute="1" defaultMemberUniqueName="[FacturasVencidas].[EMBARQUE].[All]" allUniqueName="[FacturasVencidas].[EMBARQUE].[All]" dimensionUniqueName="[FacturasVencidas]" displayFolder="" count="0" memberValueDatatype="130" unbalanced="0"/>
    <cacheHierarchy uniqueName="[FacturasVencidas].[CONTA_CRED]" caption="CONTA_CRED" attribute="1" defaultMemberUniqueName="[FacturasVencidas].[CONTA_CRED].[All]" allUniqueName="[FacturasVencidas].[CONTA_CRED].[All]" dimensionUniqueName="[FacturasVencidas]" displayFolder="" count="0" memberValueDatatype="130" unbalanced="0"/>
    <cacheHierarchy uniqueName="[PagosAprobados].[Sociedad]" caption="Sociedad" attribute="1" defaultMemberUniqueName="[PagosAprobados].[Sociedad].[All]" allUniqueName="[PagosAprobados].[Sociedad].[All]" dimensionUniqueName="[PagosAprobados]" displayFolder="" count="0" memberValueDatatype="130" unbalanced="0"/>
    <cacheHierarchy uniqueName="[PagosAprobados].[Moneda]" caption="Moneda" attribute="1" defaultMemberUniqueName="[PagosAprobados].[Moneda].[All]" allUniqueName="[PagosAprobados].[Moneda].[All]" dimensionUniqueName="[PagosAprobados]" displayFolder="" count="0" memberValueDatatype="130" unbalanced="0"/>
    <cacheHierarchy uniqueName="[PagosAprobados].[Proveedor]" caption="Proveedor" attribute="1" defaultMemberUniqueName="[PagosAprobados].[Proveedor].[All]" allUniqueName="[PagosAprobados].[Proveedor].[All]" dimensionUniqueName="[PagosAprobados]" displayFolder="" count="0" memberValueDatatype="130" unbalanced="0"/>
    <cacheHierarchy uniqueName="[PagosAprobados].[Fecha Documento]" caption="Fecha Documento" attribute="1" defaultMemberUniqueName="[PagosAprobados].[Fecha Documento].[All]" allUniqueName="[PagosAprobados].[Fecha Documento].[All]" dimensionUniqueName="[PagosAprobados]" displayFolder="" count="0" memberValueDatatype="130" unbalanced="0"/>
    <cacheHierarchy uniqueName="[PagosAprobados].[Factura]" caption="Factura" attribute="1" defaultMemberUniqueName="[PagosAprobados].[Factura].[All]" allUniqueName="[PagosAprobados].[Factura].[All]" dimensionUniqueName="[PagosAprobados]" displayFolder="" count="0" memberValueDatatype="130" unbalanced="0"/>
    <cacheHierarchy uniqueName="[PagosAprobados].[Rango Mora]" caption="Rango Mora" attribute="1" defaultMemberUniqueName="[PagosAprobados].[Rango Mora].[All]" allUniqueName="[PagosAprobados].[Rango Mora].[All]" dimensionUniqueName="[PagosAprobados]" displayFolder="" count="0" memberValueDatatype="130" unbalanced="0"/>
    <cacheHierarchy uniqueName="[PagosAprobados].[Monto Original]" caption="Monto Original" attribute="1" defaultMemberUniqueName="[PagosAprobados].[Monto Original].[All]" allUniqueName="[PagosAprobados].[Monto Original].[All]" dimensionUniqueName="[PagosAprobados]" displayFolder="" count="0" memberValueDatatype="5" unbalanced="0"/>
    <cacheHierarchy uniqueName="[PagosAprobados].[Saldo a Pagar]" caption="Saldo a Pagar" attribute="1" defaultMemberUniqueName="[PagosAprobados].[Saldo a Pagar].[All]" allUniqueName="[PagosAprobados].[Saldo a Pagar].[All]" dimensionUniqueName="[PagosAprobados]" displayFolder="" count="0" memberValueDatatype="5" unbalanced="0"/>
    <cacheHierarchy uniqueName="[PagosAprobados].[Abono]" caption="Abono" attribute="1" defaultMemberUniqueName="[PagosAprobados].[Abono].[All]" allUniqueName="[PagosAprobados].[Abono].[All]" dimensionUniqueName="[PagosAprobados]" displayFolder="" count="0" memberValueDatatype="20" unbalanced="0"/>
    <cacheHierarchy uniqueName="[PagosAprobados].[Descripcion CTA Presup]" caption="Descripcion CTA Presup" attribute="1" defaultMemberUniqueName="[PagosAprobados].[Descripcion CTA Presup].[All]" allUniqueName="[PagosAprobados].[Descripcion CTA Presup].[All]" dimensionUniqueName="[PagosAprobados]" displayFolder="" count="0" memberValueDatatype="130" unbalanced="0"/>
    <cacheHierarchy uniqueName="[PagosAprobados].[Tipo Proveedor]" caption="Tipo Proveedor" attribute="1" defaultMemberUniqueName="[PagosAprobados].[Tipo Proveedor].[All]" allUniqueName="[PagosAprobados].[Tipo Proveedor].[All]" dimensionUniqueName="[PagosAprobados]" displayFolder="" count="0" memberValueDatatype="130" unbalanced="0"/>
    <cacheHierarchy uniqueName="[PagosAprobados].[SaldoUSD]" caption="SaldoUSD" attribute="1" defaultMemberUniqueName="[PagosAprobados].[SaldoUSD].[All]" allUniqueName="[PagosAprobados].[SaldoUSD].[All]" dimensionUniqueName="[PagosAprobados]" displayFolder="" count="0" memberValueDatatype="5" unbalanced="0"/>
    <cacheHierarchy uniqueName="[PagosAprobados].[SaldoCOL]" caption="SaldoCOL" attribute="1" defaultMemberUniqueName="[PagosAprobados].[SaldoCOL].[All]" allUniqueName="[PagosAprobados].[SaldoCOL].[All]" dimensionUniqueName="[PagosAprobados]" displayFolder="" count="0" memberValueDatatype="5" unbalanced="0"/>
    <cacheHierarchy uniqueName="[PagosAprobados].[AbonoAprobCOL]" caption="AbonoAprobCOL" attribute="1" defaultMemberUniqueName="[PagosAprobados].[AbonoAprobCOL].[All]" allUniqueName="[PagosAprobados].[AbonoAprobCOL].[All]" dimensionUniqueName="[PagosAprobados]" displayFolder="" count="0" memberValueDatatype="5" unbalanced="0"/>
    <cacheHierarchy uniqueName="[PagosAprobados].[AbonoAprobUSD]" caption="AbonoAprobUSD" attribute="1" defaultMemberUniqueName="[PagosAprobados].[AbonoAprobUSD].[All]" allUniqueName="[PagosAprobados].[AbonoAprobUSD].[All]" dimensionUniqueName="[PagosAprobados]" displayFolder="" count="0" memberValueDatatype="5" unbalanced="0"/>
    <cacheHierarchy uniqueName="[PagosAprobadosCredCont].[Sociedad]" caption="Sociedad" attribute="1" defaultMemberUniqueName="[PagosAprobadosCredCont].[Sociedad].[All]" allUniqueName="[PagosAprobadosCredCont].[Sociedad].[All]" dimensionUniqueName="[PagosAprobadosCredCont]" displayFolder="" count="0" memberValueDatatype="130" unbalanced="0"/>
    <cacheHierarchy uniqueName="[PagosAprobadosCredCont].[Moneda]" caption="Moneda" attribute="1" defaultMemberUniqueName="[PagosAprobadosCredCont].[Moneda].[All]" allUniqueName="[PagosAprobadosCredCont].[Moneda].[All]" dimensionUniqueName="[PagosAprobadosCredCont]" displayFolder="" count="0" memberValueDatatype="130" unbalanced="0"/>
    <cacheHierarchy uniqueName="[PagosAprobadosCredCont].[Proveedor]" caption="Proveedor" attribute="1" defaultMemberUniqueName="[PagosAprobadosCredCont].[Proveedor].[All]" allUniqueName="[PagosAprobadosCredCont].[Proveedor].[All]" dimensionUniqueName="[PagosAprobadosCredCont]" displayFolder="" count="0" memberValueDatatype="130" unbalanced="0"/>
    <cacheHierarchy uniqueName="[PagosAprobadosCredCont].[Fecha Documento]" caption="Fecha Documento" attribute="1" time="1" defaultMemberUniqueName="[PagosAprobadosCredCont].[Fecha Documento].[All]" allUniqueName="[PagosAprobadosCredCont].[Fecha Documento].[All]" dimensionUniqueName="[PagosAprobadosCredCont]" displayFolder="" count="0" memberValueDatatype="7" unbalanced="0"/>
    <cacheHierarchy uniqueName="[PagosAprobadosCredCont].[Factura]" caption="Factura" attribute="1" defaultMemberUniqueName="[PagosAprobadosCredCont].[Factura].[All]" allUniqueName="[PagosAprobadosCredCont].[Factura].[All]" dimensionUniqueName="[PagosAprobadosCredCont]" displayFolder="" count="0" memberValueDatatype="130" unbalanced="0"/>
    <cacheHierarchy uniqueName="[PagosAprobadosCredCont].[Rango Mora]" caption="Rango Mora" attribute="1" defaultMemberUniqueName="[PagosAprobadosCredCont].[Rango Mora].[All]" allUniqueName="[PagosAprobadosCredCont].[Rango Mora].[All]" dimensionUniqueName="[PagosAprobadosCredCont]" displayFolder="" count="0" memberValueDatatype="130" unbalanced="0"/>
    <cacheHierarchy uniqueName="[PagosAprobadosCredCont].[Monto Original]" caption="Monto Original" attribute="1" defaultMemberUniqueName="[PagosAprobadosCredCont].[Monto Original].[All]" allUniqueName="[PagosAprobadosCredCont].[Monto Original].[All]" dimensionUniqueName="[PagosAprobadosCredCont]" displayFolder="" count="0" memberValueDatatype="5" unbalanced="0"/>
    <cacheHierarchy uniqueName="[PagosAprobadosCredCont].[Saldo a Pagar]" caption="Saldo a Pagar" attribute="1" defaultMemberUniqueName="[PagosAprobadosCredCont].[Saldo a Pagar].[All]" allUniqueName="[PagosAprobadosCredCont].[Saldo a Pagar].[All]" dimensionUniqueName="[PagosAprobadosCredCont]" displayFolder="" count="0" memberValueDatatype="5" unbalanced="0"/>
    <cacheHierarchy uniqueName="[PagosAprobadosCredCont].[Abono]" caption="Abono" attribute="1" defaultMemberUniqueName="[PagosAprobadosCredCont].[Abono].[All]" allUniqueName="[PagosAprobadosCredCont].[Abono].[All]" dimensionUniqueName="[PagosAprobadosCredCont]" displayFolder="" count="0" memberValueDatatype="5" unbalanced="0"/>
    <cacheHierarchy uniqueName="[PagosAprobadosCredCont].[Descripcion CTA Presup]" caption="Descripcion CTA Presup" attribute="1" defaultMemberUniqueName="[PagosAprobadosCredCont].[Descripcion CTA Presup].[All]" allUniqueName="[PagosAprobadosCredCont].[Descripcion CTA Presup].[All]" dimensionUniqueName="[PagosAprobadosCredCont]" displayFolder="" count="0" memberValueDatatype="130" unbalanced="0"/>
    <cacheHierarchy uniqueName="[PagosAprobadosCredCont].[Tipo Proveedor]" caption="Tipo Proveedor" attribute="1" defaultMemberUniqueName="[PagosAprobadosCredCont].[Tipo Proveedor].[All]" allUniqueName="[PagosAprobadosCredCont].[Tipo Proveedor].[All]" dimensionUniqueName="[PagosAprobadosCredCont]" displayFolder="" count="0" memberValueDatatype="130" unbalanced="0"/>
    <cacheHierarchy uniqueName="[PagosAprobadosCredCont].[SaldoDOLARES]" caption="SaldoDOLARES" attribute="1" defaultMemberUniqueName="[PagosAprobadosCredCont].[SaldoDOLARES].[All]" allUniqueName="[PagosAprobadosCredCont].[SaldoDOLARES].[All]" dimensionUniqueName="[PagosAprobadosCredCont]" displayFolder="" count="0" memberValueDatatype="5" unbalanced="0"/>
    <cacheHierarchy uniqueName="[PagosAprobadosCredCont].[SaldoCOLONES]" caption="SaldoCOLONES" attribute="1" defaultMemberUniqueName="[PagosAprobadosCredCont].[SaldoCOLONES].[All]" allUniqueName="[PagosAprobadosCredCont].[SaldoCOLONES].[All]" dimensionUniqueName="[PagosAprobadosCredCont]" displayFolder="" count="0" memberValueDatatype="5" unbalanced="0"/>
    <cacheHierarchy uniqueName="[PagosAprobadosCredCont].[AbonoAprobCOLONES]" caption="AbonoAprobCOLONES" attribute="1" defaultMemberUniqueName="[PagosAprobadosCredCont].[AbonoAprobCOLONES].[All]" allUniqueName="[PagosAprobadosCredCont].[AbonoAprobCOLONES].[All]" dimensionUniqueName="[PagosAprobadosCredCont]" displayFolder="" count="0" memberValueDatatype="5" unbalanced="0"/>
    <cacheHierarchy uniqueName="[PagosAprobadosCredCont].[AbonoAprobDOLARES]" caption="AbonoAprobDOLARES" attribute="1" defaultMemberUniqueName="[PagosAprobadosCredCont].[AbonoAprobDOLARES].[All]" allUniqueName="[PagosAprobadosCredCont].[AbonoAprobDOLARES].[All]" dimensionUniqueName="[PagosAprobadosCredCont]" displayFolder="" count="0" memberValueDatatype="5" unbalanced="0"/>
    <cacheHierarchy uniqueName="[PagosAprobadosCredCont].[Cta Presupuesto]" caption="Cta Presupuesto" attribute="1" defaultMemberUniqueName="[PagosAprobadosCredCont].[Cta Presupuesto].[All]" allUniqueName="[PagosAprobadosCredCont].[Cta Presupuesto].[All]" dimensionUniqueName="[PagosAprobadosCredCont]" displayFolder="" count="0" memberValueDatatype="130" unbalanced="0"/>
    <cacheHierarchy uniqueName="[PagosAprobadosCredCont].[Observaciones]" caption="Observaciones" attribute="1" defaultMemberUniqueName="[PagosAprobadosCredCont].[Observaciones].[All]" allUniqueName="[PagosAprobadosCredCont].[Observaciones].[All]" dimensionUniqueName="[PagosAprobadosCredCont]" displayFolder="" count="0" memberValueDatatype="130" unbalanced="0"/>
    <cacheHierarchy uniqueName="[PagosAprobadosCredCont].[SaldoDOL]" caption="SaldoDOL" attribute="1" defaultMemberUniqueName="[PagosAprobadosCredCont].[SaldoDOL].[All]" allUniqueName="[PagosAprobadosCredCont].[SaldoDOL].[All]" dimensionUniqueName="[PagosAprobadosCredCont]" displayFolder="" count="0" memberValueDatatype="5" unbalanced="0"/>
    <cacheHierarchy uniqueName="[PagosAprobadosCredCont].[AbonoAprobDOL]" caption="AbonoAprobDOL" attribute="1" defaultMemberUniqueName="[PagosAprobadosCredCont].[AbonoAprobDOL].[All]" allUniqueName="[PagosAprobadosCredCont].[AbonoAprobDOL].[All]" dimensionUniqueName="[PagosAprobadosCredCont]" displayFolder="" count="0" memberValueDatatype="5" unbalanced="0"/>
    <cacheHierarchy uniqueName="[PagosAprobadosCredCont].[Fecha Documento (Year)]" caption="Fecha Documento (Year)" attribute="1" defaultMemberUniqueName="[PagosAprobadosCredCont].[Fecha Documento (Year)].[All]" allUniqueName="[PagosAprobadosCredCont].[Fecha Documento (Year)].[All]" dimensionUniqueName="[PagosAprobadosCredCont]" displayFolder="" count="0" memberValueDatatype="130" unbalanced="0"/>
    <cacheHierarchy uniqueName="[PagosAprobadosCredCont].[Fecha Documento (Quarter)]" caption="Fecha Documento (Quarter)" attribute="1" defaultMemberUniqueName="[PagosAprobadosCredCont].[Fecha Documento (Quarter)].[All]" allUniqueName="[PagosAprobadosCredCont].[Fecha Documento (Quarter)].[All]" dimensionUniqueName="[PagosAprobadosCredCont]" displayFolder="" count="0" memberValueDatatype="130" unbalanced="0"/>
    <cacheHierarchy uniqueName="[PagosAprobadosCredCont].[Fecha Documento (Month)]" caption="Fecha Documento (Month)" attribute="1" defaultMemberUniqueName="[PagosAprobadosCredCont].[Fecha Documento (Month)].[All]" allUniqueName="[PagosAprobadosCredCont].[Fecha Documento (Month)].[All]" dimensionUniqueName="[PagosAprobadosCredCont]" displayFolder="" count="0" memberValueDatatype="130" unbalanced="0"/>
    <cacheHierarchy uniqueName="[PagosContado].[Sociedad]" caption="Sociedad" attribute="1" defaultMemberUniqueName="[PagosContado].[Sociedad].[All]" allUniqueName="[PagosContado].[Sociedad].[All]" dimensionUniqueName="[PagosContado]" displayFolder="" count="0" memberValueDatatype="130" unbalanced="0"/>
    <cacheHierarchy uniqueName="[PagosContado].[Moneda]" caption="Moneda" attribute="1" defaultMemberUniqueName="[PagosContado].[Moneda].[All]" allUniqueName="[PagosContado].[Moneda].[All]" dimensionUniqueName="[PagosContado]" displayFolder="" count="0" memberValueDatatype="130" unbalanced="0"/>
    <cacheHierarchy uniqueName="[PagosContado].[Proveedor]" caption="Proveedor" attribute="1" defaultMemberUniqueName="[PagosContado].[Proveedor].[All]" allUniqueName="[PagosContado].[Proveedor].[All]" dimensionUniqueName="[PagosContado]" displayFolder="" count="0" memberValueDatatype="130" unbalanced="0"/>
    <cacheHierarchy uniqueName="[PagosContado].[Fecha Documento]" caption="Fecha Documento" attribute="1" defaultMemberUniqueName="[PagosContado].[Fecha Documento].[All]" allUniqueName="[PagosContado].[Fecha Documento].[All]" dimensionUniqueName="[PagosContado]" displayFolder="" count="0" memberValueDatatype="130" unbalanced="0"/>
    <cacheHierarchy uniqueName="[PagosContado].[Factura]" caption="Factura" attribute="1" defaultMemberUniqueName="[PagosContado].[Factura].[All]" allUniqueName="[PagosContado].[Factura].[All]" dimensionUniqueName="[PagosContado]" displayFolder="" count="0" memberValueDatatype="20" unbalanced="0"/>
    <cacheHierarchy uniqueName="[PagosContado].[Rango Mora]" caption="Rango Mora" attribute="1" defaultMemberUniqueName="[PagosContado].[Rango Mora].[All]" allUniqueName="[PagosContado].[Rango Mora].[All]" dimensionUniqueName="[PagosContado]" displayFolder="" count="0" memberValueDatatype="130" unbalanced="0"/>
    <cacheHierarchy uniqueName="[PagosContado].[Monto Original]" caption="Monto Original" attribute="1" defaultMemberUniqueName="[PagosContado].[Monto Original].[All]" allUniqueName="[PagosContado].[Monto Original].[All]" dimensionUniqueName="[PagosContado]" displayFolder="" count="0" memberValueDatatype="5" unbalanced="0"/>
    <cacheHierarchy uniqueName="[PagosContado].[Saldo a Pagar]" caption="Saldo a Pagar" attribute="1" defaultMemberUniqueName="[PagosContado].[Saldo a Pagar].[All]" allUniqueName="[PagosContado].[Saldo a Pagar].[All]" dimensionUniqueName="[PagosContado]" displayFolder="" count="0" memberValueDatatype="5" unbalanced="0"/>
    <cacheHierarchy uniqueName="[PagosContado].[Abono]" caption="Abono" attribute="1" defaultMemberUniqueName="[PagosContado].[Abono].[All]" allUniqueName="[PagosContado].[Abono].[All]" dimensionUniqueName="[PagosContado]" displayFolder="" count="0" memberValueDatatype="5" unbalanced="0"/>
    <cacheHierarchy uniqueName="[PagosContado].[Cta Presupuesto]" caption="Cta Presupuesto" attribute="1" defaultMemberUniqueName="[PagosContado].[Cta Presupuesto].[All]" allUniqueName="[PagosContado].[Cta Presupuesto].[All]" dimensionUniqueName="[PagosContado]" displayFolder="" count="0" memberValueDatatype="130" unbalanced="0"/>
    <cacheHierarchy uniqueName="[PagosContado].[Descripcion CTA Presup]" caption="Descripcion CTA Presup" attribute="1" defaultMemberUniqueName="[PagosContado].[Descripcion CTA Presup].[All]" allUniqueName="[PagosContado].[Descripcion CTA Presup].[All]" dimensionUniqueName="[PagosContado]" displayFolder="" count="0" memberValueDatatype="130" unbalanced="0"/>
    <cacheHierarchy uniqueName="[PagosContado].[Tipo Proveedor]" caption="Tipo Proveedor" attribute="1" defaultMemberUniqueName="[PagosContado].[Tipo Proveedor].[All]" allUniqueName="[PagosContado].[Tipo Proveedor].[All]" dimensionUniqueName="[PagosContado]" displayFolder="" count="0" memberValueDatatype="130" unbalanced="0"/>
    <cacheHierarchy uniqueName="[PagosContado].[Column1]" caption="Column1" attribute="1" defaultMemberUniqueName="[PagosContado].[Column1].[All]" allUniqueName="[PagosContado].[Column1].[All]" dimensionUniqueName="[PagosContado]" displayFolder="" count="0" memberValueDatatype="130" unbalanced="0"/>
    <cacheHierarchy uniqueName="[PagosContado].[SaldoCOL]" caption="SaldoCOL" attribute="1" defaultMemberUniqueName="[PagosContado].[SaldoCOL].[All]" allUniqueName="[PagosContado].[SaldoCOL].[All]" dimensionUniqueName="[PagosContado]" displayFolder="" count="0" memberValueDatatype="5" unbalanced="0"/>
    <cacheHierarchy uniqueName="[PagosContado].[SaldoDOL]" caption="SaldoDOL" attribute="1" defaultMemberUniqueName="[PagosContado].[SaldoDOL].[All]" allUniqueName="[PagosContado].[SaldoDOL].[All]" dimensionUniqueName="[PagosContado]" displayFolder="" count="0" memberValueDatatype="5" unbalanced="0"/>
    <cacheHierarchy uniqueName="[PagosContado].[AbonoAprobCOL]" caption="AbonoAprobCOL" attribute="1" defaultMemberUniqueName="[PagosContado].[AbonoAprobCOL].[All]" allUniqueName="[PagosContado].[AbonoAprobCOL].[All]" dimensionUniqueName="[PagosContado]" displayFolder="" count="0" memberValueDatatype="5" unbalanced="0"/>
    <cacheHierarchy uniqueName="[PagosContado].[AbonoAprobDOL]" caption="AbonoAprobDOL" attribute="1" defaultMemberUniqueName="[PagosContado].[AbonoAprobDOL].[All]" allUniqueName="[PagosContado].[AbonoAprobDOL].[All]" dimensionUniqueName="[PagosContado]" displayFolder="" count="0" memberValueDatatype="5" unbalanced="0"/>
    <cacheHierarchy uniqueName="[RC_HISTO_CP].[cia]" caption="cia" attribute="1" defaultMemberUniqueName="[RC_HISTO_CP].[cia].[All]" allUniqueName="[RC_HISTO_CP].[cia].[All]" dimensionUniqueName="[RC_HISTO_CP]" displayFolder="" count="0" memberValueDatatype="130" unbalanced="0"/>
    <cacheHierarchy uniqueName="[RC_HISTO_CP].[PROVEEDOR]" caption="PROVEEDOR" attribute="1" defaultMemberUniqueName="[RC_HISTO_CP].[PROVEEDOR].[All]" allUniqueName="[RC_HISTO_CP].[PROVEEDOR].[All]" dimensionUniqueName="[RC_HISTO_CP]" displayFolder="" count="0" memberValueDatatype="130" unbalanced="0"/>
    <cacheHierarchy uniqueName="[RC_HISTO_CP].[ACTIVO]" caption="ACTIVO" attribute="1" defaultMemberUniqueName="[RC_HISTO_CP].[ACTIVO].[All]" allUniqueName="[RC_HISTO_CP].[ACTIVO].[All]" dimensionUniqueName="[RC_HISTO_CP]" displayFolder="" count="0" memberValueDatatype="130" unbalanced="0"/>
    <cacheHierarchy uniqueName="[RC_HISTO_CP].[DIAS_CREDITO]" caption="DIAS_CREDITO" attribute="1" defaultMemberUniqueName="[RC_HISTO_CP].[DIAS_CREDITO].[All]" allUniqueName="[RC_HISTO_CP].[DIAS_CREDITO].[All]" dimensionUniqueName="[RC_HISTO_CP]" displayFolder="" count="0" memberValueDatatype="130" unbalanced="0"/>
    <cacheHierarchy uniqueName="[RC_HISTO_CP].[CATEGORIA]" caption="CATEGORIA" attribute="1" defaultMemberUniqueName="[RC_HISTO_CP].[CATEGORIA].[All]" allUniqueName="[RC_HISTO_CP].[CATEGORIA].[All]" dimensionUniqueName="[RC_HISTO_CP]" displayFolder="" count="0" memberValueDatatype="130" unbalanced="0"/>
    <cacheHierarchy uniqueName="[RC_HISTO_CP].[NOMBRE]" caption="NOMBRE" attribute="1" defaultMemberUniqueName="[RC_HISTO_CP].[NOMBRE].[All]" allUniqueName="[RC_HISTO_CP].[NOMBRE].[All]" dimensionUniqueName="[RC_HISTO_CP]" displayFolder="" count="0" memberValueDatatype="130" unbalanced="0"/>
    <cacheHierarchy uniqueName="[RC_HISTO_CP].[CIA_PROV]" caption="CIA_PROV" attribute="1" defaultMemberUniqueName="[RC_HISTO_CP].[CIA_PROV].[All]" allUniqueName="[RC_HISTO_CP].[CIA_PROV].[All]" dimensionUniqueName="[RC_HISTO_CP]" displayFolder="" count="0" memberValueDatatype="130" unbalanced="0"/>
    <cacheHierarchy uniqueName="[RC_HISTO_CP].[DOCUMENTO]" caption="DOCUMENTO" attribute="1" defaultMemberUniqueName="[RC_HISTO_CP].[DOCUMENTO].[All]" allUniqueName="[RC_HISTO_CP].[DOCUMENTO].[All]" dimensionUniqueName="[RC_HISTO_CP]" displayFolder="" count="0" memberValueDatatype="130" unbalanced="0"/>
    <cacheHierarchy uniqueName="[RC_HISTO_CP].[FECHA_DOCUMENTO]" caption="FECHA_DOCUMENTO" attribute="1" defaultMemberUniqueName="[RC_HISTO_CP].[FECHA_DOCUMENTO].[All]" allUniqueName="[RC_HISTO_CP].[FECHA_DOCUMENTO].[All]" dimensionUniqueName="[RC_HISTO_CP]" displayFolder="" count="0" memberValueDatatype="130" unbalanced="0"/>
    <cacheHierarchy uniqueName="[RC_HISTO_CP].[FECHA_VENCE]" caption="FECHA_VENCE" attribute="1" defaultMemberUniqueName="[RC_HISTO_CP].[FECHA_VENCE].[All]" allUniqueName="[RC_HISTO_CP].[FECHA_VENCE].[All]" dimensionUniqueName="[RC_HISTO_CP]" displayFolder="" count="0" memberValueDatatype="130" unbalanced="0"/>
    <cacheHierarchy uniqueName="[RC_HISTO_CP].[ESTAD_MORA]" caption="ESTAD_MORA" attribute="1" defaultMemberUniqueName="[RC_HISTO_CP].[ESTAD_MORA].[All]" allUniqueName="[RC_HISTO_CP].[ESTAD_MORA].[All]" dimensionUniqueName="[RC_HISTO_CP]" displayFolder="" count="0" memberValueDatatype="130" unbalanced="0"/>
    <cacheHierarchy uniqueName="[RC_HISTO_CP].[SALDOLOCAL]" caption="SALDOLOCAL" attribute="1" defaultMemberUniqueName="[RC_HISTO_CP].[SALDOLOCAL].[All]" allUniqueName="[RC_HISTO_CP].[SALDOLOCAL].[All]" dimensionUniqueName="[RC_HISTO_CP]" displayFolder="" count="0" memberValueDatatype="5" unbalanced="0"/>
    <cacheHierarchy uniqueName="[RC_HISTO_CP].[MONEDA]" caption="MONEDA" attribute="1" defaultMemberUniqueName="[RC_HISTO_CP].[MONEDA].[All]" allUniqueName="[RC_HISTO_CP].[MONEDA].[All]" dimensionUniqueName="[RC_HISTO_CP]" displayFolder="" count="0" memberValueDatatype="130" unbalanced="0"/>
    <cacheHierarchy uniqueName="[RC_HISTO_CP].[fechaCorte]" caption="fechaCorte" attribute="1" defaultMemberUniqueName="[RC_HISTO_CP].[fechaCorte].[All]" allUniqueName="[RC_HISTO_CP].[fechaCorte].[All]" dimensionUniqueName="[RC_HISTO_CP]" displayFolder="" count="0" memberValueDatatype="130" unbalanced="0"/>
    <cacheHierarchy uniqueName="[RC_HISTO_CP].[SALDO_DOLAR]" caption="SALDO_DOLAR" attribute="1" defaultMemberUniqueName="[RC_HISTO_CP].[SALDO_DOLAR].[All]" allUniqueName="[RC_HISTO_CP].[SALDO_DOLAR].[All]" dimensionUniqueName="[RC_HISTO_CP]" displayFolder="" count="0" memberValueDatatype="5" unbalanced="0"/>
    <cacheHierarchy uniqueName="[RC_HISTO_CP].[TIPO_PROVEEDOR]" caption="TIPO_PROVEEDOR" attribute="1" defaultMemberUniqueName="[RC_HISTO_CP].[TIPO_PROVEEDOR].[All]" allUniqueName="[RC_HISTO_CP].[TIPO_PROVEEDOR].[All]" dimensionUniqueName="[RC_HISTO_CP]" displayFolder="" count="0" memberValueDatatype="130" unbalanced="0"/>
    <cacheHierarchy uniqueName="[RC_HISTO_CP].[MONTO]" caption="MONTO" attribute="1" defaultMemberUniqueName="[RC_HISTO_CP].[MONTO].[All]" allUniqueName="[RC_HISTO_CP].[MONTO].[All]" dimensionUniqueName="[RC_HISTO_CP]" displayFolder="" count="0" memberValueDatatype="5" unbalanced="0"/>
    <cacheHierarchy uniqueName="[Rolling_Calendario].[Fecha]" caption="Fecha" attribute="1" time="1" defaultMemberUniqueName="[Rolling_Calendario].[Fecha].[All]" allUniqueName="[Rolling_Calendario].[Fecha].[All]" dimensionUniqueName="[Rolling_Calendario]" displayFolder="" count="0" memberValueDatatype="7" unbalanced="0"/>
    <cacheHierarchy uniqueName="[Rolling_Calendario].[Año]" caption="Año" attribute="1" defaultMemberUniqueName="[Rolling_Calendario].[Año].[All]" allUniqueName="[Rolling_Calendario].[Año].[All]" dimensionUniqueName="[Rolling_Calendario]" displayFolder="" count="0" memberValueDatatype="20" unbalanced="0"/>
    <cacheHierarchy uniqueName="[Rolling_Calendario].[Nombre del mes]" caption="Nombre del mes" attribute="1" defaultMemberUniqueName="[Rolling_Calendario].[Nombre del mes].[All]" allUniqueName="[Rolling_Calendario].[Nombre del mes].[All]" dimensionUniqueName="[Rolling_Calendario]" displayFolder="" count="0" memberValueDatatype="130" unbalanced="0"/>
    <cacheHierarchy uniqueName="[Rolling_Calendario].[Mes]" caption="Mes" attribute="1" defaultMemberUniqueName="[Rolling_Calendario].[Mes].[All]" allUniqueName="[Rolling_Calendario].[Mes].[All]" dimensionUniqueName="[Rolling_Calendario]" displayFolder="" count="0" memberValueDatatype="20" unbalanced="0"/>
    <cacheHierarchy uniqueName="[Rolling_Calendario].[Semana del año]" caption="Semana del año" attribute="1" defaultMemberUniqueName="[Rolling_Calendario].[Semana del año].[All]" allUniqueName="[Rolling_Calendario].[Semana del año].[All]" dimensionUniqueName="[Rolling_Calendario]" displayFolder="" count="0" memberValueDatatype="20" unbalanced="0"/>
    <cacheHierarchy uniqueName="[Rolling_Calendario].[Nombre del día]" caption="Nombre del día" attribute="1" defaultMemberUniqueName="[Rolling_Calendario].[Nombre del día].[All]" allUniqueName="[Rolling_Calendario].[Nombre del día].[All]" dimensionUniqueName="[Rolling_Calendario]" displayFolder="" count="0" memberValueDatatype="130" unbalanced="0"/>
    <cacheHierarchy uniqueName="[Rolling_Calendario].[Trimestre]" caption="Trimestre" attribute="1" defaultMemberUniqueName="[Rolling_Calendario].[Trimestre].[All]" allUniqueName="[Rolling_Calendario].[Trimestre].[All]" dimensionUniqueName="[Rolling_Calendario]" displayFolder="" count="0" memberValueDatatype="20" unbalanced="0"/>
    <cacheHierarchy uniqueName="[Rolling_Calendario].[Fecha (Year)]" caption="Fecha (Year)" attribute="1" defaultMemberUniqueName="[Rolling_Calendario].[Fecha (Year)].[All]" allUniqueName="[Rolling_Calendario].[Fecha (Year)].[All]" dimensionUniqueName="[Rolling_Calendario]" displayFolder="" count="0" memberValueDatatype="130" unbalanced="0"/>
    <cacheHierarchy uniqueName="[Rolling_Calendario].[Fecha (Quarter)]" caption="Fecha (Quarter)" attribute="1" defaultMemberUniqueName="[Rolling_Calendario].[Fecha (Quarter)].[All]" allUniqueName="[Rolling_Calendario].[Fecha (Quarter)].[All]" dimensionUniqueName="[Rolling_Calendario]" displayFolder="" count="0" memberValueDatatype="130" unbalanced="0"/>
    <cacheHierarchy uniqueName="[Rolling_Calendario].[Fecha (Month)]" caption="Fecha (Month)" attribute="1" defaultMemberUniqueName="[Rolling_Calendario].[Fecha (Month)].[All]" allUniqueName="[Rolling_Calendario].[Fecha (Month)].[All]" dimensionUniqueName="[Rolling_Calendario]" displayFolder="" count="0" memberValueDatatype="130" unbalanced="0"/>
    <cacheHierarchy uniqueName="[vista_abonos_cco_cilt].[EMPLEADO]" caption="EMPLEADO" attribute="1" defaultMemberUniqueName="[vista_abonos_cco_cilt].[EMPLEADO].[All]" allUniqueName="[vista_abonos_cco_cilt].[EMPLEADO].[All]" dimensionUniqueName="[vista_abonos_cco_cilt]" displayFolder="" count="0" memberValueDatatype="130" unbalanced="0"/>
    <cacheHierarchy uniqueName="[vista_abonos_cco_cilt].[NOMBRE]" caption="NOMBRE" attribute="1" defaultMemberUniqueName="[vista_abonos_cco_cilt].[NOMBRE].[All]" allUniqueName="[vista_abonos_cco_cilt].[NOMBRE].[All]" dimensionUniqueName="[vista_abonos_cco_cilt]" displayFolder="" count="0" memberValueDatatype="130" unbalanced="0"/>
    <cacheHierarchy uniqueName="[vista_abonos_cco_cilt].[CONCEPTO]" caption="CONCEPTO" attribute="1" defaultMemberUniqueName="[vista_abonos_cco_cilt].[CONCEPTO].[All]" allUniqueName="[vista_abonos_cco_cilt].[CONCEPTO].[All]" dimensionUniqueName="[vista_abonos_cco_cilt]" displayFolder="" count="0" memberValueDatatype="130" unbalanced="0"/>
    <cacheHierarchy uniqueName="[vista_abonos_cco_cilt].[DESCRIPCION]" caption="DESCRIPCION" attribute="1" defaultMemberUniqueName="[vista_abonos_cco_cilt].[DESCRIPCION].[All]" allUniqueName="[vista_abonos_cco_cilt].[DESCRIPCION].[All]" dimensionUniqueName="[vista_abonos_cco_cilt]" displayFolder="" count="0" memberValueDatatype="130" unbalanced="0"/>
    <cacheHierarchy uniqueName="[vista_abonos_cco_cilt].[TOTAL]" caption="TOTAL" attribute="1" defaultMemberUniqueName="[vista_abonos_cco_cilt].[TOTAL].[All]" allUniqueName="[vista_abonos_cco_cilt].[TOTAL].[All]" dimensionUniqueName="[vista_abonos_cco_cilt]" displayFolder="" count="0" memberValueDatatype="5" unbalanced="0"/>
    <cacheHierarchy uniqueName="[vista_abonos_cco_cilt].[NUMERO_NOMINA]" caption="NUMERO_NOMINA" attribute="1" defaultMemberUniqueName="[vista_abonos_cco_cilt].[NUMERO_NOMINA].[All]" allUniqueName="[vista_abonos_cco_cilt].[NUMERO_NOMINA].[All]" dimensionUniqueName="[vista_abonos_cco_cilt]" displayFolder="" count="0" memberValueDatatype="20" unbalanced="0"/>
    <cacheHierarchy uniqueName="[vista_abonos_cco_cilt].[FechaInicio]" caption="FechaInicio" attribute="1" time="1" defaultMemberUniqueName="[vista_abonos_cco_cilt].[FechaInicio].[All]" allUniqueName="[vista_abonos_cco_cilt].[FechaInicio].[All]" dimensionUniqueName="[vista_abonos_cco_cilt]" displayFolder="" count="0" memberValueDatatype="7" unbalanced="0"/>
    <cacheHierarchy uniqueName="[vista_abonos_cco_cilt].[FechaFin]" caption="FechaFin" attribute="1" time="1" defaultMemberUniqueName="[vista_abonos_cco_cilt].[FechaFin].[All]" allUniqueName="[vista_abonos_cco_cilt].[FechaFin].[All]" dimensionUniqueName="[vista_abonos_cco_cilt]" displayFolder="" count="0" memberValueDatatype="7" unbalanced="0"/>
    <cacheHierarchy uniqueName="[vista_abonos_cco_cilt].[Empresa]" caption="Empresa" attribute="1" defaultMemberUniqueName="[vista_abonos_cco_cilt].[Empresa].[All]" allUniqueName="[vista_abonos_cco_cilt].[Empresa].[All]" dimensionUniqueName="[vista_abonos_cco_cilt]" displayFolder="" count="0" memberValueDatatype="130" unbalanced="0"/>
    <cacheHierarchy uniqueName="[vista_efectivo_cilt].[Fecha]" caption="Fecha" attribute="1" time="1" defaultMemberUniqueName="[vista_efectivo_cilt].[Fecha].[All]" allUniqueName="[vista_efectivo_cilt].[Fecha].[All]" dimensionUniqueName="[vista_efectivo_cilt]" displayFolder="" count="0" memberValueDatatype="7" unbalanced="0"/>
    <cacheHierarchy uniqueName="[vista_efectivo_cilt].[Ingresos]" caption="Ingresos" attribute="1" defaultMemberUniqueName="[vista_efectivo_cilt].[Ingresos].[All]" allUniqueName="[vista_efectivo_cilt].[Ingresos].[All]" dimensionUniqueName="[vista_efectivo_cilt]" displayFolder="" count="0" memberValueDatatype="5" unbalanced="0"/>
    <cacheHierarchy uniqueName="[vista_efectivo_cilt].[Empresa]" caption="Empresa" attribute="1" defaultMemberUniqueName="[vista_efectivo_cilt].[Empresa].[All]" allUniqueName="[vista_efectivo_cilt].[Empresa].[All]" dimensionUniqueName="[vista_efectivo_cilt]" displayFolder="" count="0" memberValueDatatype="130" unbalanced="0"/>
    <cacheHierarchy uniqueName="[vista_efectivo_cilt].[Ingreso Turismo]" caption="Ingreso Turismo" attribute="1" defaultMemberUniqueName="[vista_efectivo_cilt].[Ingreso Turismo].[All]" allUniqueName="[vista_efectivo_cilt].[Ingreso Turismo].[All]" dimensionUniqueName="[vista_efectivo_cilt]" displayFolder="" count="0" memberValueDatatype="5" unbalanced="0"/>
    <cacheHierarchy uniqueName="[CP_CILT_RYMSA].[FECHA_DOCUMENTO (Month Index)]" caption="FECHA_DOCUMENTO (Month Index)" attribute="1" defaultMemberUniqueName="[CP_CILT_RYMSA].[FECHA_DOCUMENTO (Month Index)].[All]" allUniqueName="[CP_CILT_RYMSA].[FECHA_DOCUMENTO (Month Index)].[All]" dimensionUniqueName="[CP_CILT_RYMSA]" displayFolder="" count="0" memberValueDatatype="20" unbalanced="0" hidden="1"/>
    <cacheHierarchy uniqueName="[CP_CILT_RYMSA].[FECHA_VENCE (Month Index)]" caption="FECHA_VENCE (Month Index)" attribute="1" defaultMemberUniqueName="[CP_CILT_RYMSA].[FECHA_VENCE (Month Index)].[All]" allUniqueName="[CP_CILT_RYMSA].[FECHA_VENCE (Month Index)].[All]" dimensionUniqueName="[CP_CILT_RYMSA]" displayFolder="" count="0" memberValueDatatype="20" unbalanced="0" hidden="1"/>
    <cacheHierarchy uniqueName="[PagosAprobadosCredCont].[Fecha Documento (Month Index)]" caption="Fecha Documento (Month Index)" attribute="1" defaultMemberUniqueName="[PagosAprobadosCredCont].[Fecha Documento (Month Index)].[All]" allUniqueName="[PagosAprobadosCredCont].[Fecha Documento (Month Index)].[All]" dimensionUniqueName="[PagosAprobadosCredCont]" displayFolder="" count="0" memberValueDatatype="20" unbalanced="0" hidden="1"/>
    <cacheHierarchy uniqueName="[Rolling_Calendario].[Fecha (Month Index)]" caption="Fecha (Month Index)" attribute="1" defaultMemberUniqueName="[Rolling_Calendario].[Fecha (Month Index)].[All]" allUniqueName="[Rolling_Calendario].[Fecha (Month Index)].[All]" dimensionUniqueName="[Rolling_Calendario]" displayFolder="" count="0" memberValueDatatype="20" unbalanced="0" hidden="1"/>
    <cacheHierarchy uniqueName="[Measures].[Sum of AbonoAprobCOL]" caption="Sum of AbonoAprobCOL" measure="1" displayFolder="" measureGroup="PagosAprobados" count="0"/>
    <cacheHierarchy uniqueName="[Measures].[Sum of AbonoAprobUSD]" caption="Sum of AbonoAprobUSD" measure="1" displayFolder="" measureGroup="PagosAprobados" count="0"/>
    <cacheHierarchy uniqueName="[Measures].[TotalPagarCRC]" caption="TotalPagarCRC" measure="1" displayFolder="" measureGroup="PagosAprobados" count="0"/>
    <cacheHierarchy uniqueName="[Measures].[TotalPagarUSD]" caption="TotalPagarUSD" measure="1" displayFolder="" measureGroup="PagosAprobados" count="0"/>
    <cacheHierarchy uniqueName="[Measures].[IngresoTotal]" caption="IngresoTotal" measure="1" displayFolder="" measureGroup="vista_efectivo_cilt" count="0"/>
    <cacheHierarchy uniqueName="[Measures].[Presupuesto Pagos]" caption="Presupuesto Pagos" measure="1" displayFolder="" measureGroup="vista_efectivo_cilt" count="0"/>
    <cacheHierarchy uniqueName="[Measures].[TotalPagarCRC2]" caption="TotalPagarCRC2" measure="1" displayFolder="" measureGroup="PagosAprobadosCredCont" count="0"/>
    <cacheHierarchy uniqueName="[Measures].[TotalPagarDOLARES]" caption="TotalPagarDOLARES" measure="1" displayFolder="" measureGroup="PagosAprobadosCredCont" count="0"/>
    <cacheHierarchy uniqueName="[Measures].[__XL_Count CP_CILT_RYMSA]" caption="__XL_Count CP_CILT_RYMSA" measure="1" displayFolder="" measureGroup="CP_CILT_RYMSA" count="0" hidden="1"/>
    <cacheHierarchy uniqueName="[Measures].[__XL_Count FacturasVencidas]" caption="__XL_Count FacturasVencidas" measure="1" displayFolder="" measureGroup="FacturasVencidas" count="0" hidden="1"/>
    <cacheHierarchy uniqueName="[Measures].[__XL_Count FacturasSinVencer]" caption="__XL_Count FacturasSinVencer" measure="1" displayFolder="" measureGroup="FacturasSinVencer" count="0" hidden="1"/>
    <cacheHierarchy uniqueName="[Measures].[__XL_Count PagosAprobados]" caption="__XL_Count PagosAprobados" measure="1" displayFolder="" measureGroup="PagosAprobados" count="0" hidden="1"/>
    <cacheHierarchy uniqueName="[Measures].[__XL_Count vista_efectivo_cilt]" caption="__XL_Count vista_efectivo_cilt" measure="1" displayFolder="" measureGroup="vista_efectivo_cilt" count="0" hidden="1"/>
    <cacheHierarchy uniqueName="[Measures].[__XL_Count Rolling_Calendario]" caption="__XL_Count Rolling_Calendario" measure="1" displayFolder="" measureGroup="Rolling_Calendario" count="0" hidden="1"/>
    <cacheHierarchy uniqueName="[Measures].[__XL_Count vista_abonos_cco_cilt]" caption="__XL_Count vista_abonos_cco_cilt" measure="1" displayFolder="" measureGroup="vista_abonos_cco_cilt" count="0" hidden="1"/>
    <cacheHierarchy uniqueName="[Measures].[__XL_Count PagosContado]" caption="__XL_Count PagosContado" measure="1" displayFolder="" measureGroup="PagosContado" count="0" hidden="1"/>
    <cacheHierarchy uniqueName="[Measures].[__XL_Count PagosAprobadosCredCont]" caption="__XL_Count PagosAprobadosCredCont" measure="1" displayFolder="" measureGroup="PagosAprobadosCredCont" count="0" hidden="1"/>
    <cacheHierarchy uniqueName="[Measures].[__XL_Count RC_HISTO_CP]" caption="__XL_Count RC_HISTO_CP" measure="1" displayFolder="" measureGroup="RC_HISTO_CP" count="0" hidden="1"/>
    <cacheHierarchy uniqueName="[Measures].[__No measures defined]" caption="__No measures defined" measure="1" displayFolder="" count="0" hidden="1"/>
    <cacheHierarchy uniqueName="[Measures].[Sum of MONTO]" caption="Sum of MONTO" measure="1" displayFolder="" measureGroup="CP_CILT_RYMSA" count="0" hidden="1">
      <extLst>
        <ext xmlns:x15="http://schemas.microsoft.com/office/spreadsheetml/2010/11/main" uri="{B97F6D7D-B522-45F9-BDA1-12C45D357490}">
          <x15:cacheHierarchy aggregatedColumn="11"/>
        </ext>
      </extLst>
    </cacheHierarchy>
    <cacheHierarchy uniqueName="[Measures].[Sum of SALDO]" caption="Sum of SALDO" measure="1" displayFolder="" measureGroup="CP_CILT_RYMSA" count="0" hidden="1">
      <extLst>
        <ext xmlns:x15="http://schemas.microsoft.com/office/spreadsheetml/2010/11/main" uri="{B97F6D7D-B522-45F9-BDA1-12C45D357490}">
          <x15:cacheHierarchy aggregatedColumn="12"/>
        </ext>
      </extLst>
    </cacheHierarchy>
    <cacheHierarchy uniqueName="[Measures].[Sum of Monto_colones]" caption="Sum of Monto_colones" measure="1" displayFolder="" measureGroup="CP_CILT_RYMSA" count="0" hidden="1">
      <extLst>
        <ext xmlns:x15="http://schemas.microsoft.com/office/spreadsheetml/2010/11/main" uri="{B97F6D7D-B522-45F9-BDA1-12C45D357490}">
          <x15:cacheHierarchy aggregatedColumn="13"/>
        </ext>
      </extLst>
    </cacheHierarchy>
    <cacheHierarchy uniqueName="[Measures].[Count of DOCUMENTO]" caption="Count of DOCUMENTO" measure="1" displayFolder="" measureGroup="FacturasVencidas" count="0" hidden="1">
      <extLst>
        <ext xmlns:x15="http://schemas.microsoft.com/office/spreadsheetml/2010/11/main" uri="{B97F6D7D-B522-45F9-BDA1-12C45D357490}">
          <x15:cacheHierarchy aggregatedColumn="51"/>
        </ext>
      </extLst>
    </cacheHierarchy>
    <cacheHierarchy uniqueName="[Measures].[Count of DOCUMENTO 2]" caption="Count of DOCUMENTO 2" measure="1" displayFolder="" measureGroup="FacturasSinVencer" count="0" hidden="1">
      <extLst>
        <ext xmlns:x15="http://schemas.microsoft.com/office/spreadsheetml/2010/11/main" uri="{B97F6D7D-B522-45F9-BDA1-12C45D357490}">
          <x15:cacheHierarchy aggregatedColumn="32"/>
        </ext>
      </extLst>
    </cacheHierarchy>
    <cacheHierarchy uniqueName="[Measures].[Sum of SaldoCOL]" caption="Sum of SaldoCOL" measure="1" displayFolder="" measureGroup="PagosAprobados" count="0" hidden="1">
      <extLst>
        <ext xmlns:x15="http://schemas.microsoft.com/office/spreadsheetml/2010/11/main" uri="{B97F6D7D-B522-45F9-BDA1-12C45D357490}">
          <x15:cacheHierarchy aggregatedColumn="77"/>
        </ext>
      </extLst>
    </cacheHierarchy>
    <cacheHierarchy uniqueName="[Measures].[Sum of SaldoUSD]" caption="Sum of SaldoUSD" measure="1" displayFolder="" measureGroup="PagosAprobados" count="0" hidden="1">
      <extLst>
        <ext xmlns:x15="http://schemas.microsoft.com/office/spreadsheetml/2010/11/main" uri="{B97F6D7D-B522-45F9-BDA1-12C45D357490}">
          <x15:cacheHierarchy aggregatedColumn="76"/>
        </ext>
      </extLst>
    </cacheHierarchy>
    <cacheHierarchy uniqueName="[Measures].[Sum of AbonoAprobCOL 2]" caption="Sum of AbonoAprobCOL 2" measure="1" displayFolder="" measureGroup="PagosAprobados" count="0" hidden="1">
      <extLst>
        <ext xmlns:x15="http://schemas.microsoft.com/office/spreadsheetml/2010/11/main" uri="{B97F6D7D-B522-45F9-BDA1-12C45D357490}">
          <x15:cacheHierarchy aggregatedColumn="78"/>
        </ext>
      </extLst>
    </cacheHierarchy>
    <cacheHierarchy uniqueName="[Measures].[Sum of AbonoAprobUSD 2]" caption="Sum of AbonoAprobUSD 2" measure="1" displayFolder="" measureGroup="PagosAprobados" count="0" hidden="1">
      <extLst>
        <ext xmlns:x15="http://schemas.microsoft.com/office/spreadsheetml/2010/11/main" uri="{B97F6D7D-B522-45F9-BDA1-12C45D357490}">
          <x15:cacheHierarchy aggregatedColumn="79"/>
        </ext>
      </extLst>
    </cacheHierarchy>
    <cacheHierarchy uniqueName="[Measures].[Sum of MONTO 2]" caption="Sum of MONTO 2" measure="1" displayFolder="" measureGroup="FacturasVencidas" count="0" hidden="1">
      <extLst>
        <ext xmlns:x15="http://schemas.microsoft.com/office/spreadsheetml/2010/11/main" uri="{B97F6D7D-B522-45F9-BDA1-12C45D357490}">
          <x15:cacheHierarchy aggregatedColumn="57"/>
        </ext>
      </extLst>
    </cacheHierarchy>
    <cacheHierarchy uniqueName="[Measures].[Sum of MONTO 3]" caption="Sum of MONTO 3" measure="1" displayFolder="" measureGroup="FacturasSinVencer" count="0" hidden="1">
      <extLst>
        <ext xmlns:x15="http://schemas.microsoft.com/office/spreadsheetml/2010/11/main" uri="{B97F6D7D-B522-45F9-BDA1-12C45D357490}">
          <x15:cacheHierarchy aggregatedColumn="38"/>
        </ext>
      </extLst>
    </cacheHierarchy>
    <cacheHierarchy uniqueName="[Measures].[Sum of SaldoUSD 2]" caption="Sum of SaldoUSD 2" measure="1" displayFolder="" measureGroup="CP_CILT_RYMSA"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Ingresos]" caption="Sum of Ingresos" measure="1" displayFolder="" measureGroup="vista_efectivo_cilt" count="0" hidden="1">
      <extLst>
        <ext xmlns:x15="http://schemas.microsoft.com/office/spreadsheetml/2010/11/main" uri="{B97F6D7D-B522-45F9-BDA1-12C45D357490}">
          <x15:cacheHierarchy aggregatedColumn="156"/>
        </ext>
      </extLst>
    </cacheHierarchy>
    <cacheHierarchy uniqueName="[Measures].[Sum of Ingreso Turismo]" caption="Sum of Ingreso Turismo" measure="1" displayFolder="" measureGroup="vista_efectivo_cilt" count="0" hidden="1">
      <extLst>
        <ext xmlns:x15="http://schemas.microsoft.com/office/spreadsheetml/2010/11/main" uri="{B97F6D7D-B522-45F9-BDA1-12C45D357490}">
          <x15:cacheHierarchy aggregatedColumn="158"/>
        </ext>
      </extLst>
    </cacheHierarchy>
    <cacheHierarchy uniqueName="[Measures].[Sum of TOTAL]" caption="Sum of TOTAL" measure="1" displayFolder="" measureGroup="vista_abonos_cco_cilt" count="0" hidden="1">
      <extLst>
        <ext xmlns:x15="http://schemas.microsoft.com/office/spreadsheetml/2010/11/main" uri="{B97F6D7D-B522-45F9-BDA1-12C45D357490}">
          <x15:cacheHierarchy aggregatedColumn="150"/>
        </ext>
      </extLst>
    </cacheHierarchy>
    <cacheHierarchy uniqueName="[Measures].[Count of NOMBRE]" caption="Count of NOMBRE" measure="1" displayFolder="" measureGroup="vista_abonos_cco_cilt" count="0" hidden="1">
      <extLst>
        <ext xmlns:x15="http://schemas.microsoft.com/office/spreadsheetml/2010/11/main" uri="{B97F6D7D-B522-45F9-BDA1-12C45D357490}">
          <x15:cacheHierarchy aggregatedColumn="147"/>
        </ext>
      </extLst>
    </cacheHierarchy>
    <cacheHierarchy uniqueName="[Measures].[Sum of SaldoDOL]" caption="Sum of SaldoDOL" measure="1" displayFolder="" measureGroup="PagosAprobadosCredCont" count="0" hidden="1">
      <extLst>
        <ext xmlns:x15="http://schemas.microsoft.com/office/spreadsheetml/2010/11/main" uri="{B97F6D7D-B522-45F9-BDA1-12C45D357490}">
          <x15:cacheHierarchy aggregatedColumn="97"/>
        </ext>
      </extLst>
    </cacheHierarchy>
    <cacheHierarchy uniqueName="[Measures].[Sum of SaldoCOLONES]" caption="Sum of SaldoCOLONES" measure="1" displayFolder="" measureGroup="PagosAprobadosCredCont" count="0" hidden="1">
      <extLst>
        <ext xmlns:x15="http://schemas.microsoft.com/office/spreadsheetml/2010/11/main" uri="{B97F6D7D-B522-45F9-BDA1-12C45D357490}">
          <x15:cacheHierarchy aggregatedColumn="92"/>
        </ext>
      </extLst>
    </cacheHierarchy>
    <cacheHierarchy uniqueName="[Measures].[Sum of AbonoAprobCOLONES]" caption="Sum of AbonoAprobCOLONES" measure="1" displayFolder="" measureGroup="PagosAprobadosCredCont" count="0" hidden="1">
      <extLst>
        <ext xmlns:x15="http://schemas.microsoft.com/office/spreadsheetml/2010/11/main" uri="{B97F6D7D-B522-45F9-BDA1-12C45D357490}">
          <x15:cacheHierarchy aggregatedColumn="93"/>
        </ext>
      </extLst>
    </cacheHierarchy>
    <cacheHierarchy uniqueName="[Measures].[Sum of SaldoDOLARES]" caption="Sum of SaldoDOLARES" measure="1" displayFolder="" measureGroup="PagosAprobadosCredCont" count="0" hidden="1">
      <extLst>
        <ext xmlns:x15="http://schemas.microsoft.com/office/spreadsheetml/2010/11/main" uri="{B97F6D7D-B522-45F9-BDA1-12C45D357490}">
          <x15:cacheHierarchy aggregatedColumn="91"/>
        </ext>
      </extLst>
    </cacheHierarchy>
    <cacheHierarchy uniqueName="[Measures].[Sum of AbonoAprobDOLARES]" caption="Sum of AbonoAprobDOLARES" measure="1" displayFolder="" measureGroup="PagosAprobadosCredCont" count="0" hidden="1">
      <extLst>
        <ext xmlns:x15="http://schemas.microsoft.com/office/spreadsheetml/2010/11/main" uri="{B97F6D7D-B522-45F9-BDA1-12C45D357490}">
          <x15:cacheHierarchy aggregatedColumn="94"/>
        </ext>
      </extLst>
    </cacheHierarchy>
  </cacheHierarchies>
  <kpis count="0"/>
  <dimensions count="11">
    <dimension name="CP_CILT_RYMSA" uniqueName="[CP_CILT_RYMSA]" caption="CP_CILT_RYMSA"/>
    <dimension name="FacturasSinVencer" uniqueName="[FacturasSinVencer]" caption="FacturasSinVencer"/>
    <dimension name="FacturasVencidas" uniqueName="[FacturasVencidas]" caption="FacturasVencidas"/>
    <dimension measure="1" name="Measures" uniqueName="[Measures]" caption="Measures"/>
    <dimension name="PagosAprobados" uniqueName="[PagosAprobados]" caption="PagosAprobados"/>
    <dimension name="PagosAprobadosCredCont" uniqueName="[PagosAprobadosCredCont]" caption="PagosAprobadosCredCont"/>
    <dimension name="PagosContado" uniqueName="[PagosContado]" caption="PagosContado"/>
    <dimension name="RC_HISTO_CP" uniqueName="[RC_HISTO_CP]" caption="RC_HISTO_CP"/>
    <dimension name="Rolling_Calendario" uniqueName="[Rolling_Calendario]" caption="Rolling_Calendario"/>
    <dimension name="vista_abonos_cco_cilt" uniqueName="[vista_abonos_cco_cilt]" caption="vista_abonos_cco_cilt"/>
    <dimension name="vista_efectivo_cilt" uniqueName="[vista_efectivo_cilt]" caption="vista_efectivo_cilt"/>
  </dimensions>
  <measureGroups count="10">
    <measureGroup name="CP_CILT_RYMSA" caption="CP_CILT_RYMSA"/>
    <measureGroup name="FacturasSinVencer" caption="FacturasSinVencer"/>
    <measureGroup name="FacturasVencidas" caption="FacturasVencidas"/>
    <measureGroup name="PagosAprobados" caption="PagosAprobados"/>
    <measureGroup name="PagosAprobadosCredCont" caption="PagosAprobadosCredCont"/>
    <measureGroup name="PagosContado" caption="PagosContado"/>
    <measureGroup name="RC_HISTO_CP" caption="RC_HISTO_CP"/>
    <measureGroup name="Rolling_Calendario" caption="Rolling_Calendario"/>
    <measureGroup name="vista_abonos_cco_cilt" caption="vista_abonos_cco_cilt"/>
    <measureGroup name="vista_efectivo_cilt" caption="vista_efectivo_cilt"/>
  </measureGroups>
  <maps count="15">
    <map measureGroup="0" dimension="0"/>
    <map measureGroup="0" dimension="8"/>
    <map measureGroup="1" dimension="1"/>
    <map measureGroup="1" dimension="8"/>
    <map measureGroup="2" dimension="2"/>
    <map measureGroup="2" dimension="8"/>
    <map measureGroup="3" dimension="4"/>
    <map measureGroup="4" dimension="5"/>
    <map measureGroup="5" dimension="6"/>
    <map measureGroup="6" dimension="7"/>
    <map measureGroup="7" dimension="8"/>
    <map measureGroup="8" dimension="8"/>
    <map measureGroup="8" dimension="9"/>
    <map measureGroup="9" dimension="8"/>
    <map measureGroup="9" dimension="10"/>
  </maps>
  <extLst>
    <ext xmlns:x14="http://schemas.microsoft.com/office/spreadsheetml/2009/9/main" uri="{725AE2AE-9491-48be-B2B4-4EB974FC3084}">
      <x14:pivotCacheDefinition pivotCacheId="54322389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fael Esteban Molina" refreshedDate="45411.449333680554" backgroundQuery="1" createdVersion="8" refreshedVersion="8" minRefreshableVersion="3" recordCount="0" supportSubquery="1" supportAdvancedDrill="1" xr:uid="{61736102-2100-46C5-AE05-4A40E06F80FF}">
  <cacheSource type="external" connectionId="11">
    <extLst>
      <ext xmlns:x14="http://schemas.microsoft.com/office/spreadsheetml/2009/9/main" uri="{F057638F-6D5F-4e77-A914-E7F072B9BCA8}">
        <x14:sourceConnection name="ThisWorkbookDataModel"/>
      </ext>
    </extLst>
  </cacheSource>
  <cacheFields count="3">
    <cacheField name="[PagosAprobadosCredCont].[Tipo Proveedor].[Tipo Proveedor]" caption="Tipo Proveedor" numFmtId="0" hierarchy="90" level="1">
      <sharedItems count="1">
        <s v="Crédito"/>
      </sharedItems>
    </cacheField>
    <cacheField name="[PagosAprobadosCredCont].[Rango Mora].[Rango Mora]" caption="Rango Mora" numFmtId="0" hierarchy="85" level="1">
      <sharedItems count="3">
        <s v="0 A 30"/>
        <s v="91 A 120"/>
        <s v="MAS DE 120"/>
      </sharedItems>
    </cacheField>
    <cacheField name="[Measures].[TotalPagarDOLARES]" caption="TotalPagarDOLARES" numFmtId="0" hierarchy="170" level="32767"/>
  </cacheFields>
  <cacheHierarchies count="203">
    <cacheHierarchy uniqueName="[CP_CILT_RYMSA].[CIA]" caption="CIA" attribute="1" defaultMemberUniqueName="[CP_CILT_RYMSA].[CIA].[All]" allUniqueName="[CP_CILT_RYMSA].[CIA].[All]" dimensionUniqueName="[CP_CILT_RYMSA]" displayFolder="" count="0" memberValueDatatype="130" unbalanced="0"/>
    <cacheHierarchy uniqueName="[CP_CILT_RYMSA].[MONEDA]" caption="MONEDA" attribute="1" defaultMemberUniqueName="[CP_CILT_RYMSA].[MONEDA].[All]" allUniqueName="[CP_CILT_RYMSA].[MONEDA].[All]" dimensionUniqueName="[CP_CILT_RYMSA]" displayFolder="" count="0" memberValueDatatype="130" unbalanced="0"/>
    <cacheHierarchy uniqueName="[CP_CILT_RYMSA].[TIPOPROV]" caption="TIPOPROV" attribute="1" defaultMemberUniqueName="[CP_CILT_RYMSA].[TIPOPROV].[All]" allUniqueName="[CP_CILT_RYMSA].[TIPOPROV].[All]" dimensionUniqueName="[CP_CILT_RYMSA]" displayFolder="" count="0" memberValueDatatype="130" unbalanced="0"/>
    <cacheHierarchy uniqueName="[CP_CILT_RYMSA].[PROVEEDOR]" caption="PROVEEDOR" attribute="1" defaultMemberUniqueName="[CP_CILT_RYMSA].[PROVEEDOR].[All]" allUniqueName="[CP_CILT_RYMSA].[PROVEEDOR].[All]" dimensionUniqueName="[CP_CILT_RYMSA]" displayFolder="" count="0" memberValueDatatype="130" unbalanced="0"/>
    <cacheHierarchy uniqueName="[CP_CILT_RYMSA].[Nombre]" caption="Nombre" attribute="1" defaultMemberUniqueName="[CP_CILT_RYMSA].[Nombre].[All]" allUniqueName="[CP_CILT_RYMSA].[Nombre].[All]" dimensionUniqueName="[CP_CILT_RYMSA]" displayFolder="" count="0" memberValueDatatype="130" unbalanced="0"/>
    <cacheHierarchy uniqueName="[CP_CILT_RYMSA].[DOCUMENTO]" caption="DOCUMENTO" attribute="1" defaultMemberUniqueName="[CP_CILT_RYMSA].[DOCUMENTO].[All]" allUniqueName="[CP_CILT_RYMSA].[DOCUMENTO].[All]" dimensionUniqueName="[CP_CILT_RYMSA]" displayFolder="" count="0" memberValueDatatype="130" unbalanced="0"/>
    <cacheHierarchy uniqueName="[CP_CILT_RYMSA].[FECHA_DOCUMENTO]" caption="FECHA_DOCUMENTO" attribute="1" time="1" defaultMemberUniqueName="[CP_CILT_RYMSA].[FECHA_DOCUMENTO].[All]" allUniqueName="[CP_CILT_RYMSA].[FECHA_DOCUMENTO].[All]" dimensionUniqueName="[CP_CILT_RYMSA]" displayFolder="" count="0" memberValueDatatype="7" unbalanced="0"/>
    <cacheHierarchy uniqueName="[CP_CILT_RYMSA].[FECHA_VENCE]" caption="FECHA_VENCE" attribute="1" time="1" defaultMemberUniqueName="[CP_CILT_RYMSA].[FECHA_VENCE].[All]" allUniqueName="[CP_CILT_RYMSA].[FECHA_VENCE].[All]" dimensionUniqueName="[CP_CILT_RYMSA]" displayFolder="" count="0" memberValueDatatype="7" unbalanced="0"/>
    <cacheHierarchy uniqueName="[CP_CILT_RYMSA].[NOTAS]" caption="NOTAS" attribute="1" defaultMemberUniqueName="[CP_CILT_RYMSA].[NOTAS].[All]" allUniqueName="[CP_CILT_RYMSA].[NOTAS].[All]" dimensionUniqueName="[CP_CILT_RYMSA]" displayFolder="" count="0" memberValueDatatype="130" unbalanced="0"/>
    <cacheHierarchy uniqueName="[CP_CILT_RYMSA].[diasmora]" caption="diasmora" attribute="1" defaultMemberUniqueName="[CP_CILT_RYMSA].[diasmora].[All]" allUniqueName="[CP_CILT_RYMSA].[diasmora].[All]" dimensionUniqueName="[CP_CILT_RYMSA]" displayFolder="" count="0" memberValueDatatype="20" unbalanced="0"/>
    <cacheHierarchy uniqueName="[CP_CILT_RYMSA].[TIPO_MORA]" caption="TIPO_MORA" attribute="1" defaultMemberUniqueName="[CP_CILT_RYMSA].[TIPO_MORA].[All]" allUniqueName="[CP_CILT_RYMSA].[TIPO_MORA].[All]" dimensionUniqueName="[CP_CILT_RYMSA]" displayFolder="" count="0" memberValueDatatype="130" unbalanced="0"/>
    <cacheHierarchy uniqueName="[CP_CILT_RYMSA].[MONTO]" caption="MONTO" attribute="1" defaultMemberUniqueName="[CP_CILT_RYMSA].[MONTO].[All]" allUniqueName="[CP_CILT_RYMSA].[MONTO].[All]" dimensionUniqueName="[CP_CILT_RYMSA]" displayFolder="" count="0" memberValueDatatype="5" unbalanced="0"/>
    <cacheHierarchy uniqueName="[CP_CILT_RYMSA].[SALDO]" caption="SALDO" attribute="1" defaultMemberUniqueName="[CP_CILT_RYMSA].[SALDO].[All]" allUniqueName="[CP_CILT_RYMSA].[SALDO].[All]" dimensionUniqueName="[CP_CILT_RYMSA]" displayFolder="" count="0" memberValueDatatype="5" unbalanced="0"/>
    <cacheHierarchy uniqueName="[CP_CILT_RYMSA].[Monto_colones]" caption="Monto_colones" attribute="1" defaultMemberUniqueName="[CP_CILT_RYMSA].[Monto_colones].[All]" allUniqueName="[CP_CILT_RYMSA].[Monto_colones].[All]" dimensionUniqueName="[CP_CILT_RYMSA]" displayFolder="" count="0" memberValueDatatype="5" unbalanced="0"/>
    <cacheHierarchy uniqueName="[CP_CILT_RYMSA].[Saldo_colones]" caption="Saldo_colones" attribute="1" defaultMemberUniqueName="[CP_CILT_RYMSA].[Saldo_colones].[All]" allUniqueName="[CP_CILT_RYMSA].[Saldo_colones].[All]" dimensionUniqueName="[CP_CILT_RYMSA]" displayFolder="" count="0" memberValueDatatype="5" unbalanced="0"/>
    <cacheHierarchy uniqueName="[CP_CILT_RYMSA].[CTA_PRESUPUESTO]" caption="CTA_PRESUPUESTO" attribute="1" defaultMemberUniqueName="[CP_CILT_RYMSA].[CTA_PRESUPUESTO].[All]" allUniqueName="[CP_CILT_RYMSA].[CTA_PRESUPUESTO].[All]" dimensionUniqueName="[CP_CILT_RYMSA]" displayFolder="" count="0" memberValueDatatype="130" unbalanced="0"/>
    <cacheHierarchy uniqueName="[CP_CILT_RYMSA].[APLICACION]" caption="APLICACION" attribute="1" defaultMemberUniqueName="[CP_CILT_RYMSA].[APLICACION].[All]" allUniqueName="[CP_CILT_RYMSA].[APLICACION].[All]" dimensionUniqueName="[CP_CILT_RYMSA]" displayFolder="" count="0" memberValueDatatype="130" unbalanced="0"/>
    <cacheHierarchy uniqueName="[CP_CILT_RYMSA].[EMBARQUE]" caption="EMBARQUE" attribute="1" defaultMemberUniqueName="[CP_CILT_RYMSA].[EMBARQUE].[All]" allUniqueName="[CP_CILT_RYMSA].[EMBARQUE].[All]" dimensionUniqueName="[CP_CILT_RYMSA]" displayFolder="" count="0" memberValueDatatype="130" unbalanced="0"/>
    <cacheHierarchy uniqueName="[CP_CILT_RYMSA].[CONTA_CRED]" caption="CONTA_CRED" attribute="1" defaultMemberUniqueName="[CP_CILT_RYMSA].[CONTA_CRED].[All]" allUniqueName="[CP_CILT_RYMSA].[CONTA_CRED].[All]" dimensionUniqueName="[CP_CILT_RYMSA]" displayFolder="" count="0" memberValueDatatype="130" unbalanced="0"/>
    <cacheHierarchy uniqueName="[CP_CILT_RYMSA].[SaldoUSD]" caption="SaldoUSD" attribute="1" defaultMemberUniqueName="[CP_CILT_RYMSA].[SaldoUSD].[All]" allUniqueName="[CP_CILT_RYMSA].[SaldoUSD].[All]" dimensionUniqueName="[CP_CILT_RYMSA]" displayFolder="" count="0" memberValueDatatype="5" unbalanced="0"/>
    <cacheHierarchy uniqueName="[CP_CILT_RYMSA].[MontoOriginalUSD]" caption="MontoOriginalUSD" attribute="1" defaultMemberUniqueName="[CP_CILT_RYMSA].[MontoOriginalUSD].[All]" allUniqueName="[CP_CILT_RYMSA].[MontoOriginalUSD].[All]" dimensionUniqueName="[CP_CILT_RYMSA]" displayFolder="" count="0" memberValueDatatype="5" unbalanced="0"/>
    <cacheHierarchy uniqueName="[CP_CILT_RYMSA].[FECHA_DOCUMENTO (Year)]" caption="FECHA_DOCUMENTO (Year)" attribute="1" defaultMemberUniqueName="[CP_CILT_RYMSA].[FECHA_DOCUMENTO (Year)].[All]" allUniqueName="[CP_CILT_RYMSA].[FECHA_DOCUMENTO (Year)].[All]" dimensionUniqueName="[CP_CILT_RYMSA]" displayFolder="" count="0" memberValueDatatype="130" unbalanced="0"/>
    <cacheHierarchy uniqueName="[CP_CILT_RYMSA].[FECHA_DOCUMENTO (Quarter)]" caption="FECHA_DOCUMENTO (Quarter)" attribute="1" defaultMemberUniqueName="[CP_CILT_RYMSA].[FECHA_DOCUMENTO (Quarter)].[All]" allUniqueName="[CP_CILT_RYMSA].[FECHA_DOCUMENTO (Quarter)].[All]" dimensionUniqueName="[CP_CILT_RYMSA]" displayFolder="" count="0" memberValueDatatype="130" unbalanced="0"/>
    <cacheHierarchy uniqueName="[CP_CILT_RYMSA].[FECHA_DOCUMENTO (Month)]" caption="FECHA_DOCUMENTO (Month)" attribute="1" defaultMemberUniqueName="[CP_CILT_RYMSA].[FECHA_DOCUMENTO (Month)].[All]" allUniqueName="[CP_CILT_RYMSA].[FECHA_DOCUMENTO (Month)].[All]" dimensionUniqueName="[CP_CILT_RYMSA]" displayFolder="" count="0" memberValueDatatype="130" unbalanced="0"/>
    <cacheHierarchy uniqueName="[CP_CILT_RYMSA].[FECHA_VENCE (Year)]" caption="FECHA_VENCE (Year)" attribute="1" defaultMemberUniqueName="[CP_CILT_RYMSA].[FECHA_VENCE (Year)].[All]" allUniqueName="[CP_CILT_RYMSA].[FECHA_VENCE (Year)].[All]" dimensionUniqueName="[CP_CILT_RYMSA]" displayFolder="" count="0" memberValueDatatype="130" unbalanced="0"/>
    <cacheHierarchy uniqueName="[CP_CILT_RYMSA].[FECHA_VENCE (Quarter)]" caption="FECHA_VENCE (Quarter)" attribute="1" defaultMemberUniqueName="[CP_CILT_RYMSA].[FECHA_VENCE (Quarter)].[All]" allUniqueName="[CP_CILT_RYMSA].[FECHA_VENCE (Quarter)].[All]" dimensionUniqueName="[CP_CILT_RYMSA]" displayFolder="" count="0" memberValueDatatype="130" unbalanced="0"/>
    <cacheHierarchy uniqueName="[CP_CILT_RYMSA].[FECHA_VENCE (Month)]" caption="FECHA_VENCE (Month)" attribute="1" defaultMemberUniqueName="[CP_CILT_RYMSA].[FECHA_VENCE (Month)].[All]" allUniqueName="[CP_CILT_RYMSA].[FECHA_VENCE (Month)].[All]" dimensionUniqueName="[CP_CILT_RYMSA]" displayFolder="" count="0" memberValueDatatype="130" unbalanced="0"/>
    <cacheHierarchy uniqueName="[FacturasSinVencer].[CIA]" caption="CIA" attribute="1" defaultMemberUniqueName="[FacturasSinVencer].[CIA].[All]" allUniqueName="[FacturasSinVencer].[CIA].[All]" dimensionUniqueName="[FacturasSinVencer]" displayFolder="" count="0" memberValueDatatype="130" unbalanced="0"/>
    <cacheHierarchy uniqueName="[FacturasSinVencer].[MONEDA]" caption="MONEDA" attribute="1" defaultMemberUniqueName="[FacturasSinVencer].[MONEDA].[All]" allUniqueName="[FacturasSinVencer].[MONEDA].[All]" dimensionUniqueName="[FacturasSinVencer]" displayFolder="" count="0" memberValueDatatype="130" unbalanced="0"/>
    <cacheHierarchy uniqueName="[FacturasSinVencer].[TIPOPROV]" caption="TIPOPROV" attribute="1" defaultMemberUniqueName="[FacturasSinVencer].[TIPOPROV].[All]" allUniqueName="[FacturasSinVencer].[TIPOPROV].[All]" dimensionUniqueName="[FacturasSinVencer]" displayFolder="" count="0" memberValueDatatype="130" unbalanced="0"/>
    <cacheHierarchy uniqueName="[FacturasSinVencer].[PROVEEDOR]" caption="PROVEEDOR" attribute="1" defaultMemberUniqueName="[FacturasSinVencer].[PROVEEDOR].[All]" allUniqueName="[FacturasSinVencer].[PROVEEDOR].[All]" dimensionUniqueName="[FacturasSinVencer]" displayFolder="" count="0" memberValueDatatype="130" unbalanced="0"/>
    <cacheHierarchy uniqueName="[FacturasSinVencer].[Nombre]" caption="Nombre" attribute="1" defaultMemberUniqueName="[FacturasSinVencer].[Nombre].[All]" allUniqueName="[FacturasSinVencer].[Nombre].[All]" dimensionUniqueName="[FacturasSinVencer]" displayFolder="" count="0" memberValueDatatype="130" unbalanced="0"/>
    <cacheHierarchy uniqueName="[FacturasSinVencer].[DOCUMENTO]" caption="DOCUMENTO" attribute="1" defaultMemberUniqueName="[FacturasSinVencer].[DOCUMENTO].[All]" allUniqueName="[FacturasSinVencer].[DOCUMENTO].[All]" dimensionUniqueName="[FacturasSinVencer]" displayFolder="" count="0" memberValueDatatype="130" unbalanced="0"/>
    <cacheHierarchy uniqueName="[FacturasSinVencer].[FECHA_DOCUMENTO]" caption="FECHA_DOCUMENTO" attribute="1" time="1" defaultMemberUniqueName="[FacturasSinVencer].[FECHA_DOCUMENTO].[All]" allUniqueName="[FacturasSinVencer].[FECHA_DOCUMENTO].[All]" dimensionUniqueName="[FacturasSinVencer]" displayFolder="" count="0" memberValueDatatype="7" unbalanced="0"/>
    <cacheHierarchy uniqueName="[FacturasSinVencer].[FECHA_VENCE]" caption="FECHA_VENCE" attribute="1" time="1" defaultMemberUniqueName="[FacturasSinVencer].[FECHA_VENCE].[All]" allUniqueName="[FacturasSinVencer].[FECHA_VENCE].[All]" dimensionUniqueName="[FacturasSinVencer]" displayFolder="" count="0" memberValueDatatype="7" unbalanced="0"/>
    <cacheHierarchy uniqueName="[FacturasSinVencer].[NOTAS]" caption="NOTAS" attribute="1" defaultMemberUniqueName="[FacturasSinVencer].[NOTAS].[All]" allUniqueName="[FacturasSinVencer].[NOTAS].[All]" dimensionUniqueName="[FacturasSinVencer]" displayFolder="" count="0" memberValueDatatype="130" unbalanced="0"/>
    <cacheHierarchy uniqueName="[FacturasSinVencer].[diasmora]" caption="diasmora" attribute="1" defaultMemberUniqueName="[FacturasSinVencer].[diasmora].[All]" allUniqueName="[FacturasSinVencer].[diasmora].[All]" dimensionUniqueName="[FacturasSinVencer]" displayFolder="" count="0" memberValueDatatype="20" unbalanced="0"/>
    <cacheHierarchy uniqueName="[FacturasSinVencer].[TIPO_MORA]" caption="TIPO_MORA" attribute="1" defaultMemberUniqueName="[FacturasSinVencer].[TIPO_MORA].[All]" allUniqueName="[FacturasSinVencer].[TIPO_MORA].[All]" dimensionUniqueName="[FacturasSinVencer]" displayFolder="" count="0" memberValueDatatype="130" unbalanced="0"/>
    <cacheHierarchy uniqueName="[FacturasSinVencer].[MONTO]" caption="MONTO" attribute="1" defaultMemberUniqueName="[FacturasSinVencer].[MONTO].[All]" allUniqueName="[FacturasSinVencer].[MONTO].[All]" dimensionUniqueName="[FacturasSinVencer]" displayFolder="" count="0" memberValueDatatype="5" unbalanced="0"/>
    <cacheHierarchy uniqueName="[FacturasSinVencer].[SALDO]" caption="SALDO" attribute="1" defaultMemberUniqueName="[FacturasSinVencer].[SALDO].[All]" allUniqueName="[FacturasSinVencer].[SALDO].[All]" dimensionUniqueName="[FacturasSinVencer]" displayFolder="" count="0" memberValueDatatype="5" unbalanced="0"/>
    <cacheHierarchy uniqueName="[FacturasSinVencer].[Monto_colones]" caption="Monto_colones" attribute="1" defaultMemberUniqueName="[FacturasSinVencer].[Monto_colones].[All]" allUniqueName="[FacturasSinVencer].[Monto_colones].[All]" dimensionUniqueName="[FacturasSinVencer]" displayFolder="" count="0" memberValueDatatype="5" unbalanced="0"/>
    <cacheHierarchy uniqueName="[FacturasSinVencer].[Saldo_colones]" caption="Saldo_colones" attribute="1" defaultMemberUniqueName="[FacturasSinVencer].[Saldo_colones].[All]" allUniqueName="[FacturasSinVencer].[Saldo_colones].[All]" dimensionUniqueName="[FacturasSinVencer]" displayFolder="" count="0" memberValueDatatype="5" unbalanced="0"/>
    <cacheHierarchy uniqueName="[FacturasSinVencer].[CTA_PRESUPUESTO]" caption="CTA_PRESUPUESTO" attribute="1" defaultMemberUniqueName="[FacturasSinVencer].[CTA_PRESUPUESTO].[All]" allUniqueName="[FacturasSinVencer].[CTA_PRESUPUESTO].[All]" dimensionUniqueName="[FacturasSinVencer]" displayFolder="" count="0" memberValueDatatype="130" unbalanced="0"/>
    <cacheHierarchy uniqueName="[FacturasSinVencer].[APLICACION]" caption="APLICACION" attribute="1" defaultMemberUniqueName="[FacturasSinVencer].[APLICACION].[All]" allUniqueName="[FacturasSinVencer].[APLICACION].[All]" dimensionUniqueName="[FacturasSinVencer]" displayFolder="" count="0" memberValueDatatype="130" unbalanced="0"/>
    <cacheHierarchy uniqueName="[FacturasSinVencer].[EMBARQUE]" caption="EMBARQUE" attribute="1" defaultMemberUniqueName="[FacturasSinVencer].[EMBARQUE].[All]" allUniqueName="[FacturasSinVencer].[EMBARQUE].[All]" dimensionUniqueName="[FacturasSinVencer]" displayFolder="" count="0" memberValueDatatype="130" unbalanced="0"/>
    <cacheHierarchy uniqueName="[FacturasSinVencer].[CONTA_CRED]" caption="CONTA_CRED" attribute="1" defaultMemberUniqueName="[FacturasSinVencer].[CONTA_CRED].[All]" allUniqueName="[FacturasSinVencer].[CONTA_CRED].[All]" dimensionUniqueName="[FacturasSinVencer]" displayFolder="" count="0" memberValueDatatype="130" unbalanced="0"/>
    <cacheHierarchy uniqueName="[FacturasVencidas].[CIA]" caption="CIA" attribute="1" defaultMemberUniqueName="[FacturasVencidas].[CIA].[All]" allUniqueName="[FacturasVencidas].[CIA].[All]" dimensionUniqueName="[FacturasVencidas]" displayFolder="" count="0" memberValueDatatype="130" unbalanced="0"/>
    <cacheHierarchy uniqueName="[FacturasVencidas].[MONEDA]" caption="MONEDA" attribute="1" defaultMemberUniqueName="[FacturasVencidas].[MONEDA].[All]" allUniqueName="[FacturasVencidas].[MONEDA].[All]" dimensionUniqueName="[FacturasVencidas]" displayFolder="" count="0" memberValueDatatype="130" unbalanced="0"/>
    <cacheHierarchy uniqueName="[FacturasVencidas].[TIPOPROV]" caption="TIPOPROV" attribute="1" defaultMemberUniqueName="[FacturasVencidas].[TIPOPROV].[All]" allUniqueName="[FacturasVencidas].[TIPOPROV].[All]" dimensionUniqueName="[FacturasVencidas]" displayFolder="" count="0" memberValueDatatype="130" unbalanced="0"/>
    <cacheHierarchy uniqueName="[FacturasVencidas].[PROVEEDOR]" caption="PROVEEDOR" attribute="1" defaultMemberUniqueName="[FacturasVencidas].[PROVEEDOR].[All]" allUniqueName="[FacturasVencidas].[PROVEEDOR].[All]" dimensionUniqueName="[FacturasVencidas]" displayFolder="" count="0" memberValueDatatype="130" unbalanced="0"/>
    <cacheHierarchy uniqueName="[FacturasVencidas].[Nombre]" caption="Nombre" attribute="1" defaultMemberUniqueName="[FacturasVencidas].[Nombre].[All]" allUniqueName="[FacturasVencidas].[Nombre].[All]" dimensionUniqueName="[FacturasVencidas]" displayFolder="" count="0" memberValueDatatype="130" unbalanced="0"/>
    <cacheHierarchy uniqueName="[FacturasVencidas].[DOCUMENTO]" caption="DOCUMENTO" attribute="1" defaultMemberUniqueName="[FacturasVencidas].[DOCUMENTO].[All]" allUniqueName="[FacturasVencidas].[DOCUMENTO].[All]" dimensionUniqueName="[FacturasVencidas]" displayFolder="" count="0" memberValueDatatype="130" unbalanced="0"/>
    <cacheHierarchy uniqueName="[FacturasVencidas].[FECHA_DOCUMENTO]" caption="FECHA_DOCUMENTO" attribute="1" time="1" defaultMemberUniqueName="[FacturasVencidas].[FECHA_DOCUMENTO].[All]" allUniqueName="[FacturasVencidas].[FECHA_DOCUMENTO].[All]" dimensionUniqueName="[FacturasVencidas]" displayFolder="" count="0" memberValueDatatype="7" unbalanced="0"/>
    <cacheHierarchy uniqueName="[FacturasVencidas].[FECHA_VENCE]" caption="FECHA_VENCE" attribute="1" time="1" defaultMemberUniqueName="[FacturasVencidas].[FECHA_VENCE].[All]" allUniqueName="[FacturasVencidas].[FECHA_VENCE].[All]" dimensionUniqueName="[FacturasVencidas]" displayFolder="" count="0" memberValueDatatype="7" unbalanced="0"/>
    <cacheHierarchy uniqueName="[FacturasVencidas].[NOTAS]" caption="NOTAS" attribute="1" defaultMemberUniqueName="[FacturasVencidas].[NOTAS].[All]" allUniqueName="[FacturasVencidas].[NOTAS].[All]" dimensionUniqueName="[FacturasVencidas]" displayFolder="" count="0" memberValueDatatype="130" unbalanced="0"/>
    <cacheHierarchy uniqueName="[FacturasVencidas].[diasmora]" caption="diasmora" attribute="1" defaultMemberUniqueName="[FacturasVencidas].[diasmora].[All]" allUniqueName="[FacturasVencidas].[diasmora].[All]" dimensionUniqueName="[FacturasVencidas]" displayFolder="" count="0" memberValueDatatype="20" unbalanced="0"/>
    <cacheHierarchy uniqueName="[FacturasVencidas].[TIPO_MORA]" caption="TIPO_MORA" attribute="1" defaultMemberUniqueName="[FacturasVencidas].[TIPO_MORA].[All]" allUniqueName="[FacturasVencidas].[TIPO_MORA].[All]" dimensionUniqueName="[FacturasVencidas]" displayFolder="" count="0" memberValueDatatype="130" unbalanced="0"/>
    <cacheHierarchy uniqueName="[FacturasVencidas].[MONTO]" caption="MONTO" attribute="1" defaultMemberUniqueName="[FacturasVencidas].[MONTO].[All]" allUniqueName="[FacturasVencidas].[MONTO].[All]" dimensionUniqueName="[FacturasVencidas]" displayFolder="" count="0" memberValueDatatype="5" unbalanced="0"/>
    <cacheHierarchy uniqueName="[FacturasVencidas].[SALDO]" caption="SALDO" attribute="1" defaultMemberUniqueName="[FacturasVencidas].[SALDO].[All]" allUniqueName="[FacturasVencidas].[SALDO].[All]" dimensionUniqueName="[FacturasVencidas]" displayFolder="" count="0" memberValueDatatype="5" unbalanced="0"/>
    <cacheHierarchy uniqueName="[FacturasVencidas].[Monto_colones]" caption="Monto_colones" attribute="1" defaultMemberUniqueName="[FacturasVencidas].[Monto_colones].[All]" allUniqueName="[FacturasVencidas].[Monto_colones].[All]" dimensionUniqueName="[FacturasVencidas]" displayFolder="" count="0" memberValueDatatype="5" unbalanced="0"/>
    <cacheHierarchy uniqueName="[FacturasVencidas].[Saldo_colones]" caption="Saldo_colones" attribute="1" defaultMemberUniqueName="[FacturasVencidas].[Saldo_colones].[All]" allUniqueName="[FacturasVencidas].[Saldo_colones].[All]" dimensionUniqueName="[FacturasVencidas]" displayFolder="" count="0" memberValueDatatype="5" unbalanced="0"/>
    <cacheHierarchy uniqueName="[FacturasVencidas].[CTA_PRESUPUESTO]" caption="CTA_PRESUPUESTO" attribute="1" defaultMemberUniqueName="[FacturasVencidas].[CTA_PRESUPUESTO].[All]" allUniqueName="[FacturasVencidas].[CTA_PRESUPUESTO].[All]" dimensionUniqueName="[FacturasVencidas]" displayFolder="" count="0" memberValueDatatype="130" unbalanced="0"/>
    <cacheHierarchy uniqueName="[FacturasVencidas].[APLICACION]" caption="APLICACION" attribute="1" defaultMemberUniqueName="[FacturasVencidas].[APLICACION].[All]" allUniqueName="[FacturasVencidas].[APLICACION].[All]" dimensionUniqueName="[FacturasVencidas]" displayFolder="" count="0" memberValueDatatype="130" unbalanced="0"/>
    <cacheHierarchy uniqueName="[FacturasVencidas].[EMBARQUE]" caption="EMBARQUE" attribute="1" defaultMemberUniqueName="[FacturasVencidas].[EMBARQUE].[All]" allUniqueName="[FacturasVencidas].[EMBARQUE].[All]" dimensionUniqueName="[FacturasVencidas]" displayFolder="" count="0" memberValueDatatype="130" unbalanced="0"/>
    <cacheHierarchy uniqueName="[FacturasVencidas].[CONTA_CRED]" caption="CONTA_CRED" attribute="1" defaultMemberUniqueName="[FacturasVencidas].[CONTA_CRED].[All]" allUniqueName="[FacturasVencidas].[CONTA_CRED].[All]" dimensionUniqueName="[FacturasVencidas]" displayFolder="" count="0" memberValueDatatype="130" unbalanced="0"/>
    <cacheHierarchy uniqueName="[PagosAprobados].[Sociedad]" caption="Sociedad" attribute="1" defaultMemberUniqueName="[PagosAprobados].[Sociedad].[All]" allUniqueName="[PagosAprobados].[Sociedad].[All]" dimensionUniqueName="[PagosAprobados]" displayFolder="" count="0" memberValueDatatype="130" unbalanced="0"/>
    <cacheHierarchy uniqueName="[PagosAprobados].[Moneda]" caption="Moneda" attribute="1" defaultMemberUniqueName="[PagosAprobados].[Moneda].[All]" allUniqueName="[PagosAprobados].[Moneda].[All]" dimensionUniqueName="[PagosAprobados]" displayFolder="" count="0" memberValueDatatype="130" unbalanced="0"/>
    <cacheHierarchy uniqueName="[PagosAprobados].[Proveedor]" caption="Proveedor" attribute="1" defaultMemberUniqueName="[PagosAprobados].[Proveedor].[All]" allUniqueName="[PagosAprobados].[Proveedor].[All]" dimensionUniqueName="[PagosAprobados]" displayFolder="" count="0" memberValueDatatype="130" unbalanced="0"/>
    <cacheHierarchy uniqueName="[PagosAprobados].[Fecha Documento]" caption="Fecha Documento" attribute="1" defaultMemberUniqueName="[PagosAprobados].[Fecha Documento].[All]" allUniqueName="[PagosAprobados].[Fecha Documento].[All]" dimensionUniqueName="[PagosAprobados]" displayFolder="" count="0" memberValueDatatype="130" unbalanced="0"/>
    <cacheHierarchy uniqueName="[PagosAprobados].[Factura]" caption="Factura" attribute="1" defaultMemberUniqueName="[PagosAprobados].[Factura].[All]" allUniqueName="[PagosAprobados].[Factura].[All]" dimensionUniqueName="[PagosAprobados]" displayFolder="" count="0" memberValueDatatype="130" unbalanced="0"/>
    <cacheHierarchy uniqueName="[PagosAprobados].[Rango Mora]" caption="Rango Mora" attribute="1" defaultMemberUniqueName="[PagosAprobados].[Rango Mora].[All]" allUniqueName="[PagosAprobados].[Rango Mora].[All]" dimensionUniqueName="[PagosAprobados]" displayFolder="" count="0" memberValueDatatype="130" unbalanced="0"/>
    <cacheHierarchy uniqueName="[PagosAprobados].[Monto Original]" caption="Monto Original" attribute="1" defaultMemberUniqueName="[PagosAprobados].[Monto Original].[All]" allUniqueName="[PagosAprobados].[Monto Original].[All]" dimensionUniqueName="[PagosAprobados]" displayFolder="" count="0" memberValueDatatype="5" unbalanced="0"/>
    <cacheHierarchy uniqueName="[PagosAprobados].[Saldo a Pagar]" caption="Saldo a Pagar" attribute="1" defaultMemberUniqueName="[PagosAprobados].[Saldo a Pagar].[All]" allUniqueName="[PagosAprobados].[Saldo a Pagar].[All]" dimensionUniqueName="[PagosAprobados]" displayFolder="" count="0" memberValueDatatype="5" unbalanced="0"/>
    <cacheHierarchy uniqueName="[PagosAprobados].[Abono]" caption="Abono" attribute="1" defaultMemberUniqueName="[PagosAprobados].[Abono].[All]" allUniqueName="[PagosAprobados].[Abono].[All]" dimensionUniqueName="[PagosAprobados]" displayFolder="" count="0" memberValueDatatype="20" unbalanced="0"/>
    <cacheHierarchy uniqueName="[PagosAprobados].[Descripcion CTA Presup]" caption="Descripcion CTA Presup" attribute="1" defaultMemberUniqueName="[PagosAprobados].[Descripcion CTA Presup].[All]" allUniqueName="[PagosAprobados].[Descripcion CTA Presup].[All]" dimensionUniqueName="[PagosAprobados]" displayFolder="" count="0" memberValueDatatype="130" unbalanced="0"/>
    <cacheHierarchy uniqueName="[PagosAprobados].[Tipo Proveedor]" caption="Tipo Proveedor" attribute="1" defaultMemberUniqueName="[PagosAprobados].[Tipo Proveedor].[All]" allUniqueName="[PagosAprobados].[Tipo Proveedor].[All]" dimensionUniqueName="[PagosAprobados]" displayFolder="" count="0" memberValueDatatype="130" unbalanced="0"/>
    <cacheHierarchy uniqueName="[PagosAprobados].[SaldoUSD]" caption="SaldoUSD" attribute="1" defaultMemberUniqueName="[PagosAprobados].[SaldoUSD].[All]" allUniqueName="[PagosAprobados].[SaldoUSD].[All]" dimensionUniqueName="[PagosAprobados]" displayFolder="" count="0" memberValueDatatype="5" unbalanced="0"/>
    <cacheHierarchy uniqueName="[PagosAprobados].[SaldoCOL]" caption="SaldoCOL" attribute="1" defaultMemberUniqueName="[PagosAprobados].[SaldoCOL].[All]" allUniqueName="[PagosAprobados].[SaldoCOL].[All]" dimensionUniqueName="[PagosAprobados]" displayFolder="" count="0" memberValueDatatype="5" unbalanced="0"/>
    <cacheHierarchy uniqueName="[PagosAprobados].[AbonoAprobCOL]" caption="AbonoAprobCOL" attribute="1" defaultMemberUniqueName="[PagosAprobados].[AbonoAprobCOL].[All]" allUniqueName="[PagosAprobados].[AbonoAprobCOL].[All]" dimensionUniqueName="[PagosAprobados]" displayFolder="" count="0" memberValueDatatype="5" unbalanced="0"/>
    <cacheHierarchy uniqueName="[PagosAprobados].[AbonoAprobUSD]" caption="AbonoAprobUSD" attribute="1" defaultMemberUniqueName="[PagosAprobados].[AbonoAprobUSD].[All]" allUniqueName="[PagosAprobados].[AbonoAprobUSD].[All]" dimensionUniqueName="[PagosAprobados]" displayFolder="" count="0" memberValueDatatype="5" unbalanced="0"/>
    <cacheHierarchy uniqueName="[PagosAprobadosCredCont].[Sociedad]" caption="Sociedad" attribute="1" defaultMemberUniqueName="[PagosAprobadosCredCont].[Sociedad].[All]" allUniqueName="[PagosAprobadosCredCont].[Sociedad].[All]" dimensionUniqueName="[PagosAprobadosCredCont]" displayFolder="" count="0" memberValueDatatype="130" unbalanced="0"/>
    <cacheHierarchy uniqueName="[PagosAprobadosCredCont].[Moneda]" caption="Moneda" attribute="1" defaultMemberUniqueName="[PagosAprobadosCredCont].[Moneda].[All]" allUniqueName="[PagosAprobadosCredCont].[Moneda].[All]" dimensionUniqueName="[PagosAprobadosCredCont]" displayFolder="" count="0" memberValueDatatype="130" unbalanced="0"/>
    <cacheHierarchy uniqueName="[PagosAprobadosCredCont].[Proveedor]" caption="Proveedor" attribute="1" defaultMemberUniqueName="[PagosAprobadosCredCont].[Proveedor].[All]" allUniqueName="[PagosAprobadosCredCont].[Proveedor].[All]" dimensionUniqueName="[PagosAprobadosCredCont]" displayFolder="" count="0" memberValueDatatype="130" unbalanced="0"/>
    <cacheHierarchy uniqueName="[PagosAprobadosCredCont].[Fecha Documento]" caption="Fecha Documento" attribute="1" time="1" defaultMemberUniqueName="[PagosAprobadosCredCont].[Fecha Documento].[All]" allUniqueName="[PagosAprobadosCredCont].[Fecha Documento].[All]" dimensionUniqueName="[PagosAprobadosCredCont]" displayFolder="" count="0" memberValueDatatype="7" unbalanced="0"/>
    <cacheHierarchy uniqueName="[PagosAprobadosCredCont].[Factura]" caption="Factura" attribute="1" defaultMemberUniqueName="[PagosAprobadosCredCont].[Factura].[All]" allUniqueName="[PagosAprobadosCredCont].[Factura].[All]" dimensionUniqueName="[PagosAprobadosCredCont]" displayFolder="" count="0" memberValueDatatype="130" unbalanced="0"/>
    <cacheHierarchy uniqueName="[PagosAprobadosCredCont].[Rango Mora]" caption="Rango Mora" attribute="1" defaultMemberUniqueName="[PagosAprobadosCredCont].[Rango Mora].[All]" allUniqueName="[PagosAprobadosCredCont].[Rango Mora].[All]" dimensionUniqueName="[PagosAprobadosCredCont]" displayFolder="" count="2" memberValueDatatype="130" unbalanced="0">
      <fieldsUsage count="2">
        <fieldUsage x="-1"/>
        <fieldUsage x="1"/>
      </fieldsUsage>
    </cacheHierarchy>
    <cacheHierarchy uniqueName="[PagosAprobadosCredCont].[Monto Original]" caption="Monto Original" attribute="1" defaultMemberUniqueName="[PagosAprobadosCredCont].[Monto Original].[All]" allUniqueName="[PagosAprobadosCredCont].[Monto Original].[All]" dimensionUniqueName="[PagosAprobadosCredCont]" displayFolder="" count="0" memberValueDatatype="5" unbalanced="0"/>
    <cacheHierarchy uniqueName="[PagosAprobadosCredCont].[Saldo a Pagar]" caption="Saldo a Pagar" attribute="1" defaultMemberUniqueName="[PagosAprobadosCredCont].[Saldo a Pagar].[All]" allUniqueName="[PagosAprobadosCredCont].[Saldo a Pagar].[All]" dimensionUniqueName="[PagosAprobadosCredCont]" displayFolder="" count="0" memberValueDatatype="5" unbalanced="0"/>
    <cacheHierarchy uniqueName="[PagosAprobadosCredCont].[Abono]" caption="Abono" attribute="1" defaultMemberUniqueName="[PagosAprobadosCredCont].[Abono].[All]" allUniqueName="[PagosAprobadosCredCont].[Abono].[All]" dimensionUniqueName="[PagosAprobadosCredCont]" displayFolder="" count="0" memberValueDatatype="5" unbalanced="0"/>
    <cacheHierarchy uniqueName="[PagosAprobadosCredCont].[Descripcion CTA Presup]" caption="Descripcion CTA Presup" attribute="1" defaultMemberUniqueName="[PagosAprobadosCredCont].[Descripcion CTA Presup].[All]" allUniqueName="[PagosAprobadosCredCont].[Descripcion CTA Presup].[All]" dimensionUniqueName="[PagosAprobadosCredCont]" displayFolder="" count="0" memberValueDatatype="130" unbalanced="0"/>
    <cacheHierarchy uniqueName="[PagosAprobadosCredCont].[Tipo Proveedor]" caption="Tipo Proveedor" attribute="1" defaultMemberUniqueName="[PagosAprobadosCredCont].[Tipo Proveedor].[All]" allUniqueName="[PagosAprobadosCredCont].[Tipo Proveedor].[All]" dimensionUniqueName="[PagosAprobadosCredCont]" displayFolder="" count="2" memberValueDatatype="130" unbalanced="0">
      <fieldsUsage count="2">
        <fieldUsage x="-1"/>
        <fieldUsage x="0"/>
      </fieldsUsage>
    </cacheHierarchy>
    <cacheHierarchy uniqueName="[PagosAprobadosCredCont].[SaldoDOLARES]" caption="SaldoDOLARES" attribute="1" defaultMemberUniqueName="[PagosAprobadosCredCont].[SaldoDOLARES].[All]" allUniqueName="[PagosAprobadosCredCont].[SaldoDOLARES].[All]" dimensionUniqueName="[PagosAprobadosCredCont]" displayFolder="" count="0" memberValueDatatype="5" unbalanced="0"/>
    <cacheHierarchy uniqueName="[PagosAprobadosCredCont].[SaldoCOLONES]" caption="SaldoCOLONES" attribute="1" defaultMemberUniqueName="[PagosAprobadosCredCont].[SaldoCOLONES].[All]" allUniqueName="[PagosAprobadosCredCont].[SaldoCOLONES].[All]" dimensionUniqueName="[PagosAprobadosCredCont]" displayFolder="" count="0" memberValueDatatype="5" unbalanced="0"/>
    <cacheHierarchy uniqueName="[PagosAprobadosCredCont].[AbonoAprobCOLONES]" caption="AbonoAprobCOLONES" attribute="1" defaultMemberUniqueName="[PagosAprobadosCredCont].[AbonoAprobCOLONES].[All]" allUniqueName="[PagosAprobadosCredCont].[AbonoAprobCOLONES].[All]" dimensionUniqueName="[PagosAprobadosCredCont]" displayFolder="" count="0" memberValueDatatype="5" unbalanced="0"/>
    <cacheHierarchy uniqueName="[PagosAprobadosCredCont].[AbonoAprobDOLARES]" caption="AbonoAprobDOLARES" attribute="1" defaultMemberUniqueName="[PagosAprobadosCredCont].[AbonoAprobDOLARES].[All]" allUniqueName="[PagosAprobadosCredCont].[AbonoAprobDOLARES].[All]" dimensionUniqueName="[PagosAprobadosCredCont]" displayFolder="" count="0" memberValueDatatype="5" unbalanced="0"/>
    <cacheHierarchy uniqueName="[PagosAprobadosCredCont].[Cta Presupuesto]" caption="Cta Presupuesto" attribute="1" defaultMemberUniqueName="[PagosAprobadosCredCont].[Cta Presupuesto].[All]" allUniqueName="[PagosAprobadosCredCont].[Cta Presupuesto].[All]" dimensionUniqueName="[PagosAprobadosCredCont]" displayFolder="" count="0" memberValueDatatype="130" unbalanced="0"/>
    <cacheHierarchy uniqueName="[PagosAprobadosCredCont].[Observaciones]" caption="Observaciones" attribute="1" defaultMemberUniqueName="[PagosAprobadosCredCont].[Observaciones].[All]" allUniqueName="[PagosAprobadosCredCont].[Observaciones].[All]" dimensionUniqueName="[PagosAprobadosCredCont]" displayFolder="" count="0" memberValueDatatype="130" unbalanced="0"/>
    <cacheHierarchy uniqueName="[PagosAprobadosCredCont].[SaldoDOL]" caption="SaldoDOL" attribute="1" defaultMemberUniqueName="[PagosAprobadosCredCont].[SaldoDOL].[All]" allUniqueName="[PagosAprobadosCredCont].[SaldoDOL].[All]" dimensionUniqueName="[PagosAprobadosCredCont]" displayFolder="" count="0" memberValueDatatype="5" unbalanced="0"/>
    <cacheHierarchy uniqueName="[PagosAprobadosCredCont].[AbonoAprobDOL]" caption="AbonoAprobDOL" attribute="1" defaultMemberUniqueName="[PagosAprobadosCredCont].[AbonoAprobDOL].[All]" allUniqueName="[PagosAprobadosCredCont].[AbonoAprobDOL].[All]" dimensionUniqueName="[PagosAprobadosCredCont]" displayFolder="" count="0" memberValueDatatype="5" unbalanced="0"/>
    <cacheHierarchy uniqueName="[PagosAprobadosCredCont].[Fecha Documento (Year)]" caption="Fecha Documento (Year)" attribute="1" defaultMemberUniqueName="[PagosAprobadosCredCont].[Fecha Documento (Year)].[All]" allUniqueName="[PagosAprobadosCredCont].[Fecha Documento (Year)].[All]" dimensionUniqueName="[PagosAprobadosCredCont]" displayFolder="" count="0" memberValueDatatype="130" unbalanced="0"/>
    <cacheHierarchy uniqueName="[PagosAprobadosCredCont].[Fecha Documento (Quarter)]" caption="Fecha Documento (Quarter)" attribute="1" defaultMemberUniqueName="[PagosAprobadosCredCont].[Fecha Documento (Quarter)].[All]" allUniqueName="[PagosAprobadosCredCont].[Fecha Documento (Quarter)].[All]" dimensionUniqueName="[PagosAprobadosCredCont]" displayFolder="" count="0" memberValueDatatype="130" unbalanced="0"/>
    <cacheHierarchy uniqueName="[PagosAprobadosCredCont].[Fecha Documento (Month)]" caption="Fecha Documento (Month)" attribute="1" defaultMemberUniqueName="[PagosAprobadosCredCont].[Fecha Documento (Month)].[All]" allUniqueName="[PagosAprobadosCredCont].[Fecha Documento (Month)].[All]" dimensionUniqueName="[PagosAprobadosCredCont]" displayFolder="" count="0" memberValueDatatype="130" unbalanced="0"/>
    <cacheHierarchy uniqueName="[PagosContado].[Sociedad]" caption="Sociedad" attribute="1" defaultMemberUniqueName="[PagosContado].[Sociedad].[All]" allUniqueName="[PagosContado].[Sociedad].[All]" dimensionUniqueName="[PagosContado]" displayFolder="" count="0" memberValueDatatype="130" unbalanced="0"/>
    <cacheHierarchy uniqueName="[PagosContado].[Moneda]" caption="Moneda" attribute="1" defaultMemberUniqueName="[PagosContado].[Moneda].[All]" allUniqueName="[PagosContado].[Moneda].[All]" dimensionUniqueName="[PagosContado]" displayFolder="" count="0" memberValueDatatype="130" unbalanced="0"/>
    <cacheHierarchy uniqueName="[PagosContado].[Proveedor]" caption="Proveedor" attribute="1" defaultMemberUniqueName="[PagosContado].[Proveedor].[All]" allUniqueName="[PagosContado].[Proveedor].[All]" dimensionUniqueName="[PagosContado]" displayFolder="" count="0" memberValueDatatype="130" unbalanced="0"/>
    <cacheHierarchy uniqueName="[PagosContado].[Fecha Documento]" caption="Fecha Documento" attribute="1" defaultMemberUniqueName="[PagosContado].[Fecha Documento].[All]" allUniqueName="[PagosContado].[Fecha Documento].[All]" dimensionUniqueName="[PagosContado]" displayFolder="" count="0" memberValueDatatype="130" unbalanced="0"/>
    <cacheHierarchy uniqueName="[PagosContado].[Factura]" caption="Factura" attribute="1" defaultMemberUniqueName="[PagosContado].[Factura].[All]" allUniqueName="[PagosContado].[Factura].[All]" dimensionUniqueName="[PagosContado]" displayFolder="" count="0" memberValueDatatype="20" unbalanced="0"/>
    <cacheHierarchy uniqueName="[PagosContado].[Rango Mora]" caption="Rango Mora" attribute="1" defaultMemberUniqueName="[PagosContado].[Rango Mora].[All]" allUniqueName="[PagosContado].[Rango Mora].[All]" dimensionUniqueName="[PagosContado]" displayFolder="" count="0" memberValueDatatype="130" unbalanced="0"/>
    <cacheHierarchy uniqueName="[PagosContado].[Monto Original]" caption="Monto Original" attribute="1" defaultMemberUniqueName="[PagosContado].[Monto Original].[All]" allUniqueName="[PagosContado].[Monto Original].[All]" dimensionUniqueName="[PagosContado]" displayFolder="" count="0" memberValueDatatype="5" unbalanced="0"/>
    <cacheHierarchy uniqueName="[PagosContado].[Saldo a Pagar]" caption="Saldo a Pagar" attribute="1" defaultMemberUniqueName="[PagosContado].[Saldo a Pagar].[All]" allUniqueName="[PagosContado].[Saldo a Pagar].[All]" dimensionUniqueName="[PagosContado]" displayFolder="" count="0" memberValueDatatype="5" unbalanced="0"/>
    <cacheHierarchy uniqueName="[PagosContado].[Abono]" caption="Abono" attribute="1" defaultMemberUniqueName="[PagosContado].[Abono].[All]" allUniqueName="[PagosContado].[Abono].[All]" dimensionUniqueName="[PagosContado]" displayFolder="" count="0" memberValueDatatype="5" unbalanced="0"/>
    <cacheHierarchy uniqueName="[PagosContado].[Cta Presupuesto]" caption="Cta Presupuesto" attribute="1" defaultMemberUniqueName="[PagosContado].[Cta Presupuesto].[All]" allUniqueName="[PagosContado].[Cta Presupuesto].[All]" dimensionUniqueName="[PagosContado]" displayFolder="" count="0" memberValueDatatype="130" unbalanced="0"/>
    <cacheHierarchy uniqueName="[PagosContado].[Descripcion CTA Presup]" caption="Descripcion CTA Presup" attribute="1" defaultMemberUniqueName="[PagosContado].[Descripcion CTA Presup].[All]" allUniqueName="[PagosContado].[Descripcion CTA Presup].[All]" dimensionUniqueName="[PagosContado]" displayFolder="" count="0" memberValueDatatype="130" unbalanced="0"/>
    <cacheHierarchy uniqueName="[PagosContado].[Tipo Proveedor]" caption="Tipo Proveedor" attribute="1" defaultMemberUniqueName="[PagosContado].[Tipo Proveedor].[All]" allUniqueName="[PagosContado].[Tipo Proveedor].[All]" dimensionUniqueName="[PagosContado]" displayFolder="" count="0" memberValueDatatype="130" unbalanced="0"/>
    <cacheHierarchy uniqueName="[PagosContado].[Column1]" caption="Column1" attribute="1" defaultMemberUniqueName="[PagosContado].[Column1].[All]" allUniqueName="[PagosContado].[Column1].[All]" dimensionUniqueName="[PagosContado]" displayFolder="" count="0" memberValueDatatype="130" unbalanced="0"/>
    <cacheHierarchy uniqueName="[PagosContado].[SaldoCOL]" caption="SaldoCOL" attribute="1" defaultMemberUniqueName="[PagosContado].[SaldoCOL].[All]" allUniqueName="[PagosContado].[SaldoCOL].[All]" dimensionUniqueName="[PagosContado]" displayFolder="" count="0" memberValueDatatype="5" unbalanced="0"/>
    <cacheHierarchy uniqueName="[PagosContado].[SaldoDOL]" caption="SaldoDOL" attribute="1" defaultMemberUniqueName="[PagosContado].[SaldoDOL].[All]" allUniqueName="[PagosContado].[SaldoDOL].[All]" dimensionUniqueName="[PagosContado]" displayFolder="" count="0" memberValueDatatype="5" unbalanced="0"/>
    <cacheHierarchy uniqueName="[PagosContado].[AbonoAprobCOL]" caption="AbonoAprobCOL" attribute="1" defaultMemberUniqueName="[PagosContado].[AbonoAprobCOL].[All]" allUniqueName="[PagosContado].[AbonoAprobCOL].[All]" dimensionUniqueName="[PagosContado]" displayFolder="" count="0" memberValueDatatype="5" unbalanced="0"/>
    <cacheHierarchy uniqueName="[PagosContado].[AbonoAprobDOL]" caption="AbonoAprobDOL" attribute="1" defaultMemberUniqueName="[PagosContado].[AbonoAprobDOL].[All]" allUniqueName="[PagosContado].[AbonoAprobDOL].[All]" dimensionUniqueName="[PagosContado]" displayFolder="" count="0" memberValueDatatype="5" unbalanced="0"/>
    <cacheHierarchy uniqueName="[RC_HISTO_CP].[cia]" caption="cia" attribute="1" defaultMemberUniqueName="[RC_HISTO_CP].[cia].[All]" allUniqueName="[RC_HISTO_CP].[cia].[All]" dimensionUniqueName="[RC_HISTO_CP]" displayFolder="" count="0" memberValueDatatype="130" unbalanced="0"/>
    <cacheHierarchy uniqueName="[RC_HISTO_CP].[PROVEEDOR]" caption="PROVEEDOR" attribute="1" defaultMemberUniqueName="[RC_HISTO_CP].[PROVEEDOR].[All]" allUniqueName="[RC_HISTO_CP].[PROVEEDOR].[All]" dimensionUniqueName="[RC_HISTO_CP]" displayFolder="" count="0" memberValueDatatype="130" unbalanced="0"/>
    <cacheHierarchy uniqueName="[RC_HISTO_CP].[ACTIVO]" caption="ACTIVO" attribute="1" defaultMemberUniqueName="[RC_HISTO_CP].[ACTIVO].[All]" allUniqueName="[RC_HISTO_CP].[ACTIVO].[All]" dimensionUniqueName="[RC_HISTO_CP]" displayFolder="" count="0" memberValueDatatype="130" unbalanced="0"/>
    <cacheHierarchy uniqueName="[RC_HISTO_CP].[DIAS_CREDITO]" caption="DIAS_CREDITO" attribute="1" defaultMemberUniqueName="[RC_HISTO_CP].[DIAS_CREDITO].[All]" allUniqueName="[RC_HISTO_CP].[DIAS_CREDITO].[All]" dimensionUniqueName="[RC_HISTO_CP]" displayFolder="" count="0" memberValueDatatype="130" unbalanced="0"/>
    <cacheHierarchy uniqueName="[RC_HISTO_CP].[CATEGORIA]" caption="CATEGORIA" attribute="1" defaultMemberUniqueName="[RC_HISTO_CP].[CATEGORIA].[All]" allUniqueName="[RC_HISTO_CP].[CATEGORIA].[All]" dimensionUniqueName="[RC_HISTO_CP]" displayFolder="" count="0" memberValueDatatype="130" unbalanced="0"/>
    <cacheHierarchy uniqueName="[RC_HISTO_CP].[NOMBRE]" caption="NOMBRE" attribute="1" defaultMemberUniqueName="[RC_HISTO_CP].[NOMBRE].[All]" allUniqueName="[RC_HISTO_CP].[NOMBRE].[All]" dimensionUniqueName="[RC_HISTO_CP]" displayFolder="" count="0" memberValueDatatype="130" unbalanced="0"/>
    <cacheHierarchy uniqueName="[RC_HISTO_CP].[CIA_PROV]" caption="CIA_PROV" attribute="1" defaultMemberUniqueName="[RC_HISTO_CP].[CIA_PROV].[All]" allUniqueName="[RC_HISTO_CP].[CIA_PROV].[All]" dimensionUniqueName="[RC_HISTO_CP]" displayFolder="" count="0" memberValueDatatype="130" unbalanced="0"/>
    <cacheHierarchy uniqueName="[RC_HISTO_CP].[DOCUMENTO]" caption="DOCUMENTO" attribute="1" defaultMemberUniqueName="[RC_HISTO_CP].[DOCUMENTO].[All]" allUniqueName="[RC_HISTO_CP].[DOCUMENTO].[All]" dimensionUniqueName="[RC_HISTO_CP]" displayFolder="" count="0" memberValueDatatype="130" unbalanced="0"/>
    <cacheHierarchy uniqueName="[RC_HISTO_CP].[FECHA_DOCUMENTO]" caption="FECHA_DOCUMENTO" attribute="1" defaultMemberUniqueName="[RC_HISTO_CP].[FECHA_DOCUMENTO].[All]" allUniqueName="[RC_HISTO_CP].[FECHA_DOCUMENTO].[All]" dimensionUniqueName="[RC_HISTO_CP]" displayFolder="" count="0" memberValueDatatype="130" unbalanced="0"/>
    <cacheHierarchy uniqueName="[RC_HISTO_CP].[FECHA_VENCE]" caption="FECHA_VENCE" attribute="1" defaultMemberUniqueName="[RC_HISTO_CP].[FECHA_VENCE].[All]" allUniqueName="[RC_HISTO_CP].[FECHA_VENCE].[All]" dimensionUniqueName="[RC_HISTO_CP]" displayFolder="" count="0" memberValueDatatype="130" unbalanced="0"/>
    <cacheHierarchy uniqueName="[RC_HISTO_CP].[ESTAD_MORA]" caption="ESTAD_MORA" attribute="1" defaultMemberUniqueName="[RC_HISTO_CP].[ESTAD_MORA].[All]" allUniqueName="[RC_HISTO_CP].[ESTAD_MORA].[All]" dimensionUniqueName="[RC_HISTO_CP]" displayFolder="" count="0" memberValueDatatype="130" unbalanced="0"/>
    <cacheHierarchy uniqueName="[RC_HISTO_CP].[SALDOLOCAL]" caption="SALDOLOCAL" attribute="1" defaultMemberUniqueName="[RC_HISTO_CP].[SALDOLOCAL].[All]" allUniqueName="[RC_HISTO_CP].[SALDOLOCAL].[All]" dimensionUniqueName="[RC_HISTO_CP]" displayFolder="" count="0" memberValueDatatype="5" unbalanced="0"/>
    <cacheHierarchy uniqueName="[RC_HISTO_CP].[MONEDA]" caption="MONEDA" attribute="1" defaultMemberUniqueName="[RC_HISTO_CP].[MONEDA].[All]" allUniqueName="[RC_HISTO_CP].[MONEDA].[All]" dimensionUniqueName="[RC_HISTO_CP]" displayFolder="" count="0" memberValueDatatype="130" unbalanced="0"/>
    <cacheHierarchy uniqueName="[RC_HISTO_CP].[fechaCorte]" caption="fechaCorte" attribute="1" defaultMemberUniqueName="[RC_HISTO_CP].[fechaCorte].[All]" allUniqueName="[RC_HISTO_CP].[fechaCorte].[All]" dimensionUniqueName="[RC_HISTO_CP]" displayFolder="" count="0" memberValueDatatype="130" unbalanced="0"/>
    <cacheHierarchy uniqueName="[RC_HISTO_CP].[SALDO_DOLAR]" caption="SALDO_DOLAR" attribute="1" defaultMemberUniqueName="[RC_HISTO_CP].[SALDO_DOLAR].[All]" allUniqueName="[RC_HISTO_CP].[SALDO_DOLAR].[All]" dimensionUniqueName="[RC_HISTO_CP]" displayFolder="" count="0" memberValueDatatype="5" unbalanced="0"/>
    <cacheHierarchy uniqueName="[RC_HISTO_CP].[TIPO_PROVEEDOR]" caption="TIPO_PROVEEDOR" attribute="1" defaultMemberUniqueName="[RC_HISTO_CP].[TIPO_PROVEEDOR].[All]" allUniqueName="[RC_HISTO_CP].[TIPO_PROVEEDOR].[All]" dimensionUniqueName="[RC_HISTO_CP]" displayFolder="" count="0" memberValueDatatype="130" unbalanced="0"/>
    <cacheHierarchy uniqueName="[RC_HISTO_CP].[MONTO]" caption="MONTO" attribute="1" defaultMemberUniqueName="[RC_HISTO_CP].[MONTO].[All]" allUniqueName="[RC_HISTO_CP].[MONTO].[All]" dimensionUniqueName="[RC_HISTO_CP]" displayFolder="" count="0" memberValueDatatype="5" unbalanced="0"/>
    <cacheHierarchy uniqueName="[Rolling_Calendario].[Fecha]" caption="Fecha" attribute="1" time="1" defaultMemberUniqueName="[Rolling_Calendario].[Fecha].[All]" allUniqueName="[Rolling_Calendario].[Fecha].[All]" dimensionUniqueName="[Rolling_Calendario]" displayFolder="" count="0" memberValueDatatype="7" unbalanced="0"/>
    <cacheHierarchy uniqueName="[Rolling_Calendario].[Año]" caption="Año" attribute="1" defaultMemberUniqueName="[Rolling_Calendario].[Año].[All]" allUniqueName="[Rolling_Calendario].[Año].[All]" dimensionUniqueName="[Rolling_Calendario]" displayFolder="" count="0" memberValueDatatype="20" unbalanced="0"/>
    <cacheHierarchy uniqueName="[Rolling_Calendario].[Nombre del mes]" caption="Nombre del mes" attribute="1" defaultMemberUniqueName="[Rolling_Calendario].[Nombre del mes].[All]" allUniqueName="[Rolling_Calendario].[Nombre del mes].[All]" dimensionUniqueName="[Rolling_Calendario]" displayFolder="" count="0" memberValueDatatype="130" unbalanced="0"/>
    <cacheHierarchy uniqueName="[Rolling_Calendario].[Mes]" caption="Mes" attribute="1" defaultMemberUniqueName="[Rolling_Calendario].[Mes].[All]" allUniqueName="[Rolling_Calendario].[Mes].[All]" dimensionUniqueName="[Rolling_Calendario]" displayFolder="" count="0" memberValueDatatype="20" unbalanced="0"/>
    <cacheHierarchy uniqueName="[Rolling_Calendario].[Semana del año]" caption="Semana del año" attribute="1" defaultMemberUniqueName="[Rolling_Calendario].[Semana del año].[All]" allUniqueName="[Rolling_Calendario].[Semana del año].[All]" dimensionUniqueName="[Rolling_Calendario]" displayFolder="" count="0" memberValueDatatype="20" unbalanced="0"/>
    <cacheHierarchy uniqueName="[Rolling_Calendario].[Nombre del día]" caption="Nombre del día" attribute="1" defaultMemberUniqueName="[Rolling_Calendario].[Nombre del día].[All]" allUniqueName="[Rolling_Calendario].[Nombre del día].[All]" dimensionUniqueName="[Rolling_Calendario]" displayFolder="" count="0" memberValueDatatype="130" unbalanced="0"/>
    <cacheHierarchy uniqueName="[Rolling_Calendario].[Trimestre]" caption="Trimestre" attribute="1" defaultMemberUniqueName="[Rolling_Calendario].[Trimestre].[All]" allUniqueName="[Rolling_Calendario].[Trimestre].[All]" dimensionUniqueName="[Rolling_Calendario]" displayFolder="" count="0" memberValueDatatype="20" unbalanced="0"/>
    <cacheHierarchy uniqueName="[Rolling_Calendario].[Fecha (Year)]" caption="Fecha (Year)" attribute="1" defaultMemberUniqueName="[Rolling_Calendario].[Fecha (Year)].[All]" allUniqueName="[Rolling_Calendario].[Fecha (Year)].[All]" dimensionUniqueName="[Rolling_Calendario]" displayFolder="" count="0" memberValueDatatype="130" unbalanced="0"/>
    <cacheHierarchy uniqueName="[Rolling_Calendario].[Fecha (Quarter)]" caption="Fecha (Quarter)" attribute="1" defaultMemberUniqueName="[Rolling_Calendario].[Fecha (Quarter)].[All]" allUniqueName="[Rolling_Calendario].[Fecha (Quarter)].[All]" dimensionUniqueName="[Rolling_Calendario]" displayFolder="" count="0" memberValueDatatype="130" unbalanced="0"/>
    <cacheHierarchy uniqueName="[Rolling_Calendario].[Fecha (Month)]" caption="Fecha (Month)" attribute="1" defaultMemberUniqueName="[Rolling_Calendario].[Fecha (Month)].[All]" allUniqueName="[Rolling_Calendario].[Fecha (Month)].[All]" dimensionUniqueName="[Rolling_Calendario]" displayFolder="" count="0" memberValueDatatype="130" unbalanced="0"/>
    <cacheHierarchy uniqueName="[vista_abonos_cco_cilt].[EMPLEADO]" caption="EMPLEADO" attribute="1" defaultMemberUniqueName="[vista_abonos_cco_cilt].[EMPLEADO].[All]" allUniqueName="[vista_abonos_cco_cilt].[EMPLEADO].[All]" dimensionUniqueName="[vista_abonos_cco_cilt]" displayFolder="" count="0" memberValueDatatype="130" unbalanced="0"/>
    <cacheHierarchy uniqueName="[vista_abonos_cco_cilt].[NOMBRE]" caption="NOMBRE" attribute="1" defaultMemberUniqueName="[vista_abonos_cco_cilt].[NOMBRE].[All]" allUniqueName="[vista_abonos_cco_cilt].[NOMBRE].[All]" dimensionUniqueName="[vista_abonos_cco_cilt]" displayFolder="" count="0" memberValueDatatype="130" unbalanced="0"/>
    <cacheHierarchy uniqueName="[vista_abonos_cco_cilt].[CONCEPTO]" caption="CONCEPTO" attribute="1" defaultMemberUniqueName="[vista_abonos_cco_cilt].[CONCEPTO].[All]" allUniqueName="[vista_abonos_cco_cilt].[CONCEPTO].[All]" dimensionUniqueName="[vista_abonos_cco_cilt]" displayFolder="" count="0" memberValueDatatype="130" unbalanced="0"/>
    <cacheHierarchy uniqueName="[vista_abonos_cco_cilt].[DESCRIPCION]" caption="DESCRIPCION" attribute="1" defaultMemberUniqueName="[vista_abonos_cco_cilt].[DESCRIPCION].[All]" allUniqueName="[vista_abonos_cco_cilt].[DESCRIPCION].[All]" dimensionUniqueName="[vista_abonos_cco_cilt]" displayFolder="" count="0" memberValueDatatype="130" unbalanced="0"/>
    <cacheHierarchy uniqueName="[vista_abonos_cco_cilt].[TOTAL]" caption="TOTAL" attribute="1" defaultMemberUniqueName="[vista_abonos_cco_cilt].[TOTAL].[All]" allUniqueName="[vista_abonos_cco_cilt].[TOTAL].[All]" dimensionUniqueName="[vista_abonos_cco_cilt]" displayFolder="" count="0" memberValueDatatype="5" unbalanced="0"/>
    <cacheHierarchy uniqueName="[vista_abonos_cco_cilt].[NUMERO_NOMINA]" caption="NUMERO_NOMINA" attribute="1" defaultMemberUniqueName="[vista_abonos_cco_cilt].[NUMERO_NOMINA].[All]" allUniqueName="[vista_abonos_cco_cilt].[NUMERO_NOMINA].[All]" dimensionUniqueName="[vista_abonos_cco_cilt]" displayFolder="" count="0" memberValueDatatype="20" unbalanced="0"/>
    <cacheHierarchy uniqueName="[vista_abonos_cco_cilt].[FechaInicio]" caption="FechaInicio" attribute="1" time="1" defaultMemberUniqueName="[vista_abonos_cco_cilt].[FechaInicio].[All]" allUniqueName="[vista_abonos_cco_cilt].[FechaInicio].[All]" dimensionUniqueName="[vista_abonos_cco_cilt]" displayFolder="" count="0" memberValueDatatype="7" unbalanced="0"/>
    <cacheHierarchy uniqueName="[vista_abonos_cco_cilt].[FechaFin]" caption="FechaFin" attribute="1" time="1" defaultMemberUniqueName="[vista_abonos_cco_cilt].[FechaFin].[All]" allUniqueName="[vista_abonos_cco_cilt].[FechaFin].[All]" dimensionUniqueName="[vista_abonos_cco_cilt]" displayFolder="" count="0" memberValueDatatype="7" unbalanced="0"/>
    <cacheHierarchy uniqueName="[vista_abonos_cco_cilt].[Empresa]" caption="Empresa" attribute="1" defaultMemberUniqueName="[vista_abonos_cco_cilt].[Empresa].[All]" allUniqueName="[vista_abonos_cco_cilt].[Empresa].[All]" dimensionUniqueName="[vista_abonos_cco_cilt]" displayFolder="" count="0" memberValueDatatype="130" unbalanced="0"/>
    <cacheHierarchy uniqueName="[vista_efectivo_cilt].[Fecha]" caption="Fecha" attribute="1" time="1" defaultMemberUniqueName="[vista_efectivo_cilt].[Fecha].[All]" allUniqueName="[vista_efectivo_cilt].[Fecha].[All]" dimensionUniqueName="[vista_efectivo_cilt]" displayFolder="" count="0" memberValueDatatype="7" unbalanced="0"/>
    <cacheHierarchy uniqueName="[vista_efectivo_cilt].[Ingresos]" caption="Ingresos" attribute="1" defaultMemberUniqueName="[vista_efectivo_cilt].[Ingresos].[All]" allUniqueName="[vista_efectivo_cilt].[Ingresos].[All]" dimensionUniqueName="[vista_efectivo_cilt]" displayFolder="" count="0" memberValueDatatype="5" unbalanced="0"/>
    <cacheHierarchy uniqueName="[vista_efectivo_cilt].[Empresa]" caption="Empresa" attribute="1" defaultMemberUniqueName="[vista_efectivo_cilt].[Empresa].[All]" allUniqueName="[vista_efectivo_cilt].[Empresa].[All]" dimensionUniqueName="[vista_efectivo_cilt]" displayFolder="" count="0" memberValueDatatype="130" unbalanced="0"/>
    <cacheHierarchy uniqueName="[vista_efectivo_cilt].[Ingreso Turismo]" caption="Ingreso Turismo" attribute="1" defaultMemberUniqueName="[vista_efectivo_cilt].[Ingreso Turismo].[All]" allUniqueName="[vista_efectivo_cilt].[Ingreso Turismo].[All]" dimensionUniqueName="[vista_efectivo_cilt]" displayFolder="" count="0" memberValueDatatype="5" unbalanced="0"/>
    <cacheHierarchy uniqueName="[CP_CILT_RYMSA].[FECHA_DOCUMENTO (Month Index)]" caption="FECHA_DOCUMENTO (Month Index)" attribute="1" defaultMemberUniqueName="[CP_CILT_RYMSA].[FECHA_DOCUMENTO (Month Index)].[All]" allUniqueName="[CP_CILT_RYMSA].[FECHA_DOCUMENTO (Month Index)].[All]" dimensionUniqueName="[CP_CILT_RYMSA]" displayFolder="" count="0" memberValueDatatype="20" unbalanced="0" hidden="1"/>
    <cacheHierarchy uniqueName="[CP_CILT_RYMSA].[FECHA_VENCE (Month Index)]" caption="FECHA_VENCE (Month Index)" attribute="1" defaultMemberUniqueName="[CP_CILT_RYMSA].[FECHA_VENCE (Month Index)].[All]" allUniqueName="[CP_CILT_RYMSA].[FECHA_VENCE (Month Index)].[All]" dimensionUniqueName="[CP_CILT_RYMSA]" displayFolder="" count="0" memberValueDatatype="20" unbalanced="0" hidden="1"/>
    <cacheHierarchy uniqueName="[PagosAprobadosCredCont].[Fecha Documento (Month Index)]" caption="Fecha Documento (Month Index)" attribute="1" defaultMemberUniqueName="[PagosAprobadosCredCont].[Fecha Documento (Month Index)].[All]" allUniqueName="[PagosAprobadosCredCont].[Fecha Documento (Month Index)].[All]" dimensionUniqueName="[PagosAprobadosCredCont]" displayFolder="" count="0" memberValueDatatype="20" unbalanced="0" hidden="1"/>
    <cacheHierarchy uniqueName="[Rolling_Calendario].[Fecha (Month Index)]" caption="Fecha (Month Index)" attribute="1" defaultMemberUniqueName="[Rolling_Calendario].[Fecha (Month Index)].[All]" allUniqueName="[Rolling_Calendario].[Fecha (Month Index)].[All]" dimensionUniqueName="[Rolling_Calendario]" displayFolder="" count="0" memberValueDatatype="20" unbalanced="0" hidden="1"/>
    <cacheHierarchy uniqueName="[Measures].[Sum of AbonoAprobCOL]" caption="Sum of AbonoAprobCOL" measure="1" displayFolder="" measureGroup="PagosAprobados" count="0"/>
    <cacheHierarchy uniqueName="[Measures].[Sum of AbonoAprobUSD]" caption="Sum of AbonoAprobUSD" measure="1" displayFolder="" measureGroup="PagosAprobados" count="0"/>
    <cacheHierarchy uniqueName="[Measures].[TotalPagarCRC]" caption="TotalPagarCRC" measure="1" displayFolder="" measureGroup="PagosAprobados" count="0"/>
    <cacheHierarchy uniqueName="[Measures].[TotalPagarUSD]" caption="TotalPagarUSD" measure="1" displayFolder="" measureGroup="PagosAprobados" count="0"/>
    <cacheHierarchy uniqueName="[Measures].[IngresoTotal]" caption="IngresoTotal" measure="1" displayFolder="" measureGroup="vista_efectivo_cilt" count="0"/>
    <cacheHierarchy uniqueName="[Measures].[Presupuesto Pagos]" caption="Presupuesto Pagos" measure="1" displayFolder="" measureGroup="vista_efectivo_cilt" count="0"/>
    <cacheHierarchy uniqueName="[Measures].[TotalPagarCRC2]" caption="TotalPagarCRC2" measure="1" displayFolder="" measureGroup="PagosAprobadosCredCont" count="0"/>
    <cacheHierarchy uniqueName="[Measures].[TotalPagarDOLARES]" caption="TotalPagarDOLARES" measure="1" displayFolder="" measureGroup="PagosAprobadosCredCont" count="0" oneField="1">
      <fieldsUsage count="1">
        <fieldUsage x="2"/>
      </fieldsUsage>
    </cacheHierarchy>
    <cacheHierarchy uniqueName="[Measures].[__XL_Count CP_CILT_RYMSA]" caption="__XL_Count CP_CILT_RYMSA" measure="1" displayFolder="" measureGroup="CP_CILT_RYMSA" count="0" hidden="1"/>
    <cacheHierarchy uniqueName="[Measures].[__XL_Count FacturasVencidas]" caption="__XL_Count FacturasVencidas" measure="1" displayFolder="" measureGroup="FacturasVencidas" count="0" hidden="1"/>
    <cacheHierarchy uniqueName="[Measures].[__XL_Count FacturasSinVencer]" caption="__XL_Count FacturasSinVencer" measure="1" displayFolder="" measureGroup="FacturasSinVencer" count="0" hidden="1"/>
    <cacheHierarchy uniqueName="[Measures].[__XL_Count PagosAprobados]" caption="__XL_Count PagosAprobados" measure="1" displayFolder="" measureGroup="PagosAprobados" count="0" hidden="1"/>
    <cacheHierarchy uniqueName="[Measures].[__XL_Count vista_efectivo_cilt]" caption="__XL_Count vista_efectivo_cilt" measure="1" displayFolder="" measureGroup="vista_efectivo_cilt" count="0" hidden="1"/>
    <cacheHierarchy uniqueName="[Measures].[__XL_Count Rolling_Calendario]" caption="__XL_Count Rolling_Calendario" measure="1" displayFolder="" measureGroup="Rolling_Calendario" count="0" hidden="1"/>
    <cacheHierarchy uniqueName="[Measures].[__XL_Count vista_abonos_cco_cilt]" caption="__XL_Count vista_abonos_cco_cilt" measure="1" displayFolder="" measureGroup="vista_abonos_cco_cilt" count="0" hidden="1"/>
    <cacheHierarchy uniqueName="[Measures].[__XL_Count PagosContado]" caption="__XL_Count PagosContado" measure="1" displayFolder="" measureGroup="PagosContado" count="0" hidden="1"/>
    <cacheHierarchy uniqueName="[Measures].[__XL_Count PagosAprobadosCredCont]" caption="__XL_Count PagosAprobadosCredCont" measure="1" displayFolder="" measureGroup="PagosAprobadosCredCont" count="0" hidden="1"/>
    <cacheHierarchy uniqueName="[Measures].[__XL_Count RC_HISTO_CP]" caption="__XL_Count RC_HISTO_CP" measure="1" displayFolder="" measureGroup="RC_HISTO_CP" count="0" hidden="1"/>
    <cacheHierarchy uniqueName="[Measures].[__No measures defined]" caption="__No measures defined" measure="1" displayFolder="" count="0" hidden="1"/>
    <cacheHierarchy uniqueName="[Measures].[Sum of MONTO]" caption="Sum of MONTO" measure="1" displayFolder="" measureGroup="CP_CILT_RYMSA" count="0" hidden="1">
      <extLst>
        <ext xmlns:x15="http://schemas.microsoft.com/office/spreadsheetml/2010/11/main" uri="{B97F6D7D-B522-45F9-BDA1-12C45D357490}">
          <x15:cacheHierarchy aggregatedColumn="11"/>
        </ext>
      </extLst>
    </cacheHierarchy>
    <cacheHierarchy uniqueName="[Measures].[Sum of SALDO]" caption="Sum of SALDO" measure="1" displayFolder="" measureGroup="CP_CILT_RYMSA" count="0" hidden="1">
      <extLst>
        <ext xmlns:x15="http://schemas.microsoft.com/office/spreadsheetml/2010/11/main" uri="{B97F6D7D-B522-45F9-BDA1-12C45D357490}">
          <x15:cacheHierarchy aggregatedColumn="12"/>
        </ext>
      </extLst>
    </cacheHierarchy>
    <cacheHierarchy uniqueName="[Measures].[Sum of Monto_colones]" caption="Sum of Monto_colones" measure="1" displayFolder="" measureGroup="CP_CILT_RYMSA" count="0" hidden="1">
      <extLst>
        <ext xmlns:x15="http://schemas.microsoft.com/office/spreadsheetml/2010/11/main" uri="{B97F6D7D-B522-45F9-BDA1-12C45D357490}">
          <x15:cacheHierarchy aggregatedColumn="13"/>
        </ext>
      </extLst>
    </cacheHierarchy>
    <cacheHierarchy uniqueName="[Measures].[Count of DOCUMENTO]" caption="Count of DOCUMENTO" measure="1" displayFolder="" measureGroup="FacturasVencidas" count="0" hidden="1">
      <extLst>
        <ext xmlns:x15="http://schemas.microsoft.com/office/spreadsheetml/2010/11/main" uri="{B97F6D7D-B522-45F9-BDA1-12C45D357490}">
          <x15:cacheHierarchy aggregatedColumn="51"/>
        </ext>
      </extLst>
    </cacheHierarchy>
    <cacheHierarchy uniqueName="[Measures].[Count of DOCUMENTO 2]" caption="Count of DOCUMENTO 2" measure="1" displayFolder="" measureGroup="FacturasSinVencer" count="0" hidden="1">
      <extLst>
        <ext xmlns:x15="http://schemas.microsoft.com/office/spreadsheetml/2010/11/main" uri="{B97F6D7D-B522-45F9-BDA1-12C45D357490}">
          <x15:cacheHierarchy aggregatedColumn="32"/>
        </ext>
      </extLst>
    </cacheHierarchy>
    <cacheHierarchy uniqueName="[Measures].[Sum of SaldoCOL]" caption="Sum of SaldoCOL" measure="1" displayFolder="" measureGroup="PagosAprobados" count="0" hidden="1">
      <extLst>
        <ext xmlns:x15="http://schemas.microsoft.com/office/spreadsheetml/2010/11/main" uri="{B97F6D7D-B522-45F9-BDA1-12C45D357490}">
          <x15:cacheHierarchy aggregatedColumn="77"/>
        </ext>
      </extLst>
    </cacheHierarchy>
    <cacheHierarchy uniqueName="[Measures].[Sum of SaldoUSD]" caption="Sum of SaldoUSD" measure="1" displayFolder="" measureGroup="PagosAprobados" count="0" hidden="1">
      <extLst>
        <ext xmlns:x15="http://schemas.microsoft.com/office/spreadsheetml/2010/11/main" uri="{B97F6D7D-B522-45F9-BDA1-12C45D357490}">
          <x15:cacheHierarchy aggregatedColumn="76"/>
        </ext>
      </extLst>
    </cacheHierarchy>
    <cacheHierarchy uniqueName="[Measures].[Sum of AbonoAprobCOL 2]" caption="Sum of AbonoAprobCOL 2" measure="1" displayFolder="" measureGroup="PagosAprobados" count="0" hidden="1">
      <extLst>
        <ext xmlns:x15="http://schemas.microsoft.com/office/spreadsheetml/2010/11/main" uri="{B97F6D7D-B522-45F9-BDA1-12C45D357490}">
          <x15:cacheHierarchy aggregatedColumn="78"/>
        </ext>
      </extLst>
    </cacheHierarchy>
    <cacheHierarchy uniqueName="[Measures].[Sum of AbonoAprobUSD 2]" caption="Sum of AbonoAprobUSD 2" measure="1" displayFolder="" measureGroup="PagosAprobados" count="0" hidden="1">
      <extLst>
        <ext xmlns:x15="http://schemas.microsoft.com/office/spreadsheetml/2010/11/main" uri="{B97F6D7D-B522-45F9-BDA1-12C45D357490}">
          <x15:cacheHierarchy aggregatedColumn="79"/>
        </ext>
      </extLst>
    </cacheHierarchy>
    <cacheHierarchy uniqueName="[Measures].[Sum of MONTO 2]" caption="Sum of MONTO 2" measure="1" displayFolder="" measureGroup="FacturasVencidas" count="0" hidden="1">
      <extLst>
        <ext xmlns:x15="http://schemas.microsoft.com/office/spreadsheetml/2010/11/main" uri="{B97F6D7D-B522-45F9-BDA1-12C45D357490}">
          <x15:cacheHierarchy aggregatedColumn="57"/>
        </ext>
      </extLst>
    </cacheHierarchy>
    <cacheHierarchy uniqueName="[Measures].[Sum of MONTO 3]" caption="Sum of MONTO 3" measure="1" displayFolder="" measureGroup="FacturasSinVencer" count="0" hidden="1">
      <extLst>
        <ext xmlns:x15="http://schemas.microsoft.com/office/spreadsheetml/2010/11/main" uri="{B97F6D7D-B522-45F9-BDA1-12C45D357490}">
          <x15:cacheHierarchy aggregatedColumn="38"/>
        </ext>
      </extLst>
    </cacheHierarchy>
    <cacheHierarchy uniqueName="[Measures].[Sum of SaldoUSD 2]" caption="Sum of SaldoUSD 2" measure="1" displayFolder="" measureGroup="CP_CILT_RYMSA" count="0" hidden="1">
      <extLst>
        <ext xmlns:x15="http://schemas.microsoft.com/office/spreadsheetml/2010/11/main" uri="{B97F6D7D-B522-45F9-BDA1-12C45D357490}">
          <x15:cacheHierarchy aggregatedColumn="19"/>
        </ext>
      </extLst>
    </cacheHierarchy>
    <cacheHierarchy uniqueName="[Measures].[Sum of Ingresos]" caption="Sum of Ingresos" measure="1" displayFolder="" measureGroup="vista_efectivo_cilt" count="0" hidden="1">
      <extLst>
        <ext xmlns:x15="http://schemas.microsoft.com/office/spreadsheetml/2010/11/main" uri="{B97F6D7D-B522-45F9-BDA1-12C45D357490}">
          <x15:cacheHierarchy aggregatedColumn="156"/>
        </ext>
      </extLst>
    </cacheHierarchy>
    <cacheHierarchy uniqueName="[Measures].[Sum of Ingreso Turismo]" caption="Sum of Ingreso Turismo" measure="1" displayFolder="" measureGroup="vista_efectivo_cilt" count="0" hidden="1">
      <extLst>
        <ext xmlns:x15="http://schemas.microsoft.com/office/spreadsheetml/2010/11/main" uri="{B97F6D7D-B522-45F9-BDA1-12C45D357490}">
          <x15:cacheHierarchy aggregatedColumn="158"/>
        </ext>
      </extLst>
    </cacheHierarchy>
    <cacheHierarchy uniqueName="[Measures].[Sum of TOTAL]" caption="Sum of TOTAL" measure="1" displayFolder="" measureGroup="vista_abonos_cco_cilt" count="0" hidden="1">
      <extLst>
        <ext xmlns:x15="http://schemas.microsoft.com/office/spreadsheetml/2010/11/main" uri="{B97F6D7D-B522-45F9-BDA1-12C45D357490}">
          <x15:cacheHierarchy aggregatedColumn="150"/>
        </ext>
      </extLst>
    </cacheHierarchy>
    <cacheHierarchy uniqueName="[Measures].[Count of NOMBRE]" caption="Count of NOMBRE" measure="1" displayFolder="" measureGroup="vista_abonos_cco_cilt" count="0" hidden="1">
      <extLst>
        <ext xmlns:x15="http://schemas.microsoft.com/office/spreadsheetml/2010/11/main" uri="{B97F6D7D-B522-45F9-BDA1-12C45D357490}">
          <x15:cacheHierarchy aggregatedColumn="147"/>
        </ext>
      </extLst>
    </cacheHierarchy>
    <cacheHierarchy uniqueName="[Measures].[Sum of SaldoDOL]" caption="Sum of SaldoDOL" measure="1" displayFolder="" measureGroup="PagosAprobadosCredCont" count="0" hidden="1">
      <extLst>
        <ext xmlns:x15="http://schemas.microsoft.com/office/spreadsheetml/2010/11/main" uri="{B97F6D7D-B522-45F9-BDA1-12C45D357490}">
          <x15:cacheHierarchy aggregatedColumn="97"/>
        </ext>
      </extLst>
    </cacheHierarchy>
    <cacheHierarchy uniqueName="[Measures].[Sum of SaldoCOLONES]" caption="Sum of SaldoCOLONES" measure="1" displayFolder="" measureGroup="PagosAprobadosCredCont" count="0" hidden="1">
      <extLst>
        <ext xmlns:x15="http://schemas.microsoft.com/office/spreadsheetml/2010/11/main" uri="{B97F6D7D-B522-45F9-BDA1-12C45D357490}">
          <x15:cacheHierarchy aggregatedColumn="92"/>
        </ext>
      </extLst>
    </cacheHierarchy>
    <cacheHierarchy uniqueName="[Measures].[Sum of AbonoAprobCOLONES]" caption="Sum of AbonoAprobCOLONES" measure="1" displayFolder="" measureGroup="PagosAprobadosCredCont" count="0" hidden="1">
      <extLst>
        <ext xmlns:x15="http://schemas.microsoft.com/office/spreadsheetml/2010/11/main" uri="{B97F6D7D-B522-45F9-BDA1-12C45D357490}">
          <x15:cacheHierarchy aggregatedColumn="93"/>
        </ext>
      </extLst>
    </cacheHierarchy>
    <cacheHierarchy uniqueName="[Measures].[Sum of SaldoDOLARES]" caption="Sum of SaldoDOLARES" measure="1" displayFolder="" measureGroup="PagosAprobadosCredCont" count="0" hidden="1">
      <extLst>
        <ext xmlns:x15="http://schemas.microsoft.com/office/spreadsheetml/2010/11/main" uri="{B97F6D7D-B522-45F9-BDA1-12C45D357490}">
          <x15:cacheHierarchy aggregatedColumn="91"/>
        </ext>
      </extLst>
    </cacheHierarchy>
    <cacheHierarchy uniqueName="[Measures].[Sum of AbonoAprobDOLARES]" caption="Sum of AbonoAprobDOLARES" measure="1" displayFolder="" measureGroup="PagosAprobadosCredCont" count="0" hidden="1">
      <extLst>
        <ext xmlns:x15="http://schemas.microsoft.com/office/spreadsheetml/2010/11/main" uri="{B97F6D7D-B522-45F9-BDA1-12C45D357490}">
          <x15:cacheHierarchy aggregatedColumn="94"/>
        </ext>
      </extLst>
    </cacheHierarchy>
  </cacheHierarchies>
  <kpis count="0"/>
  <dimensions count="11">
    <dimension name="CP_CILT_RYMSA" uniqueName="[CP_CILT_RYMSA]" caption="CP_CILT_RYMSA"/>
    <dimension name="FacturasSinVencer" uniqueName="[FacturasSinVencer]" caption="FacturasSinVencer"/>
    <dimension name="FacturasVencidas" uniqueName="[FacturasVencidas]" caption="FacturasVencidas"/>
    <dimension measure="1" name="Measures" uniqueName="[Measures]" caption="Measures"/>
    <dimension name="PagosAprobados" uniqueName="[PagosAprobados]" caption="PagosAprobados"/>
    <dimension name="PagosAprobadosCredCont" uniqueName="[PagosAprobadosCredCont]" caption="PagosAprobadosCredCont"/>
    <dimension name="PagosContado" uniqueName="[PagosContado]" caption="PagosContado"/>
    <dimension name="RC_HISTO_CP" uniqueName="[RC_HISTO_CP]" caption="RC_HISTO_CP"/>
    <dimension name="Rolling_Calendario" uniqueName="[Rolling_Calendario]" caption="Rolling_Calendario"/>
    <dimension name="vista_abonos_cco_cilt" uniqueName="[vista_abonos_cco_cilt]" caption="vista_abonos_cco_cilt"/>
    <dimension name="vista_efectivo_cilt" uniqueName="[vista_efectivo_cilt]" caption="vista_efectivo_cilt"/>
  </dimensions>
  <measureGroups count="10">
    <measureGroup name="CP_CILT_RYMSA" caption="CP_CILT_RYMSA"/>
    <measureGroup name="FacturasSinVencer" caption="FacturasSinVencer"/>
    <measureGroup name="FacturasVencidas" caption="FacturasVencidas"/>
    <measureGroup name="PagosAprobados" caption="PagosAprobados"/>
    <measureGroup name="PagosAprobadosCredCont" caption="PagosAprobadosCredCont"/>
    <measureGroup name="PagosContado" caption="PagosContado"/>
    <measureGroup name="RC_HISTO_CP" caption="RC_HISTO_CP"/>
    <measureGroup name="Rolling_Calendario" caption="Rolling_Calendario"/>
    <measureGroup name="vista_abonos_cco_cilt" caption="vista_abonos_cco_cilt"/>
    <measureGroup name="vista_efectivo_cilt" caption="vista_efectivo_cilt"/>
  </measureGroups>
  <maps count="15">
    <map measureGroup="0" dimension="0"/>
    <map measureGroup="0" dimension="8"/>
    <map measureGroup="1" dimension="1"/>
    <map measureGroup="1" dimension="8"/>
    <map measureGroup="2" dimension="2"/>
    <map measureGroup="2" dimension="8"/>
    <map measureGroup="3" dimension="4"/>
    <map measureGroup="4" dimension="5"/>
    <map measureGroup="5" dimension="6"/>
    <map measureGroup="6" dimension="7"/>
    <map measureGroup="7" dimension="8"/>
    <map measureGroup="8" dimension="8"/>
    <map measureGroup="8" dimension="9"/>
    <map measureGroup="9" dimension="8"/>
    <map measureGroup="9" dimension="10"/>
  </maps>
  <extLst>
    <ext xmlns:x14="http://schemas.microsoft.com/office/spreadsheetml/2009/9/main" uri="{725AE2AE-9491-48be-B2B4-4EB974FC3084}">
      <x14:pivotCacheDefinition pivotCacheId="80521239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fael Esteban Molina" refreshedDate="45411.449334606485" backgroundQuery="1" createdVersion="8" refreshedVersion="8" minRefreshableVersion="3" recordCount="0" supportSubquery="1" supportAdvancedDrill="1" xr:uid="{783063D4-5B17-4CD7-8A47-0AF67B90A177}">
  <cacheSource type="external" connectionId="11">
    <extLst>
      <ext xmlns:x14="http://schemas.microsoft.com/office/spreadsheetml/2009/9/main" uri="{F057638F-6D5F-4e77-A914-E7F072B9BCA8}">
        <x14:sourceConnection name="ThisWorkbookDataModel"/>
      </ext>
    </extLst>
  </cacheSource>
  <cacheFields count="3">
    <cacheField name="[PagosAprobadosCredCont].[Tipo Proveedor].[Tipo Proveedor]" caption="Tipo Proveedor" numFmtId="0" hierarchy="90" level="1">
      <sharedItems count="2">
        <s v="Contado"/>
        <s v="Crédito"/>
      </sharedItems>
    </cacheField>
    <cacheField name="[PagosAprobadosCredCont].[Rango Mora].[Rango Mora]" caption="Rango Mora" numFmtId="0" hierarchy="85" level="1">
      <sharedItems containsBlank="1" count="7">
        <m/>
        <s v="SIN VENCER"/>
        <s v="0 A 30"/>
        <s v="31 A 60"/>
        <s v="61 A 90"/>
        <s v="91 A 120"/>
        <s v="MAS DE 120"/>
      </sharedItems>
    </cacheField>
    <cacheField name="[Measures].[TotalPagarCRC2]" caption="TotalPagarCRC2" numFmtId="0" hierarchy="169" level="32767"/>
  </cacheFields>
  <cacheHierarchies count="203">
    <cacheHierarchy uniqueName="[CP_CILT_RYMSA].[CIA]" caption="CIA" attribute="1" defaultMemberUniqueName="[CP_CILT_RYMSA].[CIA].[All]" allUniqueName="[CP_CILT_RYMSA].[CIA].[All]" dimensionUniqueName="[CP_CILT_RYMSA]" displayFolder="" count="0" memberValueDatatype="130" unbalanced="0"/>
    <cacheHierarchy uniqueName="[CP_CILT_RYMSA].[MONEDA]" caption="MONEDA" attribute="1" defaultMemberUniqueName="[CP_CILT_RYMSA].[MONEDA].[All]" allUniqueName="[CP_CILT_RYMSA].[MONEDA].[All]" dimensionUniqueName="[CP_CILT_RYMSA]" displayFolder="" count="0" memberValueDatatype="130" unbalanced="0"/>
    <cacheHierarchy uniqueName="[CP_CILT_RYMSA].[TIPOPROV]" caption="TIPOPROV" attribute="1" defaultMemberUniqueName="[CP_CILT_RYMSA].[TIPOPROV].[All]" allUniqueName="[CP_CILT_RYMSA].[TIPOPROV].[All]" dimensionUniqueName="[CP_CILT_RYMSA]" displayFolder="" count="0" memberValueDatatype="130" unbalanced="0"/>
    <cacheHierarchy uniqueName="[CP_CILT_RYMSA].[PROVEEDOR]" caption="PROVEEDOR" attribute="1" defaultMemberUniqueName="[CP_CILT_RYMSA].[PROVEEDOR].[All]" allUniqueName="[CP_CILT_RYMSA].[PROVEEDOR].[All]" dimensionUniqueName="[CP_CILT_RYMSA]" displayFolder="" count="0" memberValueDatatype="130" unbalanced="0"/>
    <cacheHierarchy uniqueName="[CP_CILT_RYMSA].[Nombre]" caption="Nombre" attribute="1" defaultMemberUniqueName="[CP_CILT_RYMSA].[Nombre].[All]" allUniqueName="[CP_CILT_RYMSA].[Nombre].[All]" dimensionUniqueName="[CP_CILT_RYMSA]" displayFolder="" count="0" memberValueDatatype="130" unbalanced="0"/>
    <cacheHierarchy uniqueName="[CP_CILT_RYMSA].[DOCUMENTO]" caption="DOCUMENTO" attribute="1" defaultMemberUniqueName="[CP_CILT_RYMSA].[DOCUMENTO].[All]" allUniqueName="[CP_CILT_RYMSA].[DOCUMENTO].[All]" dimensionUniqueName="[CP_CILT_RYMSA]" displayFolder="" count="0" memberValueDatatype="130" unbalanced="0"/>
    <cacheHierarchy uniqueName="[CP_CILT_RYMSA].[FECHA_DOCUMENTO]" caption="FECHA_DOCUMENTO" attribute="1" time="1" defaultMemberUniqueName="[CP_CILT_RYMSA].[FECHA_DOCUMENTO].[All]" allUniqueName="[CP_CILT_RYMSA].[FECHA_DOCUMENTO].[All]" dimensionUniqueName="[CP_CILT_RYMSA]" displayFolder="" count="0" memberValueDatatype="7" unbalanced="0"/>
    <cacheHierarchy uniqueName="[CP_CILT_RYMSA].[FECHA_VENCE]" caption="FECHA_VENCE" attribute="1" time="1" defaultMemberUniqueName="[CP_CILT_RYMSA].[FECHA_VENCE].[All]" allUniqueName="[CP_CILT_RYMSA].[FECHA_VENCE].[All]" dimensionUniqueName="[CP_CILT_RYMSA]" displayFolder="" count="0" memberValueDatatype="7" unbalanced="0"/>
    <cacheHierarchy uniqueName="[CP_CILT_RYMSA].[NOTAS]" caption="NOTAS" attribute="1" defaultMemberUniqueName="[CP_CILT_RYMSA].[NOTAS].[All]" allUniqueName="[CP_CILT_RYMSA].[NOTAS].[All]" dimensionUniqueName="[CP_CILT_RYMSA]" displayFolder="" count="0" memberValueDatatype="130" unbalanced="0"/>
    <cacheHierarchy uniqueName="[CP_CILT_RYMSA].[diasmora]" caption="diasmora" attribute="1" defaultMemberUniqueName="[CP_CILT_RYMSA].[diasmora].[All]" allUniqueName="[CP_CILT_RYMSA].[diasmora].[All]" dimensionUniqueName="[CP_CILT_RYMSA]" displayFolder="" count="0" memberValueDatatype="20" unbalanced="0"/>
    <cacheHierarchy uniqueName="[CP_CILT_RYMSA].[TIPO_MORA]" caption="TIPO_MORA" attribute="1" defaultMemberUniqueName="[CP_CILT_RYMSA].[TIPO_MORA].[All]" allUniqueName="[CP_CILT_RYMSA].[TIPO_MORA].[All]" dimensionUniqueName="[CP_CILT_RYMSA]" displayFolder="" count="0" memberValueDatatype="130" unbalanced="0"/>
    <cacheHierarchy uniqueName="[CP_CILT_RYMSA].[MONTO]" caption="MONTO" attribute="1" defaultMemberUniqueName="[CP_CILT_RYMSA].[MONTO].[All]" allUniqueName="[CP_CILT_RYMSA].[MONTO].[All]" dimensionUniqueName="[CP_CILT_RYMSA]" displayFolder="" count="0" memberValueDatatype="5" unbalanced="0"/>
    <cacheHierarchy uniqueName="[CP_CILT_RYMSA].[SALDO]" caption="SALDO" attribute="1" defaultMemberUniqueName="[CP_CILT_RYMSA].[SALDO].[All]" allUniqueName="[CP_CILT_RYMSA].[SALDO].[All]" dimensionUniqueName="[CP_CILT_RYMSA]" displayFolder="" count="0" memberValueDatatype="5" unbalanced="0"/>
    <cacheHierarchy uniqueName="[CP_CILT_RYMSA].[Monto_colones]" caption="Monto_colones" attribute="1" defaultMemberUniqueName="[CP_CILT_RYMSA].[Monto_colones].[All]" allUniqueName="[CP_CILT_RYMSA].[Monto_colones].[All]" dimensionUniqueName="[CP_CILT_RYMSA]" displayFolder="" count="0" memberValueDatatype="5" unbalanced="0"/>
    <cacheHierarchy uniqueName="[CP_CILT_RYMSA].[Saldo_colones]" caption="Saldo_colones" attribute="1" defaultMemberUniqueName="[CP_CILT_RYMSA].[Saldo_colones].[All]" allUniqueName="[CP_CILT_RYMSA].[Saldo_colones].[All]" dimensionUniqueName="[CP_CILT_RYMSA]" displayFolder="" count="0" memberValueDatatype="5" unbalanced="0"/>
    <cacheHierarchy uniqueName="[CP_CILT_RYMSA].[CTA_PRESUPUESTO]" caption="CTA_PRESUPUESTO" attribute="1" defaultMemberUniqueName="[CP_CILT_RYMSA].[CTA_PRESUPUESTO].[All]" allUniqueName="[CP_CILT_RYMSA].[CTA_PRESUPUESTO].[All]" dimensionUniqueName="[CP_CILT_RYMSA]" displayFolder="" count="0" memberValueDatatype="130" unbalanced="0"/>
    <cacheHierarchy uniqueName="[CP_CILT_RYMSA].[APLICACION]" caption="APLICACION" attribute="1" defaultMemberUniqueName="[CP_CILT_RYMSA].[APLICACION].[All]" allUniqueName="[CP_CILT_RYMSA].[APLICACION].[All]" dimensionUniqueName="[CP_CILT_RYMSA]" displayFolder="" count="0" memberValueDatatype="130" unbalanced="0"/>
    <cacheHierarchy uniqueName="[CP_CILT_RYMSA].[EMBARQUE]" caption="EMBARQUE" attribute="1" defaultMemberUniqueName="[CP_CILT_RYMSA].[EMBARQUE].[All]" allUniqueName="[CP_CILT_RYMSA].[EMBARQUE].[All]" dimensionUniqueName="[CP_CILT_RYMSA]" displayFolder="" count="0" memberValueDatatype="130" unbalanced="0"/>
    <cacheHierarchy uniqueName="[CP_CILT_RYMSA].[CONTA_CRED]" caption="CONTA_CRED" attribute="1" defaultMemberUniqueName="[CP_CILT_RYMSA].[CONTA_CRED].[All]" allUniqueName="[CP_CILT_RYMSA].[CONTA_CRED].[All]" dimensionUniqueName="[CP_CILT_RYMSA]" displayFolder="" count="0" memberValueDatatype="130" unbalanced="0"/>
    <cacheHierarchy uniqueName="[CP_CILT_RYMSA].[SaldoUSD]" caption="SaldoUSD" attribute="1" defaultMemberUniqueName="[CP_CILT_RYMSA].[SaldoUSD].[All]" allUniqueName="[CP_CILT_RYMSA].[SaldoUSD].[All]" dimensionUniqueName="[CP_CILT_RYMSA]" displayFolder="" count="0" memberValueDatatype="5" unbalanced="0"/>
    <cacheHierarchy uniqueName="[CP_CILT_RYMSA].[MontoOriginalUSD]" caption="MontoOriginalUSD" attribute="1" defaultMemberUniqueName="[CP_CILT_RYMSA].[MontoOriginalUSD].[All]" allUniqueName="[CP_CILT_RYMSA].[MontoOriginalUSD].[All]" dimensionUniqueName="[CP_CILT_RYMSA]" displayFolder="" count="0" memberValueDatatype="5" unbalanced="0"/>
    <cacheHierarchy uniqueName="[CP_CILT_RYMSA].[FECHA_DOCUMENTO (Year)]" caption="FECHA_DOCUMENTO (Year)" attribute="1" defaultMemberUniqueName="[CP_CILT_RYMSA].[FECHA_DOCUMENTO (Year)].[All]" allUniqueName="[CP_CILT_RYMSA].[FECHA_DOCUMENTO (Year)].[All]" dimensionUniqueName="[CP_CILT_RYMSA]" displayFolder="" count="0" memberValueDatatype="130" unbalanced="0"/>
    <cacheHierarchy uniqueName="[CP_CILT_RYMSA].[FECHA_DOCUMENTO (Quarter)]" caption="FECHA_DOCUMENTO (Quarter)" attribute="1" defaultMemberUniqueName="[CP_CILT_RYMSA].[FECHA_DOCUMENTO (Quarter)].[All]" allUniqueName="[CP_CILT_RYMSA].[FECHA_DOCUMENTO (Quarter)].[All]" dimensionUniqueName="[CP_CILT_RYMSA]" displayFolder="" count="0" memberValueDatatype="130" unbalanced="0"/>
    <cacheHierarchy uniqueName="[CP_CILT_RYMSA].[FECHA_DOCUMENTO (Month)]" caption="FECHA_DOCUMENTO (Month)" attribute="1" defaultMemberUniqueName="[CP_CILT_RYMSA].[FECHA_DOCUMENTO (Month)].[All]" allUniqueName="[CP_CILT_RYMSA].[FECHA_DOCUMENTO (Month)].[All]" dimensionUniqueName="[CP_CILT_RYMSA]" displayFolder="" count="0" memberValueDatatype="130" unbalanced="0"/>
    <cacheHierarchy uniqueName="[CP_CILT_RYMSA].[FECHA_VENCE (Year)]" caption="FECHA_VENCE (Year)" attribute="1" defaultMemberUniqueName="[CP_CILT_RYMSA].[FECHA_VENCE (Year)].[All]" allUniqueName="[CP_CILT_RYMSA].[FECHA_VENCE (Year)].[All]" dimensionUniqueName="[CP_CILT_RYMSA]" displayFolder="" count="0" memberValueDatatype="130" unbalanced="0"/>
    <cacheHierarchy uniqueName="[CP_CILT_RYMSA].[FECHA_VENCE (Quarter)]" caption="FECHA_VENCE (Quarter)" attribute="1" defaultMemberUniqueName="[CP_CILT_RYMSA].[FECHA_VENCE (Quarter)].[All]" allUniqueName="[CP_CILT_RYMSA].[FECHA_VENCE (Quarter)].[All]" dimensionUniqueName="[CP_CILT_RYMSA]" displayFolder="" count="0" memberValueDatatype="130" unbalanced="0"/>
    <cacheHierarchy uniqueName="[CP_CILT_RYMSA].[FECHA_VENCE (Month)]" caption="FECHA_VENCE (Month)" attribute="1" defaultMemberUniqueName="[CP_CILT_RYMSA].[FECHA_VENCE (Month)].[All]" allUniqueName="[CP_CILT_RYMSA].[FECHA_VENCE (Month)].[All]" dimensionUniqueName="[CP_CILT_RYMSA]" displayFolder="" count="0" memberValueDatatype="130" unbalanced="0"/>
    <cacheHierarchy uniqueName="[FacturasSinVencer].[CIA]" caption="CIA" attribute="1" defaultMemberUniqueName="[FacturasSinVencer].[CIA].[All]" allUniqueName="[FacturasSinVencer].[CIA].[All]" dimensionUniqueName="[FacturasSinVencer]" displayFolder="" count="0" memberValueDatatype="130" unbalanced="0"/>
    <cacheHierarchy uniqueName="[FacturasSinVencer].[MONEDA]" caption="MONEDA" attribute="1" defaultMemberUniqueName="[FacturasSinVencer].[MONEDA].[All]" allUniqueName="[FacturasSinVencer].[MONEDA].[All]" dimensionUniqueName="[FacturasSinVencer]" displayFolder="" count="0" memberValueDatatype="130" unbalanced="0"/>
    <cacheHierarchy uniqueName="[FacturasSinVencer].[TIPOPROV]" caption="TIPOPROV" attribute="1" defaultMemberUniqueName="[FacturasSinVencer].[TIPOPROV].[All]" allUniqueName="[FacturasSinVencer].[TIPOPROV].[All]" dimensionUniqueName="[FacturasSinVencer]" displayFolder="" count="0" memberValueDatatype="130" unbalanced="0"/>
    <cacheHierarchy uniqueName="[FacturasSinVencer].[PROVEEDOR]" caption="PROVEEDOR" attribute="1" defaultMemberUniqueName="[FacturasSinVencer].[PROVEEDOR].[All]" allUniqueName="[FacturasSinVencer].[PROVEEDOR].[All]" dimensionUniqueName="[FacturasSinVencer]" displayFolder="" count="0" memberValueDatatype="130" unbalanced="0"/>
    <cacheHierarchy uniqueName="[FacturasSinVencer].[Nombre]" caption="Nombre" attribute="1" defaultMemberUniqueName="[FacturasSinVencer].[Nombre].[All]" allUniqueName="[FacturasSinVencer].[Nombre].[All]" dimensionUniqueName="[FacturasSinVencer]" displayFolder="" count="0" memberValueDatatype="130" unbalanced="0"/>
    <cacheHierarchy uniqueName="[FacturasSinVencer].[DOCUMENTO]" caption="DOCUMENTO" attribute="1" defaultMemberUniqueName="[FacturasSinVencer].[DOCUMENTO].[All]" allUniqueName="[FacturasSinVencer].[DOCUMENTO].[All]" dimensionUniqueName="[FacturasSinVencer]" displayFolder="" count="0" memberValueDatatype="130" unbalanced="0"/>
    <cacheHierarchy uniqueName="[FacturasSinVencer].[FECHA_DOCUMENTO]" caption="FECHA_DOCUMENTO" attribute="1" time="1" defaultMemberUniqueName="[FacturasSinVencer].[FECHA_DOCUMENTO].[All]" allUniqueName="[FacturasSinVencer].[FECHA_DOCUMENTO].[All]" dimensionUniqueName="[FacturasSinVencer]" displayFolder="" count="0" memberValueDatatype="7" unbalanced="0"/>
    <cacheHierarchy uniqueName="[FacturasSinVencer].[FECHA_VENCE]" caption="FECHA_VENCE" attribute="1" time="1" defaultMemberUniqueName="[FacturasSinVencer].[FECHA_VENCE].[All]" allUniqueName="[FacturasSinVencer].[FECHA_VENCE].[All]" dimensionUniqueName="[FacturasSinVencer]" displayFolder="" count="0" memberValueDatatype="7" unbalanced="0"/>
    <cacheHierarchy uniqueName="[FacturasSinVencer].[NOTAS]" caption="NOTAS" attribute="1" defaultMemberUniqueName="[FacturasSinVencer].[NOTAS].[All]" allUniqueName="[FacturasSinVencer].[NOTAS].[All]" dimensionUniqueName="[FacturasSinVencer]" displayFolder="" count="0" memberValueDatatype="130" unbalanced="0"/>
    <cacheHierarchy uniqueName="[FacturasSinVencer].[diasmora]" caption="diasmora" attribute="1" defaultMemberUniqueName="[FacturasSinVencer].[diasmora].[All]" allUniqueName="[FacturasSinVencer].[diasmora].[All]" dimensionUniqueName="[FacturasSinVencer]" displayFolder="" count="0" memberValueDatatype="20" unbalanced="0"/>
    <cacheHierarchy uniqueName="[FacturasSinVencer].[TIPO_MORA]" caption="TIPO_MORA" attribute="1" defaultMemberUniqueName="[FacturasSinVencer].[TIPO_MORA].[All]" allUniqueName="[FacturasSinVencer].[TIPO_MORA].[All]" dimensionUniqueName="[FacturasSinVencer]" displayFolder="" count="0" memberValueDatatype="130" unbalanced="0"/>
    <cacheHierarchy uniqueName="[FacturasSinVencer].[MONTO]" caption="MONTO" attribute="1" defaultMemberUniqueName="[FacturasSinVencer].[MONTO].[All]" allUniqueName="[FacturasSinVencer].[MONTO].[All]" dimensionUniqueName="[FacturasSinVencer]" displayFolder="" count="0" memberValueDatatype="5" unbalanced="0"/>
    <cacheHierarchy uniqueName="[FacturasSinVencer].[SALDO]" caption="SALDO" attribute="1" defaultMemberUniqueName="[FacturasSinVencer].[SALDO].[All]" allUniqueName="[FacturasSinVencer].[SALDO].[All]" dimensionUniqueName="[FacturasSinVencer]" displayFolder="" count="0" memberValueDatatype="5" unbalanced="0"/>
    <cacheHierarchy uniqueName="[FacturasSinVencer].[Monto_colones]" caption="Monto_colones" attribute="1" defaultMemberUniqueName="[FacturasSinVencer].[Monto_colones].[All]" allUniqueName="[FacturasSinVencer].[Monto_colones].[All]" dimensionUniqueName="[FacturasSinVencer]" displayFolder="" count="0" memberValueDatatype="5" unbalanced="0"/>
    <cacheHierarchy uniqueName="[FacturasSinVencer].[Saldo_colones]" caption="Saldo_colones" attribute="1" defaultMemberUniqueName="[FacturasSinVencer].[Saldo_colones].[All]" allUniqueName="[FacturasSinVencer].[Saldo_colones].[All]" dimensionUniqueName="[FacturasSinVencer]" displayFolder="" count="0" memberValueDatatype="5" unbalanced="0"/>
    <cacheHierarchy uniqueName="[FacturasSinVencer].[CTA_PRESUPUESTO]" caption="CTA_PRESUPUESTO" attribute="1" defaultMemberUniqueName="[FacturasSinVencer].[CTA_PRESUPUESTO].[All]" allUniqueName="[FacturasSinVencer].[CTA_PRESUPUESTO].[All]" dimensionUniqueName="[FacturasSinVencer]" displayFolder="" count="0" memberValueDatatype="130" unbalanced="0"/>
    <cacheHierarchy uniqueName="[FacturasSinVencer].[APLICACION]" caption="APLICACION" attribute="1" defaultMemberUniqueName="[FacturasSinVencer].[APLICACION].[All]" allUniqueName="[FacturasSinVencer].[APLICACION].[All]" dimensionUniqueName="[FacturasSinVencer]" displayFolder="" count="0" memberValueDatatype="130" unbalanced="0"/>
    <cacheHierarchy uniqueName="[FacturasSinVencer].[EMBARQUE]" caption="EMBARQUE" attribute="1" defaultMemberUniqueName="[FacturasSinVencer].[EMBARQUE].[All]" allUniqueName="[FacturasSinVencer].[EMBARQUE].[All]" dimensionUniqueName="[FacturasSinVencer]" displayFolder="" count="0" memberValueDatatype="130" unbalanced="0"/>
    <cacheHierarchy uniqueName="[FacturasSinVencer].[CONTA_CRED]" caption="CONTA_CRED" attribute="1" defaultMemberUniqueName="[FacturasSinVencer].[CONTA_CRED].[All]" allUniqueName="[FacturasSinVencer].[CONTA_CRED].[All]" dimensionUniqueName="[FacturasSinVencer]" displayFolder="" count="0" memberValueDatatype="130" unbalanced="0"/>
    <cacheHierarchy uniqueName="[FacturasVencidas].[CIA]" caption="CIA" attribute="1" defaultMemberUniqueName="[FacturasVencidas].[CIA].[All]" allUniqueName="[FacturasVencidas].[CIA].[All]" dimensionUniqueName="[FacturasVencidas]" displayFolder="" count="0" memberValueDatatype="130" unbalanced="0"/>
    <cacheHierarchy uniqueName="[FacturasVencidas].[MONEDA]" caption="MONEDA" attribute="1" defaultMemberUniqueName="[FacturasVencidas].[MONEDA].[All]" allUniqueName="[FacturasVencidas].[MONEDA].[All]" dimensionUniqueName="[FacturasVencidas]" displayFolder="" count="0" memberValueDatatype="130" unbalanced="0"/>
    <cacheHierarchy uniqueName="[FacturasVencidas].[TIPOPROV]" caption="TIPOPROV" attribute="1" defaultMemberUniqueName="[FacturasVencidas].[TIPOPROV].[All]" allUniqueName="[FacturasVencidas].[TIPOPROV].[All]" dimensionUniqueName="[FacturasVencidas]" displayFolder="" count="0" memberValueDatatype="130" unbalanced="0"/>
    <cacheHierarchy uniqueName="[FacturasVencidas].[PROVEEDOR]" caption="PROVEEDOR" attribute="1" defaultMemberUniqueName="[FacturasVencidas].[PROVEEDOR].[All]" allUniqueName="[FacturasVencidas].[PROVEEDOR].[All]" dimensionUniqueName="[FacturasVencidas]" displayFolder="" count="0" memberValueDatatype="130" unbalanced="0"/>
    <cacheHierarchy uniqueName="[FacturasVencidas].[Nombre]" caption="Nombre" attribute="1" defaultMemberUniqueName="[FacturasVencidas].[Nombre].[All]" allUniqueName="[FacturasVencidas].[Nombre].[All]" dimensionUniqueName="[FacturasVencidas]" displayFolder="" count="0" memberValueDatatype="130" unbalanced="0"/>
    <cacheHierarchy uniqueName="[FacturasVencidas].[DOCUMENTO]" caption="DOCUMENTO" attribute="1" defaultMemberUniqueName="[FacturasVencidas].[DOCUMENTO].[All]" allUniqueName="[FacturasVencidas].[DOCUMENTO].[All]" dimensionUniqueName="[FacturasVencidas]" displayFolder="" count="0" memberValueDatatype="130" unbalanced="0"/>
    <cacheHierarchy uniqueName="[FacturasVencidas].[FECHA_DOCUMENTO]" caption="FECHA_DOCUMENTO" attribute="1" time="1" defaultMemberUniqueName="[FacturasVencidas].[FECHA_DOCUMENTO].[All]" allUniqueName="[FacturasVencidas].[FECHA_DOCUMENTO].[All]" dimensionUniqueName="[FacturasVencidas]" displayFolder="" count="0" memberValueDatatype="7" unbalanced="0"/>
    <cacheHierarchy uniqueName="[FacturasVencidas].[FECHA_VENCE]" caption="FECHA_VENCE" attribute="1" time="1" defaultMemberUniqueName="[FacturasVencidas].[FECHA_VENCE].[All]" allUniqueName="[FacturasVencidas].[FECHA_VENCE].[All]" dimensionUniqueName="[FacturasVencidas]" displayFolder="" count="0" memberValueDatatype="7" unbalanced="0"/>
    <cacheHierarchy uniqueName="[FacturasVencidas].[NOTAS]" caption="NOTAS" attribute="1" defaultMemberUniqueName="[FacturasVencidas].[NOTAS].[All]" allUniqueName="[FacturasVencidas].[NOTAS].[All]" dimensionUniqueName="[FacturasVencidas]" displayFolder="" count="0" memberValueDatatype="130" unbalanced="0"/>
    <cacheHierarchy uniqueName="[FacturasVencidas].[diasmora]" caption="diasmora" attribute="1" defaultMemberUniqueName="[FacturasVencidas].[diasmora].[All]" allUniqueName="[FacturasVencidas].[diasmora].[All]" dimensionUniqueName="[FacturasVencidas]" displayFolder="" count="0" memberValueDatatype="20" unbalanced="0"/>
    <cacheHierarchy uniqueName="[FacturasVencidas].[TIPO_MORA]" caption="TIPO_MORA" attribute="1" defaultMemberUniqueName="[FacturasVencidas].[TIPO_MORA].[All]" allUniqueName="[FacturasVencidas].[TIPO_MORA].[All]" dimensionUniqueName="[FacturasVencidas]" displayFolder="" count="0" memberValueDatatype="130" unbalanced="0"/>
    <cacheHierarchy uniqueName="[FacturasVencidas].[MONTO]" caption="MONTO" attribute="1" defaultMemberUniqueName="[FacturasVencidas].[MONTO].[All]" allUniqueName="[FacturasVencidas].[MONTO].[All]" dimensionUniqueName="[FacturasVencidas]" displayFolder="" count="0" memberValueDatatype="5" unbalanced="0"/>
    <cacheHierarchy uniqueName="[FacturasVencidas].[SALDO]" caption="SALDO" attribute="1" defaultMemberUniqueName="[FacturasVencidas].[SALDO].[All]" allUniqueName="[FacturasVencidas].[SALDO].[All]" dimensionUniqueName="[FacturasVencidas]" displayFolder="" count="0" memberValueDatatype="5" unbalanced="0"/>
    <cacheHierarchy uniqueName="[FacturasVencidas].[Monto_colones]" caption="Monto_colones" attribute="1" defaultMemberUniqueName="[FacturasVencidas].[Monto_colones].[All]" allUniqueName="[FacturasVencidas].[Monto_colones].[All]" dimensionUniqueName="[FacturasVencidas]" displayFolder="" count="0" memberValueDatatype="5" unbalanced="0"/>
    <cacheHierarchy uniqueName="[FacturasVencidas].[Saldo_colones]" caption="Saldo_colones" attribute="1" defaultMemberUniqueName="[FacturasVencidas].[Saldo_colones].[All]" allUniqueName="[FacturasVencidas].[Saldo_colones].[All]" dimensionUniqueName="[FacturasVencidas]" displayFolder="" count="0" memberValueDatatype="5" unbalanced="0"/>
    <cacheHierarchy uniqueName="[FacturasVencidas].[CTA_PRESUPUESTO]" caption="CTA_PRESUPUESTO" attribute="1" defaultMemberUniqueName="[FacturasVencidas].[CTA_PRESUPUESTO].[All]" allUniqueName="[FacturasVencidas].[CTA_PRESUPUESTO].[All]" dimensionUniqueName="[FacturasVencidas]" displayFolder="" count="0" memberValueDatatype="130" unbalanced="0"/>
    <cacheHierarchy uniqueName="[FacturasVencidas].[APLICACION]" caption="APLICACION" attribute="1" defaultMemberUniqueName="[FacturasVencidas].[APLICACION].[All]" allUniqueName="[FacturasVencidas].[APLICACION].[All]" dimensionUniqueName="[FacturasVencidas]" displayFolder="" count="0" memberValueDatatype="130" unbalanced="0"/>
    <cacheHierarchy uniqueName="[FacturasVencidas].[EMBARQUE]" caption="EMBARQUE" attribute="1" defaultMemberUniqueName="[FacturasVencidas].[EMBARQUE].[All]" allUniqueName="[FacturasVencidas].[EMBARQUE].[All]" dimensionUniqueName="[FacturasVencidas]" displayFolder="" count="0" memberValueDatatype="130" unbalanced="0"/>
    <cacheHierarchy uniqueName="[FacturasVencidas].[CONTA_CRED]" caption="CONTA_CRED" attribute="1" defaultMemberUniqueName="[FacturasVencidas].[CONTA_CRED].[All]" allUniqueName="[FacturasVencidas].[CONTA_CRED].[All]" dimensionUniqueName="[FacturasVencidas]" displayFolder="" count="0" memberValueDatatype="130" unbalanced="0"/>
    <cacheHierarchy uniqueName="[PagosAprobados].[Sociedad]" caption="Sociedad" attribute="1" defaultMemberUniqueName="[PagosAprobados].[Sociedad].[All]" allUniqueName="[PagosAprobados].[Sociedad].[All]" dimensionUniqueName="[PagosAprobados]" displayFolder="" count="0" memberValueDatatype="130" unbalanced="0"/>
    <cacheHierarchy uniqueName="[PagosAprobados].[Moneda]" caption="Moneda" attribute="1" defaultMemberUniqueName="[PagosAprobados].[Moneda].[All]" allUniqueName="[PagosAprobados].[Moneda].[All]" dimensionUniqueName="[PagosAprobados]" displayFolder="" count="0" memberValueDatatype="130" unbalanced="0"/>
    <cacheHierarchy uniqueName="[PagosAprobados].[Proveedor]" caption="Proveedor" attribute="1" defaultMemberUniqueName="[PagosAprobados].[Proveedor].[All]" allUniqueName="[PagosAprobados].[Proveedor].[All]" dimensionUniqueName="[PagosAprobados]" displayFolder="" count="0" memberValueDatatype="130" unbalanced="0"/>
    <cacheHierarchy uniqueName="[PagosAprobados].[Fecha Documento]" caption="Fecha Documento" attribute="1" defaultMemberUniqueName="[PagosAprobados].[Fecha Documento].[All]" allUniqueName="[PagosAprobados].[Fecha Documento].[All]" dimensionUniqueName="[PagosAprobados]" displayFolder="" count="0" memberValueDatatype="130" unbalanced="0"/>
    <cacheHierarchy uniqueName="[PagosAprobados].[Factura]" caption="Factura" attribute="1" defaultMemberUniqueName="[PagosAprobados].[Factura].[All]" allUniqueName="[PagosAprobados].[Factura].[All]" dimensionUniqueName="[PagosAprobados]" displayFolder="" count="0" memberValueDatatype="130" unbalanced="0"/>
    <cacheHierarchy uniqueName="[PagosAprobados].[Rango Mora]" caption="Rango Mora" attribute="1" defaultMemberUniqueName="[PagosAprobados].[Rango Mora].[All]" allUniqueName="[PagosAprobados].[Rango Mora].[All]" dimensionUniqueName="[PagosAprobados]" displayFolder="" count="0" memberValueDatatype="130" unbalanced="0"/>
    <cacheHierarchy uniqueName="[PagosAprobados].[Monto Original]" caption="Monto Original" attribute="1" defaultMemberUniqueName="[PagosAprobados].[Monto Original].[All]" allUniqueName="[PagosAprobados].[Monto Original].[All]" dimensionUniqueName="[PagosAprobados]" displayFolder="" count="0" memberValueDatatype="5" unbalanced="0"/>
    <cacheHierarchy uniqueName="[PagosAprobados].[Saldo a Pagar]" caption="Saldo a Pagar" attribute="1" defaultMemberUniqueName="[PagosAprobados].[Saldo a Pagar].[All]" allUniqueName="[PagosAprobados].[Saldo a Pagar].[All]" dimensionUniqueName="[PagosAprobados]" displayFolder="" count="0" memberValueDatatype="5" unbalanced="0"/>
    <cacheHierarchy uniqueName="[PagosAprobados].[Abono]" caption="Abono" attribute="1" defaultMemberUniqueName="[PagosAprobados].[Abono].[All]" allUniqueName="[PagosAprobados].[Abono].[All]" dimensionUniqueName="[PagosAprobados]" displayFolder="" count="0" memberValueDatatype="20" unbalanced="0"/>
    <cacheHierarchy uniqueName="[PagosAprobados].[Descripcion CTA Presup]" caption="Descripcion CTA Presup" attribute="1" defaultMemberUniqueName="[PagosAprobados].[Descripcion CTA Presup].[All]" allUniqueName="[PagosAprobados].[Descripcion CTA Presup].[All]" dimensionUniqueName="[PagosAprobados]" displayFolder="" count="0" memberValueDatatype="130" unbalanced="0"/>
    <cacheHierarchy uniqueName="[PagosAprobados].[Tipo Proveedor]" caption="Tipo Proveedor" attribute="1" defaultMemberUniqueName="[PagosAprobados].[Tipo Proveedor].[All]" allUniqueName="[PagosAprobados].[Tipo Proveedor].[All]" dimensionUniqueName="[PagosAprobados]" displayFolder="" count="0" memberValueDatatype="130" unbalanced="0"/>
    <cacheHierarchy uniqueName="[PagosAprobados].[SaldoUSD]" caption="SaldoUSD" attribute="1" defaultMemberUniqueName="[PagosAprobados].[SaldoUSD].[All]" allUniqueName="[PagosAprobados].[SaldoUSD].[All]" dimensionUniqueName="[PagosAprobados]" displayFolder="" count="0" memberValueDatatype="5" unbalanced="0"/>
    <cacheHierarchy uniqueName="[PagosAprobados].[SaldoCOL]" caption="SaldoCOL" attribute="1" defaultMemberUniqueName="[PagosAprobados].[SaldoCOL].[All]" allUniqueName="[PagosAprobados].[SaldoCOL].[All]" dimensionUniqueName="[PagosAprobados]" displayFolder="" count="0" memberValueDatatype="5" unbalanced="0"/>
    <cacheHierarchy uniqueName="[PagosAprobados].[AbonoAprobCOL]" caption="AbonoAprobCOL" attribute="1" defaultMemberUniqueName="[PagosAprobados].[AbonoAprobCOL].[All]" allUniqueName="[PagosAprobados].[AbonoAprobCOL].[All]" dimensionUniqueName="[PagosAprobados]" displayFolder="" count="0" memberValueDatatype="5" unbalanced="0"/>
    <cacheHierarchy uniqueName="[PagosAprobados].[AbonoAprobUSD]" caption="AbonoAprobUSD" attribute="1" defaultMemberUniqueName="[PagosAprobados].[AbonoAprobUSD].[All]" allUniqueName="[PagosAprobados].[AbonoAprobUSD].[All]" dimensionUniqueName="[PagosAprobados]" displayFolder="" count="0" memberValueDatatype="5" unbalanced="0"/>
    <cacheHierarchy uniqueName="[PagosAprobadosCredCont].[Sociedad]" caption="Sociedad" attribute="1" defaultMemberUniqueName="[PagosAprobadosCredCont].[Sociedad].[All]" allUniqueName="[PagosAprobadosCredCont].[Sociedad].[All]" dimensionUniqueName="[PagosAprobadosCredCont]" displayFolder="" count="0" memberValueDatatype="130" unbalanced="0"/>
    <cacheHierarchy uniqueName="[PagosAprobadosCredCont].[Moneda]" caption="Moneda" attribute="1" defaultMemberUniqueName="[PagosAprobadosCredCont].[Moneda].[All]" allUniqueName="[PagosAprobadosCredCont].[Moneda].[All]" dimensionUniqueName="[PagosAprobadosCredCont]" displayFolder="" count="0" memberValueDatatype="130" unbalanced="0"/>
    <cacheHierarchy uniqueName="[PagosAprobadosCredCont].[Proveedor]" caption="Proveedor" attribute="1" defaultMemberUniqueName="[PagosAprobadosCredCont].[Proveedor].[All]" allUniqueName="[PagosAprobadosCredCont].[Proveedor].[All]" dimensionUniqueName="[PagosAprobadosCredCont]" displayFolder="" count="0" memberValueDatatype="130" unbalanced="0"/>
    <cacheHierarchy uniqueName="[PagosAprobadosCredCont].[Fecha Documento]" caption="Fecha Documento" attribute="1" time="1" defaultMemberUniqueName="[PagosAprobadosCredCont].[Fecha Documento].[All]" allUniqueName="[PagosAprobadosCredCont].[Fecha Documento].[All]" dimensionUniqueName="[PagosAprobadosCredCont]" displayFolder="" count="0" memberValueDatatype="7" unbalanced="0"/>
    <cacheHierarchy uniqueName="[PagosAprobadosCredCont].[Factura]" caption="Factura" attribute="1" defaultMemberUniqueName="[PagosAprobadosCredCont].[Factura].[All]" allUniqueName="[PagosAprobadosCredCont].[Factura].[All]" dimensionUniqueName="[PagosAprobadosCredCont]" displayFolder="" count="0" memberValueDatatype="130" unbalanced="0"/>
    <cacheHierarchy uniqueName="[PagosAprobadosCredCont].[Rango Mora]" caption="Rango Mora" attribute="1" defaultMemberUniqueName="[PagosAprobadosCredCont].[Rango Mora].[All]" allUniqueName="[PagosAprobadosCredCont].[Rango Mora].[All]" dimensionUniqueName="[PagosAprobadosCredCont]" displayFolder="" count="2" memberValueDatatype="130" unbalanced="0">
      <fieldsUsage count="2">
        <fieldUsage x="-1"/>
        <fieldUsage x="1"/>
      </fieldsUsage>
    </cacheHierarchy>
    <cacheHierarchy uniqueName="[PagosAprobadosCredCont].[Monto Original]" caption="Monto Original" attribute="1" defaultMemberUniqueName="[PagosAprobadosCredCont].[Monto Original].[All]" allUniqueName="[PagosAprobadosCredCont].[Monto Original].[All]" dimensionUniqueName="[PagosAprobadosCredCont]" displayFolder="" count="0" memberValueDatatype="5" unbalanced="0"/>
    <cacheHierarchy uniqueName="[PagosAprobadosCredCont].[Saldo a Pagar]" caption="Saldo a Pagar" attribute="1" defaultMemberUniqueName="[PagosAprobadosCredCont].[Saldo a Pagar].[All]" allUniqueName="[PagosAprobadosCredCont].[Saldo a Pagar].[All]" dimensionUniqueName="[PagosAprobadosCredCont]" displayFolder="" count="0" memberValueDatatype="5" unbalanced="0"/>
    <cacheHierarchy uniqueName="[PagosAprobadosCredCont].[Abono]" caption="Abono" attribute="1" defaultMemberUniqueName="[PagosAprobadosCredCont].[Abono].[All]" allUniqueName="[PagosAprobadosCredCont].[Abono].[All]" dimensionUniqueName="[PagosAprobadosCredCont]" displayFolder="" count="0" memberValueDatatype="5" unbalanced="0"/>
    <cacheHierarchy uniqueName="[PagosAprobadosCredCont].[Descripcion CTA Presup]" caption="Descripcion CTA Presup" attribute="1" defaultMemberUniqueName="[PagosAprobadosCredCont].[Descripcion CTA Presup].[All]" allUniqueName="[PagosAprobadosCredCont].[Descripcion CTA Presup].[All]" dimensionUniqueName="[PagosAprobadosCredCont]" displayFolder="" count="0" memberValueDatatype="130" unbalanced="0"/>
    <cacheHierarchy uniqueName="[PagosAprobadosCredCont].[Tipo Proveedor]" caption="Tipo Proveedor" attribute="1" defaultMemberUniqueName="[PagosAprobadosCredCont].[Tipo Proveedor].[All]" allUniqueName="[PagosAprobadosCredCont].[Tipo Proveedor].[All]" dimensionUniqueName="[PagosAprobadosCredCont]" displayFolder="" count="2" memberValueDatatype="130" unbalanced="0">
      <fieldsUsage count="2">
        <fieldUsage x="-1"/>
        <fieldUsage x="0"/>
      </fieldsUsage>
    </cacheHierarchy>
    <cacheHierarchy uniqueName="[PagosAprobadosCredCont].[SaldoDOLARES]" caption="SaldoDOLARES" attribute="1" defaultMemberUniqueName="[PagosAprobadosCredCont].[SaldoDOLARES].[All]" allUniqueName="[PagosAprobadosCredCont].[SaldoDOLARES].[All]" dimensionUniqueName="[PagosAprobadosCredCont]" displayFolder="" count="0" memberValueDatatype="5" unbalanced="0"/>
    <cacheHierarchy uniqueName="[PagosAprobadosCredCont].[SaldoCOLONES]" caption="SaldoCOLONES" attribute="1" defaultMemberUniqueName="[PagosAprobadosCredCont].[SaldoCOLONES].[All]" allUniqueName="[PagosAprobadosCredCont].[SaldoCOLONES].[All]" dimensionUniqueName="[PagosAprobadosCredCont]" displayFolder="" count="0" memberValueDatatype="5" unbalanced="0"/>
    <cacheHierarchy uniqueName="[PagosAprobadosCredCont].[AbonoAprobCOLONES]" caption="AbonoAprobCOLONES" attribute="1" defaultMemberUniqueName="[PagosAprobadosCredCont].[AbonoAprobCOLONES].[All]" allUniqueName="[PagosAprobadosCredCont].[AbonoAprobCOLONES].[All]" dimensionUniqueName="[PagosAprobadosCredCont]" displayFolder="" count="0" memberValueDatatype="5" unbalanced="0"/>
    <cacheHierarchy uniqueName="[PagosAprobadosCredCont].[AbonoAprobDOLARES]" caption="AbonoAprobDOLARES" attribute="1" defaultMemberUniqueName="[PagosAprobadosCredCont].[AbonoAprobDOLARES].[All]" allUniqueName="[PagosAprobadosCredCont].[AbonoAprobDOLARES].[All]" dimensionUniqueName="[PagosAprobadosCredCont]" displayFolder="" count="0" memberValueDatatype="5" unbalanced="0"/>
    <cacheHierarchy uniqueName="[PagosAprobadosCredCont].[Cta Presupuesto]" caption="Cta Presupuesto" attribute="1" defaultMemberUniqueName="[PagosAprobadosCredCont].[Cta Presupuesto].[All]" allUniqueName="[PagosAprobadosCredCont].[Cta Presupuesto].[All]" dimensionUniqueName="[PagosAprobadosCredCont]" displayFolder="" count="0" memberValueDatatype="130" unbalanced="0"/>
    <cacheHierarchy uniqueName="[PagosAprobadosCredCont].[Observaciones]" caption="Observaciones" attribute="1" defaultMemberUniqueName="[PagosAprobadosCredCont].[Observaciones].[All]" allUniqueName="[PagosAprobadosCredCont].[Observaciones].[All]" dimensionUniqueName="[PagosAprobadosCredCont]" displayFolder="" count="0" memberValueDatatype="130" unbalanced="0"/>
    <cacheHierarchy uniqueName="[PagosAprobadosCredCont].[SaldoDOL]" caption="SaldoDOL" attribute="1" defaultMemberUniqueName="[PagosAprobadosCredCont].[SaldoDOL].[All]" allUniqueName="[PagosAprobadosCredCont].[SaldoDOL].[All]" dimensionUniqueName="[PagosAprobadosCredCont]" displayFolder="" count="0" memberValueDatatype="5" unbalanced="0"/>
    <cacheHierarchy uniqueName="[PagosAprobadosCredCont].[AbonoAprobDOL]" caption="AbonoAprobDOL" attribute="1" defaultMemberUniqueName="[PagosAprobadosCredCont].[AbonoAprobDOL].[All]" allUniqueName="[PagosAprobadosCredCont].[AbonoAprobDOL].[All]" dimensionUniqueName="[PagosAprobadosCredCont]" displayFolder="" count="0" memberValueDatatype="5" unbalanced="0"/>
    <cacheHierarchy uniqueName="[PagosAprobadosCredCont].[Fecha Documento (Year)]" caption="Fecha Documento (Year)" attribute="1" defaultMemberUniqueName="[PagosAprobadosCredCont].[Fecha Documento (Year)].[All]" allUniqueName="[PagosAprobadosCredCont].[Fecha Documento (Year)].[All]" dimensionUniqueName="[PagosAprobadosCredCont]" displayFolder="" count="0" memberValueDatatype="130" unbalanced="0"/>
    <cacheHierarchy uniqueName="[PagosAprobadosCredCont].[Fecha Documento (Quarter)]" caption="Fecha Documento (Quarter)" attribute="1" defaultMemberUniqueName="[PagosAprobadosCredCont].[Fecha Documento (Quarter)].[All]" allUniqueName="[PagosAprobadosCredCont].[Fecha Documento (Quarter)].[All]" dimensionUniqueName="[PagosAprobadosCredCont]" displayFolder="" count="0" memberValueDatatype="130" unbalanced="0"/>
    <cacheHierarchy uniqueName="[PagosAprobadosCredCont].[Fecha Documento (Month)]" caption="Fecha Documento (Month)" attribute="1" defaultMemberUniqueName="[PagosAprobadosCredCont].[Fecha Documento (Month)].[All]" allUniqueName="[PagosAprobadosCredCont].[Fecha Documento (Month)].[All]" dimensionUniqueName="[PagosAprobadosCredCont]" displayFolder="" count="0" memberValueDatatype="130" unbalanced="0"/>
    <cacheHierarchy uniqueName="[PagosContado].[Sociedad]" caption="Sociedad" attribute="1" defaultMemberUniqueName="[PagosContado].[Sociedad].[All]" allUniqueName="[PagosContado].[Sociedad].[All]" dimensionUniqueName="[PagosContado]" displayFolder="" count="0" memberValueDatatype="130" unbalanced="0"/>
    <cacheHierarchy uniqueName="[PagosContado].[Moneda]" caption="Moneda" attribute="1" defaultMemberUniqueName="[PagosContado].[Moneda].[All]" allUniqueName="[PagosContado].[Moneda].[All]" dimensionUniqueName="[PagosContado]" displayFolder="" count="0" memberValueDatatype="130" unbalanced="0"/>
    <cacheHierarchy uniqueName="[PagosContado].[Proveedor]" caption="Proveedor" attribute="1" defaultMemberUniqueName="[PagosContado].[Proveedor].[All]" allUniqueName="[PagosContado].[Proveedor].[All]" dimensionUniqueName="[PagosContado]" displayFolder="" count="0" memberValueDatatype="130" unbalanced="0"/>
    <cacheHierarchy uniqueName="[PagosContado].[Fecha Documento]" caption="Fecha Documento" attribute="1" defaultMemberUniqueName="[PagosContado].[Fecha Documento].[All]" allUniqueName="[PagosContado].[Fecha Documento].[All]" dimensionUniqueName="[PagosContado]" displayFolder="" count="0" memberValueDatatype="130" unbalanced="0"/>
    <cacheHierarchy uniqueName="[PagosContado].[Factura]" caption="Factura" attribute="1" defaultMemberUniqueName="[PagosContado].[Factura].[All]" allUniqueName="[PagosContado].[Factura].[All]" dimensionUniqueName="[PagosContado]" displayFolder="" count="0" memberValueDatatype="20" unbalanced="0"/>
    <cacheHierarchy uniqueName="[PagosContado].[Rango Mora]" caption="Rango Mora" attribute="1" defaultMemberUniqueName="[PagosContado].[Rango Mora].[All]" allUniqueName="[PagosContado].[Rango Mora].[All]" dimensionUniqueName="[PagosContado]" displayFolder="" count="0" memberValueDatatype="130" unbalanced="0"/>
    <cacheHierarchy uniqueName="[PagosContado].[Monto Original]" caption="Monto Original" attribute="1" defaultMemberUniqueName="[PagosContado].[Monto Original].[All]" allUniqueName="[PagosContado].[Monto Original].[All]" dimensionUniqueName="[PagosContado]" displayFolder="" count="0" memberValueDatatype="5" unbalanced="0"/>
    <cacheHierarchy uniqueName="[PagosContado].[Saldo a Pagar]" caption="Saldo a Pagar" attribute="1" defaultMemberUniqueName="[PagosContado].[Saldo a Pagar].[All]" allUniqueName="[PagosContado].[Saldo a Pagar].[All]" dimensionUniqueName="[PagosContado]" displayFolder="" count="0" memberValueDatatype="5" unbalanced="0"/>
    <cacheHierarchy uniqueName="[PagosContado].[Abono]" caption="Abono" attribute="1" defaultMemberUniqueName="[PagosContado].[Abono].[All]" allUniqueName="[PagosContado].[Abono].[All]" dimensionUniqueName="[PagosContado]" displayFolder="" count="0" memberValueDatatype="5" unbalanced="0"/>
    <cacheHierarchy uniqueName="[PagosContado].[Cta Presupuesto]" caption="Cta Presupuesto" attribute="1" defaultMemberUniqueName="[PagosContado].[Cta Presupuesto].[All]" allUniqueName="[PagosContado].[Cta Presupuesto].[All]" dimensionUniqueName="[PagosContado]" displayFolder="" count="0" memberValueDatatype="130" unbalanced="0"/>
    <cacheHierarchy uniqueName="[PagosContado].[Descripcion CTA Presup]" caption="Descripcion CTA Presup" attribute="1" defaultMemberUniqueName="[PagosContado].[Descripcion CTA Presup].[All]" allUniqueName="[PagosContado].[Descripcion CTA Presup].[All]" dimensionUniqueName="[PagosContado]" displayFolder="" count="0" memberValueDatatype="130" unbalanced="0"/>
    <cacheHierarchy uniqueName="[PagosContado].[Tipo Proveedor]" caption="Tipo Proveedor" attribute="1" defaultMemberUniqueName="[PagosContado].[Tipo Proveedor].[All]" allUniqueName="[PagosContado].[Tipo Proveedor].[All]" dimensionUniqueName="[PagosContado]" displayFolder="" count="0" memberValueDatatype="130" unbalanced="0"/>
    <cacheHierarchy uniqueName="[PagosContado].[Column1]" caption="Column1" attribute="1" defaultMemberUniqueName="[PagosContado].[Column1].[All]" allUniqueName="[PagosContado].[Column1].[All]" dimensionUniqueName="[PagosContado]" displayFolder="" count="0" memberValueDatatype="130" unbalanced="0"/>
    <cacheHierarchy uniqueName="[PagosContado].[SaldoCOL]" caption="SaldoCOL" attribute="1" defaultMemberUniqueName="[PagosContado].[SaldoCOL].[All]" allUniqueName="[PagosContado].[SaldoCOL].[All]" dimensionUniqueName="[PagosContado]" displayFolder="" count="0" memberValueDatatype="5" unbalanced="0"/>
    <cacheHierarchy uniqueName="[PagosContado].[SaldoDOL]" caption="SaldoDOL" attribute="1" defaultMemberUniqueName="[PagosContado].[SaldoDOL].[All]" allUniqueName="[PagosContado].[SaldoDOL].[All]" dimensionUniqueName="[PagosContado]" displayFolder="" count="0" memberValueDatatype="5" unbalanced="0"/>
    <cacheHierarchy uniqueName="[PagosContado].[AbonoAprobCOL]" caption="AbonoAprobCOL" attribute="1" defaultMemberUniqueName="[PagosContado].[AbonoAprobCOL].[All]" allUniqueName="[PagosContado].[AbonoAprobCOL].[All]" dimensionUniqueName="[PagosContado]" displayFolder="" count="0" memberValueDatatype="5" unbalanced="0"/>
    <cacheHierarchy uniqueName="[PagosContado].[AbonoAprobDOL]" caption="AbonoAprobDOL" attribute="1" defaultMemberUniqueName="[PagosContado].[AbonoAprobDOL].[All]" allUniqueName="[PagosContado].[AbonoAprobDOL].[All]" dimensionUniqueName="[PagosContado]" displayFolder="" count="0" memberValueDatatype="5" unbalanced="0"/>
    <cacheHierarchy uniqueName="[RC_HISTO_CP].[cia]" caption="cia" attribute="1" defaultMemberUniqueName="[RC_HISTO_CP].[cia].[All]" allUniqueName="[RC_HISTO_CP].[cia].[All]" dimensionUniqueName="[RC_HISTO_CP]" displayFolder="" count="0" memberValueDatatype="130" unbalanced="0"/>
    <cacheHierarchy uniqueName="[RC_HISTO_CP].[PROVEEDOR]" caption="PROVEEDOR" attribute="1" defaultMemberUniqueName="[RC_HISTO_CP].[PROVEEDOR].[All]" allUniqueName="[RC_HISTO_CP].[PROVEEDOR].[All]" dimensionUniqueName="[RC_HISTO_CP]" displayFolder="" count="0" memberValueDatatype="130" unbalanced="0"/>
    <cacheHierarchy uniqueName="[RC_HISTO_CP].[ACTIVO]" caption="ACTIVO" attribute="1" defaultMemberUniqueName="[RC_HISTO_CP].[ACTIVO].[All]" allUniqueName="[RC_HISTO_CP].[ACTIVO].[All]" dimensionUniqueName="[RC_HISTO_CP]" displayFolder="" count="0" memberValueDatatype="130" unbalanced="0"/>
    <cacheHierarchy uniqueName="[RC_HISTO_CP].[DIAS_CREDITO]" caption="DIAS_CREDITO" attribute="1" defaultMemberUniqueName="[RC_HISTO_CP].[DIAS_CREDITO].[All]" allUniqueName="[RC_HISTO_CP].[DIAS_CREDITO].[All]" dimensionUniqueName="[RC_HISTO_CP]" displayFolder="" count="0" memberValueDatatype="130" unbalanced="0"/>
    <cacheHierarchy uniqueName="[RC_HISTO_CP].[CATEGORIA]" caption="CATEGORIA" attribute="1" defaultMemberUniqueName="[RC_HISTO_CP].[CATEGORIA].[All]" allUniqueName="[RC_HISTO_CP].[CATEGORIA].[All]" dimensionUniqueName="[RC_HISTO_CP]" displayFolder="" count="0" memberValueDatatype="130" unbalanced="0"/>
    <cacheHierarchy uniqueName="[RC_HISTO_CP].[NOMBRE]" caption="NOMBRE" attribute="1" defaultMemberUniqueName="[RC_HISTO_CP].[NOMBRE].[All]" allUniqueName="[RC_HISTO_CP].[NOMBRE].[All]" dimensionUniqueName="[RC_HISTO_CP]" displayFolder="" count="0" memberValueDatatype="130" unbalanced="0"/>
    <cacheHierarchy uniqueName="[RC_HISTO_CP].[CIA_PROV]" caption="CIA_PROV" attribute="1" defaultMemberUniqueName="[RC_HISTO_CP].[CIA_PROV].[All]" allUniqueName="[RC_HISTO_CP].[CIA_PROV].[All]" dimensionUniqueName="[RC_HISTO_CP]" displayFolder="" count="0" memberValueDatatype="130" unbalanced="0"/>
    <cacheHierarchy uniqueName="[RC_HISTO_CP].[DOCUMENTO]" caption="DOCUMENTO" attribute="1" defaultMemberUniqueName="[RC_HISTO_CP].[DOCUMENTO].[All]" allUniqueName="[RC_HISTO_CP].[DOCUMENTO].[All]" dimensionUniqueName="[RC_HISTO_CP]" displayFolder="" count="0" memberValueDatatype="130" unbalanced="0"/>
    <cacheHierarchy uniqueName="[RC_HISTO_CP].[FECHA_DOCUMENTO]" caption="FECHA_DOCUMENTO" attribute="1" defaultMemberUniqueName="[RC_HISTO_CP].[FECHA_DOCUMENTO].[All]" allUniqueName="[RC_HISTO_CP].[FECHA_DOCUMENTO].[All]" dimensionUniqueName="[RC_HISTO_CP]" displayFolder="" count="0" memberValueDatatype="130" unbalanced="0"/>
    <cacheHierarchy uniqueName="[RC_HISTO_CP].[FECHA_VENCE]" caption="FECHA_VENCE" attribute="1" defaultMemberUniqueName="[RC_HISTO_CP].[FECHA_VENCE].[All]" allUniqueName="[RC_HISTO_CP].[FECHA_VENCE].[All]" dimensionUniqueName="[RC_HISTO_CP]" displayFolder="" count="0" memberValueDatatype="130" unbalanced="0"/>
    <cacheHierarchy uniqueName="[RC_HISTO_CP].[ESTAD_MORA]" caption="ESTAD_MORA" attribute="1" defaultMemberUniqueName="[RC_HISTO_CP].[ESTAD_MORA].[All]" allUniqueName="[RC_HISTO_CP].[ESTAD_MORA].[All]" dimensionUniqueName="[RC_HISTO_CP]" displayFolder="" count="0" memberValueDatatype="130" unbalanced="0"/>
    <cacheHierarchy uniqueName="[RC_HISTO_CP].[SALDOLOCAL]" caption="SALDOLOCAL" attribute="1" defaultMemberUniqueName="[RC_HISTO_CP].[SALDOLOCAL].[All]" allUniqueName="[RC_HISTO_CP].[SALDOLOCAL].[All]" dimensionUniqueName="[RC_HISTO_CP]" displayFolder="" count="0" memberValueDatatype="5" unbalanced="0"/>
    <cacheHierarchy uniqueName="[RC_HISTO_CP].[MONEDA]" caption="MONEDA" attribute="1" defaultMemberUniqueName="[RC_HISTO_CP].[MONEDA].[All]" allUniqueName="[RC_HISTO_CP].[MONEDA].[All]" dimensionUniqueName="[RC_HISTO_CP]" displayFolder="" count="0" memberValueDatatype="130" unbalanced="0"/>
    <cacheHierarchy uniqueName="[RC_HISTO_CP].[fechaCorte]" caption="fechaCorte" attribute="1" defaultMemberUniqueName="[RC_HISTO_CP].[fechaCorte].[All]" allUniqueName="[RC_HISTO_CP].[fechaCorte].[All]" dimensionUniqueName="[RC_HISTO_CP]" displayFolder="" count="0" memberValueDatatype="130" unbalanced="0"/>
    <cacheHierarchy uniqueName="[RC_HISTO_CP].[SALDO_DOLAR]" caption="SALDO_DOLAR" attribute="1" defaultMemberUniqueName="[RC_HISTO_CP].[SALDO_DOLAR].[All]" allUniqueName="[RC_HISTO_CP].[SALDO_DOLAR].[All]" dimensionUniqueName="[RC_HISTO_CP]" displayFolder="" count="0" memberValueDatatype="5" unbalanced="0"/>
    <cacheHierarchy uniqueName="[RC_HISTO_CP].[TIPO_PROVEEDOR]" caption="TIPO_PROVEEDOR" attribute="1" defaultMemberUniqueName="[RC_HISTO_CP].[TIPO_PROVEEDOR].[All]" allUniqueName="[RC_HISTO_CP].[TIPO_PROVEEDOR].[All]" dimensionUniqueName="[RC_HISTO_CP]" displayFolder="" count="0" memberValueDatatype="130" unbalanced="0"/>
    <cacheHierarchy uniqueName="[RC_HISTO_CP].[MONTO]" caption="MONTO" attribute="1" defaultMemberUniqueName="[RC_HISTO_CP].[MONTO].[All]" allUniqueName="[RC_HISTO_CP].[MONTO].[All]" dimensionUniqueName="[RC_HISTO_CP]" displayFolder="" count="0" memberValueDatatype="5" unbalanced="0"/>
    <cacheHierarchy uniqueName="[Rolling_Calendario].[Fecha]" caption="Fecha" attribute="1" time="1" defaultMemberUniqueName="[Rolling_Calendario].[Fecha].[All]" allUniqueName="[Rolling_Calendario].[Fecha].[All]" dimensionUniqueName="[Rolling_Calendario]" displayFolder="" count="0" memberValueDatatype="7" unbalanced="0"/>
    <cacheHierarchy uniqueName="[Rolling_Calendario].[Año]" caption="Año" attribute="1" defaultMemberUniqueName="[Rolling_Calendario].[Año].[All]" allUniqueName="[Rolling_Calendario].[Año].[All]" dimensionUniqueName="[Rolling_Calendario]" displayFolder="" count="0" memberValueDatatype="20" unbalanced="0"/>
    <cacheHierarchy uniqueName="[Rolling_Calendario].[Nombre del mes]" caption="Nombre del mes" attribute="1" defaultMemberUniqueName="[Rolling_Calendario].[Nombre del mes].[All]" allUniqueName="[Rolling_Calendario].[Nombre del mes].[All]" dimensionUniqueName="[Rolling_Calendario]" displayFolder="" count="0" memberValueDatatype="130" unbalanced="0"/>
    <cacheHierarchy uniqueName="[Rolling_Calendario].[Mes]" caption="Mes" attribute="1" defaultMemberUniqueName="[Rolling_Calendario].[Mes].[All]" allUniqueName="[Rolling_Calendario].[Mes].[All]" dimensionUniqueName="[Rolling_Calendario]" displayFolder="" count="0" memberValueDatatype="20" unbalanced="0"/>
    <cacheHierarchy uniqueName="[Rolling_Calendario].[Semana del año]" caption="Semana del año" attribute="1" defaultMemberUniqueName="[Rolling_Calendario].[Semana del año].[All]" allUniqueName="[Rolling_Calendario].[Semana del año].[All]" dimensionUniqueName="[Rolling_Calendario]" displayFolder="" count="0" memberValueDatatype="20" unbalanced="0"/>
    <cacheHierarchy uniqueName="[Rolling_Calendario].[Nombre del día]" caption="Nombre del día" attribute="1" defaultMemberUniqueName="[Rolling_Calendario].[Nombre del día].[All]" allUniqueName="[Rolling_Calendario].[Nombre del día].[All]" dimensionUniqueName="[Rolling_Calendario]" displayFolder="" count="0" memberValueDatatype="130" unbalanced="0"/>
    <cacheHierarchy uniqueName="[Rolling_Calendario].[Trimestre]" caption="Trimestre" attribute="1" defaultMemberUniqueName="[Rolling_Calendario].[Trimestre].[All]" allUniqueName="[Rolling_Calendario].[Trimestre].[All]" dimensionUniqueName="[Rolling_Calendario]" displayFolder="" count="0" memberValueDatatype="20" unbalanced="0"/>
    <cacheHierarchy uniqueName="[Rolling_Calendario].[Fecha (Year)]" caption="Fecha (Year)" attribute="1" defaultMemberUniqueName="[Rolling_Calendario].[Fecha (Year)].[All]" allUniqueName="[Rolling_Calendario].[Fecha (Year)].[All]" dimensionUniqueName="[Rolling_Calendario]" displayFolder="" count="0" memberValueDatatype="130" unbalanced="0"/>
    <cacheHierarchy uniqueName="[Rolling_Calendario].[Fecha (Quarter)]" caption="Fecha (Quarter)" attribute="1" defaultMemberUniqueName="[Rolling_Calendario].[Fecha (Quarter)].[All]" allUniqueName="[Rolling_Calendario].[Fecha (Quarter)].[All]" dimensionUniqueName="[Rolling_Calendario]" displayFolder="" count="0" memberValueDatatype="130" unbalanced="0"/>
    <cacheHierarchy uniqueName="[Rolling_Calendario].[Fecha (Month)]" caption="Fecha (Month)" attribute="1" defaultMemberUniqueName="[Rolling_Calendario].[Fecha (Month)].[All]" allUniqueName="[Rolling_Calendario].[Fecha (Month)].[All]" dimensionUniqueName="[Rolling_Calendario]" displayFolder="" count="0" memberValueDatatype="130" unbalanced="0"/>
    <cacheHierarchy uniqueName="[vista_abonos_cco_cilt].[EMPLEADO]" caption="EMPLEADO" attribute="1" defaultMemberUniqueName="[vista_abonos_cco_cilt].[EMPLEADO].[All]" allUniqueName="[vista_abonos_cco_cilt].[EMPLEADO].[All]" dimensionUniqueName="[vista_abonos_cco_cilt]" displayFolder="" count="0" memberValueDatatype="130" unbalanced="0"/>
    <cacheHierarchy uniqueName="[vista_abonos_cco_cilt].[NOMBRE]" caption="NOMBRE" attribute="1" defaultMemberUniqueName="[vista_abonos_cco_cilt].[NOMBRE].[All]" allUniqueName="[vista_abonos_cco_cilt].[NOMBRE].[All]" dimensionUniqueName="[vista_abonos_cco_cilt]" displayFolder="" count="0" memberValueDatatype="130" unbalanced="0"/>
    <cacheHierarchy uniqueName="[vista_abonos_cco_cilt].[CONCEPTO]" caption="CONCEPTO" attribute="1" defaultMemberUniqueName="[vista_abonos_cco_cilt].[CONCEPTO].[All]" allUniqueName="[vista_abonos_cco_cilt].[CONCEPTO].[All]" dimensionUniqueName="[vista_abonos_cco_cilt]" displayFolder="" count="0" memberValueDatatype="130" unbalanced="0"/>
    <cacheHierarchy uniqueName="[vista_abonos_cco_cilt].[DESCRIPCION]" caption="DESCRIPCION" attribute="1" defaultMemberUniqueName="[vista_abonos_cco_cilt].[DESCRIPCION].[All]" allUniqueName="[vista_abonos_cco_cilt].[DESCRIPCION].[All]" dimensionUniqueName="[vista_abonos_cco_cilt]" displayFolder="" count="0" memberValueDatatype="130" unbalanced="0"/>
    <cacheHierarchy uniqueName="[vista_abonos_cco_cilt].[TOTAL]" caption="TOTAL" attribute="1" defaultMemberUniqueName="[vista_abonos_cco_cilt].[TOTAL].[All]" allUniqueName="[vista_abonos_cco_cilt].[TOTAL].[All]" dimensionUniqueName="[vista_abonos_cco_cilt]" displayFolder="" count="0" memberValueDatatype="5" unbalanced="0"/>
    <cacheHierarchy uniqueName="[vista_abonos_cco_cilt].[NUMERO_NOMINA]" caption="NUMERO_NOMINA" attribute="1" defaultMemberUniqueName="[vista_abonos_cco_cilt].[NUMERO_NOMINA].[All]" allUniqueName="[vista_abonos_cco_cilt].[NUMERO_NOMINA].[All]" dimensionUniqueName="[vista_abonos_cco_cilt]" displayFolder="" count="0" memberValueDatatype="20" unbalanced="0"/>
    <cacheHierarchy uniqueName="[vista_abonos_cco_cilt].[FechaInicio]" caption="FechaInicio" attribute="1" time="1" defaultMemberUniqueName="[vista_abonos_cco_cilt].[FechaInicio].[All]" allUniqueName="[vista_abonos_cco_cilt].[FechaInicio].[All]" dimensionUniqueName="[vista_abonos_cco_cilt]" displayFolder="" count="0" memberValueDatatype="7" unbalanced="0"/>
    <cacheHierarchy uniqueName="[vista_abonos_cco_cilt].[FechaFin]" caption="FechaFin" attribute="1" time="1" defaultMemberUniqueName="[vista_abonos_cco_cilt].[FechaFin].[All]" allUniqueName="[vista_abonos_cco_cilt].[FechaFin].[All]" dimensionUniqueName="[vista_abonos_cco_cilt]" displayFolder="" count="0" memberValueDatatype="7" unbalanced="0"/>
    <cacheHierarchy uniqueName="[vista_abonos_cco_cilt].[Empresa]" caption="Empresa" attribute="1" defaultMemberUniqueName="[vista_abonos_cco_cilt].[Empresa].[All]" allUniqueName="[vista_abonos_cco_cilt].[Empresa].[All]" dimensionUniqueName="[vista_abonos_cco_cilt]" displayFolder="" count="0" memberValueDatatype="130" unbalanced="0"/>
    <cacheHierarchy uniqueName="[vista_efectivo_cilt].[Fecha]" caption="Fecha" attribute="1" time="1" defaultMemberUniqueName="[vista_efectivo_cilt].[Fecha].[All]" allUniqueName="[vista_efectivo_cilt].[Fecha].[All]" dimensionUniqueName="[vista_efectivo_cilt]" displayFolder="" count="0" memberValueDatatype="7" unbalanced="0"/>
    <cacheHierarchy uniqueName="[vista_efectivo_cilt].[Ingresos]" caption="Ingresos" attribute="1" defaultMemberUniqueName="[vista_efectivo_cilt].[Ingresos].[All]" allUniqueName="[vista_efectivo_cilt].[Ingresos].[All]" dimensionUniqueName="[vista_efectivo_cilt]" displayFolder="" count="0" memberValueDatatype="5" unbalanced="0"/>
    <cacheHierarchy uniqueName="[vista_efectivo_cilt].[Empresa]" caption="Empresa" attribute="1" defaultMemberUniqueName="[vista_efectivo_cilt].[Empresa].[All]" allUniqueName="[vista_efectivo_cilt].[Empresa].[All]" dimensionUniqueName="[vista_efectivo_cilt]" displayFolder="" count="0" memberValueDatatype="130" unbalanced="0"/>
    <cacheHierarchy uniqueName="[vista_efectivo_cilt].[Ingreso Turismo]" caption="Ingreso Turismo" attribute="1" defaultMemberUniqueName="[vista_efectivo_cilt].[Ingreso Turismo].[All]" allUniqueName="[vista_efectivo_cilt].[Ingreso Turismo].[All]" dimensionUniqueName="[vista_efectivo_cilt]" displayFolder="" count="0" memberValueDatatype="5" unbalanced="0"/>
    <cacheHierarchy uniqueName="[CP_CILT_RYMSA].[FECHA_DOCUMENTO (Month Index)]" caption="FECHA_DOCUMENTO (Month Index)" attribute="1" defaultMemberUniqueName="[CP_CILT_RYMSA].[FECHA_DOCUMENTO (Month Index)].[All]" allUniqueName="[CP_CILT_RYMSA].[FECHA_DOCUMENTO (Month Index)].[All]" dimensionUniqueName="[CP_CILT_RYMSA]" displayFolder="" count="0" memberValueDatatype="20" unbalanced="0" hidden="1"/>
    <cacheHierarchy uniqueName="[CP_CILT_RYMSA].[FECHA_VENCE (Month Index)]" caption="FECHA_VENCE (Month Index)" attribute="1" defaultMemberUniqueName="[CP_CILT_RYMSA].[FECHA_VENCE (Month Index)].[All]" allUniqueName="[CP_CILT_RYMSA].[FECHA_VENCE (Month Index)].[All]" dimensionUniqueName="[CP_CILT_RYMSA]" displayFolder="" count="0" memberValueDatatype="20" unbalanced="0" hidden="1"/>
    <cacheHierarchy uniqueName="[PagosAprobadosCredCont].[Fecha Documento (Month Index)]" caption="Fecha Documento (Month Index)" attribute="1" defaultMemberUniqueName="[PagosAprobadosCredCont].[Fecha Documento (Month Index)].[All]" allUniqueName="[PagosAprobadosCredCont].[Fecha Documento (Month Index)].[All]" dimensionUniqueName="[PagosAprobadosCredCont]" displayFolder="" count="0" memberValueDatatype="20" unbalanced="0" hidden="1"/>
    <cacheHierarchy uniqueName="[Rolling_Calendario].[Fecha (Month Index)]" caption="Fecha (Month Index)" attribute="1" defaultMemberUniqueName="[Rolling_Calendario].[Fecha (Month Index)].[All]" allUniqueName="[Rolling_Calendario].[Fecha (Month Index)].[All]" dimensionUniqueName="[Rolling_Calendario]" displayFolder="" count="0" memberValueDatatype="20" unbalanced="0" hidden="1"/>
    <cacheHierarchy uniqueName="[Measures].[Sum of AbonoAprobCOL]" caption="Sum of AbonoAprobCOL" measure="1" displayFolder="" measureGroup="PagosAprobados" count="0"/>
    <cacheHierarchy uniqueName="[Measures].[Sum of AbonoAprobUSD]" caption="Sum of AbonoAprobUSD" measure="1" displayFolder="" measureGroup="PagosAprobados" count="0"/>
    <cacheHierarchy uniqueName="[Measures].[TotalPagarCRC]" caption="TotalPagarCRC" measure="1" displayFolder="" measureGroup="PagosAprobados" count="0"/>
    <cacheHierarchy uniqueName="[Measures].[TotalPagarUSD]" caption="TotalPagarUSD" measure="1" displayFolder="" measureGroup="PagosAprobados" count="0"/>
    <cacheHierarchy uniqueName="[Measures].[IngresoTotal]" caption="IngresoTotal" measure="1" displayFolder="" measureGroup="vista_efectivo_cilt" count="0"/>
    <cacheHierarchy uniqueName="[Measures].[Presupuesto Pagos]" caption="Presupuesto Pagos" measure="1" displayFolder="" measureGroup="vista_efectivo_cilt" count="0"/>
    <cacheHierarchy uniqueName="[Measures].[TotalPagarCRC2]" caption="TotalPagarCRC2" measure="1" displayFolder="" measureGroup="PagosAprobadosCredCont" count="0" oneField="1">
      <fieldsUsage count="1">
        <fieldUsage x="2"/>
      </fieldsUsage>
    </cacheHierarchy>
    <cacheHierarchy uniqueName="[Measures].[TotalPagarDOLARES]" caption="TotalPagarDOLARES" measure="1" displayFolder="" measureGroup="PagosAprobadosCredCont" count="0"/>
    <cacheHierarchy uniqueName="[Measures].[__XL_Count CP_CILT_RYMSA]" caption="__XL_Count CP_CILT_RYMSA" measure="1" displayFolder="" measureGroup="CP_CILT_RYMSA" count="0" hidden="1"/>
    <cacheHierarchy uniqueName="[Measures].[__XL_Count FacturasVencidas]" caption="__XL_Count FacturasVencidas" measure="1" displayFolder="" measureGroup="FacturasVencidas" count="0" hidden="1"/>
    <cacheHierarchy uniqueName="[Measures].[__XL_Count FacturasSinVencer]" caption="__XL_Count FacturasSinVencer" measure="1" displayFolder="" measureGroup="FacturasSinVencer" count="0" hidden="1"/>
    <cacheHierarchy uniqueName="[Measures].[__XL_Count PagosAprobados]" caption="__XL_Count PagosAprobados" measure="1" displayFolder="" measureGroup="PagosAprobados" count="0" hidden="1"/>
    <cacheHierarchy uniqueName="[Measures].[__XL_Count vista_efectivo_cilt]" caption="__XL_Count vista_efectivo_cilt" measure="1" displayFolder="" measureGroup="vista_efectivo_cilt" count="0" hidden="1"/>
    <cacheHierarchy uniqueName="[Measures].[__XL_Count Rolling_Calendario]" caption="__XL_Count Rolling_Calendario" measure="1" displayFolder="" measureGroup="Rolling_Calendario" count="0" hidden="1"/>
    <cacheHierarchy uniqueName="[Measures].[__XL_Count vista_abonos_cco_cilt]" caption="__XL_Count vista_abonos_cco_cilt" measure="1" displayFolder="" measureGroup="vista_abonos_cco_cilt" count="0" hidden="1"/>
    <cacheHierarchy uniqueName="[Measures].[__XL_Count PagosContado]" caption="__XL_Count PagosContado" measure="1" displayFolder="" measureGroup="PagosContado" count="0" hidden="1"/>
    <cacheHierarchy uniqueName="[Measures].[__XL_Count PagosAprobadosCredCont]" caption="__XL_Count PagosAprobadosCredCont" measure="1" displayFolder="" measureGroup="PagosAprobadosCredCont" count="0" hidden="1"/>
    <cacheHierarchy uniqueName="[Measures].[__XL_Count RC_HISTO_CP]" caption="__XL_Count RC_HISTO_CP" measure="1" displayFolder="" measureGroup="RC_HISTO_CP" count="0" hidden="1"/>
    <cacheHierarchy uniqueName="[Measures].[__No measures defined]" caption="__No measures defined" measure="1" displayFolder="" count="0" hidden="1"/>
    <cacheHierarchy uniqueName="[Measures].[Sum of MONTO]" caption="Sum of MONTO" measure="1" displayFolder="" measureGroup="CP_CILT_RYMSA" count="0" hidden="1">
      <extLst>
        <ext xmlns:x15="http://schemas.microsoft.com/office/spreadsheetml/2010/11/main" uri="{B97F6D7D-B522-45F9-BDA1-12C45D357490}">
          <x15:cacheHierarchy aggregatedColumn="11"/>
        </ext>
      </extLst>
    </cacheHierarchy>
    <cacheHierarchy uniqueName="[Measures].[Sum of SALDO]" caption="Sum of SALDO" measure="1" displayFolder="" measureGroup="CP_CILT_RYMSA" count="0" hidden="1">
      <extLst>
        <ext xmlns:x15="http://schemas.microsoft.com/office/spreadsheetml/2010/11/main" uri="{B97F6D7D-B522-45F9-BDA1-12C45D357490}">
          <x15:cacheHierarchy aggregatedColumn="12"/>
        </ext>
      </extLst>
    </cacheHierarchy>
    <cacheHierarchy uniqueName="[Measures].[Sum of Monto_colones]" caption="Sum of Monto_colones" measure="1" displayFolder="" measureGroup="CP_CILT_RYMSA" count="0" hidden="1">
      <extLst>
        <ext xmlns:x15="http://schemas.microsoft.com/office/spreadsheetml/2010/11/main" uri="{B97F6D7D-B522-45F9-BDA1-12C45D357490}">
          <x15:cacheHierarchy aggregatedColumn="13"/>
        </ext>
      </extLst>
    </cacheHierarchy>
    <cacheHierarchy uniqueName="[Measures].[Count of DOCUMENTO]" caption="Count of DOCUMENTO" measure="1" displayFolder="" measureGroup="FacturasVencidas" count="0" hidden="1">
      <extLst>
        <ext xmlns:x15="http://schemas.microsoft.com/office/spreadsheetml/2010/11/main" uri="{B97F6D7D-B522-45F9-BDA1-12C45D357490}">
          <x15:cacheHierarchy aggregatedColumn="51"/>
        </ext>
      </extLst>
    </cacheHierarchy>
    <cacheHierarchy uniqueName="[Measures].[Count of DOCUMENTO 2]" caption="Count of DOCUMENTO 2" measure="1" displayFolder="" measureGroup="FacturasSinVencer" count="0" hidden="1">
      <extLst>
        <ext xmlns:x15="http://schemas.microsoft.com/office/spreadsheetml/2010/11/main" uri="{B97F6D7D-B522-45F9-BDA1-12C45D357490}">
          <x15:cacheHierarchy aggregatedColumn="32"/>
        </ext>
      </extLst>
    </cacheHierarchy>
    <cacheHierarchy uniqueName="[Measures].[Sum of SaldoCOL]" caption="Sum of SaldoCOL" measure="1" displayFolder="" measureGroup="PagosAprobados" count="0" hidden="1">
      <extLst>
        <ext xmlns:x15="http://schemas.microsoft.com/office/spreadsheetml/2010/11/main" uri="{B97F6D7D-B522-45F9-BDA1-12C45D357490}">
          <x15:cacheHierarchy aggregatedColumn="77"/>
        </ext>
      </extLst>
    </cacheHierarchy>
    <cacheHierarchy uniqueName="[Measures].[Sum of SaldoUSD]" caption="Sum of SaldoUSD" measure="1" displayFolder="" measureGroup="PagosAprobados" count="0" hidden="1">
      <extLst>
        <ext xmlns:x15="http://schemas.microsoft.com/office/spreadsheetml/2010/11/main" uri="{B97F6D7D-B522-45F9-BDA1-12C45D357490}">
          <x15:cacheHierarchy aggregatedColumn="76"/>
        </ext>
      </extLst>
    </cacheHierarchy>
    <cacheHierarchy uniqueName="[Measures].[Sum of AbonoAprobCOL 2]" caption="Sum of AbonoAprobCOL 2" measure="1" displayFolder="" measureGroup="PagosAprobados" count="0" hidden="1">
      <extLst>
        <ext xmlns:x15="http://schemas.microsoft.com/office/spreadsheetml/2010/11/main" uri="{B97F6D7D-B522-45F9-BDA1-12C45D357490}">
          <x15:cacheHierarchy aggregatedColumn="78"/>
        </ext>
      </extLst>
    </cacheHierarchy>
    <cacheHierarchy uniqueName="[Measures].[Sum of AbonoAprobUSD 2]" caption="Sum of AbonoAprobUSD 2" measure="1" displayFolder="" measureGroup="PagosAprobados" count="0" hidden="1">
      <extLst>
        <ext xmlns:x15="http://schemas.microsoft.com/office/spreadsheetml/2010/11/main" uri="{B97F6D7D-B522-45F9-BDA1-12C45D357490}">
          <x15:cacheHierarchy aggregatedColumn="79"/>
        </ext>
      </extLst>
    </cacheHierarchy>
    <cacheHierarchy uniqueName="[Measures].[Sum of MONTO 2]" caption="Sum of MONTO 2" measure="1" displayFolder="" measureGroup="FacturasVencidas" count="0" hidden="1">
      <extLst>
        <ext xmlns:x15="http://schemas.microsoft.com/office/spreadsheetml/2010/11/main" uri="{B97F6D7D-B522-45F9-BDA1-12C45D357490}">
          <x15:cacheHierarchy aggregatedColumn="57"/>
        </ext>
      </extLst>
    </cacheHierarchy>
    <cacheHierarchy uniqueName="[Measures].[Sum of MONTO 3]" caption="Sum of MONTO 3" measure="1" displayFolder="" measureGroup="FacturasSinVencer" count="0" hidden="1">
      <extLst>
        <ext xmlns:x15="http://schemas.microsoft.com/office/spreadsheetml/2010/11/main" uri="{B97F6D7D-B522-45F9-BDA1-12C45D357490}">
          <x15:cacheHierarchy aggregatedColumn="38"/>
        </ext>
      </extLst>
    </cacheHierarchy>
    <cacheHierarchy uniqueName="[Measures].[Sum of SaldoUSD 2]" caption="Sum of SaldoUSD 2" measure="1" displayFolder="" measureGroup="CP_CILT_RYMSA" count="0" hidden="1">
      <extLst>
        <ext xmlns:x15="http://schemas.microsoft.com/office/spreadsheetml/2010/11/main" uri="{B97F6D7D-B522-45F9-BDA1-12C45D357490}">
          <x15:cacheHierarchy aggregatedColumn="19"/>
        </ext>
      </extLst>
    </cacheHierarchy>
    <cacheHierarchy uniqueName="[Measures].[Sum of Ingresos]" caption="Sum of Ingresos" measure="1" displayFolder="" measureGroup="vista_efectivo_cilt" count="0" hidden="1">
      <extLst>
        <ext xmlns:x15="http://schemas.microsoft.com/office/spreadsheetml/2010/11/main" uri="{B97F6D7D-B522-45F9-BDA1-12C45D357490}">
          <x15:cacheHierarchy aggregatedColumn="156"/>
        </ext>
      </extLst>
    </cacheHierarchy>
    <cacheHierarchy uniqueName="[Measures].[Sum of Ingreso Turismo]" caption="Sum of Ingreso Turismo" measure="1" displayFolder="" measureGroup="vista_efectivo_cilt" count="0" hidden="1">
      <extLst>
        <ext xmlns:x15="http://schemas.microsoft.com/office/spreadsheetml/2010/11/main" uri="{B97F6D7D-B522-45F9-BDA1-12C45D357490}">
          <x15:cacheHierarchy aggregatedColumn="158"/>
        </ext>
      </extLst>
    </cacheHierarchy>
    <cacheHierarchy uniqueName="[Measures].[Sum of TOTAL]" caption="Sum of TOTAL" measure="1" displayFolder="" measureGroup="vista_abonos_cco_cilt" count="0" hidden="1">
      <extLst>
        <ext xmlns:x15="http://schemas.microsoft.com/office/spreadsheetml/2010/11/main" uri="{B97F6D7D-B522-45F9-BDA1-12C45D357490}">
          <x15:cacheHierarchy aggregatedColumn="150"/>
        </ext>
      </extLst>
    </cacheHierarchy>
    <cacheHierarchy uniqueName="[Measures].[Count of NOMBRE]" caption="Count of NOMBRE" measure="1" displayFolder="" measureGroup="vista_abonos_cco_cilt" count="0" hidden="1">
      <extLst>
        <ext xmlns:x15="http://schemas.microsoft.com/office/spreadsheetml/2010/11/main" uri="{B97F6D7D-B522-45F9-BDA1-12C45D357490}">
          <x15:cacheHierarchy aggregatedColumn="147"/>
        </ext>
      </extLst>
    </cacheHierarchy>
    <cacheHierarchy uniqueName="[Measures].[Sum of SaldoDOL]" caption="Sum of SaldoDOL" measure="1" displayFolder="" measureGroup="PagosAprobadosCredCont" count="0" hidden="1">
      <extLst>
        <ext xmlns:x15="http://schemas.microsoft.com/office/spreadsheetml/2010/11/main" uri="{B97F6D7D-B522-45F9-BDA1-12C45D357490}">
          <x15:cacheHierarchy aggregatedColumn="97"/>
        </ext>
      </extLst>
    </cacheHierarchy>
    <cacheHierarchy uniqueName="[Measures].[Sum of SaldoCOLONES]" caption="Sum of SaldoCOLONES" measure="1" displayFolder="" measureGroup="PagosAprobadosCredCont" count="0" hidden="1">
      <extLst>
        <ext xmlns:x15="http://schemas.microsoft.com/office/spreadsheetml/2010/11/main" uri="{B97F6D7D-B522-45F9-BDA1-12C45D357490}">
          <x15:cacheHierarchy aggregatedColumn="92"/>
        </ext>
      </extLst>
    </cacheHierarchy>
    <cacheHierarchy uniqueName="[Measures].[Sum of AbonoAprobCOLONES]" caption="Sum of AbonoAprobCOLONES" measure="1" displayFolder="" measureGroup="PagosAprobadosCredCont" count="0" hidden="1">
      <extLst>
        <ext xmlns:x15="http://schemas.microsoft.com/office/spreadsheetml/2010/11/main" uri="{B97F6D7D-B522-45F9-BDA1-12C45D357490}">
          <x15:cacheHierarchy aggregatedColumn="93"/>
        </ext>
      </extLst>
    </cacheHierarchy>
    <cacheHierarchy uniqueName="[Measures].[Sum of SaldoDOLARES]" caption="Sum of SaldoDOLARES" measure="1" displayFolder="" measureGroup="PagosAprobadosCredCont" count="0" hidden="1">
      <extLst>
        <ext xmlns:x15="http://schemas.microsoft.com/office/spreadsheetml/2010/11/main" uri="{B97F6D7D-B522-45F9-BDA1-12C45D357490}">
          <x15:cacheHierarchy aggregatedColumn="91"/>
        </ext>
      </extLst>
    </cacheHierarchy>
    <cacheHierarchy uniqueName="[Measures].[Sum of AbonoAprobDOLARES]" caption="Sum of AbonoAprobDOLARES" measure="1" displayFolder="" measureGroup="PagosAprobadosCredCont" count="0" hidden="1">
      <extLst>
        <ext xmlns:x15="http://schemas.microsoft.com/office/spreadsheetml/2010/11/main" uri="{B97F6D7D-B522-45F9-BDA1-12C45D357490}">
          <x15:cacheHierarchy aggregatedColumn="94"/>
        </ext>
      </extLst>
    </cacheHierarchy>
  </cacheHierarchies>
  <kpis count="0"/>
  <dimensions count="11">
    <dimension name="CP_CILT_RYMSA" uniqueName="[CP_CILT_RYMSA]" caption="CP_CILT_RYMSA"/>
    <dimension name="FacturasSinVencer" uniqueName="[FacturasSinVencer]" caption="FacturasSinVencer"/>
    <dimension name="FacturasVencidas" uniqueName="[FacturasVencidas]" caption="FacturasVencidas"/>
    <dimension measure="1" name="Measures" uniqueName="[Measures]" caption="Measures"/>
    <dimension name="PagosAprobados" uniqueName="[PagosAprobados]" caption="PagosAprobados"/>
    <dimension name="PagosAprobadosCredCont" uniqueName="[PagosAprobadosCredCont]" caption="PagosAprobadosCredCont"/>
    <dimension name="PagosContado" uniqueName="[PagosContado]" caption="PagosContado"/>
    <dimension name="RC_HISTO_CP" uniqueName="[RC_HISTO_CP]" caption="RC_HISTO_CP"/>
    <dimension name="Rolling_Calendario" uniqueName="[Rolling_Calendario]" caption="Rolling_Calendario"/>
    <dimension name="vista_abonos_cco_cilt" uniqueName="[vista_abonos_cco_cilt]" caption="vista_abonos_cco_cilt"/>
    <dimension name="vista_efectivo_cilt" uniqueName="[vista_efectivo_cilt]" caption="vista_efectivo_cilt"/>
  </dimensions>
  <measureGroups count="10">
    <measureGroup name="CP_CILT_RYMSA" caption="CP_CILT_RYMSA"/>
    <measureGroup name="FacturasSinVencer" caption="FacturasSinVencer"/>
    <measureGroup name="FacturasVencidas" caption="FacturasVencidas"/>
    <measureGroup name="PagosAprobados" caption="PagosAprobados"/>
    <measureGroup name="PagosAprobadosCredCont" caption="PagosAprobadosCredCont"/>
    <measureGroup name="PagosContado" caption="PagosContado"/>
    <measureGroup name="RC_HISTO_CP" caption="RC_HISTO_CP"/>
    <measureGroup name="Rolling_Calendario" caption="Rolling_Calendario"/>
    <measureGroup name="vista_abonos_cco_cilt" caption="vista_abonos_cco_cilt"/>
    <measureGroup name="vista_efectivo_cilt" caption="vista_efectivo_cilt"/>
  </measureGroups>
  <maps count="15">
    <map measureGroup="0" dimension="0"/>
    <map measureGroup="0" dimension="8"/>
    <map measureGroup="1" dimension="1"/>
    <map measureGroup="1" dimension="8"/>
    <map measureGroup="2" dimension="2"/>
    <map measureGroup="2" dimension="8"/>
    <map measureGroup="3" dimension="4"/>
    <map measureGroup="4" dimension="5"/>
    <map measureGroup="5" dimension="6"/>
    <map measureGroup="6" dimension="7"/>
    <map measureGroup="7" dimension="8"/>
    <map measureGroup="8" dimension="8"/>
    <map measureGroup="8" dimension="9"/>
    <map measureGroup="9" dimension="8"/>
    <map measureGroup="9" dimension="10"/>
  </maps>
  <extLst>
    <ext xmlns:x14="http://schemas.microsoft.com/office/spreadsheetml/2009/9/main" uri="{725AE2AE-9491-48be-B2B4-4EB974FC3084}">
      <x14:pivotCacheDefinition pivotCacheId="126525576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379F348-82BE-47FD-911F-4132EE84D148}" name="PivotChartTable6" cacheId="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9">
  <location ref="A1:B6" firstHeaderRow="1" firstDataRow="1" firstDataCol="1"/>
  <pivotFields count="3">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dataField="1" subtotalTop="0" showAll="0" defaultSubtotal="0"/>
  </pivotFields>
  <rowFields count="2">
    <field x="0"/>
    <field x="1"/>
  </rowFields>
  <rowItems count="5">
    <i>
      <x/>
    </i>
    <i r="1">
      <x/>
    </i>
    <i r="1">
      <x v="1"/>
    </i>
    <i r="1">
      <x v="2"/>
    </i>
    <i t="grand">
      <x/>
    </i>
  </rowItems>
  <colItems count="1">
    <i/>
  </colItems>
  <dataFields count="1">
    <dataField fld="2" subtotal="count" baseField="0" baseItem="0" numFmtId="165"/>
  </dataFields>
  <chartFormats count="1">
    <chartFormat chart="0" format="19" series="1">
      <pivotArea type="data" outline="0" fieldPosition="0">
        <references count="1">
          <reference field="4294967294" count="1" selected="0">
            <x v="0"/>
          </reference>
        </references>
      </pivotArea>
    </chartFormat>
  </chartFormats>
  <pivotHierarchies count="20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2">
    <rowHierarchyUsage hierarchyUsage="90"/>
    <rowHierarchyUsage hierarchyUsage="8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
      </x15:pivotTableServerFormats>
    </ext>
    <ext xmlns:x15="http://schemas.microsoft.com/office/spreadsheetml/2010/11/main" uri="{44433962-1CF7-4059-B4EE-95C3D5FFCF73}">
      <x15:pivotTableData rowCount="5" columnCount="1" cacheId="805212397">
        <x15:pivotRow count="1">
          <x15:c t="e">
            <x15:v/>
          </x15:c>
        </x15:pivotRow>
        <x15:pivotRow count="1">
          <x15:c>
            <x15:v>3082.69</x15:v>
            <x15:x in="0"/>
          </x15:c>
        </x15:pivotRow>
        <x15:pivotRow count="1">
          <x15:c>
            <x15:v>6464.99</x15:v>
            <x15:x in="0"/>
          </x15:c>
        </x15:pivotRow>
        <x15:pivotRow count="1">
          <x15:c>
            <x15:v>100</x15:v>
            <x15:x in="0"/>
          </x15:c>
        </x15:pivotRow>
        <x15:pivotRow count="1">
          <x15:c>
            <x15:v>9647.68</x15:v>
            <x15:x in="0"/>
          </x15:c>
        </x15:pivotRow>
      </x15:pivotTableData>
    </ext>
    <ext xmlns:x15="http://schemas.microsoft.com/office/spreadsheetml/2010/11/main" uri="{E67621CE-5B39-4880-91FE-76760E9C1902}">
      <x15:pivotTableUISettings>
        <x15:activeTabTopLevelEntity name="[PagosAprobadosCredCo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0480B1-C89E-41F1-8DCE-36B54576F256}" name="PivotChartTable5" cacheId="1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A1:B11" firstHeaderRow="1" firstDataRow="1" firstDataCol="1"/>
  <pivotFields count="3">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7">
        <item x="0"/>
        <item x="1"/>
        <item x="2"/>
        <item x="3"/>
        <item x="4"/>
        <item x="5"/>
        <item x="6"/>
      </items>
    </pivotField>
    <pivotField dataField="1" subtotalTop="0" showAll="0" defaultSubtotal="0"/>
  </pivotFields>
  <rowFields count="2">
    <field x="0"/>
    <field x="1"/>
  </rowFields>
  <rowItems count="10">
    <i>
      <x/>
    </i>
    <i r="1">
      <x/>
    </i>
    <i r="1">
      <x v="1"/>
    </i>
    <i>
      <x v="1"/>
    </i>
    <i r="1">
      <x v="2"/>
    </i>
    <i r="1">
      <x v="3"/>
    </i>
    <i r="1">
      <x v="4"/>
    </i>
    <i r="1">
      <x v="5"/>
    </i>
    <i r="1">
      <x v="6"/>
    </i>
    <i t="grand">
      <x/>
    </i>
  </rowItems>
  <colItems count="1">
    <i/>
  </colItems>
  <dataFields count="1">
    <dataField fld="2" subtotal="count" baseField="0" baseItem="0" numFmtId="164"/>
  </dataFields>
  <chartFormats count="1">
    <chartFormat chart="0" format="19" series="1">
      <pivotArea type="data" outline="0" fieldPosition="0">
        <references count="1">
          <reference field="4294967294" count="1" selected="0">
            <x v="0"/>
          </reference>
        </references>
      </pivotArea>
    </chartFormat>
  </chartFormats>
  <pivotHierarchies count="20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2">
    <rowHierarchyUsage hierarchyUsage="90"/>
    <rowHierarchyUsage hierarchyUsage="8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
      </x15:pivotTableServerFormats>
    </ext>
    <ext xmlns:x15="http://schemas.microsoft.com/office/spreadsheetml/2010/11/main" uri="{44433962-1CF7-4059-B4EE-95C3D5FFCF73}">
      <x15:pivotTableData rowCount="10" columnCount="1" cacheId="1265255766">
        <x15:pivotRow count="1">
          <x15:c t="e">
            <x15:v/>
          </x15:c>
        </x15:pivotRow>
        <x15:pivotRow count="1">
          <x15:c>
            <x15:v>210723</x15:v>
            <x15:x in="0"/>
          </x15:c>
        </x15:pivotRow>
        <x15:pivotRow count="1">
          <x15:c>
            <x15:v>505500</x15:v>
            <x15:x in="0"/>
          </x15:c>
        </x15:pivotRow>
        <x15:pivotRow count="1">
          <x15:c t="e">
            <x15:v/>
          </x15:c>
        </x15:pivotRow>
        <x15:pivotRow count="1">
          <x15:c>
            <x15:v>2637641.87</x15:v>
            <x15:x in="0"/>
          </x15:c>
        </x15:pivotRow>
        <x15:pivotRow count="1">
          <x15:c>
            <x15:v>2387627.33</x15:v>
            <x15:x in="0"/>
          </x15:c>
        </x15:pivotRow>
        <x15:pivotRow count="1">
          <x15:c>
            <x15:v>2607195.08</x15:v>
            <x15:x in="0"/>
          </x15:c>
        </x15:pivotRow>
        <x15:pivotRow count="1">
          <x15:c>
            <x15:v>3734781.5000000005</x15:v>
            <x15:x in="0"/>
          </x15:c>
        </x15:pivotRow>
        <x15:pivotRow count="1">
          <x15:c>
            <x15:v>2677502.44</x15:v>
            <x15:x in="0"/>
          </x15:c>
        </x15:pivotRow>
        <x15:pivotRow count="1">
          <x15:c>
            <x15:v>14760971.219999999</x15:v>
            <x15:x in="0"/>
          </x15:c>
        </x15:pivotRow>
      </x15:pivotTableData>
    </ext>
    <ext xmlns:x15="http://schemas.microsoft.com/office/spreadsheetml/2010/11/main" uri="{E67621CE-5B39-4880-91FE-76760E9C1902}">
      <x15:pivotTableUISettings>
        <x15:activeTabTopLevelEntity name="[PagosAprobadosCredCo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E78CAC-ACE4-46AA-8A51-76BF7E0EE523}" name="PivotChartTable3"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1:B10" firstHeaderRow="1" firstDataRow="1" firstDataCol="1"/>
  <pivotFields count="5">
    <pivotField dataField="1" subtotalTop="0" showAll="0" defaultSubtotal="0"/>
    <pivotField axis="axisRow" allDrilled="1" subtotalTop="0" showAll="0" dataSourceSort="1" defaultSubtotal="0" defaultAttributeDrillState="1">
      <items count="6">
        <item x="0"/>
        <item x="1"/>
        <item x="2"/>
        <item x="3"/>
        <item x="4"/>
        <item x="5"/>
      </items>
    </pivotField>
    <pivotField axis="axisRow" allDrilled="1" subtotalTop="0" showAll="0" dataSourceSort="1" defaultSubtotal="0" defaultAttributeDrillState="1">
      <items count="1">
        <item s="1" x="0"/>
      </items>
    </pivotField>
    <pivotField allDrilled="1" subtotalTop="0" showAll="0" dataSourceSort="1" defaultSubtotal="0" defaultAttributeDrillState="1">
      <items count="1">
        <item s="1" x="0"/>
      </items>
    </pivotField>
    <pivotField axis="axisRow" allDrilled="1" subtotalTop="0" showAll="0" dataSourceSort="1" defaultSubtotal="0" defaultAttributeDrillState="1">
      <items count="1">
        <item s="1" x="0"/>
      </items>
    </pivotField>
  </pivotFields>
  <rowFields count="3">
    <field x="2"/>
    <field x="4"/>
    <field x="1"/>
  </rowFields>
  <rowItems count="9">
    <i>
      <x/>
    </i>
    <i r="1">
      <x/>
    </i>
    <i r="2">
      <x/>
    </i>
    <i r="2">
      <x v="1"/>
    </i>
    <i r="2">
      <x v="2"/>
    </i>
    <i r="2">
      <x v="3"/>
    </i>
    <i r="2">
      <x v="4"/>
    </i>
    <i r="2">
      <x v="5"/>
    </i>
    <i t="grand">
      <x/>
    </i>
  </rowItems>
  <colItems count="1">
    <i/>
  </colItems>
  <dataFields count="1">
    <dataField name="Sum of MONTO" fld="0" baseField="0" baseItem="0" numFmtId="164"/>
  </dataFields>
  <chartFormats count="1">
    <chartFormat chart="0" format="19" series="1">
      <pivotArea type="data" outline="0" fieldPosition="0">
        <references count="1">
          <reference field="4294967294" count="1" selected="0">
            <x v="0"/>
          </reference>
        </references>
      </pivotArea>
    </chartFormat>
  </chartFormats>
  <pivotHierarchies count="203">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onto Fact Vencidas"/>
    <pivotHierarchy dragToData="1" caption="Monto Fact Sin Venc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3">
    <rowHierarchyUsage hierarchyUsage="1"/>
    <rowHierarchyUsage hierarchyUsage="2"/>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9" columnCount="1" cacheId="308311927">
        <x15:pivotRow count="1">
          <x15:c t="e">
            <x15:v/>
          </x15:c>
        </x15:pivotRow>
        <x15:pivotRow count="1">
          <x15:c t="e">
            <x15:v/>
          </x15:c>
        </x15:pivotRow>
        <x15:pivotRow count="1">
          <x15:c>
            <x15:v>85172554.849999994</x15:v>
          </x15:c>
        </x15:pivotRow>
        <x15:pivotRow count="1">
          <x15:c>
            <x15:v>49223631.469999999</x15:v>
          </x15:c>
        </x15:pivotRow>
        <x15:pivotRow count="1">
          <x15:c>
            <x15:v>30168116.66</x15:v>
          </x15:c>
        </x15:pivotRow>
        <x15:pivotRow count="1">
          <x15:c>
            <x15:v>11275116.369999999</x15:v>
          </x15:c>
        </x15:pivotRow>
        <x15:pivotRow count="1">
          <x15:c>
            <x15:v>34744659.619999997</x15:v>
          </x15:c>
        </x15:pivotRow>
        <x15:pivotRow count="1">
          <x15:c>
            <x15:v>119378557.5</x15:v>
          </x15:c>
        </x15:pivotRow>
        <x15:pivotRow count="1">
          <x15:c>
            <x15:v>329962636.47000003</x15:v>
          </x15:c>
        </x15:pivotRow>
      </x15:pivotTableData>
    </ext>
    <ext xmlns:x15="http://schemas.microsoft.com/office/spreadsheetml/2010/11/main" uri="{E67621CE-5B39-4880-91FE-76760E9C1902}">
      <x15:pivotTableUISettings>
        <x15:activeTabTopLevelEntity name="[FacturasVencidas]"/>
        <x15:activeTabTopLevelEntity name="[FacturasSinVencer]"/>
        <x15:activeTabTopLevelEntity name="[CP_CILT_RYMSA]"/>
        <x15:activeTabTopLevelEntity name="[Rolling_Calendari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7D7B913-D31F-4CFA-AAAF-045104C10056}" name="PivotChartTable4" cacheId="1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1:B15" firstHeaderRow="1" firstDataRow="1" firstDataCol="1"/>
  <pivotFields count="4">
    <pivotField axis="axisRow" allDrilled="1" subtotalTop="0" showAll="0" dataSourceSort="1" defaultSubtotal="0" defaultAttributeDrillState="1">
      <items count="1">
        <item s="1" x="0"/>
      </items>
    </pivotField>
    <pivotField axis="axisRow" allDrilled="1" subtotalTop="0" showAll="0" dataSourceSort="1" defaultSubtotal="0" defaultAttributeDrillState="1">
      <items count="6">
        <item x="0"/>
        <item x="1"/>
        <item x="2"/>
        <item x="3"/>
        <item x="4"/>
        <item x="5"/>
      </items>
    </pivotField>
    <pivotField dataField="1" subtotalTop="0" showAll="0" defaultSubtotal="0"/>
    <pivotField axis="axisRow" allDrilled="1" subtotalTop="0" showAll="0" dataSourceSort="1" defaultSubtotal="0" defaultAttributeDrillState="1">
      <items count="3">
        <item x="0"/>
        <item x="1"/>
        <item x="2"/>
      </items>
    </pivotField>
  </pivotFields>
  <rowFields count="3">
    <field x="0"/>
    <field x="3"/>
    <field x="1"/>
  </rowFields>
  <rowItems count="14">
    <i>
      <x/>
    </i>
    <i r="1">
      <x/>
    </i>
    <i r="2">
      <x/>
    </i>
    <i r="2">
      <x v="1"/>
    </i>
    <i r="1">
      <x v="1"/>
    </i>
    <i r="2">
      <x v="1"/>
    </i>
    <i r="1">
      <x v="2"/>
    </i>
    <i r="2">
      <x v="2"/>
    </i>
    <i r="2">
      <x v="3"/>
    </i>
    <i r="2">
      <x v="4"/>
    </i>
    <i r="2">
      <x v="5"/>
    </i>
    <i r="2">
      <x/>
    </i>
    <i r="2">
      <x v="1"/>
    </i>
    <i t="grand">
      <x/>
    </i>
  </rowItems>
  <colItems count="1">
    <i/>
  </colItems>
  <dataFields count="1">
    <dataField name="Sum of SaldoUSD" fld="2" baseField="1" baseItem="4" numFmtId="165"/>
  </dataFields>
  <chartFormats count="1">
    <chartFormat chart="0" format="19" series="1">
      <pivotArea type="data" outline="0" fieldPosition="0">
        <references count="1">
          <reference field="4294967294" count="1" selected="0">
            <x v="0"/>
          </reference>
        </references>
      </pivotArea>
    </chartFormat>
  </chartFormats>
  <pivotHierarchies count="20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3">
    <rowHierarchyUsage hierarchyUsage="1"/>
    <rowHierarchyUsage hierarchyUsage="2"/>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4" columnCount="1" cacheId="543223893">
        <x15:pivotRow count="1">
          <x15:c t="e">
            <x15:v/>
          </x15:c>
        </x15:pivotRow>
        <x15:pivotRow count="1">
          <x15:c t="e">
            <x15:v/>
          </x15:c>
        </x15:pivotRow>
        <x15:pivotRow count="1">
          <x15:c>
            <x15:v>78346.64</x15:v>
          </x15:c>
        </x15:pivotRow>
        <x15:pivotRow count="1">
          <x15:c>
            <x15:v>61691.16</x15:v>
          </x15:c>
        </x15:pivotRow>
        <x15:pivotRow count="1">
          <x15:c t="e">
            <x15:v/>
          </x15:c>
        </x15:pivotRow>
        <x15:pivotRow count="1">
          <x15:c>
            <x15:v>31633.360000000001</x15:v>
          </x15:c>
        </x15:pivotRow>
        <x15:pivotRow count="1">
          <x15:c t="e">
            <x15:v/>
          </x15:c>
        </x15:pivotRow>
        <x15:pivotRow count="1">
          <x15:c>
            <x15:v>33291.639999999992</x15:v>
          </x15:c>
        </x15:pivotRow>
        <x15:pivotRow count="1">
          <x15:c>
            <x15:v>13310.19</x15:v>
          </x15:c>
        </x15:pivotRow>
        <x15:pivotRow count="1">
          <x15:c>
            <x15:v>18893.14</x15:v>
          </x15:c>
        </x15:pivotRow>
        <x15:pivotRow count="1">
          <x15:c>
            <x15:v>9412.17</x15:v>
          </x15:c>
        </x15:pivotRow>
        <x15:pivotRow count="1">
          <x15:c>
            <x15:v>16527.57</x15:v>
          </x15:c>
        </x15:pivotRow>
        <x15:pivotRow count="1">
          <x15:c>
            <x15:v>38883.22</x15:v>
          </x15:c>
        </x15:pivotRow>
        <x15:pivotRow count="1">
          <x15:c>
            <x15:v>301989.09000000014</x15:v>
          </x15:c>
        </x15:pivotRow>
      </x15:pivotTableData>
    </ext>
    <ext xmlns:x15="http://schemas.microsoft.com/office/spreadsheetml/2010/11/main" uri="{E67621CE-5B39-4880-91FE-76760E9C1902}">
      <x15:pivotTableUISettings>
        <x15:activeTabTopLevelEntity name="[CP_CILT_RYMS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150A87B-8D92-409F-8B5B-5CA0FADBB7C4}" name="PivotTable1" cacheId="2" applyNumberFormats="0" applyBorderFormats="0" applyFontFormats="0" applyPatternFormats="0" applyAlignmentFormats="0" applyWidthHeightFormats="1" dataCaption="Values" tag="7536c962-4461-498c-a8ed-6a52990f927d" updatedVersion="8" minRefreshableVersion="3" useAutoFormatting="1" subtotalHiddenItems="1" itemPrintTitles="1" createdVersion="8" indent="0" compact="0" compactData="0" multipleFieldFilters="0">
  <location ref="A6:L1952" firstHeaderRow="0" firstDataRow="1" firstDataCol="9"/>
  <pivotFields count="12">
    <pivotField axis="axisRow" compact="0" allDrilled="1" outline="0" subtotalTop="0" showAll="0" defaultSubtotal="0" defaultAttributeDrillState="1">
      <items count="2">
        <item x="0"/>
        <item x="1"/>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x="0"/>
        <item x="1"/>
      </items>
      <extLst>
        <ext xmlns:x14="http://schemas.microsoft.com/office/spreadsheetml/2009/9/main" uri="{2946ED86-A175-432a-8AC1-64E0C546D7DE}">
          <x14:pivotField fillDownLabels="1"/>
        </ext>
      </extLst>
    </pivotField>
    <pivotField axis="axisRow" compact="0" allDrilled="1" outline="0" subtotalTop="0" showAll="0" defaultSubtotal="0" defaultAttributeDrillState="1">
      <items count="146">
        <item x="44"/>
        <item x="12"/>
        <item x="13"/>
        <item x="14"/>
        <item x="15"/>
        <item x="16"/>
        <item x="17"/>
        <item x="18"/>
        <item x="19"/>
        <item x="22"/>
        <item x="24"/>
        <item x="25"/>
        <item x="28"/>
        <item x="29"/>
        <item x="30"/>
        <item x="32"/>
        <item x="33"/>
        <item x="34"/>
        <item x="35"/>
        <item x="36"/>
        <item x="37"/>
        <item x="39"/>
        <item x="42"/>
        <item x="43"/>
        <item x="59"/>
        <item x="60"/>
        <item x="61"/>
        <item x="63"/>
        <item x="64"/>
        <item x="66"/>
        <item x="67"/>
        <item x="68"/>
        <item x="69"/>
        <item x="70"/>
        <item x="71"/>
        <item x="72"/>
        <item x="73"/>
        <item x="74"/>
        <item x="75"/>
        <item x="76"/>
        <item x="77"/>
        <item x="78"/>
        <item x="79"/>
        <item x="80"/>
        <item x="81"/>
        <item x="82"/>
        <item x="84"/>
        <item x="85"/>
        <item x="86"/>
        <item x="87"/>
        <item x="91"/>
        <item x="92"/>
        <item x="93"/>
        <item x="94"/>
        <item x="95"/>
        <item x="96"/>
        <item x="97"/>
        <item x="98"/>
        <item x="99"/>
        <item x="100"/>
        <item x="101"/>
        <item x="102"/>
        <item x="103"/>
        <item x="104"/>
        <item x="105"/>
        <item x="106"/>
        <item x="107"/>
        <item x="108"/>
        <item x="110"/>
        <item x="111"/>
        <item x="112"/>
        <item x="113"/>
        <item x="114"/>
        <item x="115"/>
        <item x="116"/>
        <item x="117"/>
        <item x="119"/>
        <item x="120"/>
        <item x="121"/>
        <item x="122"/>
        <item x="123"/>
        <item x="124"/>
        <item x="125"/>
        <item x="126"/>
        <item x="127"/>
        <item x="128"/>
        <item x="129"/>
        <item x="130"/>
        <item x="132"/>
        <item x="133"/>
        <item x="134"/>
        <item x="135"/>
        <item x="137"/>
        <item x="138"/>
        <item x="140"/>
        <item x="88"/>
        <item x="141"/>
        <item x="142"/>
        <item x="143"/>
        <item x="144"/>
        <item x="145"/>
        <item x="131"/>
        <item x="1"/>
        <item x="21"/>
        <item x="2"/>
        <item x="3"/>
        <item x="4"/>
        <item x="5"/>
        <item x="6"/>
        <item x="7"/>
        <item x="8"/>
        <item x="9"/>
        <item x="11"/>
        <item x="40"/>
        <item x="41"/>
        <item x="56"/>
        <item x="57"/>
        <item x="139"/>
        <item x="0"/>
        <item x="45"/>
        <item x="46"/>
        <item x="47"/>
        <item x="48"/>
        <item x="50"/>
        <item x="51"/>
        <item x="52"/>
        <item x="53"/>
        <item x="54"/>
        <item x="55"/>
        <item x="20"/>
        <item x="27"/>
        <item x="38"/>
        <item x="49"/>
        <item x="62"/>
        <item x="65"/>
        <item x="26"/>
        <item x="58"/>
        <item x="90"/>
        <item x="136"/>
        <item x="10"/>
        <item x="23"/>
        <item x="31"/>
        <item x="83"/>
        <item x="89"/>
        <item x="109"/>
        <item x="118"/>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3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190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6">
        <item x="0"/>
        <item x="1"/>
        <item x="2"/>
        <item x="3"/>
        <item x="4"/>
        <item x="5"/>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6">
        <item x="0"/>
        <item x="1"/>
        <item x="2"/>
        <item x="3"/>
        <item x="4"/>
        <item x="5"/>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1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s>
      <extLst>
        <ext xmlns:x14="http://schemas.microsoft.com/office/spreadsheetml/2009/9/main" uri="{2946ED86-A175-432a-8AC1-64E0C546D7DE}">
          <x14:pivotField fillDownLabels="1"/>
        </ext>
      </extLst>
    </pivotField>
  </pivotFields>
  <rowFields count="9">
    <field x="0"/>
    <field x="1"/>
    <field x="10"/>
    <field x="11"/>
    <field x="2"/>
    <field x="3"/>
    <field x="4"/>
    <field x="5"/>
    <field x="6"/>
  </rowFields>
  <rowItems count="1946">
    <i>
      <x/>
      <x/>
      <x/>
      <x/>
      <x v="118"/>
      <x/>
      <x/>
      <x/>
      <x/>
    </i>
    <i r="3">
      <x v="1"/>
      <x v="102"/>
      <x v="1"/>
      <x v="1"/>
      <x v="1"/>
      <x/>
    </i>
    <i r="3">
      <x v="2"/>
      <x v="104"/>
      <x v="2"/>
      <x v="2"/>
      <x v="2"/>
      <x v="1"/>
    </i>
    <i r="3">
      <x v="3"/>
      <x v="105"/>
      <x v="3"/>
      <x v="3"/>
      <x v="1"/>
      <x v="1"/>
    </i>
    <i r="5">
      <x v="4"/>
      <x v="4"/>
      <x v="1"/>
      <x v="1"/>
    </i>
    <i r="5">
      <x v="5"/>
      <x v="5"/>
      <x v="1"/>
      <x/>
    </i>
    <i r="5">
      <x v="6"/>
      <x v="6"/>
      <x v="3"/>
      <x v="1"/>
    </i>
    <i r="5">
      <x v="7"/>
      <x v="7"/>
      <x v="3"/>
      <x/>
    </i>
    <i r="5">
      <x v="8"/>
      <x v="8"/>
      <x v="3"/>
      <x/>
    </i>
    <i r="3">
      <x v="4"/>
      <x v="106"/>
      <x v="9"/>
      <x v="9"/>
      <x v="3"/>
      <x/>
    </i>
    <i r="5">
      <x v="10"/>
      <x v="10"/>
      <x v="2"/>
      <x/>
    </i>
    <i r="5">
      <x v="11"/>
      <x v="11"/>
      <x/>
      <x/>
    </i>
    <i r="3">
      <x v="5"/>
      <x v="107"/>
      <x v="12"/>
      <x v="12"/>
      <x v="1"/>
      <x v="1"/>
    </i>
    <i r="3">
      <x v="6"/>
      <x v="108"/>
      <x v="13"/>
      <x v="13"/>
      <x v="1"/>
      <x/>
    </i>
    <i r="3">
      <x v="7"/>
      <x v="109"/>
      <x v="14"/>
      <x v="14"/>
      <x v="1"/>
      <x/>
    </i>
    <i r="3">
      <x v="8"/>
      <x v="110"/>
      <x v="15"/>
      <x v="15"/>
      <x v="2"/>
      <x v="1"/>
    </i>
    <i r="5">
      <x v="16"/>
      <x v="16"/>
      <x v="2"/>
      <x v="1"/>
    </i>
    <i r="5">
      <x v="10"/>
      <x v="17"/>
      <x/>
      <x v="2"/>
    </i>
    <i r="5">
      <x/>
      <x v="18"/>
      <x/>
      <x v="2"/>
    </i>
    <i r="6">
      <x v="19"/>
      <x/>
      <x v="3"/>
    </i>
    <i r="5">
      <x v="17"/>
      <x v="20"/>
      <x/>
      <x v="4"/>
    </i>
    <i r="6">
      <x v="21"/>
      <x/>
      <x v="5"/>
    </i>
    <i r="5">
      <x v="18"/>
      <x v="22"/>
      <x/>
      <x v="1"/>
    </i>
    <i r="5">
      <x v="19"/>
      <x v="23"/>
      <x v="4"/>
      <x v="4"/>
    </i>
    <i r="6">
      <x v="24"/>
      <x v="4"/>
      <x v="5"/>
    </i>
    <i r="5">
      <x v="20"/>
      <x v="25"/>
      <x v="4"/>
      <x v="4"/>
    </i>
    <i r="5">
      <x v="21"/>
      <x v="26"/>
      <x v="4"/>
      <x v="5"/>
    </i>
    <i r="3">
      <x v="9"/>
      <x v="111"/>
      <x v="22"/>
      <x v="27"/>
      <x v="4"/>
      <x v="1"/>
    </i>
    <i r="2">
      <x v="1"/>
      <x v="10"/>
      <x v="139"/>
      <x v="23"/>
      <x v="28"/>
      <x/>
      <x/>
    </i>
    <i r="2">
      <x v="2"/>
      <x v="11"/>
      <x v="112"/>
      <x v="24"/>
      <x v="29"/>
      <x v="5"/>
      <x v="1"/>
    </i>
    <i r="6">
      <x v="30"/>
      <x v="5"/>
      <x/>
    </i>
    <i r="6">
      <x v="31"/>
      <x v="5"/>
      <x/>
    </i>
    <i r="6">
      <x v="32"/>
      <x v="5"/>
      <x/>
    </i>
    <i r="6">
      <x v="33"/>
      <x v="5"/>
      <x/>
    </i>
    <i r="6">
      <x v="34"/>
      <x v="5"/>
      <x v="1"/>
    </i>
    <i r="6">
      <x v="35"/>
      <x v="5"/>
      <x/>
    </i>
    <i r="6">
      <x v="36"/>
      <x v="5"/>
      <x/>
    </i>
    <i r="6">
      <x v="37"/>
      <x v="5"/>
      <x/>
    </i>
    <i r="6">
      <x v="38"/>
      <x v="5"/>
      <x/>
    </i>
    <i r="6">
      <x v="39"/>
      <x v="5"/>
      <x/>
    </i>
    <i r="6">
      <x v="40"/>
      <x v="5"/>
      <x v="1"/>
    </i>
    <i r="5">
      <x v="25"/>
      <x v="41"/>
      <x v="5"/>
      <x/>
    </i>
    <i r="2">
      <x v="3"/>
      <x v="12"/>
      <x v="1"/>
      <x v="26"/>
      <x v="42"/>
      <x v="4"/>
      <x v="6"/>
    </i>
    <i r="3">
      <x v="13"/>
      <x v="2"/>
      <x v="27"/>
      <x v="43"/>
      <x v="3"/>
      <x v="1"/>
    </i>
    <i r="5">
      <x v="28"/>
      <x v="44"/>
      <x/>
      <x v="1"/>
    </i>
    <i r="5">
      <x v="29"/>
      <x v="45"/>
      <x/>
      <x v="1"/>
    </i>
    <i r="5">
      <x v="30"/>
      <x v="46"/>
      <x/>
      <x v="7"/>
    </i>
    <i r="3">
      <x v="14"/>
      <x v="3"/>
      <x v="31"/>
      <x v="47"/>
      <x v="1"/>
      <x v="1"/>
    </i>
    <i r="5">
      <x v="32"/>
      <x v="48"/>
      <x v="1"/>
      <x v="1"/>
    </i>
    <i r="3">
      <x v="15"/>
      <x v="4"/>
      <x v="33"/>
      <x v="49"/>
      <x v="2"/>
      <x v="1"/>
    </i>
    <i r="5">
      <x v="34"/>
      <x v="50"/>
      <x v="2"/>
      <x v="1"/>
    </i>
    <i r="5">
      <x v="35"/>
      <x v="51"/>
      <x v="2"/>
      <x v="1"/>
    </i>
    <i r="5">
      <x v="36"/>
      <x v="52"/>
      <x v="2"/>
      <x/>
    </i>
    <i r="5">
      <x v="16"/>
      <x v="53"/>
      <x v="2"/>
      <x/>
    </i>
    <i r="5">
      <x v="10"/>
      <x v="54"/>
      <x/>
      <x/>
    </i>
    <i r="5">
      <x v="37"/>
      <x v="55"/>
      <x/>
      <x/>
    </i>
    <i r="5">
      <x v="38"/>
      <x v="56"/>
      <x/>
      <x/>
    </i>
    <i r="5">
      <x v="39"/>
      <x v="57"/>
      <x/>
      <x/>
    </i>
    <i r="6">
      <x v="58"/>
      <x/>
      <x/>
    </i>
    <i r="6">
      <x v="59"/>
      <x/>
      <x/>
    </i>
    <i r="5">
      <x v="40"/>
      <x v="60"/>
      <x/>
      <x/>
    </i>
    <i r="5">
      <x v="2"/>
      <x v="61"/>
      <x/>
      <x/>
    </i>
    <i r="5">
      <x v="41"/>
      <x v="62"/>
      <x/>
      <x/>
    </i>
    <i r="6">
      <x v="63"/>
      <x/>
      <x/>
    </i>
    <i r="5">
      <x v="42"/>
      <x v="64"/>
      <x/>
      <x/>
    </i>
    <i r="5">
      <x v="43"/>
      <x v="65"/>
      <x/>
      <x/>
    </i>
    <i r="5">
      <x v="20"/>
      <x v="66"/>
      <x v="4"/>
      <x/>
    </i>
    <i r="5">
      <x v="44"/>
      <x v="67"/>
      <x v="4"/>
      <x/>
    </i>
    <i r="5">
      <x v="45"/>
      <x v="68"/>
      <x v="4"/>
      <x/>
    </i>
    <i r="5">
      <x v="46"/>
      <x v="69"/>
      <x v="4"/>
      <x/>
    </i>
    <i r="6">
      <x v="70"/>
      <x v="4"/>
      <x/>
    </i>
    <i r="5">
      <x v="47"/>
      <x v="71"/>
      <x v="4"/>
      <x/>
    </i>
    <i r="6">
      <x v="72"/>
      <x v="4"/>
      <x/>
    </i>
    <i r="3">
      <x v="16"/>
      <x v="5"/>
      <x v="48"/>
      <x v="73"/>
      <x v="1"/>
      <x v="1"/>
    </i>
    <i r="6">
      <x v="74"/>
      <x v="1"/>
      <x/>
    </i>
    <i r="6">
      <x v="75"/>
      <x v="1"/>
      <x/>
    </i>
    <i r="5">
      <x v="49"/>
      <x v="76"/>
      <x v="1"/>
      <x v="1"/>
    </i>
    <i r="3">
      <x v="17"/>
      <x v="6"/>
      <x v="50"/>
      <x v="77"/>
      <x v="1"/>
      <x v="1"/>
    </i>
    <i r="3">
      <x v="18"/>
      <x v="7"/>
      <x v="51"/>
      <x v="78"/>
      <x v="1"/>
      <x v="1"/>
    </i>
    <i r="3">
      <x v="19"/>
      <x v="8"/>
      <x v="52"/>
      <x v="79"/>
      <x v="5"/>
      <x/>
    </i>
    <i r="3">
      <x v="20"/>
      <x v="129"/>
      <x v="11"/>
      <x v="80"/>
      <x/>
      <x/>
    </i>
    <i r="3">
      <x v="21"/>
      <x v="103"/>
      <x v="53"/>
      <x v="81"/>
      <x v="1"/>
      <x v="1"/>
    </i>
    <i r="5">
      <x v="54"/>
      <x v="82"/>
      <x v="1"/>
      <x v="1"/>
    </i>
    <i r="5">
      <x v="55"/>
      <x v="83"/>
      <x v="5"/>
      <x v="1"/>
    </i>
    <i r="5">
      <x v="56"/>
      <x v="84"/>
      <x v="3"/>
      <x v="1"/>
    </i>
    <i r="5">
      <x v="57"/>
      <x v="85"/>
      <x v="2"/>
      <x/>
    </i>
    <i r="5">
      <x v="19"/>
      <x v="86"/>
      <x/>
      <x/>
    </i>
    <i r="3">
      <x v="22"/>
      <x v="9"/>
      <x v="58"/>
      <x v="87"/>
      <x/>
      <x v="1"/>
    </i>
    <i r="6">
      <x v="88"/>
      <x/>
      <x v="1"/>
    </i>
    <i r="6">
      <x v="89"/>
      <x/>
      <x v="1"/>
    </i>
    <i r="6">
      <x v="90"/>
      <x/>
      <x v="1"/>
    </i>
    <i r="5">
      <x v="43"/>
      <x v="91"/>
      <x/>
      <x v="1"/>
    </i>
    <i r="6">
      <x v="92"/>
      <x/>
      <x v="1"/>
    </i>
    <i r="6">
      <x v="93"/>
      <x/>
      <x v="1"/>
    </i>
    <i r="6">
      <x v="94"/>
      <x/>
      <x v="1"/>
    </i>
    <i r="6">
      <x v="95"/>
      <x/>
      <x v="1"/>
    </i>
    <i r="6">
      <x v="96"/>
      <x/>
      <x v="1"/>
    </i>
    <i r="6">
      <x v="97"/>
      <x/>
      <x v="1"/>
    </i>
    <i r="6">
      <x v="98"/>
      <x/>
      <x v="1"/>
    </i>
    <i r="6">
      <x v="99"/>
      <x/>
      <x v="1"/>
    </i>
    <i r="6">
      <x v="100"/>
      <x/>
      <x v="1"/>
    </i>
    <i r="6">
      <x v="101"/>
      <x/>
      <x v="1"/>
    </i>
    <i r="5">
      <x v="11"/>
      <x v="102"/>
      <x v="4"/>
      <x v="1"/>
    </i>
    <i r="6">
      <x v="103"/>
      <x v="4"/>
      <x v="1"/>
    </i>
    <i r="6">
      <x v="104"/>
      <x v="4"/>
      <x v="1"/>
    </i>
    <i r="6">
      <x v="105"/>
      <x v="4"/>
      <x v="1"/>
    </i>
    <i r="6">
      <x v="106"/>
      <x v="4"/>
      <x v="1"/>
    </i>
    <i r="5">
      <x v="59"/>
      <x v="107"/>
      <x v="4"/>
      <x v="1"/>
    </i>
    <i r="6">
      <x v="108"/>
      <x v="4"/>
      <x v="1"/>
    </i>
    <i r="6">
      <x v="109"/>
      <x v="4"/>
      <x v="1"/>
    </i>
    <i r="6">
      <x v="110"/>
      <x v="4"/>
      <x v="1"/>
    </i>
    <i r="5">
      <x v="60"/>
      <x v="111"/>
      <x v="4"/>
      <x v="1"/>
    </i>
    <i r="6">
      <x v="112"/>
      <x v="4"/>
      <x v="1"/>
    </i>
    <i r="6">
      <x v="113"/>
      <x v="4"/>
      <x v="1"/>
    </i>
    <i r="6">
      <x v="114"/>
      <x v="4"/>
      <x v="1"/>
    </i>
    <i r="6">
      <x v="115"/>
      <x v="4"/>
      <x v="1"/>
    </i>
    <i r="5">
      <x v="19"/>
      <x v="116"/>
      <x v="4"/>
      <x v="1"/>
    </i>
    <i r="6">
      <x v="117"/>
      <x v="4"/>
      <x v="1"/>
    </i>
    <i r="6">
      <x v="118"/>
      <x v="4"/>
      <x v="1"/>
    </i>
    <i r="6">
      <x v="119"/>
      <x v="4"/>
      <x v="1"/>
    </i>
    <i r="6">
      <x v="120"/>
      <x v="4"/>
      <x v="1"/>
    </i>
    <i r="5">
      <x v="22"/>
      <x v="121"/>
      <x v="4"/>
      <x v="1"/>
    </i>
    <i r="6">
      <x v="122"/>
      <x v="4"/>
      <x v="1"/>
    </i>
    <i r="6">
      <x v="123"/>
      <x v="4"/>
      <x v="1"/>
    </i>
    <i r="6">
      <x v="124"/>
      <x v="4"/>
      <x v="1"/>
    </i>
    <i r="5">
      <x v="61"/>
      <x v="125"/>
      <x v="4"/>
      <x v="1"/>
    </i>
    <i r="6">
      <x v="126"/>
      <x v="4"/>
      <x v="1"/>
    </i>
    <i r="6">
      <x v="127"/>
      <x v="4"/>
      <x v="1"/>
    </i>
    <i r="6">
      <x v="128"/>
      <x v="4"/>
      <x v="1"/>
    </i>
    <i r="6">
      <x v="129"/>
      <x v="4"/>
      <x v="1"/>
    </i>
    <i r="5">
      <x v="20"/>
      <x v="130"/>
      <x v="4"/>
      <x v="1"/>
    </i>
    <i r="6">
      <x v="131"/>
      <x v="4"/>
      <x v="1"/>
    </i>
    <i r="6">
      <x v="132"/>
      <x v="4"/>
      <x v="1"/>
    </i>
    <i r="6">
      <x v="133"/>
      <x v="4"/>
      <x v="1"/>
    </i>
    <i r="6">
      <x v="134"/>
      <x v="4"/>
      <x v="1"/>
    </i>
    <i r="5">
      <x v="44"/>
      <x v="135"/>
      <x v="4"/>
      <x v="1"/>
    </i>
    <i r="6">
      <x v="136"/>
      <x v="4"/>
      <x v="1"/>
    </i>
    <i r="6">
      <x v="137"/>
      <x v="4"/>
      <x v="1"/>
    </i>
    <i r="6">
      <x v="138"/>
      <x v="4"/>
      <x v="1"/>
    </i>
    <i r="6">
      <x v="139"/>
      <x v="4"/>
      <x v="1"/>
    </i>
    <i r="5">
      <x v="21"/>
      <x v="140"/>
      <x v="4"/>
      <x v="1"/>
    </i>
    <i r="6">
      <x v="141"/>
      <x v="4"/>
      <x v="1"/>
    </i>
    <i r="6">
      <x v="142"/>
      <x v="4"/>
      <x v="1"/>
    </i>
    <i r="6">
      <x v="143"/>
      <x v="4"/>
      <x v="1"/>
    </i>
    <i r="6">
      <x v="144"/>
      <x v="4"/>
      <x v="1"/>
    </i>
    <i r="5">
      <x v="45"/>
      <x v="145"/>
      <x v="4"/>
      <x v="1"/>
    </i>
    <i r="6">
      <x v="146"/>
      <x v="4"/>
      <x v="1"/>
    </i>
    <i r="6">
      <x v="147"/>
      <x v="4"/>
      <x v="1"/>
    </i>
    <i r="6">
      <x v="148"/>
      <x v="4"/>
      <x v="1"/>
    </i>
    <i r="6">
      <x v="149"/>
      <x v="4"/>
      <x v="1"/>
    </i>
    <i r="6">
      <x v="150"/>
      <x v="4"/>
      <x v="1"/>
    </i>
    <i r="5">
      <x v="46"/>
      <x v="151"/>
      <x v="4"/>
      <x v="1"/>
    </i>
    <i r="6">
      <x v="152"/>
      <x v="4"/>
      <x v="1"/>
    </i>
    <i r="6">
      <x v="153"/>
      <x v="4"/>
      <x v="1"/>
    </i>
    <i r="6">
      <x v="154"/>
      <x v="4"/>
      <x v="1"/>
    </i>
    <i r="6">
      <x v="155"/>
      <x v="4"/>
      <x v="1"/>
    </i>
    <i r="5">
      <x v="62"/>
      <x v="156"/>
      <x v="4"/>
      <x v="1"/>
    </i>
    <i r="6">
      <x v="157"/>
      <x v="4"/>
      <x v="1"/>
    </i>
    <i r="6">
      <x v="158"/>
      <x v="4"/>
      <x v="1"/>
    </i>
    <i r="6">
      <x v="159"/>
      <x v="4"/>
      <x v="1"/>
    </i>
    <i r="5">
      <x v="47"/>
      <x v="160"/>
      <x v="4"/>
      <x v="1"/>
    </i>
    <i r="6">
      <x v="161"/>
      <x v="4"/>
      <x v="1"/>
    </i>
    <i r="6">
      <x v="162"/>
      <x v="4"/>
      <x v="1"/>
    </i>
    <i r="6">
      <x v="163"/>
      <x v="4"/>
      <x v="1"/>
    </i>
    <i r="6">
      <x v="164"/>
      <x v="4"/>
      <x v="1"/>
    </i>
    <i r="5">
      <x v="63"/>
      <x v="165"/>
      <x v="4"/>
      <x v="1"/>
    </i>
    <i r="6">
      <x v="166"/>
      <x v="4"/>
      <x v="1"/>
    </i>
    <i r="6">
      <x v="167"/>
      <x v="4"/>
      <x v="1"/>
    </i>
    <i r="6">
      <x v="168"/>
      <x v="4"/>
      <x v="1"/>
    </i>
    <i r="6">
      <x v="169"/>
      <x v="4"/>
      <x v="1"/>
    </i>
    <i r="5">
      <x v="64"/>
      <x v="170"/>
      <x v="4"/>
      <x v="1"/>
    </i>
    <i r="6">
      <x v="171"/>
      <x v="4"/>
      <x v="1"/>
    </i>
    <i r="6">
      <x v="172"/>
      <x v="4"/>
      <x v="1"/>
    </i>
    <i r="6">
      <x v="173"/>
      <x v="4"/>
      <x v="1"/>
    </i>
    <i r="6">
      <x v="174"/>
      <x v="4"/>
      <x v="1"/>
    </i>
    <i r="6">
      <x v="175"/>
      <x v="4"/>
      <x v="1"/>
    </i>
    <i r="5">
      <x v="65"/>
      <x v="176"/>
      <x v="4"/>
      <x v="1"/>
    </i>
    <i r="6">
      <x v="177"/>
      <x v="4"/>
      <x v="1"/>
    </i>
    <i r="6">
      <x v="178"/>
      <x v="4"/>
      <x v="1"/>
    </i>
    <i r="6">
      <x v="179"/>
      <x v="4"/>
      <x v="1"/>
    </i>
    <i r="6">
      <x v="180"/>
      <x v="4"/>
      <x v="1"/>
    </i>
    <i r="5">
      <x v="66"/>
      <x v="181"/>
      <x v="4"/>
      <x v="1"/>
    </i>
    <i r="6">
      <x v="182"/>
      <x v="4"/>
      <x v="1"/>
    </i>
    <i r="6">
      <x v="183"/>
      <x v="4"/>
      <x v="1"/>
    </i>
    <i r="6">
      <x v="184"/>
      <x v="4"/>
      <x v="1"/>
    </i>
    <i r="5">
      <x v="67"/>
      <x v="185"/>
      <x v="4"/>
      <x v="1"/>
    </i>
    <i r="6">
      <x v="186"/>
      <x v="4"/>
      <x v="1"/>
    </i>
    <i r="6">
      <x v="187"/>
      <x v="4"/>
      <x v="1"/>
    </i>
    <i r="6">
      <x v="188"/>
      <x v="4"/>
      <x v="1"/>
    </i>
    <i r="6">
      <x v="189"/>
      <x v="4"/>
      <x v="1"/>
    </i>
    <i r="5">
      <x v="68"/>
      <x v="190"/>
      <x v="4"/>
      <x v="1"/>
    </i>
    <i r="6">
      <x v="191"/>
      <x v="4"/>
      <x v="1"/>
    </i>
    <i r="6">
      <x v="192"/>
      <x v="4"/>
      <x v="1"/>
    </i>
    <i r="6">
      <x v="193"/>
      <x v="4"/>
      <x v="1"/>
    </i>
    <i r="6">
      <x v="194"/>
      <x v="4"/>
      <x v="1"/>
    </i>
    <i r="3">
      <x v="23"/>
      <x v="140"/>
      <x v="62"/>
      <x v="195"/>
      <x v="4"/>
      <x/>
    </i>
    <i r="3">
      <x v="24"/>
      <x v="10"/>
      <x v="69"/>
      <x v="196"/>
      <x v="1"/>
      <x v="1"/>
    </i>
    <i r="3">
      <x v="25"/>
      <x v="11"/>
      <x v="70"/>
      <x v="197"/>
      <x v="1"/>
      <x v="1"/>
    </i>
    <i r="5">
      <x v="39"/>
      <x v="198"/>
      <x v="2"/>
      <x/>
    </i>
    <i r="5">
      <x v="58"/>
      <x v="199"/>
      <x v="2"/>
      <x/>
    </i>
    <i r="6">
      <x v="200"/>
      <x v="2"/>
      <x/>
    </i>
    <i r="5">
      <x v="23"/>
      <x v="201"/>
      <x/>
      <x/>
    </i>
    <i r="5">
      <x v="65"/>
      <x v="202"/>
      <x/>
      <x/>
    </i>
    <i r="3">
      <x v="26"/>
      <x v="135"/>
      <x v="63"/>
      <x v="203"/>
      <x/>
      <x/>
    </i>
    <i r="5">
      <x v="64"/>
      <x v="204"/>
      <x v="4"/>
      <x/>
    </i>
    <i r="3">
      <x v="27"/>
      <x v="130"/>
      <x v="59"/>
      <x v="205"/>
      <x/>
      <x/>
    </i>
    <i r="3">
      <x v="28"/>
      <x v="12"/>
      <x v="24"/>
      <x v="206"/>
      <x v="5"/>
      <x/>
    </i>
    <i r="3">
      <x v="29"/>
      <x v="13"/>
      <x v="71"/>
      <x v="207"/>
      <x v="1"/>
      <x/>
    </i>
    <i r="3">
      <x v="30"/>
      <x v="14"/>
      <x v="72"/>
      <x v="208"/>
      <x v="1"/>
      <x/>
    </i>
    <i r="5">
      <x v="73"/>
      <x v="209"/>
      <x v="1"/>
      <x/>
    </i>
    <i r="5">
      <x v="74"/>
      <x v="210"/>
      <x v="1"/>
      <x/>
    </i>
    <i r="5">
      <x v="75"/>
      <x v="211"/>
      <x v="1"/>
      <x/>
    </i>
    <i r="5">
      <x v="42"/>
      <x v="212"/>
      <x v="2"/>
      <x/>
    </i>
    <i r="5">
      <x v="58"/>
      <x v="213"/>
      <x v="2"/>
      <x/>
    </i>
    <i r="5">
      <x v="11"/>
      <x v="214"/>
      <x/>
      <x/>
    </i>
    <i r="5">
      <x v="62"/>
      <x v="215"/>
      <x/>
      <x/>
    </i>
    <i r="5">
      <x v="23"/>
      <x v="216"/>
      <x/>
      <x/>
    </i>
    <i r="3">
      <x v="31"/>
      <x v="141"/>
      <x v="62"/>
      <x v="217"/>
      <x/>
      <x/>
    </i>
    <i r="3">
      <x v="32"/>
      <x v="15"/>
      <x v="76"/>
      <x v="218"/>
      <x v="1"/>
      <x v="1"/>
    </i>
    <i r="3">
      <x v="33"/>
      <x v="16"/>
      <x v="77"/>
      <x v="219"/>
      <x v="1"/>
      <x/>
    </i>
    <i r="3">
      <x v="34"/>
      <x v="17"/>
      <x v="78"/>
      <x v="220"/>
      <x v="1"/>
      <x/>
    </i>
    <i r="5">
      <x v="79"/>
      <x v="221"/>
      <x v="4"/>
      <x/>
    </i>
    <i r="3">
      <x v="35"/>
      <x v="18"/>
      <x v="80"/>
      <x v="222"/>
      <x v="5"/>
      <x/>
    </i>
    <i r="3">
      <x v="36"/>
      <x v="19"/>
      <x v="81"/>
      <x v="223"/>
      <x v="1"/>
      <x v="1"/>
    </i>
    <i r="5">
      <x v="82"/>
      <x v="224"/>
      <x v="1"/>
      <x v="1"/>
    </i>
    <i r="5">
      <x v="58"/>
      <x v="225"/>
      <x v="2"/>
      <x/>
    </i>
    <i r="5">
      <x v="47"/>
      <x v="226"/>
      <x/>
      <x v="1"/>
    </i>
    <i r="3">
      <x v="37"/>
      <x v="20"/>
      <x v="83"/>
      <x v="227"/>
      <x v="3"/>
      <x v="1"/>
    </i>
    <i r="3">
      <x v="38"/>
      <x v="131"/>
      <x v="41"/>
      <x v="228"/>
      <x v="2"/>
      <x/>
    </i>
    <i r="6">
      <x v="229"/>
      <x v="2"/>
      <x/>
    </i>
    <i r="5">
      <x v="26"/>
      <x v="230"/>
      <x v="2"/>
      <x/>
    </i>
    <i r="6">
      <x v="231"/>
      <x v="2"/>
      <x/>
    </i>
    <i r="5">
      <x v="42"/>
      <x v="232"/>
      <x v="2"/>
      <x/>
    </i>
    <i r="6">
      <x v="233"/>
      <x v="2"/>
      <x/>
    </i>
    <i r="5">
      <x v="59"/>
      <x v="234"/>
      <x/>
      <x/>
    </i>
    <i r="6">
      <x v="235"/>
      <x/>
      <x/>
    </i>
    <i r="5">
      <x v="60"/>
      <x v="236"/>
      <x/>
      <x/>
    </i>
    <i r="5">
      <x v="62"/>
      <x v="237"/>
      <x/>
      <x/>
    </i>
    <i r="5">
      <x v="47"/>
      <x v="238"/>
      <x/>
      <x/>
    </i>
    <i r="5">
      <x v="63"/>
      <x v="239"/>
      <x/>
      <x/>
    </i>
    <i r="6">
      <x v="240"/>
      <x/>
      <x/>
    </i>
    <i r="5">
      <x v="66"/>
      <x v="241"/>
      <x/>
      <x/>
    </i>
    <i r="6">
      <x v="242"/>
      <x/>
      <x/>
    </i>
    <i r="6">
      <x v="243"/>
      <x/>
      <x/>
    </i>
    <i r="3">
      <x v="39"/>
      <x v="21"/>
      <x v="12"/>
      <x v="244"/>
      <x v="1"/>
      <x/>
    </i>
    <i r="5">
      <x v="84"/>
      <x v="245"/>
      <x v="2"/>
      <x/>
    </i>
    <i r="5">
      <x v="30"/>
      <x v="246"/>
      <x v="2"/>
      <x/>
    </i>
    <i r="5">
      <x v="41"/>
      <x v="247"/>
      <x v="2"/>
      <x/>
    </i>
    <i r="5">
      <x v="85"/>
      <x v="248"/>
      <x/>
      <x/>
    </i>
    <i r="5">
      <x v="19"/>
      <x v="249"/>
      <x/>
      <x/>
    </i>
    <i r="5">
      <x v="21"/>
      <x v="250"/>
      <x/>
      <x/>
    </i>
    <i r="5">
      <x v="86"/>
      <x v="251"/>
      <x/>
      <x/>
    </i>
    <i r="5">
      <x v="62"/>
      <x v="252"/>
      <x/>
      <x/>
    </i>
    <i r="5">
      <x v="63"/>
      <x v="253"/>
      <x/>
      <x/>
    </i>
    <i r="5">
      <x v="64"/>
      <x v="254"/>
      <x/>
      <x/>
    </i>
    <i r="5">
      <x v="66"/>
      <x v="255"/>
      <x/>
      <x/>
    </i>
    <i r="1">
      <x v="1"/>
      <x/>
      <x v="40"/>
      <x v="113"/>
      <x v="87"/>
      <x v="256"/>
      <x v="1"/>
      <x/>
    </i>
    <i r="5">
      <x v="88"/>
      <x v="257"/>
      <x v="1"/>
      <x/>
    </i>
    <i r="3">
      <x v="41"/>
      <x v="114"/>
      <x v="28"/>
      <x v="258"/>
      <x v="4"/>
      <x v="1"/>
    </i>
    <i r="5">
      <x v="58"/>
      <x v="259"/>
      <x v="4"/>
      <x v="1"/>
    </i>
    <i r="2">
      <x v="3"/>
      <x v="42"/>
      <x v="22"/>
      <x v="89"/>
      <x v="260"/>
      <x v="1"/>
      <x/>
    </i>
    <i r="5">
      <x v="57"/>
      <x v="261"/>
      <x v="2"/>
      <x/>
    </i>
    <i r="5">
      <x v="59"/>
      <x v="262"/>
      <x/>
      <x/>
    </i>
    <i r="3">
      <x v="43"/>
      <x v="23"/>
      <x v="90"/>
      <x v="263"/>
      <x v="1"/>
      <x/>
    </i>
    <i r="3">
      <x v="29"/>
      <x v="13"/>
      <x v="91"/>
      <x v="264"/>
      <x v="1"/>
      <x v="1"/>
    </i>
    <i r="5">
      <x v="92"/>
      <x v="265"/>
      <x v="1"/>
      <x/>
    </i>
    <i r="3">
      <x v="44"/>
      <x/>
      <x v="93"/>
      <x v="266"/>
      <x v="1"/>
      <x v="1"/>
    </i>
    <i>
      <x v="1"/>
      <x/>
      <x v="1"/>
      <x v="45"/>
      <x v="119"/>
      <x v="94"/>
      <x v="267"/>
      <x v="1"/>
      <x v="1"/>
    </i>
    <i r="5">
      <x v="95"/>
      <x v="268"/>
      <x v="1"/>
      <x v="1"/>
    </i>
    <i r="6">
      <x v="269"/>
      <x v="1"/>
      <x v="1"/>
    </i>
    <i r="5">
      <x v="96"/>
      <x v="270"/>
      <x v="1"/>
      <x v="1"/>
    </i>
    <i r="6">
      <x v="271"/>
      <x v="1"/>
      <x v="1"/>
    </i>
    <i r="5">
      <x v="97"/>
      <x v="272"/>
      <x v="1"/>
      <x v="1"/>
    </i>
    <i r="6">
      <x v="273"/>
      <x v="1"/>
      <x v="1"/>
    </i>
    <i r="5">
      <x v="98"/>
      <x v="274"/>
      <x v="1"/>
      <x v="1"/>
    </i>
    <i r="6">
      <x v="275"/>
      <x v="1"/>
      <x v="1"/>
    </i>
    <i r="5">
      <x v="50"/>
      <x v="276"/>
      <x v="1"/>
      <x v="1"/>
    </i>
    <i r="5">
      <x v="99"/>
      <x v="277"/>
      <x v="1"/>
      <x v="1"/>
    </i>
    <i r="5">
      <x v="100"/>
      <x v="278"/>
      <x v="1"/>
      <x v="1"/>
    </i>
    <i r="5">
      <x v="101"/>
      <x v="279"/>
      <x v="1"/>
      <x v="1"/>
    </i>
    <i r="5">
      <x v="102"/>
      <x v="280"/>
      <x v="1"/>
      <x v="1"/>
    </i>
    <i r="6">
      <x v="281"/>
      <x v="1"/>
      <x v="1"/>
    </i>
    <i r="5">
      <x v="103"/>
      <x v="282"/>
      <x v="1"/>
      <x v="1"/>
    </i>
    <i r="5">
      <x v="104"/>
      <x v="283"/>
      <x v="1"/>
      <x v="1"/>
    </i>
    <i r="5">
      <x v="105"/>
      <x v="284"/>
      <x v="1"/>
      <x v="1"/>
    </i>
    <i r="6">
      <x v="285"/>
      <x v="1"/>
      <x v="1"/>
    </i>
    <i r="5">
      <x v="106"/>
      <x v="286"/>
      <x v="1"/>
      <x v="1"/>
    </i>
    <i r="5">
      <x v="107"/>
      <x v="287"/>
      <x v="1"/>
      <x v="1"/>
    </i>
    <i r="5">
      <x v="108"/>
      <x v="288"/>
      <x v="1"/>
      <x v="1"/>
    </i>
    <i r="5">
      <x v="109"/>
      <x v="289"/>
      <x v="1"/>
      <x v="1"/>
    </i>
    <i r="5">
      <x v="110"/>
      <x v="290"/>
      <x v="1"/>
      <x v="1"/>
    </i>
    <i r="5">
      <x v="111"/>
      <x v="291"/>
      <x v="1"/>
      <x v="1"/>
    </i>
    <i r="5">
      <x v="112"/>
      <x v="292"/>
      <x v="1"/>
      <x v="1"/>
    </i>
    <i r="5">
      <x v="113"/>
      <x v="293"/>
      <x v="1"/>
      <x v="1"/>
    </i>
    <i r="6">
      <x v="294"/>
      <x v="1"/>
      <x v="1"/>
    </i>
    <i r="5">
      <x v="114"/>
      <x v="295"/>
      <x v="1"/>
      <x v="1"/>
    </i>
    <i r="5">
      <x v="115"/>
      <x v="296"/>
      <x v="5"/>
      <x v="1"/>
    </i>
    <i r="5">
      <x v="116"/>
      <x v="297"/>
      <x v="5"/>
      <x v="1"/>
    </i>
    <i r="5">
      <x v="117"/>
      <x v="298"/>
      <x v="5"/>
      <x v="1"/>
    </i>
    <i r="5">
      <x v="118"/>
      <x v="299"/>
      <x v="5"/>
      <x v="1"/>
    </i>
    <i r="6">
      <x v="300"/>
      <x v="5"/>
      <x v="1"/>
    </i>
    <i r="5">
      <x v="119"/>
      <x v="301"/>
      <x v="3"/>
      <x v="1"/>
    </i>
    <i r="5">
      <x v="120"/>
      <x v="302"/>
      <x v="3"/>
      <x v="1"/>
    </i>
    <i r="6">
      <x v="303"/>
      <x v="3"/>
      <x v="1"/>
    </i>
    <i r="5">
      <x v="121"/>
      <x v="304"/>
      <x v="2"/>
      <x v="1"/>
    </i>
    <i r="5">
      <x v="122"/>
      <x v="305"/>
      <x v="2"/>
      <x v="1"/>
    </i>
    <i r="5">
      <x v="123"/>
      <x v="306"/>
      <x v="2"/>
      <x v="1"/>
    </i>
    <i r="5">
      <x v="124"/>
      <x v="307"/>
      <x v="2"/>
      <x v="1"/>
    </i>
    <i r="5">
      <x v="125"/>
      <x v="308"/>
      <x v="4"/>
      <x v="1"/>
    </i>
    <i r="6">
      <x v="309"/>
      <x v="4"/>
      <x v="1"/>
    </i>
    <i r="5">
      <x v="126"/>
      <x v="310"/>
      <x v="4"/>
      <x v="1"/>
    </i>
    <i r="5">
      <x v="72"/>
      <x v="311"/>
      <x v="4"/>
      <x v="1"/>
    </i>
    <i r="5">
      <x v="127"/>
      <x v="312"/>
      <x v="4"/>
      <x v="1"/>
    </i>
    <i r="5">
      <x v="128"/>
      <x v="313"/>
      <x v="4"/>
      <x v="1"/>
    </i>
    <i r="5">
      <x v="129"/>
      <x v="314"/>
      <x v="4"/>
      <x v="1"/>
    </i>
    <i r="6">
      <x v="315"/>
      <x v="4"/>
      <x v="1"/>
    </i>
    <i r="5">
      <x v="130"/>
      <x v="316"/>
      <x v="4"/>
      <x v="1"/>
    </i>
    <i r="6">
      <x v="317"/>
      <x v="4"/>
      <x v="1"/>
    </i>
    <i r="5">
      <x v="131"/>
      <x v="318"/>
      <x v="4"/>
      <x v="1"/>
    </i>
    <i r="5">
      <x v="132"/>
      <x v="319"/>
      <x v="4"/>
      <x v="1"/>
    </i>
    <i r="5">
      <x v="133"/>
      <x v="320"/>
      <x v="4"/>
      <x v="1"/>
    </i>
    <i r="5">
      <x v="134"/>
      <x v="321"/>
      <x v="4"/>
      <x v="1"/>
    </i>
    <i r="5">
      <x v="135"/>
      <x v="322"/>
      <x v="4"/>
      <x v="1"/>
    </i>
    <i r="5">
      <x v="136"/>
      <x v="323"/>
      <x v="4"/>
      <x v="1"/>
    </i>
    <i r="5">
      <x v="32"/>
      <x v="324"/>
      <x v="4"/>
      <x v="1"/>
    </i>
    <i r="5">
      <x v="137"/>
      <x v="325"/>
      <x v="4"/>
      <x v="1"/>
    </i>
    <i r="5">
      <x v="138"/>
      <x v="326"/>
      <x v="4"/>
      <x v="1"/>
    </i>
    <i r="5">
      <x v="139"/>
      <x v="327"/>
      <x v="4"/>
      <x v="1"/>
    </i>
    <i r="5">
      <x v="140"/>
      <x v="328"/>
      <x v="4"/>
      <x v="1"/>
    </i>
    <i r="5">
      <x v="141"/>
      <x v="329"/>
      <x v="4"/>
      <x v="1"/>
    </i>
    <i r="6">
      <x v="330"/>
      <x v="4"/>
      <x v="1"/>
    </i>
    <i r="6">
      <x v="331"/>
      <x v="4"/>
      <x v="1"/>
    </i>
    <i r="5">
      <x v="142"/>
      <x v="332"/>
      <x v="4"/>
      <x v="1"/>
    </i>
    <i r="6">
      <x v="333"/>
      <x v="4"/>
      <x v="1"/>
    </i>
    <i r="5">
      <x v="143"/>
      <x v="334"/>
      <x v="4"/>
      <x v="1"/>
    </i>
    <i r="5">
      <x v="144"/>
      <x v="335"/>
      <x v="4"/>
      <x v="1"/>
    </i>
    <i r="5">
      <x v="145"/>
      <x v="336"/>
      <x v="4"/>
      <x v="1"/>
    </i>
    <i r="6">
      <x v="337"/>
      <x v="4"/>
      <x v="1"/>
    </i>
    <i r="5">
      <x v="146"/>
      <x v="338"/>
      <x v="4"/>
      <x v="1"/>
    </i>
    <i r="5">
      <x v="147"/>
      <x v="339"/>
      <x v="4"/>
      <x v="1"/>
    </i>
    <i r="5">
      <x v="148"/>
      <x v="340"/>
      <x v="4"/>
      <x v="1"/>
    </i>
    <i r="5">
      <x v="9"/>
      <x v="341"/>
      <x v="4"/>
      <x v="1"/>
    </i>
    <i r="5">
      <x v="149"/>
      <x v="342"/>
      <x v="4"/>
      <x v="1"/>
    </i>
    <i r="6">
      <x v="343"/>
      <x v="4"/>
      <x v="1"/>
    </i>
    <i r="5">
      <x v="16"/>
      <x v="344"/>
      <x v="4"/>
      <x v="8"/>
    </i>
    <i r="5">
      <x v="150"/>
      <x v="345"/>
      <x v="4"/>
      <x v="8"/>
    </i>
    <i r="5">
      <x v="17"/>
      <x v="346"/>
      <x v="4"/>
      <x v="7"/>
    </i>
    <i r="5">
      <x v="22"/>
      <x v="347"/>
      <x v="4"/>
      <x v="7"/>
    </i>
    <i r="5">
      <x v="65"/>
      <x v="348"/>
      <x v="4"/>
      <x v="7"/>
    </i>
    <i r="6">
      <x v="349"/>
      <x v="4"/>
      <x v="7"/>
    </i>
    <i r="5">
      <x v="66"/>
      <x v="350"/>
      <x v="4"/>
      <x v="7"/>
    </i>
    <i r="3">
      <x v="46"/>
      <x v="120"/>
      <x v="92"/>
      <x v="351"/>
      <x v="1"/>
      <x v="1"/>
    </i>
    <i r="6">
      <x v="352"/>
      <x v="1"/>
      <x v="1"/>
    </i>
    <i r="6">
      <x v="353"/>
      <x v="1"/>
      <x v="1"/>
    </i>
    <i r="5">
      <x v="151"/>
      <x v="354"/>
      <x v="1"/>
      <x v="1"/>
    </i>
    <i r="5">
      <x v="152"/>
      <x v="355"/>
      <x v="1"/>
      <x v="1"/>
    </i>
    <i r="5">
      <x v="153"/>
      <x v="356"/>
      <x v="1"/>
      <x v="1"/>
    </i>
    <i r="6">
      <x v="357"/>
      <x v="1"/>
      <x v="1"/>
    </i>
    <i r="5">
      <x v="154"/>
      <x v="358"/>
      <x v="1"/>
      <x v="1"/>
    </i>
    <i r="5">
      <x v="155"/>
      <x v="359"/>
      <x v="1"/>
      <x v="1"/>
    </i>
    <i r="5">
      <x v="156"/>
      <x v="360"/>
      <x v="1"/>
      <x v="1"/>
    </i>
    <i r="5">
      <x v="157"/>
      <x v="361"/>
      <x v="1"/>
      <x v="1"/>
    </i>
    <i r="6">
      <x v="362"/>
      <x v="1"/>
      <x v="1"/>
    </i>
    <i r="5">
      <x v="158"/>
      <x v="363"/>
      <x v="1"/>
      <x v="1"/>
    </i>
    <i r="6">
      <x v="364"/>
      <x v="1"/>
      <x v="1"/>
    </i>
    <i r="5">
      <x v="159"/>
      <x v="365"/>
      <x v="1"/>
      <x v="1"/>
    </i>
    <i r="5">
      <x v="160"/>
      <x v="366"/>
      <x v="1"/>
      <x v="1"/>
    </i>
    <i r="6">
      <x v="367"/>
      <x v="1"/>
      <x v="1"/>
    </i>
    <i r="5">
      <x v="161"/>
      <x v="368"/>
      <x v="1"/>
      <x v="1"/>
    </i>
    <i r="5">
      <x v="162"/>
      <x v="369"/>
      <x v="1"/>
      <x v="1"/>
    </i>
    <i r="5">
      <x v="163"/>
      <x v="370"/>
      <x v="1"/>
      <x v="1"/>
    </i>
    <i r="5">
      <x v="164"/>
      <x v="371"/>
      <x v="1"/>
      <x v="1"/>
    </i>
    <i r="6">
      <x v="372"/>
      <x v="1"/>
      <x v="1"/>
    </i>
    <i r="5">
      <x v="165"/>
      <x v="373"/>
      <x v="1"/>
      <x v="1"/>
    </i>
    <i r="5">
      <x v="166"/>
      <x v="374"/>
      <x v="1"/>
      <x v="1"/>
    </i>
    <i r="5">
      <x v="167"/>
      <x v="375"/>
      <x v="1"/>
      <x v="1"/>
    </i>
    <i r="5">
      <x v="168"/>
      <x v="376"/>
      <x v="1"/>
      <x v="1"/>
    </i>
    <i r="5">
      <x v="169"/>
      <x v="377"/>
      <x v="1"/>
      <x v="1"/>
    </i>
    <i r="5">
      <x v="170"/>
      <x v="378"/>
      <x v="1"/>
      <x v="1"/>
    </i>
    <i r="6">
      <x v="379"/>
      <x v="1"/>
      <x v="1"/>
    </i>
    <i r="5">
      <x v="171"/>
      <x v="380"/>
      <x v="1"/>
      <x v="1"/>
    </i>
    <i r="6">
      <x v="381"/>
      <x v="1"/>
      <x v="1"/>
    </i>
    <i r="5">
      <x v="172"/>
      <x v="382"/>
      <x v="1"/>
      <x v="1"/>
    </i>
    <i r="6">
      <x v="383"/>
      <x v="1"/>
      <x v="1"/>
    </i>
    <i r="6">
      <x v="384"/>
      <x v="1"/>
      <x v="1"/>
    </i>
    <i r="5">
      <x v="173"/>
      <x v="385"/>
      <x v="1"/>
      <x v="1"/>
    </i>
    <i r="5">
      <x v="174"/>
      <x v="386"/>
      <x v="1"/>
      <x v="1"/>
    </i>
    <i r="5">
      <x v="175"/>
      <x v="387"/>
      <x v="1"/>
      <x v="1"/>
    </i>
    <i r="5">
      <x v="176"/>
      <x v="388"/>
      <x v="1"/>
      <x v="1"/>
    </i>
    <i r="6">
      <x v="389"/>
      <x v="1"/>
      <x v="1"/>
    </i>
    <i r="5">
      <x v="177"/>
      <x v="390"/>
      <x v="1"/>
      <x v="1"/>
    </i>
    <i r="6">
      <x v="391"/>
      <x v="1"/>
      <x v="1"/>
    </i>
    <i r="5">
      <x v="178"/>
      <x v="392"/>
      <x v="1"/>
      <x v="1"/>
    </i>
    <i r="5">
      <x v="179"/>
      <x v="393"/>
      <x v="1"/>
      <x v="1"/>
    </i>
    <i r="5">
      <x v="180"/>
      <x v="394"/>
      <x v="1"/>
      <x v="1"/>
    </i>
    <i r="5">
      <x v="181"/>
      <x v="395"/>
      <x v="1"/>
      <x v="1"/>
    </i>
    <i r="5">
      <x v="182"/>
      <x v="396"/>
      <x v="1"/>
      <x v="1"/>
    </i>
    <i r="5">
      <x v="183"/>
      <x v="397"/>
      <x v="1"/>
      <x v="1"/>
    </i>
    <i r="6">
      <x v="398"/>
      <x v="1"/>
      <x v="1"/>
    </i>
    <i r="5">
      <x v="184"/>
      <x v="399"/>
      <x v="1"/>
      <x v="1"/>
    </i>
    <i r="5">
      <x v="185"/>
      <x v="400"/>
      <x v="1"/>
      <x v="1"/>
    </i>
    <i r="5">
      <x v="186"/>
      <x v="401"/>
      <x v="1"/>
      <x v="1"/>
    </i>
    <i r="6">
      <x v="402"/>
      <x v="1"/>
      <x v="1"/>
    </i>
    <i r="5">
      <x v="187"/>
      <x v="403"/>
      <x v="1"/>
      <x v="1"/>
    </i>
    <i r="5">
      <x v="188"/>
      <x v="404"/>
      <x v="1"/>
      <x v="1"/>
    </i>
    <i r="5">
      <x v="103"/>
      <x v="405"/>
      <x v="1"/>
      <x v="1"/>
    </i>
    <i r="5">
      <x v="189"/>
      <x v="406"/>
      <x v="1"/>
      <x v="1"/>
    </i>
    <i r="5">
      <x v="105"/>
      <x v="407"/>
      <x v="1"/>
      <x v="1"/>
    </i>
    <i r="6">
      <x v="285"/>
      <x v="1"/>
      <x v="1"/>
    </i>
    <i r="5">
      <x v="190"/>
      <x v="408"/>
      <x v="1"/>
      <x v="1"/>
    </i>
    <i r="5">
      <x v="191"/>
      <x v="409"/>
      <x v="1"/>
      <x v="1"/>
    </i>
    <i r="5">
      <x v="109"/>
      <x v="410"/>
      <x v="1"/>
      <x v="1"/>
    </i>
    <i r="6">
      <x v="289"/>
      <x v="1"/>
      <x v="1"/>
    </i>
    <i r="6">
      <x v="411"/>
      <x v="1"/>
      <x v="1"/>
    </i>
    <i r="5">
      <x v="110"/>
      <x v="290"/>
      <x v="1"/>
      <x v="1"/>
    </i>
    <i r="5">
      <x v="111"/>
      <x v="412"/>
      <x v="1"/>
      <x v="1"/>
    </i>
    <i r="5">
      <x v="81"/>
      <x v="413"/>
      <x v="1"/>
      <x v="1"/>
    </i>
    <i r="5">
      <x v="192"/>
      <x v="414"/>
      <x v="1"/>
      <x v="1"/>
    </i>
    <i r="5">
      <x v="193"/>
      <x v="415"/>
      <x v="1"/>
      <x v="1"/>
    </i>
    <i r="6">
      <x v="416"/>
      <x v="1"/>
      <x v="1"/>
    </i>
    <i r="5">
      <x v="194"/>
      <x v="417"/>
      <x v="1"/>
      <x v="1"/>
    </i>
    <i r="6">
      <x v="418"/>
      <x v="1"/>
      <x v="1"/>
    </i>
    <i r="5">
      <x v="195"/>
      <x v="419"/>
      <x v="1"/>
      <x v="1"/>
    </i>
    <i r="5">
      <x v="196"/>
      <x v="420"/>
      <x v="5"/>
      <x v="1"/>
    </i>
    <i r="5">
      <x v="197"/>
      <x v="421"/>
      <x v="5"/>
      <x v="1"/>
    </i>
    <i r="6">
      <x v="422"/>
      <x v="5"/>
      <x v="1"/>
    </i>
    <i r="5">
      <x v="116"/>
      <x v="297"/>
      <x v="5"/>
      <x v="1"/>
    </i>
    <i r="6">
      <x v="423"/>
      <x v="5"/>
      <x v="1"/>
    </i>
    <i r="5">
      <x v="118"/>
      <x v="299"/>
      <x v="5"/>
      <x v="1"/>
    </i>
    <i r="5">
      <x v="198"/>
      <x v="424"/>
      <x v="5"/>
      <x v="1"/>
    </i>
    <i r="5">
      <x v="199"/>
      <x v="425"/>
      <x v="5"/>
      <x v="1"/>
    </i>
    <i r="5">
      <x v="200"/>
      <x v="426"/>
      <x v="3"/>
      <x v="1"/>
    </i>
    <i r="5">
      <x v="201"/>
      <x v="427"/>
      <x v="3"/>
      <x v="1"/>
    </i>
    <i r="6">
      <x v="428"/>
      <x v="3"/>
      <x v="1"/>
    </i>
    <i r="5">
      <x v="202"/>
      <x v="429"/>
      <x v="3"/>
      <x v="1"/>
    </i>
    <i r="5">
      <x v="203"/>
      <x v="430"/>
      <x v="3"/>
      <x v="1"/>
    </i>
    <i r="5">
      <x v="121"/>
      <x v="431"/>
      <x v="2"/>
      <x v="1"/>
    </i>
    <i r="5">
      <x v="204"/>
      <x v="432"/>
      <x v="2"/>
      <x v="1"/>
    </i>
    <i r="6">
      <x v="433"/>
      <x v="2"/>
      <x v="1"/>
    </i>
    <i r="5">
      <x v="205"/>
      <x v="434"/>
      <x v="2"/>
      <x v="1"/>
    </i>
    <i r="6">
      <x v="435"/>
      <x v="2"/>
      <x v="1"/>
    </i>
    <i r="5">
      <x v="206"/>
      <x v="436"/>
      <x v="2"/>
      <x v="1"/>
    </i>
    <i r="5">
      <x v="207"/>
      <x v="437"/>
      <x/>
      <x v="1"/>
    </i>
    <i r="5">
      <x v="208"/>
      <x v="438"/>
      <x/>
      <x v="1"/>
    </i>
    <i r="6">
      <x v="439"/>
      <x/>
      <x v="1"/>
    </i>
    <i r="5">
      <x v="209"/>
      <x v="440"/>
      <x/>
      <x v="1"/>
    </i>
    <i r="5">
      <x v="210"/>
      <x v="441"/>
      <x v="4"/>
      <x v="1"/>
    </i>
    <i r="5">
      <x v="211"/>
      <x v="442"/>
      <x v="4"/>
      <x v="1"/>
    </i>
    <i r="5">
      <x v="212"/>
      <x v="443"/>
      <x v="4"/>
      <x v="1"/>
    </i>
    <i r="5">
      <x v="213"/>
      <x v="444"/>
      <x v="4"/>
      <x v="1"/>
    </i>
    <i r="5">
      <x v="214"/>
      <x v="445"/>
      <x v="4"/>
      <x v="1"/>
    </i>
    <i r="5">
      <x v="215"/>
      <x v="446"/>
      <x v="4"/>
      <x v="1"/>
    </i>
    <i r="5">
      <x v="75"/>
      <x v="447"/>
      <x v="4"/>
      <x v="1"/>
    </i>
    <i r="5">
      <x v="216"/>
      <x v="448"/>
      <x v="4"/>
      <x v="1"/>
    </i>
    <i r="5">
      <x v="217"/>
      <x v="449"/>
      <x v="4"/>
      <x v="1"/>
    </i>
    <i r="5">
      <x v="218"/>
      <x v="450"/>
      <x v="4"/>
      <x v="1"/>
    </i>
    <i r="5">
      <x v="130"/>
      <x v="451"/>
      <x v="4"/>
      <x v="1"/>
    </i>
    <i r="5">
      <x v="219"/>
      <x v="452"/>
      <x v="4"/>
      <x v="1"/>
    </i>
    <i r="5">
      <x v="131"/>
      <x v="453"/>
      <x v="4"/>
      <x v="1"/>
    </i>
    <i r="6">
      <x v="454"/>
      <x v="4"/>
      <x v="1"/>
    </i>
    <i r="5">
      <x v="220"/>
      <x v="455"/>
      <x v="4"/>
      <x v="1"/>
    </i>
    <i r="5">
      <x v="221"/>
      <x v="456"/>
      <x v="4"/>
      <x v="1"/>
    </i>
    <i r="5">
      <x v="222"/>
      <x v="457"/>
      <x v="4"/>
      <x v="1"/>
    </i>
    <i r="6">
      <x v="458"/>
      <x v="4"/>
      <x v="1"/>
    </i>
    <i r="5">
      <x v="223"/>
      <x v="459"/>
      <x v="4"/>
      <x v="1"/>
    </i>
    <i r="5">
      <x v="224"/>
      <x v="460"/>
      <x v="4"/>
      <x v="1"/>
    </i>
    <i r="5">
      <x v="225"/>
      <x v="461"/>
      <x v="4"/>
      <x v="1"/>
    </i>
    <i r="5">
      <x v="226"/>
      <x v="462"/>
      <x v="4"/>
      <x v="1"/>
    </i>
    <i r="5">
      <x v="227"/>
      <x v="463"/>
      <x v="4"/>
      <x v="1"/>
    </i>
    <i r="5">
      <x v="228"/>
      <x v="464"/>
      <x v="4"/>
      <x v="1"/>
    </i>
    <i r="6">
      <x v="465"/>
      <x v="4"/>
      <x v="1"/>
    </i>
    <i r="6">
      <x v="466"/>
      <x v="4"/>
      <x v="1"/>
    </i>
    <i r="6">
      <x v="467"/>
      <x v="4"/>
      <x v="1"/>
    </i>
    <i r="5">
      <x v="229"/>
      <x v="468"/>
      <x v="4"/>
      <x v="1"/>
    </i>
    <i r="5">
      <x v="230"/>
      <x v="469"/>
      <x v="4"/>
      <x v="1"/>
    </i>
    <i r="5">
      <x v="231"/>
      <x v="470"/>
      <x v="4"/>
      <x v="1"/>
    </i>
    <i r="5">
      <x v="232"/>
      <x v="471"/>
      <x v="4"/>
      <x v="1"/>
    </i>
    <i r="6">
      <x v="472"/>
      <x v="4"/>
      <x v="1"/>
    </i>
    <i r="6">
      <x v="473"/>
      <x v="4"/>
      <x v="1"/>
    </i>
    <i r="5">
      <x v="233"/>
      <x v="474"/>
      <x v="4"/>
      <x v="1"/>
    </i>
    <i r="5">
      <x v="234"/>
      <x v="475"/>
      <x v="4"/>
      <x v="1"/>
    </i>
    <i r="5">
      <x v="235"/>
      <x v="476"/>
      <x v="4"/>
      <x v="1"/>
    </i>
    <i r="5">
      <x v="236"/>
      <x v="477"/>
      <x v="4"/>
      <x v="1"/>
    </i>
    <i r="5">
      <x v="237"/>
      <x v="478"/>
      <x v="4"/>
      <x v="1"/>
    </i>
    <i r="5">
      <x v="144"/>
      <x v="479"/>
      <x v="4"/>
      <x v="1"/>
    </i>
    <i r="6">
      <x v="480"/>
      <x v="4"/>
      <x v="1"/>
    </i>
    <i r="5">
      <x v="238"/>
      <x v="481"/>
      <x v="4"/>
      <x v="1"/>
    </i>
    <i r="5">
      <x v="239"/>
      <x v="482"/>
      <x v="4"/>
      <x v="1"/>
    </i>
    <i r="6">
      <x v="483"/>
      <x v="4"/>
      <x v="1"/>
    </i>
    <i r="6">
      <x v="484"/>
      <x v="4"/>
      <x v="1"/>
    </i>
    <i r="5">
      <x v="240"/>
      <x v="485"/>
      <x v="4"/>
      <x v="1"/>
    </i>
    <i r="5">
      <x v="146"/>
      <x v="486"/>
      <x v="4"/>
      <x v="1"/>
    </i>
    <i r="5">
      <x v="149"/>
      <x v="342"/>
      <x v="4"/>
      <x v="1"/>
    </i>
    <i r="5">
      <x v="15"/>
      <x v="487"/>
      <x v="4"/>
      <x v="1"/>
    </i>
    <i r="5">
      <x v="241"/>
      <x v="488"/>
      <x v="4"/>
      <x v="9"/>
    </i>
    <i r="5">
      <x v="42"/>
      <x v="489"/>
      <x v="4"/>
      <x v="7"/>
    </i>
    <i r="6">
      <x v="490"/>
      <x v="4"/>
      <x v="7"/>
    </i>
    <i r="5">
      <x v="58"/>
      <x v="491"/>
      <x v="4"/>
      <x v="7"/>
    </i>
    <i r="5">
      <x v="60"/>
      <x v="492"/>
      <x v="4"/>
      <x v="7"/>
    </i>
    <i r="6">
      <x v="493"/>
      <x v="4"/>
      <x v="7"/>
    </i>
    <i r="6">
      <x v="494"/>
      <x v="4"/>
      <x v="10"/>
    </i>
    <i r="5">
      <x v="19"/>
      <x v="495"/>
      <x v="4"/>
      <x v="7"/>
    </i>
    <i r="5">
      <x v="44"/>
      <x v="496"/>
      <x v="4"/>
      <x v="7"/>
    </i>
    <i r="6">
      <x v="497"/>
      <x v="4"/>
      <x v="7"/>
    </i>
    <i r="6">
      <x v="498"/>
      <x v="4"/>
      <x v="7"/>
    </i>
    <i r="5">
      <x v="21"/>
      <x v="499"/>
      <x v="4"/>
      <x v="7"/>
    </i>
    <i r="5">
      <x v="62"/>
      <x v="500"/>
      <x v="4"/>
      <x v="7"/>
    </i>
    <i r="5">
      <x v="66"/>
      <x v="501"/>
      <x v="4"/>
      <x v="7"/>
    </i>
    <i r="6">
      <x v="502"/>
      <x v="4"/>
      <x v="7"/>
    </i>
    <i r="6">
      <x v="350"/>
      <x v="4"/>
      <x v="7"/>
    </i>
    <i r="6">
      <x v="503"/>
      <x v="4"/>
      <x v="7"/>
    </i>
    <i r="3">
      <x v="47"/>
      <x v="121"/>
      <x v="242"/>
      <x v="504"/>
      <x v="4"/>
      <x v="1"/>
    </i>
    <i r="5">
      <x v="243"/>
      <x v="505"/>
      <x v="4"/>
      <x v="1"/>
    </i>
    <i r="5">
      <x v="244"/>
      <x v="506"/>
      <x v="4"/>
      <x v="1"/>
    </i>
    <i r="5">
      <x v="72"/>
      <x v="311"/>
      <x v="4"/>
      <x v="1"/>
    </i>
    <i r="5">
      <x v="13"/>
      <x v="507"/>
      <x v="4"/>
      <x v="1"/>
    </i>
    <i r="5">
      <x v="245"/>
      <x v="508"/>
      <x v="4"/>
      <x v="1"/>
    </i>
    <i r="5">
      <x v="129"/>
      <x v="509"/>
      <x v="4"/>
      <x v="1"/>
    </i>
    <i r="5">
      <x v="246"/>
      <x v="510"/>
      <x v="4"/>
      <x v="1"/>
    </i>
    <i r="5">
      <x v="229"/>
      <x v="511"/>
      <x v="4"/>
      <x v="1"/>
    </i>
    <i r="5">
      <x v="247"/>
      <x v="512"/>
      <x v="4"/>
      <x v="1"/>
    </i>
    <i r="5">
      <x v="140"/>
      <x v="328"/>
      <x v="4"/>
      <x v="1"/>
    </i>
    <i r="5">
      <x v="248"/>
      <x v="513"/>
      <x v="4"/>
      <x v="1"/>
    </i>
    <i r="5">
      <x v="80"/>
      <x v="514"/>
      <x v="4"/>
      <x v="1"/>
    </i>
    <i r="5">
      <x v="249"/>
      <x v="515"/>
      <x v="4"/>
      <x v="1"/>
    </i>
    <i r="5">
      <x v="250"/>
      <x v="516"/>
      <x v="4"/>
      <x v="7"/>
    </i>
    <i r="5">
      <x v="67"/>
      <x v="517"/>
      <x v="4"/>
      <x v="7"/>
    </i>
    <i r="3">
      <x v="48"/>
      <x v="122"/>
      <x v="251"/>
      <x v="518"/>
      <x v="1"/>
      <x v="1"/>
    </i>
    <i r="6">
      <x v="519"/>
      <x v="1"/>
      <x v="1"/>
    </i>
    <i r="6">
      <x v="520"/>
      <x v="1"/>
      <x v="1"/>
    </i>
    <i r="5">
      <x v="252"/>
      <x v="521"/>
      <x v="1"/>
      <x v="1"/>
    </i>
    <i r="5">
      <x v="253"/>
      <x v="522"/>
      <x v="1"/>
      <x v="1"/>
    </i>
    <i r="6">
      <x v="523"/>
      <x v="1"/>
      <x v="1"/>
    </i>
    <i r="3">
      <x v="49"/>
      <x v="132"/>
      <x v="22"/>
      <x v="524"/>
      <x v="4"/>
      <x v="7"/>
    </i>
    <i r="5">
      <x v="46"/>
      <x v="525"/>
      <x v="4"/>
      <x v="7"/>
    </i>
    <i r="3">
      <x v="50"/>
      <x v="123"/>
      <x v="254"/>
      <x v="526"/>
      <x v="1"/>
      <x v="1"/>
    </i>
    <i r="5">
      <x v="255"/>
      <x v="527"/>
      <x v="1"/>
      <x v="1"/>
    </i>
    <i r="6">
      <x v="528"/>
      <x v="1"/>
      <x v="1"/>
    </i>
    <i r="5">
      <x v="179"/>
      <x v="529"/>
      <x v="1"/>
      <x v="1"/>
    </i>
    <i r="6">
      <x v="393"/>
      <x v="1"/>
      <x v="1"/>
    </i>
    <i r="5">
      <x v="256"/>
      <x v="530"/>
      <x v="1"/>
      <x v="1"/>
    </i>
    <i r="6">
      <x v="531"/>
      <x v="1"/>
      <x v="1"/>
    </i>
    <i r="5">
      <x v="257"/>
      <x v="532"/>
      <x v="4"/>
      <x v="1"/>
    </i>
    <i r="5">
      <x v="6"/>
      <x v="533"/>
      <x v="4"/>
      <x v="1"/>
    </i>
    <i r="5">
      <x v="258"/>
      <x v="534"/>
      <x v="4"/>
      <x v="8"/>
    </i>
    <i r="5">
      <x v="17"/>
      <x v="535"/>
      <x v="4"/>
      <x v="11"/>
    </i>
    <i r="5">
      <x v="65"/>
      <x v="536"/>
      <x v="4"/>
      <x v="12"/>
    </i>
    <i r="6">
      <x v="537"/>
      <x v="4"/>
      <x v="13"/>
    </i>
    <i r="3">
      <x v="10"/>
      <x v="124"/>
      <x v="259"/>
      <x v="538"/>
      <x/>
      <x v="1"/>
    </i>
    <i r="3">
      <x v="51"/>
      <x v="125"/>
      <x v="162"/>
      <x v="539"/>
      <x v="1"/>
      <x v="1"/>
    </i>
    <i r="5">
      <x v="169"/>
      <x v="540"/>
      <x v="1"/>
      <x v="1"/>
    </i>
    <i r="5">
      <x v="260"/>
      <x v="541"/>
      <x v="1"/>
      <x v="1"/>
    </i>
    <i r="5">
      <x v="261"/>
      <x v="351"/>
      <x v="5"/>
      <x v="1"/>
    </i>
    <i r="5">
      <x v="262"/>
      <x v="542"/>
      <x v="5"/>
      <x v="1"/>
    </i>
    <i r="5">
      <x v="263"/>
      <x v="543"/>
      <x v="3"/>
      <x v="1"/>
    </i>
    <i r="5">
      <x v="264"/>
      <x v="544"/>
      <x v="4"/>
      <x v="1"/>
    </i>
    <i r="3">
      <x v="52"/>
      <x v="126"/>
      <x v="265"/>
      <x v="545"/>
      <x v="1"/>
      <x v="1"/>
    </i>
    <i r="6">
      <x v="546"/>
      <x v="1"/>
      <x v="1"/>
    </i>
    <i r="6">
      <x v="547"/>
      <x v="1"/>
      <x v="1"/>
    </i>
    <i r="5">
      <x v="266"/>
      <x v="548"/>
      <x v="1"/>
      <x v="1"/>
    </i>
    <i r="6">
      <x v="549"/>
      <x v="1"/>
      <x v="1"/>
    </i>
    <i r="5">
      <x v="267"/>
      <x v="550"/>
      <x v="1"/>
      <x v="1"/>
    </i>
    <i r="3">
      <x v="53"/>
      <x v="127"/>
      <x v="268"/>
      <x v="551"/>
      <x v="1"/>
      <x v="1"/>
    </i>
    <i r="6">
      <x v="552"/>
      <x v="1"/>
      <x v="1"/>
    </i>
    <i r="5">
      <x v="269"/>
      <x v="553"/>
      <x v="1"/>
      <x v="1"/>
    </i>
    <i r="6">
      <x v="554"/>
      <x v="1"/>
      <x v="1"/>
    </i>
    <i r="5">
      <x v="254"/>
      <x v="555"/>
      <x v="1"/>
      <x v="1"/>
    </i>
    <i r="6">
      <x v="526"/>
      <x v="1"/>
      <x v="1"/>
    </i>
    <i r="6">
      <x v="556"/>
      <x v="1"/>
      <x v="1"/>
    </i>
    <i r="6">
      <x v="557"/>
      <x v="1"/>
      <x v="1"/>
    </i>
    <i r="5">
      <x v="270"/>
      <x v="558"/>
      <x v="1"/>
      <x v="1"/>
    </i>
    <i r="5">
      <x v="260"/>
      <x v="541"/>
      <x v="1"/>
      <x v="1"/>
    </i>
    <i r="6">
      <x v="559"/>
      <x v="1"/>
      <x v="1"/>
    </i>
    <i r="5">
      <x v="176"/>
      <x v="560"/>
      <x v="1"/>
      <x v="1"/>
    </i>
    <i r="6">
      <x v="561"/>
      <x v="1"/>
      <x v="1"/>
    </i>
    <i r="6">
      <x v="562"/>
      <x v="1"/>
      <x v="1"/>
    </i>
    <i r="5">
      <x v="271"/>
      <x v="563"/>
      <x v="1"/>
      <x v="1"/>
    </i>
    <i r="6">
      <x v="564"/>
      <x v="1"/>
      <x v="1"/>
    </i>
    <i r="5">
      <x v="272"/>
      <x v="565"/>
      <x v="1"/>
      <x v="1"/>
    </i>
    <i r="5">
      <x v="178"/>
      <x v="566"/>
      <x v="1"/>
      <x v="1"/>
    </i>
    <i r="5">
      <x v="182"/>
      <x v="567"/>
      <x v="1"/>
      <x v="1"/>
    </i>
    <i r="5">
      <x v="273"/>
      <x v="568"/>
      <x v="1"/>
      <x v="1"/>
    </i>
    <i r="5">
      <x v="274"/>
      <x v="569"/>
      <x v="1"/>
      <x v="1"/>
    </i>
    <i r="5">
      <x v="275"/>
      <x v="570"/>
      <x v="1"/>
      <x v="1"/>
    </i>
    <i r="5">
      <x v="111"/>
      <x v="571"/>
      <x v="1"/>
      <x v="1"/>
    </i>
    <i r="5">
      <x v="276"/>
      <x v="572"/>
      <x v="1"/>
      <x v="1"/>
    </i>
    <i r="5">
      <x v="277"/>
      <x v="573"/>
      <x/>
      <x v="1"/>
    </i>
    <i r="5">
      <x v="211"/>
      <x v="574"/>
      <x v="4"/>
      <x v="1"/>
    </i>
    <i r="5">
      <x v="278"/>
      <x v="575"/>
      <x v="4"/>
      <x v="1"/>
    </i>
    <i r="5">
      <x v="243"/>
      <x v="505"/>
      <x v="4"/>
      <x v="1"/>
    </i>
    <i r="5">
      <x v="72"/>
      <x v="311"/>
      <x v="4"/>
      <x v="1"/>
    </i>
    <i r="5">
      <x v="129"/>
      <x v="576"/>
      <x v="4"/>
      <x v="1"/>
    </i>
    <i r="5">
      <x v="246"/>
      <x v="510"/>
      <x v="4"/>
      <x v="1"/>
    </i>
    <i r="5">
      <x v="279"/>
      <x v="577"/>
      <x v="4"/>
      <x v="1"/>
    </i>
    <i r="5">
      <x v="133"/>
      <x v="578"/>
      <x v="4"/>
      <x v="1"/>
    </i>
    <i r="5">
      <x v="136"/>
      <x v="579"/>
      <x v="4"/>
      <x v="1"/>
    </i>
    <i r="5">
      <x v="280"/>
      <x v="580"/>
      <x v="4"/>
      <x v="1"/>
    </i>
    <i r="5">
      <x v="236"/>
      <x v="581"/>
      <x v="4"/>
      <x v="1"/>
    </i>
    <i r="6">
      <x v="582"/>
      <x v="4"/>
      <x v="1"/>
    </i>
    <i r="5">
      <x v="7"/>
      <x v="583"/>
      <x v="4"/>
      <x v="1"/>
    </i>
    <i r="5">
      <x v="250"/>
      <x v="584"/>
      <x v="4"/>
      <x v="7"/>
    </i>
    <i r="5">
      <x v="67"/>
      <x v="517"/>
      <x v="4"/>
      <x v="7"/>
    </i>
    <i r="3">
      <x v="54"/>
      <x v="128"/>
      <x v="281"/>
      <x v="585"/>
      <x v="4"/>
      <x v="1"/>
    </i>
    <i r="5">
      <x v="226"/>
      <x v="586"/>
      <x v="4"/>
      <x v="1"/>
    </i>
    <i r="5">
      <x v="136"/>
      <x v="323"/>
      <x v="4"/>
      <x v="1"/>
    </i>
    <i r="5">
      <x v="282"/>
      <x v="587"/>
      <x v="4"/>
      <x v="1"/>
    </i>
    <i r="5">
      <x v="229"/>
      <x v="588"/>
      <x v="4"/>
      <x v="1"/>
    </i>
    <i r="5">
      <x v="283"/>
      <x v="589"/>
      <x v="4"/>
      <x v="1"/>
    </i>
    <i r="5">
      <x v="284"/>
      <x v="590"/>
      <x v="4"/>
      <x v="1"/>
    </i>
    <i r="6">
      <x v="591"/>
      <x v="4"/>
      <x v="1"/>
    </i>
    <i r="5">
      <x v="285"/>
      <x v="592"/>
      <x v="4"/>
      <x v="1"/>
    </i>
    <i r="5">
      <x v="286"/>
      <x v="593"/>
      <x v="4"/>
      <x v="1"/>
    </i>
    <i r="5">
      <x v="287"/>
      <x v="594"/>
      <x v="4"/>
      <x v="1"/>
    </i>
    <i r="5">
      <x v="4"/>
      <x v="595"/>
      <x v="4"/>
      <x v="1"/>
    </i>
    <i r="5">
      <x v="236"/>
      <x v="582"/>
      <x v="4"/>
      <x v="1"/>
    </i>
    <i r="5">
      <x v="237"/>
      <x v="596"/>
      <x v="4"/>
      <x v="1"/>
    </i>
    <i r="5">
      <x v="288"/>
      <x v="597"/>
      <x v="4"/>
      <x v="1"/>
    </i>
    <i r="5">
      <x v="144"/>
      <x v="480"/>
      <x v="4"/>
      <x v="1"/>
    </i>
    <i r="5">
      <x v="89"/>
      <x v="598"/>
      <x v="4"/>
      <x v="1"/>
    </i>
    <i r="5">
      <x v="289"/>
      <x v="599"/>
      <x v="4"/>
      <x v="1"/>
    </i>
    <i r="5">
      <x v="290"/>
      <x v="600"/>
      <x v="4"/>
      <x v="1"/>
    </i>
    <i r="5">
      <x v="80"/>
      <x v="601"/>
      <x v="4"/>
      <x v="1"/>
    </i>
    <i r="5">
      <x v="291"/>
      <x v="602"/>
      <x v="4"/>
      <x v="1"/>
    </i>
    <i r="6">
      <x v="603"/>
      <x v="4"/>
      <x v="1"/>
    </i>
    <i r="5">
      <x v="147"/>
      <x v="604"/>
      <x v="4"/>
      <x v="1"/>
    </i>
    <i r="5">
      <x v="249"/>
      <x v="605"/>
      <x v="4"/>
      <x v="1"/>
    </i>
    <i r="5">
      <x v="292"/>
      <x v="606"/>
      <x v="4"/>
      <x v="8"/>
    </i>
    <i r="5">
      <x v="293"/>
      <x v="607"/>
      <x v="4"/>
      <x v="8"/>
    </i>
    <i r="5">
      <x v="16"/>
      <x v="608"/>
      <x v="4"/>
      <x v="8"/>
    </i>
    <i r="5">
      <x v="8"/>
      <x v="609"/>
      <x v="4"/>
      <x v="8"/>
    </i>
    <i r="5">
      <x v="38"/>
      <x v="610"/>
      <x v="4"/>
      <x v="8"/>
    </i>
    <i r="6">
      <x v="611"/>
      <x v="4"/>
      <x v="8"/>
    </i>
    <i r="5">
      <x v="294"/>
      <x v="612"/>
      <x v="4"/>
      <x v="8"/>
    </i>
    <i r="5">
      <x v="41"/>
      <x v="613"/>
      <x v="4"/>
      <x v="7"/>
    </i>
    <i r="5">
      <x v="19"/>
      <x v="614"/>
      <x v="4"/>
      <x v="7"/>
    </i>
    <i r="5">
      <x v="44"/>
      <x v="615"/>
      <x v="4"/>
      <x v="7"/>
    </i>
    <i r="5">
      <x v="65"/>
      <x v="537"/>
      <x v="4"/>
      <x v="13"/>
    </i>
    <i r="5">
      <x v="66"/>
      <x v="616"/>
      <x v="4"/>
      <x v="7"/>
    </i>
    <i r="2">
      <x v="4"/>
      <x v="55"/>
      <x v="115"/>
      <x v="141"/>
      <x v="617"/>
      <x v="1"/>
      <x v="1"/>
    </i>
    <i r="6">
      <x v="618"/>
      <x v="1"/>
      <x v="1"/>
    </i>
    <i r="3">
      <x v="56"/>
      <x v="116"/>
      <x v="286"/>
      <x v="617"/>
      <x v="1"/>
      <x v="1"/>
    </i>
    <i r="2">
      <x v="3"/>
      <x v="57"/>
      <x v="136"/>
      <x v="44"/>
      <x v="619"/>
      <x v="4"/>
      <x v="7"/>
    </i>
    <i r="5">
      <x v="64"/>
      <x v="620"/>
      <x v="4"/>
      <x v="7"/>
    </i>
    <i r="5">
      <x v="65"/>
      <x v="621"/>
      <x v="4"/>
      <x v="7"/>
    </i>
    <i r="3">
      <x v="58"/>
      <x v="24"/>
      <x v="295"/>
      <x v="622"/>
      <x v="5"/>
      <x v="1"/>
    </i>
    <i r="6">
      <x v="623"/>
      <x v="5"/>
      <x v="1"/>
    </i>
    <i r="5">
      <x v="290"/>
      <x v="624"/>
      <x v="5"/>
      <x v="1"/>
    </i>
    <i r="5">
      <x v="296"/>
      <x v="625"/>
      <x v="5"/>
      <x v="1"/>
    </i>
    <i r="5">
      <x v="264"/>
      <x v="626"/>
      <x v="5"/>
      <x/>
    </i>
    <i r="6">
      <x v="627"/>
      <x v="5"/>
      <x/>
    </i>
    <i r="6">
      <x v="628"/>
      <x v="5"/>
      <x/>
    </i>
    <i r="6">
      <x v="629"/>
      <x v="5"/>
      <x/>
    </i>
    <i r="6">
      <x v="630"/>
      <x v="5"/>
      <x/>
    </i>
    <i r="6">
      <x v="631"/>
      <x v="5"/>
      <x/>
    </i>
    <i r="5">
      <x v="80"/>
      <x v="632"/>
      <x v="3"/>
      <x v="1"/>
    </i>
    <i r="5">
      <x v="145"/>
      <x v="633"/>
      <x v="3"/>
      <x v="1"/>
    </i>
    <i r="6">
      <x v="634"/>
      <x v="3"/>
      <x/>
    </i>
    <i r="6">
      <x v="635"/>
      <x v="3"/>
      <x/>
    </i>
    <i r="6">
      <x v="636"/>
      <x v="3"/>
      <x/>
    </i>
    <i r="6">
      <x v="637"/>
      <x v="3"/>
      <x/>
    </i>
    <i r="6">
      <x v="638"/>
      <x v="3"/>
      <x/>
    </i>
    <i r="6">
      <x v="639"/>
      <x v="3"/>
      <x/>
    </i>
    <i r="6">
      <x v="640"/>
      <x v="3"/>
      <x/>
    </i>
    <i r="6">
      <x v="641"/>
      <x v="3"/>
      <x/>
    </i>
    <i r="5">
      <x v="297"/>
      <x v="642"/>
      <x v="3"/>
      <x v="1"/>
    </i>
    <i r="5">
      <x v="25"/>
      <x v="643"/>
      <x v="3"/>
      <x/>
    </i>
    <i r="5">
      <x v="298"/>
      <x v="644"/>
      <x v="3"/>
      <x v="1"/>
    </i>
    <i r="5">
      <x v="299"/>
      <x v="645"/>
      <x v="3"/>
      <x v="1"/>
    </i>
    <i r="5">
      <x v="300"/>
      <x v="646"/>
      <x v="3"/>
      <x v="1"/>
    </i>
    <i r="5">
      <x v="146"/>
      <x v="647"/>
      <x v="3"/>
      <x v="1"/>
    </i>
    <i r="6">
      <x v="648"/>
      <x v="3"/>
      <x v="1"/>
    </i>
    <i r="6">
      <x v="649"/>
      <x v="3"/>
      <x v="1"/>
    </i>
    <i r="6">
      <x v="650"/>
      <x v="3"/>
      <x v="1"/>
    </i>
    <i r="5">
      <x v="301"/>
      <x v="651"/>
      <x v="3"/>
      <x/>
    </i>
    <i r="6">
      <x v="652"/>
      <x v="3"/>
      <x/>
    </i>
    <i r="6">
      <x v="653"/>
      <x v="3"/>
      <x/>
    </i>
    <i r="6">
      <x v="654"/>
      <x v="3"/>
      <x/>
    </i>
    <i r="6">
      <x v="655"/>
      <x v="3"/>
      <x v="1"/>
    </i>
    <i r="5">
      <x v="147"/>
      <x v="656"/>
      <x v="3"/>
      <x/>
    </i>
    <i r="6">
      <x v="657"/>
      <x v="3"/>
      <x/>
    </i>
    <i r="6">
      <x v="658"/>
      <x v="3"/>
      <x/>
    </i>
    <i r="6">
      <x v="659"/>
      <x v="3"/>
      <x/>
    </i>
    <i r="6">
      <x v="660"/>
      <x v="3"/>
      <x/>
    </i>
    <i r="6">
      <x v="661"/>
      <x v="3"/>
      <x v="1"/>
    </i>
    <i r="6">
      <x v="662"/>
      <x v="3"/>
      <x v="1"/>
    </i>
    <i r="5">
      <x v="302"/>
      <x v="663"/>
      <x v="3"/>
      <x v="1"/>
    </i>
    <i r="6">
      <x v="664"/>
      <x v="3"/>
      <x v="1"/>
    </i>
    <i r="6">
      <x v="665"/>
      <x v="3"/>
      <x v="1"/>
    </i>
    <i r="5">
      <x v="83"/>
      <x v="666"/>
      <x v="2"/>
      <x v="1"/>
    </i>
    <i r="5">
      <x v="9"/>
      <x v="667"/>
      <x v="2"/>
      <x v="1"/>
    </i>
    <i r="6">
      <x v="668"/>
      <x v="2"/>
      <x v="1"/>
    </i>
    <i r="6">
      <x v="669"/>
      <x v="2"/>
      <x v="1"/>
    </i>
    <i r="5">
      <x v="149"/>
      <x v="670"/>
      <x v="2"/>
      <x v="1"/>
    </i>
    <i r="6">
      <x v="671"/>
      <x v="2"/>
      <x v="1"/>
    </i>
    <i r="6">
      <x v="672"/>
      <x v="2"/>
      <x v="1"/>
    </i>
    <i r="6">
      <x v="673"/>
      <x v="2"/>
      <x v="1"/>
    </i>
    <i r="5">
      <x v="56"/>
      <x v="674"/>
      <x v="2"/>
      <x v="1"/>
    </i>
    <i r="6">
      <x v="675"/>
      <x v="2"/>
      <x/>
    </i>
    <i r="6">
      <x v="676"/>
      <x v="2"/>
      <x v="1"/>
    </i>
    <i r="5">
      <x v="249"/>
      <x v="677"/>
      <x v="2"/>
      <x/>
    </i>
    <i r="6">
      <x v="678"/>
      <x v="2"/>
      <x/>
    </i>
    <i r="6">
      <x v="679"/>
      <x v="2"/>
      <x v="1"/>
    </i>
    <i r="6">
      <x v="680"/>
      <x v="2"/>
      <x/>
    </i>
    <i r="6">
      <x v="681"/>
      <x v="2"/>
      <x v="1"/>
    </i>
    <i r="6">
      <x v="682"/>
      <x v="2"/>
      <x/>
    </i>
    <i r="6">
      <x v="683"/>
      <x v="2"/>
      <x/>
    </i>
    <i r="5">
      <x v="303"/>
      <x v="684"/>
      <x v="2"/>
      <x v="1"/>
    </i>
    <i r="5">
      <x v="34"/>
      <x v="685"/>
      <x v="2"/>
      <x v="1"/>
    </i>
    <i r="5">
      <x v="304"/>
      <x v="686"/>
      <x v="2"/>
      <x v="1"/>
    </i>
    <i r="5">
      <x v="292"/>
      <x v="687"/>
      <x v="2"/>
      <x v="8"/>
    </i>
    <i r="6">
      <x v="688"/>
      <x v="2"/>
      <x v="8"/>
    </i>
    <i r="5">
      <x v="16"/>
      <x v="689"/>
      <x v="2"/>
      <x/>
    </i>
    <i r="6">
      <x v="690"/>
      <x v="2"/>
      <x/>
    </i>
    <i r="6">
      <x v="691"/>
      <x v="2"/>
      <x/>
    </i>
    <i r="6">
      <x v="692"/>
      <x v="2"/>
      <x v="8"/>
    </i>
    <i r="6">
      <x v="693"/>
      <x v="2"/>
      <x v="8"/>
    </i>
    <i r="6">
      <x v="694"/>
      <x v="2"/>
      <x v="8"/>
    </i>
    <i r="5">
      <x v="258"/>
      <x v="695"/>
      <x v="2"/>
      <x v="8"/>
    </i>
    <i r="6">
      <x v="696"/>
      <x v="2"/>
      <x v="1"/>
    </i>
    <i r="5">
      <x v="305"/>
      <x v="697"/>
      <x v="2"/>
      <x/>
    </i>
    <i r="6">
      <x v="698"/>
      <x v="2"/>
      <x/>
    </i>
    <i r="6">
      <x v="699"/>
      <x v="2"/>
      <x/>
    </i>
    <i r="5">
      <x v="8"/>
      <x v="700"/>
      <x v="2"/>
      <x v="8"/>
    </i>
    <i r="6">
      <x v="701"/>
      <x v="2"/>
      <x v="14"/>
    </i>
    <i r="6">
      <x v="702"/>
      <x v="2"/>
      <x v="8"/>
    </i>
    <i r="6">
      <x v="703"/>
      <x v="2"/>
      <x v="8"/>
    </i>
    <i r="5">
      <x v="306"/>
      <x v="704"/>
      <x v="2"/>
      <x v="8"/>
    </i>
    <i r="6">
      <x v="705"/>
      <x v="2"/>
      <x v="8"/>
    </i>
    <i r="5">
      <x v="150"/>
      <x v="706"/>
      <x v="2"/>
      <x/>
    </i>
    <i r="6">
      <x v="707"/>
      <x v="2"/>
      <x/>
    </i>
    <i r="6">
      <x v="708"/>
      <x v="2"/>
      <x/>
    </i>
    <i r="5">
      <x v="28"/>
      <x v="709"/>
      <x/>
      <x v="8"/>
    </i>
    <i r="5">
      <x v="10"/>
      <x v="710"/>
      <x/>
      <x/>
    </i>
    <i r="6">
      <x v="711"/>
      <x/>
      <x v="8"/>
    </i>
    <i r="5">
      <x v="57"/>
      <x v="712"/>
      <x/>
      <x v="8"/>
    </i>
    <i r="6">
      <x v="713"/>
      <x/>
      <x v="8"/>
    </i>
    <i r="5">
      <x v="241"/>
      <x v="714"/>
      <x/>
      <x/>
    </i>
    <i r="6">
      <x v="715"/>
      <x/>
      <x/>
    </i>
    <i r="5">
      <x/>
      <x v="716"/>
      <x/>
      <x/>
    </i>
    <i r="6">
      <x v="717"/>
      <x/>
      <x/>
    </i>
    <i r="5">
      <x v="37"/>
      <x v="718"/>
      <x/>
      <x v="8"/>
    </i>
    <i r="6">
      <x v="719"/>
      <x/>
      <x v="8"/>
    </i>
    <i r="5">
      <x v="307"/>
      <x v="720"/>
      <x/>
      <x v="8"/>
    </i>
    <i r="5">
      <x v="38"/>
      <x v="721"/>
      <x/>
      <x v="8"/>
    </i>
    <i r="5">
      <x v="308"/>
      <x v="722"/>
      <x/>
      <x/>
    </i>
    <i r="6">
      <x v="723"/>
      <x/>
      <x/>
    </i>
    <i r="6">
      <x v="724"/>
      <x/>
      <x/>
    </i>
    <i r="6">
      <x v="725"/>
      <x/>
      <x/>
    </i>
    <i r="6">
      <x v="726"/>
      <x/>
      <x/>
    </i>
    <i r="6">
      <x v="727"/>
      <x/>
      <x v="8"/>
    </i>
    <i r="6">
      <x v="728"/>
      <x/>
      <x v="8"/>
    </i>
    <i r="5">
      <x v="39"/>
      <x v="729"/>
      <x/>
      <x/>
    </i>
    <i r="6">
      <x v="730"/>
      <x/>
      <x/>
    </i>
    <i r="6">
      <x v="731"/>
      <x/>
      <x v="15"/>
    </i>
    <i r="6">
      <x v="732"/>
      <x/>
      <x v="7"/>
    </i>
    <i r="6">
      <x v="733"/>
      <x/>
      <x v="7"/>
    </i>
    <i r="5">
      <x v="84"/>
      <x v="734"/>
      <x/>
      <x v="7"/>
    </i>
    <i r="5">
      <x v="2"/>
      <x v="735"/>
      <x/>
      <x v="7"/>
    </i>
    <i r="6">
      <x v="736"/>
      <x/>
      <x v="7"/>
    </i>
    <i r="6">
      <x v="737"/>
      <x/>
      <x v="7"/>
    </i>
    <i r="5">
      <x v="250"/>
      <x v="738"/>
      <x/>
      <x v="7"/>
    </i>
    <i r="5">
      <x v="30"/>
      <x v="739"/>
      <x/>
      <x v="7"/>
    </i>
    <i r="5">
      <x v="41"/>
      <x v="740"/>
      <x/>
      <x/>
    </i>
    <i r="6">
      <x v="741"/>
      <x/>
      <x/>
    </i>
    <i r="6">
      <x v="742"/>
      <x/>
      <x/>
    </i>
    <i r="6">
      <x v="743"/>
      <x/>
      <x/>
    </i>
    <i r="6">
      <x v="744"/>
      <x/>
      <x/>
    </i>
    <i r="6">
      <x v="745"/>
      <x/>
      <x v="7"/>
    </i>
    <i r="5">
      <x v="26"/>
      <x v="746"/>
      <x/>
      <x v="7"/>
    </i>
    <i r="5">
      <x v="58"/>
      <x v="747"/>
      <x/>
      <x v="7"/>
    </i>
    <i r="5">
      <x v="11"/>
      <x v="748"/>
      <x v="4"/>
      <x v="7"/>
    </i>
    <i r="5">
      <x v="60"/>
      <x v="749"/>
      <x v="4"/>
      <x/>
    </i>
    <i r="6">
      <x v="750"/>
      <x v="4"/>
      <x/>
    </i>
    <i r="6">
      <x v="751"/>
      <x v="4"/>
      <x v="7"/>
    </i>
    <i r="5">
      <x v="19"/>
      <x v="752"/>
      <x v="4"/>
      <x/>
    </i>
    <i r="6">
      <x v="753"/>
      <x v="4"/>
      <x/>
    </i>
    <i r="5">
      <x v="309"/>
      <x v="754"/>
      <x v="4"/>
      <x/>
    </i>
    <i r="5">
      <x v="44"/>
      <x v="755"/>
      <x v="4"/>
      <x/>
    </i>
    <i r="6">
      <x v="756"/>
      <x v="4"/>
      <x/>
    </i>
    <i r="6">
      <x v="757"/>
      <x v="4"/>
      <x/>
    </i>
    <i r="6">
      <x v="758"/>
      <x v="4"/>
      <x/>
    </i>
    <i r="6">
      <x v="759"/>
      <x v="4"/>
      <x/>
    </i>
    <i r="6">
      <x v="760"/>
      <x v="4"/>
      <x v="7"/>
    </i>
    <i r="5">
      <x v="45"/>
      <x v="761"/>
      <x v="4"/>
      <x v="7"/>
    </i>
    <i r="5">
      <x v="62"/>
      <x v="762"/>
      <x v="4"/>
      <x/>
    </i>
    <i r="6">
      <x v="763"/>
      <x v="4"/>
      <x/>
    </i>
    <i r="5">
      <x v="64"/>
      <x v="764"/>
      <x v="4"/>
      <x v="7"/>
    </i>
    <i r="5">
      <x v="65"/>
      <x v="765"/>
      <x v="4"/>
      <x v="7"/>
    </i>
    <i r="5">
      <x v="66"/>
      <x v="766"/>
      <x v="4"/>
      <x/>
    </i>
    <i r="6">
      <x v="767"/>
      <x v="4"/>
      <x/>
    </i>
    <i r="6">
      <x v="768"/>
      <x v="4"/>
      <x v="7"/>
    </i>
    <i r="6">
      <x v="769"/>
      <x v="4"/>
      <x v="7"/>
    </i>
    <i r="6">
      <x v="770"/>
      <x v="4"/>
      <x v="7"/>
    </i>
    <i r="5">
      <x v="67"/>
      <x v="771"/>
      <x v="4"/>
      <x v="7"/>
    </i>
    <i r="5">
      <x v="68"/>
      <x v="772"/>
      <x v="4"/>
      <x v="7"/>
    </i>
    <i r="5">
      <x v="310"/>
      <x v="773"/>
      <x v="4"/>
      <x v="7"/>
    </i>
    <i r="3">
      <x v="59"/>
      <x v="25"/>
      <x v="311"/>
      <x v="774"/>
      <x v="5"/>
      <x v="1"/>
    </i>
    <i r="6">
      <x v="775"/>
      <x v="5"/>
      <x v="1"/>
    </i>
    <i r="5">
      <x v="290"/>
      <x v="776"/>
      <x v="5"/>
      <x v="1"/>
    </i>
    <i r="5">
      <x v="312"/>
      <x v="777"/>
      <x v="5"/>
      <x v="1"/>
    </i>
    <i r="5">
      <x v="313"/>
      <x v="778"/>
      <x v="5"/>
      <x v="1"/>
    </i>
    <i r="5">
      <x v="314"/>
      <x v="779"/>
      <x v="5"/>
      <x v="1"/>
    </i>
    <i r="5">
      <x v="296"/>
      <x v="780"/>
      <x v="5"/>
      <x v="1"/>
    </i>
    <i r="6">
      <x v="781"/>
      <x v="5"/>
      <x v="1"/>
    </i>
    <i r="5">
      <x v="264"/>
      <x v="782"/>
      <x v="5"/>
      <x v="1"/>
    </i>
    <i r="5">
      <x v="315"/>
      <x v="783"/>
      <x v="3"/>
      <x v="1"/>
    </i>
    <i r="6">
      <x v="784"/>
      <x v="3"/>
      <x v="1"/>
    </i>
    <i r="5">
      <x v="80"/>
      <x v="785"/>
      <x v="3"/>
      <x v="1"/>
    </i>
    <i r="6">
      <x v="786"/>
      <x v="3"/>
      <x v="1"/>
    </i>
    <i r="6">
      <x v="787"/>
      <x v="3"/>
      <x v="1"/>
    </i>
    <i r="5">
      <x v="316"/>
      <x v="788"/>
      <x v="3"/>
      <x v="1"/>
    </i>
    <i r="5">
      <x v="317"/>
      <x v="789"/>
      <x v="3"/>
      <x v="1"/>
    </i>
    <i r="5">
      <x v="301"/>
      <x v="790"/>
      <x v="3"/>
      <x v="1"/>
    </i>
    <i r="5">
      <x v="318"/>
      <x v="791"/>
      <x v="3"/>
      <x v="1"/>
    </i>
    <i r="5">
      <x v="319"/>
      <x v="792"/>
      <x v="3"/>
      <x v="1"/>
    </i>
    <i r="6">
      <x v="793"/>
      <x v="3"/>
      <x v="1"/>
    </i>
    <i r="6">
      <x v="794"/>
      <x v="3"/>
      <x v="1"/>
    </i>
    <i r="5">
      <x v="147"/>
      <x v="795"/>
      <x v="3"/>
      <x v="1"/>
    </i>
    <i r="5">
      <x v="302"/>
      <x v="796"/>
      <x v="3"/>
      <x v="1"/>
    </i>
    <i r="5">
      <x v="320"/>
      <x v="797"/>
      <x v="3"/>
      <x v="1"/>
    </i>
    <i r="6">
      <x v="798"/>
      <x v="3"/>
      <x v="1"/>
    </i>
    <i r="5">
      <x v="9"/>
      <x v="799"/>
      <x v="2"/>
      <x v="8"/>
    </i>
    <i r="6">
      <x v="800"/>
      <x v="2"/>
      <x v="1"/>
    </i>
    <i r="5">
      <x v="56"/>
      <x v="801"/>
      <x v="2"/>
      <x v="1"/>
    </i>
    <i r="6">
      <x v="802"/>
      <x v="2"/>
      <x v="1"/>
    </i>
    <i r="5">
      <x v="321"/>
      <x v="803"/>
      <x v="2"/>
      <x v="1"/>
    </i>
    <i r="5">
      <x v="15"/>
      <x v="804"/>
      <x v="2"/>
      <x v="1"/>
    </i>
    <i r="6">
      <x v="805"/>
      <x v="2"/>
      <x v="1"/>
    </i>
    <i r="6">
      <x v="806"/>
      <x v="2"/>
      <x v="1"/>
    </i>
    <i r="6">
      <x v="807"/>
      <x v="2"/>
      <x v="1"/>
    </i>
    <i r="5">
      <x v="34"/>
      <x v="808"/>
      <x v="2"/>
      <x v="1"/>
    </i>
    <i r="5">
      <x v="35"/>
      <x v="809"/>
      <x v="2"/>
      <x v="1"/>
    </i>
    <i r="5">
      <x v="293"/>
      <x v="810"/>
      <x v="2"/>
      <x v="8"/>
    </i>
    <i r="6">
      <x v="811"/>
      <x v="2"/>
      <x v="1"/>
    </i>
    <i r="6">
      <x v="812"/>
      <x v="2"/>
      <x v="8"/>
    </i>
    <i r="5">
      <x v="36"/>
      <x v="813"/>
      <x v="2"/>
      <x v="8"/>
    </i>
    <i r="6">
      <x v="814"/>
      <x v="2"/>
      <x v="8"/>
    </i>
    <i r="5">
      <x v="258"/>
      <x v="815"/>
      <x v="2"/>
      <x v="8"/>
    </i>
    <i r="5">
      <x v="305"/>
      <x v="816"/>
      <x v="2"/>
      <x v="1"/>
    </i>
    <i r="6">
      <x v="817"/>
      <x v="2"/>
      <x v="8"/>
    </i>
    <i r="5">
      <x v="306"/>
      <x v="818"/>
      <x v="2"/>
      <x v="8"/>
    </i>
    <i r="6">
      <x v="819"/>
      <x v="2"/>
      <x v="8"/>
    </i>
    <i r="5">
      <x v="150"/>
      <x v="820"/>
      <x v="2"/>
      <x v="8"/>
    </i>
    <i r="6">
      <x v="821"/>
      <x v="2"/>
      <x v="8"/>
    </i>
    <i r="5">
      <x v="28"/>
      <x v="822"/>
      <x/>
      <x v="8"/>
    </i>
    <i r="5">
      <x v="10"/>
      <x v="823"/>
      <x/>
      <x v="8"/>
    </i>
    <i r="5">
      <x v="322"/>
      <x v="824"/>
      <x/>
      <x v="8"/>
    </i>
    <i r="5">
      <x v="29"/>
      <x v="825"/>
      <x/>
      <x v="8"/>
    </i>
    <i r="6">
      <x v="826"/>
      <x/>
      <x v="8"/>
    </i>
    <i r="5">
      <x v="241"/>
      <x v="827"/>
      <x/>
      <x v="1"/>
    </i>
    <i r="6">
      <x v="828"/>
      <x/>
      <x v="1"/>
    </i>
    <i r="5">
      <x v="37"/>
      <x v="829"/>
      <x/>
      <x v="8"/>
    </i>
    <i r="6">
      <x v="830"/>
      <x/>
      <x v="1"/>
    </i>
    <i r="5">
      <x v="38"/>
      <x v="831"/>
      <x/>
      <x v="8"/>
    </i>
    <i r="5">
      <x v="294"/>
      <x v="832"/>
      <x/>
      <x v="8"/>
    </i>
    <i r="5">
      <x v="308"/>
      <x v="833"/>
      <x/>
      <x v="8"/>
    </i>
    <i r="6">
      <x v="834"/>
      <x/>
      <x v="8"/>
    </i>
    <i r="5">
      <x v="39"/>
      <x v="835"/>
      <x/>
      <x v="8"/>
    </i>
    <i r="5">
      <x v="84"/>
      <x v="836"/>
      <x/>
      <x v="7"/>
    </i>
    <i r="6">
      <x v="837"/>
      <x/>
      <x v="7"/>
    </i>
    <i r="6">
      <x v="838"/>
      <x/>
      <x v="7"/>
    </i>
    <i r="5">
      <x v="40"/>
      <x v="839"/>
      <x/>
      <x v="7"/>
    </i>
    <i r="5">
      <x v="250"/>
      <x v="840"/>
      <x/>
      <x v="7"/>
    </i>
    <i r="5">
      <x v="30"/>
      <x v="841"/>
      <x/>
      <x v="7"/>
    </i>
    <i r="5">
      <x v="17"/>
      <x v="842"/>
      <x/>
      <x v="7"/>
    </i>
    <i r="5">
      <x v="26"/>
      <x v="843"/>
      <x/>
      <x v="7"/>
    </i>
    <i r="5">
      <x v="42"/>
      <x v="844"/>
      <x/>
      <x v="7"/>
    </i>
    <i r="5">
      <x v="58"/>
      <x v="845"/>
      <x/>
      <x v="1"/>
    </i>
    <i r="5">
      <x v="43"/>
      <x v="846"/>
      <x/>
      <x v="7"/>
    </i>
    <i r="6">
      <x v="847"/>
      <x/>
      <x v="7"/>
    </i>
    <i r="6">
      <x v="848"/>
      <x/>
      <x v="7"/>
    </i>
    <i r="5">
      <x v="59"/>
      <x v="849"/>
      <x v="4"/>
      <x v="1"/>
    </i>
    <i r="5">
      <x v="60"/>
      <x v="850"/>
      <x v="4"/>
      <x v="7"/>
    </i>
    <i r="5">
      <x v="19"/>
      <x v="851"/>
      <x v="4"/>
      <x v="7"/>
    </i>
    <i r="6">
      <x v="852"/>
      <x v="4"/>
      <x v="7"/>
    </i>
    <i r="6">
      <x v="853"/>
      <x v="4"/>
      <x v="7"/>
    </i>
    <i r="5">
      <x v="22"/>
      <x v="854"/>
      <x v="4"/>
      <x v="7"/>
    </i>
    <i r="5">
      <x v="309"/>
      <x v="855"/>
      <x v="4"/>
      <x v="1"/>
    </i>
    <i r="6">
      <x v="856"/>
      <x v="4"/>
      <x v="7"/>
    </i>
    <i r="5">
      <x v="61"/>
      <x v="857"/>
      <x v="4"/>
      <x v="7"/>
    </i>
    <i r="5">
      <x v="21"/>
      <x v="858"/>
      <x v="4"/>
      <x v="7"/>
    </i>
    <i r="6">
      <x v="859"/>
      <x v="4"/>
      <x v="7"/>
    </i>
    <i r="5">
      <x v="46"/>
      <x v="860"/>
      <x v="4"/>
      <x v="1"/>
    </i>
    <i r="5">
      <x v="62"/>
      <x v="861"/>
      <x v="4"/>
      <x v="7"/>
    </i>
    <i r="5">
      <x v="47"/>
      <x v="862"/>
      <x v="4"/>
      <x v="7"/>
    </i>
    <i r="6">
      <x v="863"/>
      <x v="4"/>
      <x v="7"/>
    </i>
    <i r="5">
      <x v="63"/>
      <x v="864"/>
      <x v="4"/>
      <x v="1"/>
    </i>
    <i r="6">
      <x v="865"/>
      <x v="4"/>
      <x v="7"/>
    </i>
    <i r="5">
      <x v="66"/>
      <x v="866"/>
      <x v="4"/>
      <x v="7"/>
    </i>
    <i r="5">
      <x v="67"/>
      <x v="867"/>
      <x v="4"/>
      <x v="1"/>
    </i>
    <i r="5">
      <x v="68"/>
      <x v="868"/>
      <x v="4"/>
      <x v="1"/>
    </i>
    <i r="5">
      <x v="310"/>
      <x v="869"/>
      <x v="4"/>
      <x v="1"/>
    </i>
    <i r="6">
      <x v="870"/>
      <x v="4"/>
      <x v="7"/>
    </i>
    <i r="3">
      <x v="60"/>
      <x v="26"/>
      <x v="249"/>
      <x v="871"/>
      <x/>
      <x v="1"/>
    </i>
    <i r="6">
      <x v="872"/>
      <x/>
      <x/>
    </i>
    <i r="5">
      <x v="303"/>
      <x v="873"/>
      <x/>
      <x v="1"/>
    </i>
    <i r="5">
      <x v="304"/>
      <x v="874"/>
      <x/>
      <x/>
    </i>
    <i r="6">
      <x v="875"/>
      <x/>
      <x/>
    </i>
    <i r="6">
      <x v="876"/>
      <x/>
      <x v="2"/>
    </i>
    <i r="5">
      <x v="292"/>
      <x v="877"/>
      <x/>
      <x v="8"/>
    </i>
    <i r="5">
      <x v="293"/>
      <x v="878"/>
      <x/>
      <x v="8"/>
    </i>
    <i r="6">
      <x v="879"/>
      <x/>
      <x v="8"/>
    </i>
    <i r="5">
      <x v="16"/>
      <x v="880"/>
      <x/>
      <x/>
    </i>
    <i r="6">
      <x v="881"/>
      <x/>
      <x/>
    </i>
    <i r="6">
      <x v="882"/>
      <x/>
      <x/>
    </i>
    <i r="6">
      <x v="883"/>
      <x/>
      <x/>
    </i>
    <i r="6">
      <x v="884"/>
      <x/>
      <x v="8"/>
    </i>
    <i r="6">
      <x v="885"/>
      <x/>
      <x v="8"/>
    </i>
    <i r="5">
      <x v="258"/>
      <x v="886"/>
      <x/>
      <x v="8"/>
    </i>
    <i r="5">
      <x v="8"/>
      <x v="887"/>
      <x/>
      <x v="16"/>
    </i>
    <i r="6">
      <x v="888"/>
      <x/>
      <x v="1"/>
    </i>
    <i r="6">
      <x v="889"/>
      <x/>
      <x v="8"/>
    </i>
    <i r="5">
      <x v="150"/>
      <x v="890"/>
      <x/>
      <x/>
    </i>
    <i r="6">
      <x v="891"/>
      <x/>
      <x/>
    </i>
    <i r="6">
      <x v="892"/>
      <x/>
      <x v="8"/>
    </i>
    <i r="6">
      <x v="893"/>
      <x/>
      <x v="8"/>
    </i>
    <i r="6">
      <x v="894"/>
      <x/>
      <x v="8"/>
    </i>
    <i r="6">
      <x v="895"/>
      <x/>
      <x v="14"/>
    </i>
    <i r="5">
      <x v="29"/>
      <x v="896"/>
      <x v="4"/>
      <x v="8"/>
    </i>
    <i r="6">
      <x v="897"/>
      <x v="4"/>
      <x v="8"/>
    </i>
    <i r="5">
      <x v="241"/>
      <x v="898"/>
      <x v="4"/>
      <x/>
    </i>
    <i r="6">
      <x v="899"/>
      <x v="4"/>
      <x/>
    </i>
    <i r="6">
      <x v="900"/>
      <x v="4"/>
      <x/>
    </i>
    <i r="6">
      <x v="901"/>
      <x v="4"/>
      <x/>
    </i>
    <i r="6">
      <x v="902"/>
      <x v="4"/>
      <x v="8"/>
    </i>
    <i r="5">
      <x/>
      <x v="903"/>
      <x v="4"/>
      <x v="8"/>
    </i>
    <i r="6">
      <x v="904"/>
      <x v="4"/>
      <x v="1"/>
    </i>
    <i r="5">
      <x v="308"/>
      <x v="905"/>
      <x v="4"/>
      <x/>
    </i>
    <i r="6">
      <x v="906"/>
      <x v="4"/>
      <x/>
    </i>
    <i r="6">
      <x v="907"/>
      <x v="4"/>
      <x/>
    </i>
    <i r="6">
      <x v="908"/>
      <x v="4"/>
      <x/>
    </i>
    <i r="6">
      <x v="909"/>
      <x v="4"/>
      <x v="8"/>
    </i>
    <i r="5">
      <x v="40"/>
      <x v="910"/>
      <x v="4"/>
      <x v="11"/>
    </i>
    <i r="5">
      <x v="2"/>
      <x v="911"/>
      <x v="4"/>
      <x v="7"/>
    </i>
    <i r="5">
      <x v="250"/>
      <x v="912"/>
      <x v="4"/>
      <x v="7"/>
    </i>
    <i r="5">
      <x v="30"/>
      <x v="913"/>
      <x v="4"/>
      <x/>
    </i>
    <i r="6">
      <x v="914"/>
      <x v="4"/>
      <x/>
    </i>
    <i r="5">
      <x v="17"/>
      <x v="915"/>
      <x v="4"/>
      <x v="7"/>
    </i>
    <i r="5">
      <x v="41"/>
      <x v="916"/>
      <x v="4"/>
      <x v="7"/>
    </i>
    <i r="6">
      <x v="917"/>
      <x v="4"/>
      <x v="7"/>
    </i>
    <i r="5">
      <x v="58"/>
      <x v="918"/>
      <x v="4"/>
      <x v="7"/>
    </i>
    <i r="5">
      <x v="59"/>
      <x v="919"/>
      <x v="4"/>
      <x v="7"/>
    </i>
    <i r="5">
      <x v="60"/>
      <x v="920"/>
      <x v="4"/>
      <x/>
    </i>
    <i r="6">
      <x v="921"/>
      <x v="4"/>
      <x/>
    </i>
    <i r="6">
      <x v="922"/>
      <x v="4"/>
      <x/>
    </i>
    <i r="6">
      <x v="923"/>
      <x v="4"/>
      <x/>
    </i>
    <i r="6">
      <x v="924"/>
      <x v="4"/>
      <x v="17"/>
    </i>
    <i r="5">
      <x v="19"/>
      <x v="925"/>
      <x v="4"/>
      <x v="7"/>
    </i>
    <i r="5">
      <x v="61"/>
      <x v="926"/>
      <x v="4"/>
      <x v="7"/>
    </i>
    <i r="5">
      <x v="20"/>
      <x v="927"/>
      <x v="4"/>
      <x v="7"/>
    </i>
    <i r="5">
      <x v="44"/>
      <x v="928"/>
      <x v="4"/>
      <x/>
    </i>
    <i r="6">
      <x v="929"/>
      <x v="4"/>
      <x/>
    </i>
    <i r="6">
      <x v="930"/>
      <x v="4"/>
      <x/>
    </i>
    <i r="6">
      <x v="931"/>
      <x v="4"/>
      <x/>
    </i>
    <i r="6">
      <x v="932"/>
      <x v="4"/>
      <x v="1"/>
    </i>
    <i r="5">
      <x v="45"/>
      <x v="933"/>
      <x v="4"/>
      <x v="11"/>
    </i>
    <i r="5">
      <x v="46"/>
      <x v="934"/>
      <x v="4"/>
      <x v="7"/>
    </i>
    <i r="6">
      <x v="935"/>
      <x v="4"/>
      <x v="7"/>
    </i>
    <i r="5">
      <x v="62"/>
      <x v="936"/>
      <x v="4"/>
      <x/>
    </i>
    <i r="6">
      <x v="937"/>
      <x v="4"/>
      <x/>
    </i>
    <i r="5">
      <x v="63"/>
      <x v="938"/>
      <x v="4"/>
      <x v="7"/>
    </i>
    <i r="5">
      <x v="64"/>
      <x v="939"/>
      <x v="4"/>
      <x v="7"/>
    </i>
    <i r="5">
      <x v="65"/>
      <x v="940"/>
      <x v="4"/>
      <x v="13"/>
    </i>
    <i r="5">
      <x v="66"/>
      <x v="941"/>
      <x v="4"/>
      <x/>
    </i>
    <i r="6">
      <x v="942"/>
      <x v="4"/>
      <x/>
    </i>
    <i r="6">
      <x v="943"/>
      <x v="4"/>
      <x/>
    </i>
    <i r="6">
      <x v="944"/>
      <x v="4"/>
      <x v="13"/>
    </i>
    <i r="5">
      <x v="68"/>
      <x v="945"/>
      <x v="4"/>
      <x v="7"/>
    </i>
    <i r="3">
      <x v="12"/>
      <x v="1"/>
      <x v="300"/>
      <x v="946"/>
      <x v="2"/>
      <x v="1"/>
    </i>
    <i r="5">
      <x v="146"/>
      <x v="947"/>
      <x v="2"/>
      <x v="1"/>
    </i>
    <i r="5">
      <x v="319"/>
      <x v="948"/>
      <x v="2"/>
      <x v="18"/>
    </i>
    <i r="6">
      <x v="949"/>
      <x v="2"/>
      <x v="16"/>
    </i>
    <i r="5">
      <x v="56"/>
      <x v="950"/>
      <x/>
      <x v="1"/>
    </i>
    <i r="5">
      <x v="15"/>
      <x v="951"/>
      <x/>
      <x v="1"/>
    </i>
    <i r="6">
      <x v="952"/>
      <x/>
      <x v="1"/>
    </i>
    <i r="5">
      <x v="34"/>
      <x v="953"/>
      <x/>
      <x v="18"/>
    </i>
    <i r="5">
      <x v="8"/>
      <x v="954"/>
      <x/>
      <x v="8"/>
    </i>
    <i r="5">
      <x v="10"/>
      <x v="955"/>
      <x v="4"/>
      <x v="16"/>
    </i>
    <i r="6">
      <x v="956"/>
      <x v="4"/>
      <x v="19"/>
    </i>
    <i r="5">
      <x v="38"/>
      <x v="957"/>
      <x v="4"/>
      <x v="8"/>
    </i>
    <i r="6">
      <x v="958"/>
      <x v="4"/>
      <x v="8"/>
    </i>
    <i r="5">
      <x v="26"/>
      <x v="959"/>
      <x v="4"/>
      <x v="11"/>
    </i>
    <i r="6">
      <x v="960"/>
      <x v="4"/>
      <x v="4"/>
    </i>
    <i r="5">
      <x v="60"/>
      <x v="961"/>
      <x v="4"/>
      <x v="7"/>
    </i>
    <i r="5">
      <x v="62"/>
      <x v="962"/>
      <x v="4"/>
      <x v="11"/>
    </i>
    <i r="5">
      <x v="63"/>
      <x v="963"/>
      <x v="4"/>
      <x v="11"/>
    </i>
    <i r="5">
      <x v="68"/>
      <x v="964"/>
      <x v="4"/>
      <x v="11"/>
    </i>
    <i r="3">
      <x v="61"/>
      <x v="133"/>
      <x v="22"/>
      <x v="965"/>
      <x/>
      <x v="7"/>
    </i>
    <i r="5">
      <x v="62"/>
      <x v="966"/>
      <x/>
      <x v="1"/>
    </i>
    <i r="5">
      <x v="65"/>
      <x v="967"/>
      <x v="4"/>
      <x v="1"/>
    </i>
    <i r="3">
      <x v="62"/>
      <x v="27"/>
      <x v="323"/>
      <x v="968"/>
      <x v="1"/>
      <x v="1"/>
    </i>
    <i r="3">
      <x v="63"/>
      <x v="28"/>
      <x v="83"/>
      <x v="969"/>
      <x v="3"/>
      <x v="1"/>
    </i>
    <i r="5">
      <x v="30"/>
      <x v="970"/>
      <x/>
      <x v="1"/>
    </i>
    <i r="5">
      <x v="17"/>
      <x v="971"/>
      <x/>
      <x v="15"/>
    </i>
    <i r="5">
      <x v="61"/>
      <x v="972"/>
      <x v="4"/>
      <x v="20"/>
    </i>
    <i r="5">
      <x v="20"/>
      <x v="973"/>
      <x/>
      <x v="1"/>
    </i>
    <i r="3">
      <x v="64"/>
      <x v="134"/>
      <x v="310"/>
      <x v="974"/>
      <x/>
      <x v="1"/>
    </i>
    <i r="3">
      <x v="65"/>
      <x v="29"/>
      <x v="89"/>
      <x v="975"/>
      <x v="3"/>
      <x v="1"/>
    </i>
    <i r="5">
      <x v="239"/>
      <x v="976"/>
      <x v="3"/>
      <x v="1"/>
    </i>
    <i r="6">
      <x v="977"/>
      <x v="3"/>
      <x v="1"/>
    </i>
    <i r="5">
      <x v="324"/>
      <x v="978"/>
      <x v="3"/>
      <x v="1"/>
    </i>
    <i r="6">
      <x v="979"/>
      <x v="3"/>
      <x v="1"/>
    </i>
    <i r="5">
      <x v="325"/>
      <x v="980"/>
      <x v="3"/>
      <x v="1"/>
    </i>
    <i r="5">
      <x v="326"/>
      <x v="981"/>
      <x v="3"/>
      <x v="1"/>
    </i>
    <i r="6">
      <x v="982"/>
      <x v="3"/>
      <x v="1"/>
    </i>
    <i r="5">
      <x v="327"/>
      <x v="983"/>
      <x v="3"/>
      <x v="1"/>
    </i>
    <i r="6">
      <x v="984"/>
      <x v="3"/>
      <x v="1"/>
    </i>
    <i r="6">
      <x v="985"/>
      <x v="3"/>
      <x v="1"/>
    </i>
    <i r="5">
      <x v="289"/>
      <x v="986"/>
      <x v="3"/>
      <x v="1"/>
    </i>
    <i r="6">
      <x v="987"/>
      <x v="3"/>
      <x v="1"/>
    </i>
    <i r="6">
      <x v="988"/>
      <x v="3"/>
      <x v="1"/>
    </i>
    <i r="6">
      <x v="989"/>
      <x v="3"/>
      <x v="1"/>
    </i>
    <i r="5">
      <x v="311"/>
      <x v="990"/>
      <x v="3"/>
      <x v="1"/>
    </i>
    <i r="6">
      <x v="991"/>
      <x v="3"/>
      <x v="1"/>
    </i>
    <i r="5">
      <x v="240"/>
      <x v="992"/>
      <x v="3"/>
      <x v="1"/>
    </i>
    <i r="6">
      <x v="993"/>
      <x v="3"/>
      <x v="1"/>
    </i>
    <i r="6">
      <x v="994"/>
      <x v="3"/>
      <x v="1"/>
    </i>
    <i r="5">
      <x v="328"/>
      <x v="995"/>
      <x v="3"/>
      <x v="1"/>
    </i>
    <i r="5">
      <x v="329"/>
      <x v="996"/>
      <x v="3"/>
      <x v="1"/>
    </i>
    <i r="6">
      <x v="997"/>
      <x v="3"/>
      <x v="1"/>
    </i>
    <i r="6">
      <x v="998"/>
      <x v="3"/>
      <x v="1"/>
    </i>
    <i r="6">
      <x v="999"/>
      <x v="3"/>
      <x v="1"/>
    </i>
    <i r="6">
      <x v="1000"/>
      <x v="3"/>
      <x v="1"/>
    </i>
    <i r="5">
      <x v="295"/>
      <x v="1001"/>
      <x v="3"/>
      <x v="1"/>
    </i>
    <i r="6">
      <x v="1002"/>
      <x v="3"/>
      <x v="1"/>
    </i>
    <i r="6">
      <x v="1003"/>
      <x v="3"/>
      <x v="1"/>
    </i>
    <i r="6">
      <x v="1004"/>
      <x v="3"/>
      <x v="1"/>
    </i>
    <i r="5">
      <x v="290"/>
      <x v="1005"/>
      <x v="3"/>
      <x v="1"/>
    </i>
    <i r="6">
      <x v="1006"/>
      <x v="3"/>
      <x v="1"/>
    </i>
    <i r="6">
      <x v="1007"/>
      <x v="3"/>
      <x v="1"/>
    </i>
    <i r="6">
      <x v="1008"/>
      <x v="3"/>
      <x v="1"/>
    </i>
    <i r="6">
      <x v="1009"/>
      <x v="3"/>
      <x v="1"/>
    </i>
    <i r="5">
      <x v="312"/>
      <x v="1010"/>
      <x v="3"/>
      <x v="1"/>
    </i>
    <i r="6">
      <x v="1011"/>
      <x v="3"/>
      <x v="1"/>
    </i>
    <i r="6">
      <x v="1012"/>
      <x v="3"/>
      <x v="1"/>
    </i>
    <i r="6">
      <x v="1013"/>
      <x v="3"/>
      <x v="1"/>
    </i>
    <i r="6">
      <x v="1014"/>
      <x v="3"/>
      <x v="1"/>
    </i>
    <i r="5">
      <x v="314"/>
      <x v="1015"/>
      <x v="3"/>
      <x v="1"/>
    </i>
    <i r="6">
      <x v="1016"/>
      <x v="3"/>
      <x v="1"/>
    </i>
    <i r="5">
      <x v="296"/>
      <x v="1017"/>
      <x v="3"/>
      <x v="1"/>
    </i>
    <i r="6">
      <x v="1018"/>
      <x v="3"/>
      <x v="1"/>
    </i>
    <i r="6">
      <x v="1019"/>
      <x v="3"/>
      <x v="1"/>
    </i>
    <i r="6">
      <x v="1020"/>
      <x v="3"/>
      <x v="1"/>
    </i>
    <i r="6">
      <x v="1021"/>
      <x v="3"/>
      <x v="1"/>
    </i>
    <i r="5">
      <x v="264"/>
      <x v="1022"/>
      <x v="3"/>
      <x v="1"/>
    </i>
    <i r="6">
      <x v="1023"/>
      <x v="3"/>
      <x v="1"/>
    </i>
    <i r="6">
      <x v="1024"/>
      <x v="3"/>
      <x v="1"/>
    </i>
    <i r="5">
      <x v="330"/>
      <x v="1025"/>
      <x v="3"/>
      <x v="1"/>
    </i>
    <i r="6">
      <x v="1026"/>
      <x v="3"/>
      <x v="1"/>
    </i>
    <i r="6">
      <x v="1027"/>
      <x v="3"/>
      <x v="1"/>
    </i>
    <i r="5">
      <x v="24"/>
      <x v="1028"/>
      <x v="2"/>
      <x v="18"/>
    </i>
    <i r="5">
      <x v="315"/>
      <x v="1029"/>
      <x v="2"/>
      <x v="1"/>
    </i>
    <i r="6">
      <x v="1030"/>
      <x v="2"/>
      <x v="1"/>
    </i>
    <i r="5">
      <x v="55"/>
      <x v="1031"/>
      <x v="2"/>
      <x v="1"/>
    </i>
    <i r="5">
      <x v="80"/>
      <x v="1032"/>
      <x v="2"/>
      <x v="1"/>
    </i>
    <i r="6">
      <x v="1033"/>
      <x v="2"/>
      <x v="1"/>
    </i>
    <i r="6">
      <x v="1034"/>
      <x v="2"/>
      <x v="1"/>
    </i>
    <i r="6">
      <x v="1035"/>
      <x v="2"/>
      <x v="1"/>
    </i>
    <i r="6">
      <x v="1036"/>
      <x v="2"/>
      <x v="1"/>
    </i>
    <i r="6">
      <x v="1037"/>
      <x v="2"/>
      <x v="1"/>
    </i>
    <i r="5">
      <x v="316"/>
      <x v="1038"/>
      <x v="2"/>
      <x v="1"/>
    </i>
    <i r="6">
      <x v="1039"/>
      <x v="2"/>
      <x v="1"/>
    </i>
    <i r="6">
      <x v="1040"/>
      <x v="2"/>
      <x v="1"/>
    </i>
    <i r="6">
      <x v="1041"/>
      <x v="2"/>
      <x v="1"/>
    </i>
    <i r="5">
      <x v="331"/>
      <x v="1042"/>
      <x v="2"/>
      <x v="1"/>
    </i>
    <i r="5">
      <x v="27"/>
      <x v="1043"/>
      <x v="2"/>
      <x v="1"/>
    </i>
    <i r="6">
      <x v="1044"/>
      <x v="2"/>
      <x v="1"/>
    </i>
    <i r="6">
      <x v="1045"/>
      <x v="2"/>
      <x v="1"/>
    </i>
    <i r="5">
      <x v="291"/>
      <x v="1046"/>
      <x v="2"/>
      <x v="1"/>
    </i>
    <i r="6">
      <x v="1047"/>
      <x v="2"/>
      <x v="1"/>
    </i>
    <i r="6">
      <x v="1048"/>
      <x v="2"/>
      <x v="1"/>
    </i>
    <i r="6">
      <x v="1049"/>
      <x v="2"/>
      <x v="1"/>
    </i>
    <i r="6">
      <x v="1050"/>
      <x v="2"/>
      <x v="1"/>
    </i>
    <i r="5">
      <x v="145"/>
      <x v="1051"/>
      <x v="2"/>
      <x v="1"/>
    </i>
    <i r="5">
      <x v="297"/>
      <x v="1052"/>
      <x v="2"/>
      <x v="1"/>
    </i>
    <i r="5">
      <x v="299"/>
      <x v="1053"/>
      <x v="2"/>
      <x v="1"/>
    </i>
    <i r="6">
      <x v="1054"/>
      <x v="2"/>
      <x v="1"/>
    </i>
    <i r="6">
      <x v="1055"/>
      <x v="2"/>
      <x v="1"/>
    </i>
    <i r="5">
      <x v="146"/>
      <x v="1056"/>
      <x v="2"/>
      <x v="1"/>
    </i>
    <i r="5">
      <x v="317"/>
      <x v="1057"/>
      <x v="2"/>
      <x v="1"/>
    </i>
    <i r="6">
      <x v="1058"/>
      <x v="2"/>
      <x v="1"/>
    </i>
    <i r="5">
      <x v="301"/>
      <x v="1059"/>
      <x v="2"/>
      <x v="1"/>
    </i>
    <i r="6">
      <x v="1060"/>
      <x v="2"/>
      <x v="1"/>
    </i>
    <i r="5">
      <x v="332"/>
      <x v="1061"/>
      <x v="2"/>
      <x v="1"/>
    </i>
    <i r="5">
      <x v="319"/>
      <x v="1062"/>
      <x v="2"/>
      <x v="1"/>
    </i>
    <i r="6">
      <x v="1063"/>
      <x v="2"/>
      <x v="1"/>
    </i>
    <i r="5">
      <x v="147"/>
      <x v="1064"/>
      <x v="2"/>
      <x v="1"/>
    </i>
    <i r="5">
      <x v="302"/>
      <x v="1065"/>
      <x v="2"/>
      <x v="1"/>
    </i>
    <i r="6">
      <x v="1066"/>
      <x v="2"/>
      <x v="1"/>
    </i>
    <i r="5">
      <x v="148"/>
      <x v="1067"/>
      <x v="2"/>
      <x v="1"/>
    </i>
    <i r="5">
      <x v="320"/>
      <x v="1068"/>
      <x v="2"/>
      <x v="1"/>
    </i>
    <i r="5">
      <x v="333"/>
      <x v="1069"/>
      <x v="2"/>
      <x v="1"/>
    </i>
    <i r="6">
      <x v="1070"/>
      <x v="2"/>
      <x v="1"/>
    </i>
    <i r="6">
      <x v="1071"/>
      <x v="2"/>
      <x v="1"/>
    </i>
    <i r="5">
      <x v="6"/>
      <x v="1072"/>
      <x/>
      <x v="1"/>
    </i>
    <i r="6">
      <x v="1073"/>
      <x/>
      <x v="1"/>
    </i>
    <i r="5">
      <x v="83"/>
      <x v="1074"/>
      <x/>
      <x v="1"/>
    </i>
    <i r="5">
      <x v="9"/>
      <x v="1075"/>
      <x/>
      <x v="1"/>
    </i>
    <i r="6">
      <x v="1076"/>
      <x/>
      <x v="1"/>
    </i>
    <i r="6">
      <x v="1077"/>
      <x/>
      <x v="1"/>
    </i>
    <i r="6">
      <x v="1078"/>
      <x/>
      <x v="1"/>
    </i>
    <i r="5">
      <x v="149"/>
      <x v="1079"/>
      <x/>
      <x v="1"/>
    </i>
    <i r="6">
      <x v="1080"/>
      <x/>
      <x v="1"/>
    </i>
    <i r="6">
      <x v="1081"/>
      <x/>
      <x v="1"/>
    </i>
    <i r="6">
      <x v="1082"/>
      <x/>
      <x v="1"/>
    </i>
    <i r="6">
      <x v="1083"/>
      <x/>
      <x v="1"/>
    </i>
    <i r="5">
      <x v="56"/>
      <x v="1084"/>
      <x/>
      <x v="1"/>
    </i>
    <i r="6">
      <x v="1085"/>
      <x/>
      <x v="1"/>
    </i>
    <i r="6">
      <x v="1086"/>
      <x/>
      <x v="1"/>
    </i>
    <i r="6">
      <x v="1087"/>
      <x/>
      <x v="1"/>
    </i>
    <i r="5">
      <x v="321"/>
      <x v="1088"/>
      <x/>
      <x v="1"/>
    </i>
    <i r="6">
      <x v="1089"/>
      <x/>
      <x v="1"/>
    </i>
    <i r="5">
      <x v="249"/>
      <x v="1090"/>
      <x/>
      <x v="1"/>
    </i>
    <i r="6">
      <x v="1091"/>
      <x/>
      <x v="1"/>
    </i>
    <i r="5">
      <x v="15"/>
      <x v="1092"/>
      <x/>
      <x v="1"/>
    </i>
    <i r="5">
      <x v="7"/>
      <x v="1093"/>
      <x/>
      <x v="1"/>
    </i>
    <i r="5">
      <x v="334"/>
      <x v="1094"/>
      <x/>
      <x v="1"/>
    </i>
    <i r="5">
      <x v="35"/>
      <x v="1095"/>
      <x/>
      <x v="1"/>
    </i>
    <i r="6">
      <x v="1096"/>
      <x/>
      <x v="8"/>
    </i>
    <i r="5">
      <x v="292"/>
      <x v="1097"/>
      <x/>
      <x v="8"/>
    </i>
    <i r="6">
      <x v="1098"/>
      <x/>
      <x v="8"/>
    </i>
    <i r="6">
      <x v="1099"/>
      <x/>
      <x v="8"/>
    </i>
    <i r="5">
      <x v="335"/>
      <x v="1100"/>
      <x/>
      <x v="1"/>
    </i>
    <i r="6">
      <x v="1101"/>
      <x/>
      <x v="1"/>
    </i>
    <i r="6">
      <x v="1102"/>
      <x/>
      <x v="8"/>
    </i>
    <i r="5">
      <x v="293"/>
      <x v="1103"/>
      <x/>
      <x v="8"/>
    </i>
    <i r="6">
      <x v="1104"/>
      <x/>
      <x v="8"/>
    </i>
    <i r="6">
      <x v="1105"/>
      <x/>
      <x v="8"/>
    </i>
    <i r="5">
      <x v="36"/>
      <x v="1106"/>
      <x/>
      <x v="8"/>
    </i>
    <i r="6">
      <x v="1107"/>
      <x/>
      <x v="8"/>
    </i>
    <i r="6">
      <x v="1108"/>
      <x/>
      <x v="8"/>
    </i>
    <i r="5">
      <x v="16"/>
      <x v="1109"/>
      <x/>
      <x v="8"/>
    </i>
    <i r="6">
      <x v="1110"/>
      <x/>
      <x v="8"/>
    </i>
    <i r="6">
      <x v="1111"/>
      <x/>
      <x v="8"/>
    </i>
    <i r="6">
      <x v="1112"/>
      <x/>
      <x v="8"/>
    </i>
    <i r="5">
      <x v="305"/>
      <x v="1113"/>
      <x/>
      <x v="8"/>
    </i>
    <i r="6">
      <x v="1114"/>
      <x/>
      <x v="8"/>
    </i>
    <i r="6">
      <x v="1115"/>
      <x/>
      <x v="8"/>
    </i>
    <i r="5">
      <x v="336"/>
      <x v="1116"/>
      <x/>
      <x v="8"/>
    </i>
    <i r="5">
      <x v="8"/>
      <x v="1117"/>
      <x/>
      <x v="8"/>
    </i>
    <i r="6">
      <x v="1118"/>
      <x/>
      <x v="8"/>
    </i>
    <i r="5">
      <x v="306"/>
      <x v="1119"/>
      <x/>
      <x v="8"/>
    </i>
    <i r="6">
      <x v="1120"/>
      <x/>
      <x v="8"/>
    </i>
    <i r="6">
      <x v="1121"/>
      <x/>
      <x v="8"/>
    </i>
    <i r="6">
      <x v="1122"/>
      <x/>
      <x v="8"/>
    </i>
    <i r="5">
      <x v="150"/>
      <x v="1123"/>
      <x/>
      <x v="8"/>
    </i>
    <i r="6">
      <x v="1124"/>
      <x/>
      <x v="8"/>
    </i>
    <i r="5">
      <x v="28"/>
      <x v="1125"/>
      <x v="4"/>
      <x v="8"/>
    </i>
    <i r="6">
      <x v="1126"/>
      <x v="4"/>
      <x v="8"/>
    </i>
    <i r="5">
      <x v="10"/>
      <x v="1127"/>
      <x v="4"/>
      <x v="8"/>
    </i>
    <i r="5">
      <x v="29"/>
      <x v="1128"/>
      <x v="4"/>
      <x v="8"/>
    </i>
    <i r="5">
      <x v="241"/>
      <x v="1129"/>
      <x v="4"/>
      <x v="8"/>
    </i>
    <i r="5">
      <x/>
      <x v="1130"/>
      <x v="4"/>
      <x v="8"/>
    </i>
    <i r="5">
      <x v="307"/>
      <x v="1131"/>
      <x v="4"/>
      <x v="8"/>
    </i>
    <i r="5">
      <x v="294"/>
      <x v="1132"/>
      <x v="4"/>
      <x v="8"/>
    </i>
    <i r="6">
      <x v="1133"/>
      <x v="4"/>
      <x v="8"/>
    </i>
    <i r="5">
      <x v="308"/>
      <x v="1134"/>
      <x v="4"/>
      <x v="8"/>
    </i>
    <i r="5">
      <x v="39"/>
      <x v="1135"/>
      <x v="4"/>
      <x v="7"/>
    </i>
    <i r="6">
      <x v="1136"/>
      <x v="4"/>
      <x v="8"/>
    </i>
    <i r="5">
      <x v="84"/>
      <x v="1137"/>
      <x v="4"/>
      <x v="7"/>
    </i>
    <i r="5">
      <x v="40"/>
      <x v="1138"/>
      <x v="4"/>
      <x v="1"/>
    </i>
    <i r="5">
      <x v="2"/>
      <x v="1139"/>
      <x v="4"/>
      <x v="7"/>
    </i>
    <i r="5">
      <x v="250"/>
      <x v="1140"/>
      <x v="4"/>
      <x v="7"/>
    </i>
    <i r="5">
      <x v="30"/>
      <x v="1141"/>
      <x v="4"/>
      <x v="7"/>
    </i>
    <i r="5">
      <x v="17"/>
      <x v="1142"/>
      <x v="4"/>
      <x v="7"/>
    </i>
    <i r="5">
      <x v="41"/>
      <x v="1143"/>
      <x v="4"/>
      <x v="7"/>
    </i>
    <i r="6">
      <x v="1144"/>
      <x v="4"/>
      <x v="7"/>
    </i>
    <i r="6">
      <x v="1145"/>
      <x v="4"/>
      <x v="7"/>
    </i>
    <i r="6">
      <x v="1146"/>
      <x v="4"/>
      <x v="7"/>
    </i>
    <i r="6">
      <x v="1147"/>
      <x v="4"/>
      <x v="7"/>
    </i>
    <i r="5">
      <x v="26"/>
      <x v="1148"/>
      <x v="4"/>
      <x v="7"/>
    </i>
    <i r="5">
      <x v="42"/>
      <x v="1149"/>
      <x v="4"/>
      <x v="7"/>
    </i>
    <i r="5">
      <x v="58"/>
      <x v="1150"/>
      <x v="4"/>
      <x v="7"/>
    </i>
    <i r="6">
      <x v="1151"/>
      <x v="4"/>
      <x v="7"/>
    </i>
    <i r="5">
      <x v="43"/>
      <x v="1152"/>
      <x v="4"/>
      <x v="7"/>
    </i>
    <i r="6">
      <x v="1153"/>
      <x v="4"/>
      <x v="7"/>
    </i>
    <i r="6">
      <x v="1154"/>
      <x v="4"/>
      <x v="7"/>
    </i>
    <i r="5">
      <x v="11"/>
      <x v="1155"/>
      <x v="4"/>
      <x v="7"/>
    </i>
    <i r="6">
      <x v="1156"/>
      <x v="4"/>
      <x v="7"/>
    </i>
    <i r="6">
      <x v="1157"/>
      <x v="4"/>
      <x v="7"/>
    </i>
    <i r="6">
      <x v="1158"/>
      <x v="4"/>
      <x v="7"/>
    </i>
    <i r="6">
      <x v="1159"/>
      <x v="4"/>
      <x v="7"/>
    </i>
    <i r="5">
      <x v="59"/>
      <x v="1160"/>
      <x v="4"/>
      <x v="7"/>
    </i>
    <i r="6">
      <x v="1161"/>
      <x v="4"/>
      <x v="7"/>
    </i>
    <i r="6">
      <x v="1162"/>
      <x v="4"/>
      <x v="7"/>
    </i>
    <i r="5">
      <x v="19"/>
      <x v="1163"/>
      <x v="4"/>
      <x v="7"/>
    </i>
    <i r="6">
      <x v="1164"/>
      <x v="4"/>
      <x v="7"/>
    </i>
    <i r="6">
      <x v="1165"/>
      <x v="4"/>
      <x v="7"/>
    </i>
    <i r="6">
      <x v="1166"/>
      <x v="4"/>
      <x v="7"/>
    </i>
    <i r="5">
      <x v="22"/>
      <x v="1167"/>
      <x v="4"/>
      <x v="7"/>
    </i>
    <i r="6">
      <x v="1168"/>
      <x v="4"/>
      <x v="7"/>
    </i>
    <i r="6">
      <x v="1169"/>
      <x v="4"/>
      <x v="7"/>
    </i>
    <i r="6">
      <x v="1170"/>
      <x v="4"/>
      <x v="7"/>
    </i>
    <i r="5">
      <x v="309"/>
      <x v="1171"/>
      <x v="4"/>
      <x v="7"/>
    </i>
    <i r="5">
      <x v="61"/>
      <x v="1172"/>
      <x v="4"/>
      <x v="7"/>
    </i>
    <i r="6">
      <x v="1173"/>
      <x v="4"/>
      <x v="7"/>
    </i>
    <i r="5">
      <x v="20"/>
      <x v="1174"/>
      <x v="4"/>
      <x v="7"/>
    </i>
    <i r="6">
      <x v="1175"/>
      <x v="4"/>
      <x v="7"/>
    </i>
    <i r="6">
      <x v="1176"/>
      <x v="4"/>
      <x v="7"/>
    </i>
    <i r="5">
      <x v="44"/>
      <x v="1177"/>
      <x v="4"/>
      <x v="7"/>
    </i>
    <i r="6">
      <x v="1178"/>
      <x v="4"/>
      <x v="7"/>
    </i>
    <i r="6">
      <x v="1179"/>
      <x v="4"/>
      <x v="7"/>
    </i>
    <i r="5">
      <x v="21"/>
      <x v="1180"/>
      <x v="4"/>
      <x v="7"/>
    </i>
    <i r="5">
      <x v="45"/>
      <x v="1181"/>
      <x v="4"/>
      <x v="21"/>
    </i>
    <i r="6">
      <x v="1182"/>
      <x v="4"/>
      <x v="21"/>
    </i>
    <i r="5">
      <x v="63"/>
      <x v="1183"/>
      <x v="4"/>
      <x v="7"/>
    </i>
    <i r="6">
      <x v="1184"/>
      <x v="4"/>
      <x v="7"/>
    </i>
    <i r="5">
      <x v="64"/>
      <x v="1185"/>
      <x v="4"/>
      <x v="7"/>
    </i>
    <i r="5">
      <x v="65"/>
      <x v="1186"/>
      <x v="4"/>
      <x v="7"/>
    </i>
    <i r="5">
      <x v="68"/>
      <x v="1187"/>
      <x v="4"/>
      <x v="7"/>
    </i>
    <i r="5">
      <x v="310"/>
      <x v="1188"/>
      <x v="4"/>
      <x v="7"/>
    </i>
    <i r="3">
      <x v="66"/>
      <x v="30"/>
      <x v="337"/>
      <x v="1189"/>
      <x v="1"/>
      <x v="1"/>
    </i>
    <i r="5">
      <x v="251"/>
      <x v="1190"/>
      <x v="1"/>
      <x/>
    </i>
    <i r="5">
      <x v="53"/>
      <x v="1191"/>
      <x v="5"/>
      <x v="1"/>
    </i>
    <i r="5">
      <x v="338"/>
      <x v="1192"/>
      <x v="5"/>
      <x/>
    </i>
    <i r="6">
      <x v="1193"/>
      <x v="5"/>
      <x/>
    </i>
    <i r="5">
      <x v="237"/>
      <x v="1194"/>
      <x v="5"/>
      <x/>
    </i>
    <i r="6">
      <x v="1195"/>
      <x v="5"/>
      <x v="8"/>
    </i>
    <i r="5">
      <x v="339"/>
      <x v="1196"/>
      <x v="5"/>
      <x v="1"/>
    </i>
    <i r="6">
      <x v="1197"/>
      <x v="5"/>
      <x v="1"/>
    </i>
    <i r="5">
      <x v="143"/>
      <x v="1198"/>
      <x v="5"/>
      <x v="1"/>
    </i>
    <i r="5">
      <x v="144"/>
      <x v="1199"/>
      <x v="5"/>
      <x v="1"/>
    </i>
    <i r="6">
      <x v="1200"/>
      <x v="5"/>
      <x v="1"/>
    </i>
    <i r="5">
      <x v="54"/>
      <x v="1201"/>
      <x v="3"/>
      <x v="1"/>
    </i>
    <i r="6">
      <x v="1202"/>
      <x v="3"/>
      <x v="1"/>
    </i>
    <i r="5">
      <x v="89"/>
      <x v="1203"/>
      <x v="3"/>
      <x v="1"/>
    </i>
    <i r="6">
      <x v="1204"/>
      <x v="3"/>
      <x v="1"/>
    </i>
    <i r="5">
      <x v="324"/>
      <x v="1205"/>
      <x v="3"/>
      <x v="1"/>
    </i>
    <i r="5">
      <x v="326"/>
      <x v="1206"/>
      <x v="3"/>
      <x v="1"/>
    </i>
    <i r="5">
      <x v="5"/>
      <x v="1207"/>
      <x v="3"/>
      <x v="1"/>
    </i>
    <i r="5">
      <x v="329"/>
      <x v="1208"/>
      <x v="3"/>
      <x/>
    </i>
    <i r="5">
      <x v="290"/>
      <x v="1209"/>
      <x v="3"/>
      <x v="1"/>
    </i>
    <i r="5">
      <x v="55"/>
      <x v="1210"/>
      <x v="2"/>
      <x v="1"/>
    </i>
    <i r="5">
      <x v="80"/>
      <x v="1211"/>
      <x v="2"/>
      <x/>
    </i>
    <i r="6">
      <x v="1212"/>
      <x v="2"/>
      <x/>
    </i>
    <i r="5">
      <x v="146"/>
      <x v="1213"/>
      <x v="2"/>
      <x v="1"/>
    </i>
    <i r="6">
      <x v="1214"/>
      <x v="2"/>
      <x v="1"/>
    </i>
    <i r="5">
      <x v="302"/>
      <x v="1215"/>
      <x v="2"/>
      <x/>
    </i>
    <i r="6">
      <x v="1216"/>
      <x v="2"/>
      <x v="1"/>
    </i>
    <i r="5">
      <x v="9"/>
      <x v="1217"/>
      <x/>
      <x v="1"/>
    </i>
    <i r="6">
      <x v="1218"/>
      <x/>
      <x/>
    </i>
    <i r="5">
      <x v="56"/>
      <x v="1219"/>
      <x/>
      <x v="1"/>
    </i>
    <i r="5">
      <x v="249"/>
      <x v="1220"/>
      <x/>
      <x/>
    </i>
    <i r="5">
      <x v="15"/>
      <x v="1221"/>
      <x/>
      <x v="1"/>
    </i>
    <i r="5">
      <x v="7"/>
      <x v="1222"/>
      <x/>
      <x/>
    </i>
    <i r="5">
      <x v="33"/>
      <x v="1223"/>
      <x/>
      <x v="1"/>
    </i>
    <i r="5">
      <x v="304"/>
      <x v="1224"/>
      <x/>
      <x v="1"/>
    </i>
    <i r="6">
      <x v="1225"/>
      <x/>
      <x v="1"/>
    </i>
    <i r="5">
      <x v="16"/>
      <x v="1226"/>
      <x/>
      <x v="8"/>
    </i>
    <i r="5">
      <x v="258"/>
      <x v="1227"/>
      <x/>
      <x/>
    </i>
    <i r="5">
      <x v="305"/>
      <x v="1228"/>
      <x/>
      <x/>
    </i>
    <i r="5">
      <x v="8"/>
      <x v="1229"/>
      <x/>
      <x/>
    </i>
    <i r="5">
      <x v="306"/>
      <x v="1230"/>
      <x/>
      <x/>
    </i>
    <i r="5">
      <x v="150"/>
      <x v="1231"/>
      <x/>
      <x v="8"/>
    </i>
    <i r="5">
      <x v="10"/>
      <x v="14"/>
      <x v="4"/>
      <x v="8"/>
    </i>
    <i r="6">
      <x v="1232"/>
      <x v="4"/>
      <x v="1"/>
    </i>
    <i r="6">
      <x v="1233"/>
      <x v="4"/>
      <x v="8"/>
    </i>
    <i r="5">
      <x v="241"/>
      <x v="1234"/>
      <x v="4"/>
      <x/>
    </i>
    <i r="6">
      <x v="1235"/>
      <x v="4"/>
      <x v="1"/>
    </i>
    <i r="5">
      <x/>
      <x v="1236"/>
      <x v="4"/>
      <x/>
    </i>
    <i r="6">
      <x v="1237"/>
      <x v="4"/>
      <x/>
    </i>
    <i r="6">
      <x v="1238"/>
      <x v="4"/>
      <x v="8"/>
    </i>
    <i r="5">
      <x v="39"/>
      <x v="1239"/>
      <x v="4"/>
      <x/>
    </i>
    <i r="6">
      <x v="1240"/>
      <x v="4"/>
      <x/>
    </i>
    <i r="6">
      <x v="1241"/>
      <x v="4"/>
      <x/>
    </i>
    <i r="5">
      <x v="17"/>
      <x v="1242"/>
      <x v="4"/>
      <x/>
    </i>
    <i r="6">
      <x v="1243"/>
      <x v="4"/>
      <x v="7"/>
    </i>
    <i r="5">
      <x v="11"/>
      <x v="1244"/>
      <x v="4"/>
      <x/>
    </i>
    <i r="6">
      <x v="1245"/>
      <x v="4"/>
      <x/>
    </i>
    <i r="5">
      <x v="60"/>
      <x v="1246"/>
      <x v="4"/>
      <x v="7"/>
    </i>
    <i r="5">
      <x v="19"/>
      <x v="1247"/>
      <x v="4"/>
      <x/>
    </i>
    <i r="6">
      <x v="1248"/>
      <x v="4"/>
      <x/>
    </i>
    <i r="5">
      <x v="22"/>
      <x v="1249"/>
      <x v="4"/>
      <x v="7"/>
    </i>
    <i r="5">
      <x v="61"/>
      <x v="1250"/>
      <x v="4"/>
      <x v="7"/>
    </i>
    <i r="5">
      <x v="44"/>
      <x v="1251"/>
      <x v="4"/>
      <x/>
    </i>
    <i r="6">
      <x v="1252"/>
      <x v="4"/>
      <x/>
    </i>
    <i r="6">
      <x v="1253"/>
      <x v="4"/>
      <x/>
    </i>
    <i r="5">
      <x v="47"/>
      <x v="1254"/>
      <x v="4"/>
      <x/>
    </i>
    <i r="5">
      <x v="63"/>
      <x v="1255"/>
      <x v="4"/>
      <x/>
    </i>
    <i r="6">
      <x v="1256"/>
      <x v="4"/>
      <x/>
    </i>
    <i r="3">
      <x v="67"/>
      <x v="31"/>
      <x v="15"/>
      <x v="1257"/>
      <x v="2"/>
      <x v="1"/>
    </i>
    <i r="5">
      <x v="7"/>
      <x v="1258"/>
      <x v="2"/>
      <x v="1"/>
    </i>
    <i r="5">
      <x v="305"/>
      <x v="1259"/>
      <x v="2"/>
      <x v="8"/>
    </i>
    <i r="5">
      <x v="57"/>
      <x v="1260"/>
      <x/>
      <x v="8"/>
    </i>
    <i r="5">
      <x v="2"/>
      <x v="1261"/>
      <x/>
      <x v="7"/>
    </i>
    <i r="5">
      <x v="19"/>
      <x v="1262"/>
      <x v="4"/>
      <x v="7"/>
    </i>
    <i r="3">
      <x v="68"/>
      <x v="32"/>
      <x v="37"/>
      <x v="1263"/>
      <x v="4"/>
      <x/>
    </i>
    <i r="5">
      <x v="294"/>
      <x v="1264"/>
      <x v="4"/>
      <x/>
    </i>
    <i r="6">
      <x v="1265"/>
      <x v="4"/>
      <x/>
    </i>
    <i r="5">
      <x v="30"/>
      <x v="1266"/>
      <x v="4"/>
      <x/>
    </i>
    <i r="6">
      <x v="1267"/>
      <x v="4"/>
      <x/>
    </i>
    <i r="6">
      <x v="1268"/>
      <x v="4"/>
      <x/>
    </i>
    <i r="5">
      <x v="60"/>
      <x v="1269"/>
      <x v="4"/>
      <x/>
    </i>
    <i r="6">
      <x v="1270"/>
      <x v="4"/>
      <x/>
    </i>
    <i r="5">
      <x v="44"/>
      <x v="1271"/>
      <x v="4"/>
      <x/>
    </i>
    <i r="6">
      <x v="1272"/>
      <x v="4"/>
      <x/>
    </i>
    <i r="5">
      <x v="62"/>
      <x v="1273"/>
      <x v="4"/>
      <x/>
    </i>
    <i r="6">
      <x v="1274"/>
      <x v="4"/>
      <x/>
    </i>
    <i r="5">
      <x v="64"/>
      <x v="1275"/>
      <x v="4"/>
      <x v="13"/>
    </i>
    <i r="5">
      <x v="65"/>
      <x v="1276"/>
      <x v="4"/>
      <x/>
    </i>
    <i r="3">
      <x v="69"/>
      <x v="33"/>
      <x v="150"/>
      <x v="1277"/>
      <x v="2"/>
      <x v="1"/>
    </i>
    <i r="5">
      <x v="43"/>
      <x v="1278"/>
      <x/>
      <x v="1"/>
    </i>
    <i r="3">
      <x v="70"/>
      <x v="34"/>
      <x v="340"/>
      <x v="1279"/>
      <x v="1"/>
      <x v="1"/>
    </i>
    <i r="5">
      <x v="341"/>
      <x v="1280"/>
      <x v="1"/>
      <x v="1"/>
    </i>
    <i r="5">
      <x v="342"/>
      <x v="1281"/>
      <x v="1"/>
      <x v="1"/>
    </i>
    <i r="5">
      <x v="343"/>
      <x v="1282"/>
      <x v="1"/>
      <x v="1"/>
    </i>
    <i r="5">
      <x v="344"/>
      <x v="1283"/>
      <x v="1"/>
      <x v="1"/>
    </i>
    <i r="6">
      <x v="1284"/>
      <x v="1"/>
      <x v="1"/>
    </i>
    <i r="5">
      <x v="345"/>
      <x v="1285"/>
      <x v="1"/>
      <x v="1"/>
    </i>
    <i r="6">
      <x v="1286"/>
      <x v="1"/>
      <x v="1"/>
    </i>
    <i r="5">
      <x v="346"/>
      <x v="1287"/>
      <x v="1"/>
      <x v="1"/>
    </i>
    <i r="5">
      <x v="347"/>
      <x v="1288"/>
      <x v="1"/>
      <x v="1"/>
    </i>
    <i r="5">
      <x v="348"/>
      <x v="1289"/>
      <x v="1"/>
      <x v="1"/>
    </i>
    <i r="5">
      <x v="349"/>
      <x v="1290"/>
      <x v="1"/>
      <x v="1"/>
    </i>
    <i r="3">
      <x v="71"/>
      <x v="35"/>
      <x v="350"/>
      <x v="1291"/>
      <x v="2"/>
      <x v="8"/>
    </i>
    <i r="5">
      <x v="150"/>
      <x v="1292"/>
      <x v="2"/>
      <x v="8"/>
    </i>
    <i r="5">
      <x v="57"/>
      <x v="1293"/>
      <x/>
      <x v="8"/>
    </i>
    <i r="5">
      <x v="11"/>
      <x v="1294"/>
      <x v="4"/>
      <x v="7"/>
    </i>
    <i r="5">
      <x v="59"/>
      <x v="1295"/>
      <x v="4"/>
      <x v="7"/>
    </i>
    <i r="5">
      <x v="19"/>
      <x v="1296"/>
      <x v="4"/>
      <x v="7"/>
    </i>
    <i r="5">
      <x v="22"/>
      <x v="1297"/>
      <x v="4"/>
      <x v="7"/>
    </i>
    <i r="5">
      <x v="61"/>
      <x v="1298"/>
      <x v="4"/>
      <x v="7"/>
    </i>
    <i r="6">
      <x v="1299"/>
      <x v="4"/>
      <x v="7"/>
    </i>
    <i r="5">
      <x v="20"/>
      <x v="1300"/>
      <x v="4"/>
      <x v="7"/>
    </i>
    <i r="6">
      <x v="1301"/>
      <x v="4"/>
      <x v="7"/>
    </i>
    <i r="5">
      <x v="21"/>
      <x v="1302"/>
      <x v="4"/>
      <x v="7"/>
    </i>
    <i r="6">
      <x v="1303"/>
      <x v="4"/>
      <x v="7"/>
    </i>
    <i r="5">
      <x v="351"/>
      <x v="1304"/>
      <x v="4"/>
      <x v="7"/>
    </i>
    <i r="5">
      <x v="46"/>
      <x v="1305"/>
      <x v="4"/>
      <x v="7"/>
    </i>
    <i r="5">
      <x v="63"/>
      <x v="1306"/>
      <x v="4"/>
      <x v="7"/>
    </i>
    <i r="5">
      <x v="66"/>
      <x v="1307"/>
      <x v="4"/>
      <x v="7"/>
    </i>
    <i r="3">
      <x v="72"/>
      <x v="36"/>
      <x v="143"/>
      <x v="1308"/>
      <x v="5"/>
      <x v="1"/>
    </i>
    <i r="5">
      <x v="352"/>
      <x v="1309"/>
      <x v="5"/>
      <x v="1"/>
    </i>
    <i r="5">
      <x v="257"/>
      <x v="1310"/>
      <x v="5"/>
      <x v="1"/>
    </i>
    <i r="5">
      <x v="238"/>
      <x v="1311"/>
      <x v="5"/>
      <x v="1"/>
    </i>
    <i r="5">
      <x v="89"/>
      <x v="1312"/>
      <x v="3"/>
      <x v="1"/>
    </i>
    <i r="5">
      <x v="239"/>
      <x v="1313"/>
      <x v="3"/>
      <x v="1"/>
    </i>
    <i r="5">
      <x v="324"/>
      <x v="1314"/>
      <x v="3"/>
      <x v="1"/>
    </i>
    <i r="5">
      <x v="325"/>
      <x v="1315"/>
      <x v="3"/>
      <x v="1"/>
    </i>
    <i r="5">
      <x v="326"/>
      <x v="1316"/>
      <x v="3"/>
      <x v="1"/>
    </i>
    <i r="5">
      <x v="289"/>
      <x v="1317"/>
      <x v="3"/>
      <x v="1"/>
    </i>
    <i r="6">
      <x v="1318"/>
      <x v="3"/>
      <x v="1"/>
    </i>
    <i r="6">
      <x v="1319"/>
      <x v="3"/>
      <x v="1"/>
    </i>
    <i r="5">
      <x v="311"/>
      <x v="1320"/>
      <x v="3"/>
      <x v="1"/>
    </i>
    <i r="6">
      <x v="1321"/>
      <x v="3"/>
      <x v="1"/>
    </i>
    <i r="6">
      <x v="1322"/>
      <x v="3"/>
      <x v="1"/>
    </i>
    <i r="5">
      <x v="328"/>
      <x v="1323"/>
      <x v="3"/>
      <x v="1"/>
    </i>
    <i r="5">
      <x v="5"/>
      <x v="1324"/>
      <x v="3"/>
      <x v="1"/>
    </i>
    <i r="5">
      <x v="295"/>
      <x v="1325"/>
      <x v="3"/>
      <x v="1"/>
    </i>
    <i r="5">
      <x v="290"/>
      <x v="1326"/>
      <x v="3"/>
      <x v="1"/>
    </i>
    <i r="5">
      <x v="312"/>
      <x v="1327"/>
      <x v="3"/>
      <x v="1"/>
    </i>
    <i r="5">
      <x v="315"/>
      <x v="1328"/>
      <x v="2"/>
      <x v="1"/>
    </i>
    <i r="6">
      <x v="1329"/>
      <x v="2"/>
      <x v="1"/>
    </i>
    <i r="5">
      <x v="316"/>
      <x v="1330"/>
      <x v="2"/>
      <x v="1"/>
    </i>
    <i r="6">
      <x v="1331"/>
      <x v="2"/>
      <x v="1"/>
    </i>
    <i r="6">
      <x v="1332"/>
      <x v="2"/>
      <x v="1"/>
    </i>
    <i r="5">
      <x v="331"/>
      <x v="1333"/>
      <x v="2"/>
      <x v="1"/>
    </i>
    <i r="5">
      <x v="291"/>
      <x v="1334"/>
      <x v="2"/>
      <x v="1"/>
    </i>
    <i r="6">
      <x v="1335"/>
      <x v="2"/>
      <x v="1"/>
    </i>
    <i r="5">
      <x v="297"/>
      <x v="1336"/>
      <x v="2"/>
      <x v="1"/>
    </i>
    <i r="5">
      <x v="299"/>
      <x v="1337"/>
      <x v="2"/>
      <x v="1"/>
    </i>
    <i r="6">
      <x v="1338"/>
      <x v="2"/>
      <x v="1"/>
    </i>
    <i r="6">
      <x v="1339"/>
      <x v="2"/>
      <x v="1"/>
    </i>
    <i r="5">
      <x v="300"/>
      <x v="1340"/>
      <x v="2"/>
      <x v="1"/>
    </i>
    <i r="6">
      <x v="1341"/>
      <x v="2"/>
      <x v="1"/>
    </i>
    <i r="6">
      <x v="1342"/>
      <x v="2"/>
      <x v="1"/>
    </i>
    <i r="5">
      <x v="317"/>
      <x v="1343"/>
      <x v="2"/>
      <x v="1"/>
    </i>
    <i r="5">
      <x v="301"/>
      <x v="1344"/>
      <x v="2"/>
      <x v="1"/>
    </i>
    <i r="5">
      <x v="318"/>
      <x v="1345"/>
      <x v="2"/>
      <x v="1"/>
    </i>
    <i r="5">
      <x v="147"/>
      <x v="1346"/>
      <x v="2"/>
      <x v="1"/>
    </i>
    <i r="6">
      <x v="1347"/>
      <x v="2"/>
      <x v="1"/>
    </i>
    <i r="5">
      <x v="333"/>
      <x v="1348"/>
      <x v="2"/>
      <x v="1"/>
    </i>
    <i r="6">
      <x v="1349"/>
      <x v="2"/>
      <x v="1"/>
    </i>
    <i r="5">
      <x v="6"/>
      <x v="1350"/>
      <x/>
      <x v="1"/>
    </i>
    <i r="5">
      <x v="149"/>
      <x v="1351"/>
      <x/>
      <x v="1"/>
    </i>
    <i r="5">
      <x v="56"/>
      <x v="1352"/>
      <x/>
      <x v="1"/>
    </i>
    <i r="6">
      <x v="1353"/>
      <x/>
      <x v="1"/>
    </i>
    <i r="5">
      <x v="249"/>
      <x v="1354"/>
      <x/>
      <x v="1"/>
    </i>
    <i r="6">
      <x v="1355"/>
      <x/>
      <x v="1"/>
    </i>
    <i r="5">
      <x v="34"/>
      <x v="1356"/>
      <x/>
      <x v="1"/>
    </i>
    <i r="6">
      <x v="1357"/>
      <x/>
      <x v="1"/>
    </i>
    <i r="5">
      <x v="304"/>
      <x v="1358"/>
      <x/>
      <x v="1"/>
    </i>
    <i r="6">
      <x v="1359"/>
      <x/>
      <x v="1"/>
    </i>
    <i r="5">
      <x v="35"/>
      <x v="1360"/>
      <x/>
      <x v="8"/>
    </i>
    <i r="6">
      <x v="1361"/>
      <x/>
      <x v="8"/>
    </i>
    <i r="5">
      <x v="292"/>
      <x v="1362"/>
      <x/>
      <x v="8"/>
    </i>
    <i r="6">
      <x v="1363"/>
      <x/>
      <x v="8"/>
    </i>
    <i r="5">
      <x v="293"/>
      <x v="1364"/>
      <x/>
      <x v="8"/>
    </i>
    <i r="6">
      <x v="1365"/>
      <x/>
      <x v="1"/>
    </i>
    <i r="6">
      <x v="1366"/>
      <x/>
      <x v="8"/>
    </i>
    <i r="5">
      <x v="36"/>
      <x v="1367"/>
      <x/>
      <x v="8"/>
    </i>
    <i r="6">
      <x v="1368"/>
      <x/>
      <x v="1"/>
    </i>
    <i r="6">
      <x v="1369"/>
      <x/>
      <x v="8"/>
    </i>
    <i r="5">
      <x v="305"/>
      <x v="1370"/>
      <x/>
      <x v="8"/>
    </i>
    <i r="6">
      <x v="1371"/>
      <x/>
      <x v="8"/>
    </i>
    <i r="5">
      <x v="306"/>
      <x v="1372"/>
      <x/>
      <x v="8"/>
    </i>
    <i r="5">
      <x v="150"/>
      <x v="1373"/>
      <x/>
      <x v="8"/>
    </i>
    <i r="5">
      <x v="28"/>
      <x v="1374"/>
      <x v="4"/>
      <x v="8"/>
    </i>
    <i r="5">
      <x v="10"/>
      <x v="1375"/>
      <x v="4"/>
      <x v="8"/>
    </i>
    <i r="6">
      <x v="1376"/>
      <x v="4"/>
      <x v="8"/>
    </i>
    <i r="5">
      <x v="57"/>
      <x v="1377"/>
      <x v="4"/>
      <x v="8"/>
    </i>
    <i r="5">
      <x v="29"/>
      <x v="1378"/>
      <x v="4"/>
      <x v="8"/>
    </i>
    <i r="6">
      <x v="1379"/>
      <x v="4"/>
      <x v="1"/>
    </i>
    <i r="5">
      <x v="241"/>
      <x v="1380"/>
      <x v="4"/>
      <x v="8"/>
    </i>
    <i r="5">
      <x v="38"/>
      <x v="1381"/>
      <x v="4"/>
      <x v="8"/>
    </i>
    <i r="5">
      <x v="84"/>
      <x v="1382"/>
      <x v="4"/>
      <x v="7"/>
    </i>
    <i r="6">
      <x v="1383"/>
      <x v="4"/>
      <x v="7"/>
    </i>
    <i r="5">
      <x v="353"/>
      <x v="1384"/>
      <x v="4"/>
      <x v="7"/>
    </i>
    <i r="5">
      <x v="30"/>
      <x v="1385"/>
      <x v="4"/>
      <x v="7"/>
    </i>
    <i r="5">
      <x v="26"/>
      <x v="1386"/>
      <x v="4"/>
      <x v="11"/>
    </i>
    <i r="5">
      <x v="58"/>
      <x v="1387"/>
      <x v="4"/>
      <x v="11"/>
    </i>
    <i r="5">
      <x v="43"/>
      <x v="1388"/>
      <x v="4"/>
      <x v="7"/>
    </i>
    <i r="6">
      <x v="1389"/>
      <x v="4"/>
      <x v="7"/>
    </i>
    <i r="5">
      <x v="11"/>
      <x v="1390"/>
      <x v="4"/>
      <x v="7"/>
    </i>
    <i r="5">
      <x v="59"/>
      <x v="1391"/>
      <x v="4"/>
      <x v="7"/>
    </i>
    <i r="5">
      <x v="60"/>
      <x v="1392"/>
      <x v="4"/>
      <x v="1"/>
    </i>
    <i r="6">
      <x v="1393"/>
      <x v="4"/>
      <x v="1"/>
    </i>
    <i r="5">
      <x v="22"/>
      <x v="1394"/>
      <x v="4"/>
      <x v="1"/>
    </i>
    <i r="6">
      <x v="1395"/>
      <x v="4"/>
      <x v="22"/>
    </i>
    <i r="5">
      <x v="61"/>
      <x v="1396"/>
      <x v="4"/>
      <x v="7"/>
    </i>
    <i r="5">
      <x v="44"/>
      <x v="1397"/>
      <x v="4"/>
      <x v="7"/>
    </i>
    <i r="5">
      <x v="21"/>
      <x v="1398"/>
      <x v="4"/>
      <x v="7"/>
    </i>
    <i r="5">
      <x v="45"/>
      <x v="1399"/>
      <x v="4"/>
      <x v="7"/>
    </i>
    <i r="5">
      <x v="46"/>
      <x v="1400"/>
      <x v="4"/>
      <x v="1"/>
    </i>
    <i r="5">
      <x v="62"/>
      <x v="1401"/>
      <x v="4"/>
      <x v="1"/>
    </i>
    <i r="6">
      <x v="1402"/>
      <x v="4"/>
      <x v="7"/>
    </i>
    <i r="5">
      <x v="64"/>
      <x v="1403"/>
      <x v="4"/>
      <x v="1"/>
    </i>
    <i r="6">
      <x v="1404"/>
      <x v="4"/>
      <x v="7"/>
    </i>
    <i r="5">
      <x v="65"/>
      <x v="1405"/>
      <x v="4"/>
      <x v="7"/>
    </i>
    <i r="6">
      <x v="1406"/>
      <x v="4"/>
      <x v="7"/>
    </i>
    <i r="5">
      <x v="67"/>
      <x v="1407"/>
      <x v="4"/>
      <x v="7"/>
    </i>
    <i r="6">
      <x v="1408"/>
      <x v="4"/>
      <x v="7"/>
    </i>
    <i r="6">
      <x v="1409"/>
      <x v="4"/>
      <x v="7"/>
    </i>
    <i r="5">
      <x v="310"/>
      <x v="1410"/>
      <x v="4"/>
      <x v="7"/>
    </i>
    <i r="3">
      <x v="73"/>
      <x v="37"/>
      <x v="7"/>
      <x v="1411"/>
      <x v="2"/>
      <x v="1"/>
    </i>
    <i r="5">
      <x v="292"/>
      <x v="1412"/>
      <x v="2"/>
      <x v="8"/>
    </i>
    <i r="5">
      <x v="241"/>
      <x v="1413"/>
      <x/>
      <x v="8"/>
    </i>
    <i r="5">
      <x v="308"/>
      <x v="1414"/>
      <x/>
      <x v="8"/>
    </i>
    <i r="5">
      <x v="39"/>
      <x v="1415"/>
      <x/>
      <x v="7"/>
    </i>
    <i r="5">
      <x v="250"/>
      <x v="1416"/>
      <x/>
      <x v="11"/>
    </i>
    <i r="5">
      <x v="30"/>
      <x v="1417"/>
      <x/>
      <x v="11"/>
    </i>
    <i r="6">
      <x v="1418"/>
      <x/>
      <x v="7"/>
    </i>
    <i r="5">
      <x v="17"/>
      <x v="1419"/>
      <x/>
      <x v="11"/>
    </i>
    <i r="5">
      <x v="11"/>
      <x v="1420"/>
      <x v="4"/>
      <x v="7"/>
    </i>
    <i r="5">
      <x v="22"/>
      <x v="1421"/>
      <x v="4"/>
      <x v="7"/>
    </i>
    <i r="6">
      <x v="1422"/>
      <x v="4"/>
      <x v="7"/>
    </i>
    <i r="5">
      <x v="61"/>
      <x v="1423"/>
      <x v="4"/>
      <x v="7"/>
    </i>
    <i r="5">
      <x v="44"/>
      <x v="1424"/>
      <x v="4"/>
      <x v="7"/>
    </i>
    <i r="3">
      <x v="74"/>
      <x v="38"/>
      <x v="43"/>
      <x v="1425"/>
      <x v="2"/>
      <x v="7"/>
    </i>
    <i r="3">
      <x v="75"/>
      <x v="39"/>
      <x v="302"/>
      <x v="1426"/>
      <x v="5"/>
      <x v="1"/>
    </i>
    <i r="3">
      <x v="76"/>
      <x v="40"/>
      <x v="147"/>
      <x v="1427"/>
      <x v="3"/>
      <x v="1"/>
    </i>
    <i r="6">
      <x v="1428"/>
      <x v="3"/>
      <x v="1"/>
    </i>
    <i r="5">
      <x v="83"/>
      <x v="1429"/>
      <x v="2"/>
      <x v="1"/>
    </i>
    <i r="5">
      <x v="56"/>
      <x v="1430"/>
      <x v="2"/>
      <x v="1"/>
    </i>
    <i r="5">
      <x v="249"/>
      <x v="1431"/>
      <x v="2"/>
      <x v="1"/>
    </i>
    <i r="6">
      <x v="1432"/>
      <x v="2"/>
      <x v="1"/>
    </i>
    <i r="5">
      <x v="292"/>
      <x v="1433"/>
      <x v="2"/>
      <x v="8"/>
    </i>
    <i r="5">
      <x v="16"/>
      <x v="1434"/>
      <x v="2"/>
      <x v="1"/>
    </i>
    <i r="5">
      <x v="305"/>
      <x v="1435"/>
      <x v="2"/>
      <x v="8"/>
    </i>
    <i r="5">
      <x v="8"/>
      <x v="1436"/>
      <x v="2"/>
      <x v="1"/>
    </i>
    <i r="5">
      <x/>
      <x v="1437"/>
      <x/>
      <x v="8"/>
    </i>
    <i r="5">
      <x v="37"/>
      <x v="1438"/>
      <x/>
      <x v="8"/>
    </i>
    <i r="5">
      <x v="84"/>
      <x v="1439"/>
      <x/>
      <x v="23"/>
    </i>
    <i r="5">
      <x v="59"/>
      <x v="1440"/>
      <x v="4"/>
      <x v="23"/>
    </i>
    <i r="5">
      <x v="60"/>
      <x v="1441"/>
      <x v="4"/>
      <x v="23"/>
    </i>
    <i r="6">
      <x v="1442"/>
      <x v="4"/>
      <x v="23"/>
    </i>
    <i r="5">
      <x v="45"/>
      <x v="1443"/>
      <x v="4"/>
      <x v="1"/>
    </i>
    <i r="5">
      <x v="47"/>
      <x v="1444"/>
      <x v="4"/>
      <x v="23"/>
    </i>
    <i r="5">
      <x v="64"/>
      <x v="1445"/>
      <x v="4"/>
      <x v="23"/>
    </i>
    <i r="6">
      <x v="1446"/>
      <x v="4"/>
      <x v="23"/>
    </i>
    <i r="3">
      <x v="77"/>
      <x v="41"/>
      <x v="207"/>
      <x v="1447"/>
      <x v="1"/>
      <x v="1"/>
    </i>
    <i r="5">
      <x v="354"/>
      <x v="1448"/>
      <x v="5"/>
      <x v="1"/>
    </i>
    <i r="5">
      <x v="339"/>
      <x v="1449"/>
      <x v="5"/>
      <x/>
    </i>
    <i r="5">
      <x v="257"/>
      <x v="1450"/>
      <x v="5"/>
      <x v="1"/>
    </i>
    <i r="5">
      <x v="144"/>
      <x v="1451"/>
      <x v="5"/>
      <x v="1"/>
    </i>
    <i r="5">
      <x v="54"/>
      <x v="1452"/>
      <x v="3"/>
      <x v="1"/>
    </i>
    <i r="6">
      <x v="1453"/>
      <x v="3"/>
      <x v="1"/>
    </i>
    <i r="5">
      <x v="89"/>
      <x v="1454"/>
      <x v="3"/>
      <x/>
    </i>
    <i r="6">
      <x v="1455"/>
      <x v="3"/>
      <x v="1"/>
    </i>
    <i r="6">
      <x v="1456"/>
      <x v="3"/>
      <x v="1"/>
    </i>
    <i r="5">
      <x v="290"/>
      <x v="1457"/>
      <x v="3"/>
      <x v="1"/>
    </i>
    <i r="6">
      <x v="1458"/>
      <x v="3"/>
      <x/>
    </i>
    <i r="5">
      <x v="80"/>
      <x v="1459"/>
      <x v="2"/>
      <x v="1"/>
    </i>
    <i r="6">
      <x v="1460"/>
      <x v="2"/>
      <x/>
    </i>
    <i r="5">
      <x v="146"/>
      <x v="1461"/>
      <x v="2"/>
      <x/>
    </i>
    <i r="6">
      <x v="1462"/>
      <x v="2"/>
      <x/>
    </i>
    <i r="5">
      <x v="302"/>
      <x v="1463"/>
      <x v="2"/>
      <x/>
    </i>
    <i r="6">
      <x v="1464"/>
      <x v="2"/>
      <x v="1"/>
    </i>
    <i r="5">
      <x v="9"/>
      <x v="1465"/>
      <x/>
      <x v="1"/>
    </i>
    <i r="6">
      <x v="1466"/>
      <x/>
      <x/>
    </i>
    <i r="5">
      <x v="249"/>
      <x v="1467"/>
      <x/>
      <x/>
    </i>
    <i r="5">
      <x v="7"/>
      <x v="1468"/>
      <x/>
      <x/>
    </i>
    <i r="6">
      <x v="1469"/>
      <x/>
      <x/>
    </i>
    <i r="5">
      <x v="355"/>
      <x v="1470"/>
      <x/>
      <x v="8"/>
    </i>
    <i r="5">
      <x v="258"/>
      <x v="1471"/>
      <x/>
      <x/>
    </i>
    <i r="5">
      <x v="305"/>
      <x v="1472"/>
      <x/>
      <x/>
    </i>
    <i r="5">
      <x v="306"/>
      <x v="1473"/>
      <x/>
      <x/>
    </i>
    <i r="5">
      <x v="28"/>
      <x v="1474"/>
      <x v="4"/>
      <x/>
    </i>
    <i r="6">
      <x v="799"/>
      <x v="4"/>
      <x v="8"/>
    </i>
    <i r="5">
      <x/>
      <x v="1475"/>
      <x v="4"/>
      <x/>
    </i>
    <i r="6">
      <x v="1476"/>
      <x v="4"/>
      <x/>
    </i>
    <i r="5">
      <x v="39"/>
      <x v="1477"/>
      <x v="4"/>
      <x/>
    </i>
    <i r="6">
      <x v="1478"/>
      <x v="4"/>
      <x/>
    </i>
    <i r="5">
      <x v="250"/>
      <x v="825"/>
      <x v="4"/>
      <x v="8"/>
    </i>
    <i r="5">
      <x v="17"/>
      <x v="1479"/>
      <x v="4"/>
      <x/>
    </i>
    <i r="6">
      <x v="1480"/>
      <x v="4"/>
      <x/>
    </i>
    <i r="6">
      <x v="1481"/>
      <x v="4"/>
      <x v="7"/>
    </i>
    <i r="5">
      <x v="11"/>
      <x v="1482"/>
      <x v="4"/>
      <x/>
    </i>
    <i r="6">
      <x v="1483"/>
      <x v="4"/>
      <x v="1"/>
    </i>
    <i r="5">
      <x v="44"/>
      <x v="1484"/>
      <x v="4"/>
      <x/>
    </i>
    <i r="6">
      <x v="1485"/>
      <x v="4"/>
      <x/>
    </i>
    <i r="6">
      <x v="1486"/>
      <x v="4"/>
      <x/>
    </i>
    <i r="5">
      <x v="45"/>
      <x v="865"/>
      <x v="4"/>
      <x v="7"/>
    </i>
    <i r="5">
      <x v="63"/>
      <x v="1487"/>
      <x v="4"/>
      <x/>
    </i>
    <i r="6">
      <x v="1488"/>
      <x v="4"/>
      <x/>
    </i>
    <i r="5">
      <x v="23"/>
      <x v="1489"/>
      <x v="4"/>
      <x v="1"/>
    </i>
    <i r="5">
      <x v="65"/>
      <x v="1490"/>
      <x v="4"/>
      <x v="7"/>
    </i>
    <i r="5">
      <x v="66"/>
      <x v="1491"/>
      <x v="4"/>
      <x/>
    </i>
    <i r="3">
      <x v="78"/>
      <x v="42"/>
      <x v="17"/>
      <x v="1492"/>
      <x/>
      <x v="21"/>
    </i>
    <i r="5">
      <x v="59"/>
      <x v="1493"/>
      <x v="4"/>
      <x v="1"/>
    </i>
    <i r="6">
      <x v="1494"/>
      <x v="4"/>
      <x v="23"/>
    </i>
    <i r="5">
      <x v="21"/>
      <x v="1495"/>
      <x v="4"/>
      <x v="1"/>
    </i>
    <i r="3">
      <x v="79"/>
      <x v="43"/>
      <x v="356"/>
      <x v="1496"/>
      <x v="1"/>
      <x v="1"/>
    </i>
    <i r="3">
      <x v="80"/>
      <x v="44"/>
      <x v="333"/>
      <x v="1497"/>
      <x v="3"/>
      <x v="1"/>
    </i>
    <i r="5">
      <x v="56"/>
      <x v="1498"/>
      <x v="2"/>
      <x v="1"/>
    </i>
    <i r="5">
      <x v="33"/>
      <x v="1499"/>
      <x v="2"/>
      <x v="1"/>
    </i>
    <i r="5">
      <x v="36"/>
      <x v="1500"/>
      <x v="2"/>
      <x v="8"/>
    </i>
    <i r="5">
      <x v="258"/>
      <x v="1501"/>
      <x v="2"/>
      <x v="14"/>
    </i>
    <i r="5">
      <x v="294"/>
      <x v="1502"/>
      <x/>
      <x v="8"/>
    </i>
    <i r="5">
      <x v="2"/>
      <x v="1503"/>
      <x/>
      <x v="24"/>
    </i>
    <i r="5">
      <x v="68"/>
      <x v="1504"/>
      <x v="4"/>
      <x v="24"/>
    </i>
    <i r="3">
      <x v="81"/>
      <x v="45"/>
      <x v="357"/>
      <x v="1505"/>
      <x v="1"/>
      <x v="1"/>
    </i>
    <i r="5">
      <x v="218"/>
      <x v="1506"/>
      <x v="1"/>
      <x v="1"/>
    </i>
    <i r="5">
      <x v="220"/>
      <x v="1507"/>
      <x v="1"/>
      <x v="1"/>
    </i>
    <i r="5">
      <x v="136"/>
      <x v="1508"/>
      <x v="1"/>
      <x/>
    </i>
    <i r="5">
      <x v="240"/>
      <x v="1509"/>
      <x v="3"/>
      <x v="1"/>
    </i>
    <i r="5">
      <x v="333"/>
      <x v="1510"/>
      <x v="2"/>
      <x v="1"/>
    </i>
    <i r="5">
      <x v="350"/>
      <x v="1511"/>
      <x/>
      <x v="1"/>
    </i>
    <i r="5">
      <x v="61"/>
      <x v="1512"/>
      <x v="4"/>
      <x v="1"/>
    </i>
    <i r="3">
      <x v="82"/>
      <x v="142"/>
      <x v="66"/>
      <x v="1513"/>
      <x v="4"/>
      <x v="7"/>
    </i>
    <i r="3">
      <x v="83"/>
      <x v="46"/>
      <x v="10"/>
      <x v="1514"/>
      <x v="2"/>
      <x v="14"/>
    </i>
    <i r="3">
      <x v="84"/>
      <x v="47"/>
      <x v="13"/>
      <x v="1515"/>
      <x v="1"/>
      <x v="1"/>
    </i>
    <i r="3">
      <x v="85"/>
      <x v="48"/>
      <x v="314"/>
      <x v="1516"/>
      <x v="5"/>
      <x v="1"/>
    </i>
    <i r="5">
      <x v="317"/>
      <x v="1517"/>
      <x v="3"/>
      <x v="1"/>
    </i>
    <i r="5">
      <x v="9"/>
      <x v="1518"/>
      <x v="2"/>
      <x v="1"/>
    </i>
    <i r="5">
      <x v="292"/>
      <x v="1519"/>
      <x v="2"/>
      <x v="1"/>
    </i>
    <i r="6">
      <x v="1520"/>
      <x v="2"/>
      <x v="1"/>
    </i>
    <i r="3">
      <x v="86"/>
      <x v="49"/>
      <x v="207"/>
      <x v="1521"/>
      <x v="1"/>
      <x v="1"/>
    </i>
    <i r="3">
      <x v="87"/>
      <x v="95"/>
      <x v="68"/>
      <x v="1522"/>
      <x v="4"/>
      <x v="24"/>
    </i>
    <i r="3">
      <x v="88"/>
      <x v="143"/>
      <x v="64"/>
      <x v="1523"/>
      <x/>
      <x v="7"/>
    </i>
    <i r="3">
      <x v="89"/>
      <x v="137"/>
      <x v="21"/>
      <x v="1524"/>
      <x/>
      <x/>
    </i>
    <i r="3">
      <x v="90"/>
      <x v="50"/>
      <x v="214"/>
      <x v="1525"/>
      <x v="1"/>
      <x v="1"/>
    </i>
    <i r="3">
      <x v="91"/>
      <x v="51"/>
      <x v="72"/>
      <x v="1526"/>
      <x v="1"/>
      <x/>
    </i>
    <i r="3">
      <x v="92"/>
      <x v="52"/>
      <x v="218"/>
      <x v="1527"/>
      <x v="1"/>
      <x v="1"/>
    </i>
    <i r="5">
      <x v="131"/>
      <x v="1528"/>
      <x v="1"/>
      <x v="1"/>
    </i>
    <i r="3">
      <x v="93"/>
      <x v="53"/>
      <x v="128"/>
      <x v="1529"/>
      <x v="1"/>
      <x v="1"/>
    </i>
    <i r="3">
      <x v="94"/>
      <x v="54"/>
      <x v="358"/>
      <x v="1530"/>
      <x v="1"/>
      <x v="1"/>
    </i>
    <i r="3">
      <x v="95"/>
      <x v="55"/>
      <x v="80"/>
      <x v="1531"/>
      <x v="3"/>
      <x v="1"/>
    </i>
    <i r="5">
      <x v="297"/>
      <x v="1532"/>
      <x v="3"/>
      <x v="1"/>
    </i>
    <i r="5">
      <x v="333"/>
      <x v="1533"/>
      <x v="3"/>
      <x v="1"/>
    </i>
    <i r="5">
      <x v="56"/>
      <x v="1534"/>
      <x v="2"/>
      <x v="1"/>
    </i>
    <i r="5">
      <x v="304"/>
      <x v="1535"/>
      <x v="2"/>
      <x v="1"/>
    </i>
    <i r="5">
      <x v="305"/>
      <x v="1536"/>
      <x v="2"/>
      <x v="8"/>
    </i>
    <i r="6">
      <x v="1537"/>
      <x v="2"/>
      <x v="1"/>
    </i>
    <i r="5">
      <x v="8"/>
      <x v="1538"/>
      <x v="2"/>
      <x v="1"/>
    </i>
    <i r="5">
      <x v="20"/>
      <x v="1539"/>
      <x v="4"/>
      <x v="1"/>
    </i>
    <i r="6">
      <x v="1540"/>
      <x v="4"/>
      <x v="7"/>
    </i>
    <i r="5">
      <x v="65"/>
      <x v="1541"/>
      <x v="4"/>
      <x v="7"/>
    </i>
    <i r="3">
      <x v="96"/>
      <x v="56"/>
      <x v="311"/>
      <x v="1542"/>
      <x v="1"/>
      <x v="1"/>
    </i>
    <i r="3">
      <x v="97"/>
      <x v="57"/>
      <x v="359"/>
      <x v="1543"/>
      <x v="1"/>
      <x v="1"/>
    </i>
    <i r="3">
      <x v="98"/>
      <x v="58"/>
      <x v="46"/>
      <x v="1544"/>
      <x/>
      <x v="1"/>
    </i>
    <i r="3">
      <x v="99"/>
      <x v="59"/>
      <x v="250"/>
      <x v="1545"/>
      <x/>
      <x v="1"/>
    </i>
    <i r="3">
      <x v="100"/>
      <x v="60"/>
      <x v="258"/>
      <x v="1546"/>
      <x v="3"/>
      <x v="25"/>
    </i>
    <i r="3">
      <x v="101"/>
      <x v="61"/>
      <x v="42"/>
      <x v="1547"/>
      <x v="2"/>
      <x v="19"/>
    </i>
    <i r="3">
      <x v="102"/>
      <x v="62"/>
      <x v="59"/>
      <x v="1548"/>
      <x v="4"/>
      <x v="24"/>
    </i>
    <i r="3">
      <x v="103"/>
      <x v="63"/>
      <x v="360"/>
      <x v="1549"/>
      <x v="1"/>
      <x v="1"/>
    </i>
    <i r="6">
      <x v="1550"/>
      <x v="1"/>
      <x v="1"/>
    </i>
    <i r="5">
      <x v="361"/>
      <x v="1551"/>
      <x v="1"/>
      <x v="1"/>
    </i>
    <i r="5">
      <x v="228"/>
      <x v="1552"/>
      <x v="1"/>
      <x v="1"/>
    </i>
    <i r="6">
      <x v="1553"/>
      <x v="1"/>
      <x v="1"/>
    </i>
    <i r="6">
      <x v="1554"/>
      <x v="1"/>
      <x v="1"/>
    </i>
    <i r="6">
      <x v="1555"/>
      <x v="1"/>
      <x v="1"/>
    </i>
    <i r="6">
      <x v="1556"/>
      <x v="1"/>
      <x v="1"/>
    </i>
    <i r="3">
      <x v="104"/>
      <x v="64"/>
      <x v="150"/>
      <x v="1557"/>
      <x v="2"/>
      <x v="26"/>
    </i>
    <i r="5">
      <x v="29"/>
      <x v="1558"/>
      <x/>
      <x v="16"/>
    </i>
    <i r="5">
      <x v="2"/>
      <x v="1559"/>
      <x/>
      <x v="11"/>
    </i>
    <i r="5">
      <x v="250"/>
      <x v="1560"/>
      <x/>
      <x v="11"/>
    </i>
    <i r="5">
      <x v="30"/>
      <x v="1561"/>
      <x/>
      <x v="17"/>
    </i>
    <i r="6">
      <x v="1562"/>
      <x/>
      <x v="11"/>
    </i>
    <i r="6">
      <x v="1563"/>
      <x/>
      <x v="11"/>
    </i>
    <i r="5">
      <x v="26"/>
      <x v="1564"/>
      <x/>
      <x v="11"/>
    </i>
    <i r="5">
      <x v="42"/>
      <x v="1565"/>
      <x/>
      <x v="11"/>
    </i>
    <i r="5">
      <x v="59"/>
      <x v="1566"/>
      <x v="4"/>
      <x v="7"/>
    </i>
    <i r="5">
      <x v="351"/>
      <x v="1567"/>
      <x v="4"/>
      <x v="7"/>
    </i>
    <i r="5">
      <x v="65"/>
      <x v="1568"/>
      <x v="4"/>
      <x v="7"/>
    </i>
    <i r="5">
      <x v="66"/>
      <x v="1569"/>
      <x v="4"/>
      <x v="7"/>
    </i>
    <i r="5">
      <x v="67"/>
      <x v="1570"/>
      <x v="4"/>
      <x v="7"/>
    </i>
    <i r="3">
      <x v="105"/>
      <x v="65"/>
      <x v="126"/>
      <x v="1571"/>
      <x v="1"/>
      <x v="1"/>
    </i>
    <i r="5">
      <x v="326"/>
      <x v="1572"/>
      <x v="1"/>
      <x v="1"/>
    </i>
    <i r="5">
      <x v="68"/>
      <x v="1573"/>
      <x/>
      <x v="7"/>
    </i>
    <i r="3">
      <x v="106"/>
      <x v="66"/>
      <x v="31"/>
      <x v="1574"/>
      <x v="1"/>
      <x v="1"/>
    </i>
    <i r="5">
      <x v="362"/>
      <x v="1575"/>
      <x v="1"/>
      <x v="1"/>
    </i>
    <i r="5">
      <x v="62"/>
      <x v="1576"/>
      <x/>
      <x v="27"/>
    </i>
    <i r="3">
      <x v="107"/>
      <x v="67"/>
      <x v="306"/>
      <x v="1577"/>
      <x v="3"/>
      <x v="1"/>
    </i>
    <i r="5">
      <x v="294"/>
      <x v="1578"/>
      <x v="2"/>
      <x v="1"/>
    </i>
    <i r="5">
      <x v="44"/>
      <x v="1579"/>
      <x/>
      <x v="7"/>
    </i>
    <i r="3">
      <x v="108"/>
      <x v="144"/>
      <x v="310"/>
      <x v="1580"/>
      <x v="4"/>
      <x v="28"/>
    </i>
    <i r="3">
      <x v="109"/>
      <x v="68"/>
      <x v="319"/>
      <x v="1581"/>
      <x v="3"/>
      <x v="1"/>
    </i>
    <i r="5">
      <x v="149"/>
      <x v="1582"/>
      <x v="2"/>
      <x v="1"/>
    </i>
    <i r="6">
      <x v="1583"/>
      <x v="2"/>
      <x v="1"/>
    </i>
    <i r="5">
      <x v="363"/>
      <x v="1584"/>
      <x v="2"/>
      <x v="1"/>
    </i>
    <i r="5">
      <x v="249"/>
      <x v="1585"/>
      <x v="2"/>
      <x v="1"/>
    </i>
    <i r="5">
      <x v="303"/>
      <x v="1586"/>
      <x v="2"/>
      <x v="1"/>
    </i>
    <i r="6">
      <x v="1587"/>
      <x v="2"/>
      <x v="1"/>
    </i>
    <i r="6">
      <x v="1588"/>
      <x v="2"/>
      <x v="1"/>
    </i>
    <i r="5">
      <x v="35"/>
      <x v="1589"/>
      <x v="2"/>
      <x v="1"/>
    </i>
    <i r="5">
      <x v="36"/>
      <x v="1590"/>
      <x v="2"/>
      <x/>
    </i>
    <i r="6">
      <x v="1591"/>
      <x v="2"/>
      <x/>
    </i>
    <i r="6">
      <x v="1592"/>
      <x v="2"/>
      <x v="29"/>
    </i>
    <i r="5">
      <x v="16"/>
      <x v="1593"/>
      <x v="2"/>
      <x v="8"/>
    </i>
    <i r="6">
      <x v="1594"/>
      <x v="2"/>
      <x v="30"/>
    </i>
    <i r="6">
      <x v="1595"/>
      <x v="2"/>
      <x v="8"/>
    </i>
    <i r="5">
      <x v="241"/>
      <x v="1596"/>
      <x/>
      <x v="1"/>
    </i>
    <i r="5">
      <x v="40"/>
      <x v="1597"/>
      <x/>
      <x/>
    </i>
    <i r="5">
      <x v="2"/>
      <x v="1598"/>
      <x/>
      <x v="7"/>
    </i>
    <i r="5">
      <x v="26"/>
      <x v="1599"/>
      <x/>
      <x v="7"/>
    </i>
    <i r="5">
      <x v="43"/>
      <x v="1600"/>
      <x/>
      <x v="7"/>
    </i>
    <i r="5">
      <x v="60"/>
      <x v="1601"/>
      <x v="4"/>
      <x v="7"/>
    </i>
    <i r="5">
      <x v="21"/>
      <x v="1602"/>
      <x v="4"/>
      <x v="7"/>
    </i>
    <i r="5">
      <x v="62"/>
      <x v="1603"/>
      <x v="4"/>
      <x/>
    </i>
    <i r="5">
      <x v="23"/>
      <x v="1604"/>
      <x v="4"/>
      <x v="7"/>
    </i>
    <i r="5">
      <x v="65"/>
      <x v="1605"/>
      <x v="4"/>
      <x v="7"/>
    </i>
    <i r="3">
      <x v="110"/>
      <x v="69"/>
      <x v="329"/>
      <x v="1606"/>
      <x v="1"/>
      <x v="1"/>
    </i>
    <i r="3">
      <x v="111"/>
      <x v="70"/>
      <x v="222"/>
      <x v="1607"/>
      <x v="1"/>
      <x v="1"/>
    </i>
    <i r="5">
      <x v="364"/>
      <x v="1608"/>
      <x v="1"/>
      <x v="1"/>
    </i>
    <i r="5">
      <x v="365"/>
      <x v="1609"/>
      <x v="1"/>
      <x v="1"/>
    </i>
    <i r="3">
      <x v="112"/>
      <x v="71"/>
      <x v="60"/>
      <x v="1610"/>
      <x v="4"/>
      <x v="11"/>
    </i>
    <i r="6">
      <x v="1611"/>
      <x v="4"/>
      <x v="11"/>
    </i>
    <i r="5">
      <x v="19"/>
      <x v="1612"/>
      <x v="4"/>
      <x v="11"/>
    </i>
    <i r="3">
      <x v="113"/>
      <x v="72"/>
      <x v="9"/>
      <x v="1613"/>
      <x v="2"/>
      <x v="1"/>
    </i>
    <i r="5">
      <x v="35"/>
      <x v="1614"/>
      <x v="2"/>
      <x v="8"/>
    </i>
    <i r="5">
      <x v="36"/>
      <x v="1615"/>
      <x v="2"/>
      <x v="8"/>
    </i>
    <i r="5">
      <x v="16"/>
      <x v="1616"/>
      <x v="2"/>
      <x v="1"/>
    </i>
    <i r="5">
      <x/>
      <x v="1617"/>
      <x/>
      <x v="8"/>
    </i>
    <i r="5">
      <x v="37"/>
      <x v="1618"/>
      <x/>
      <x v="8"/>
    </i>
    <i r="5">
      <x v="38"/>
      <x v="1619"/>
      <x/>
      <x v="1"/>
    </i>
    <i r="5">
      <x v="39"/>
      <x v="1620"/>
      <x/>
      <x v="8"/>
    </i>
    <i r="5">
      <x v="30"/>
      <x v="1621"/>
      <x/>
      <x v="7"/>
    </i>
    <i r="6">
      <x v="1622"/>
      <x/>
      <x v="7"/>
    </i>
    <i r="5">
      <x v="58"/>
      <x v="1623"/>
      <x/>
      <x v="7"/>
    </i>
    <i r="6">
      <x v="1624"/>
      <x/>
      <x v="7"/>
    </i>
    <i r="6">
      <x v="1625"/>
      <x/>
      <x v="1"/>
    </i>
    <i r="5">
      <x v="59"/>
      <x v="1626"/>
      <x v="4"/>
      <x v="7"/>
    </i>
    <i r="6">
      <x v="1627"/>
      <x v="4"/>
      <x v="7"/>
    </i>
    <i r="5">
      <x v="60"/>
      <x v="1628"/>
      <x v="4"/>
      <x v="7"/>
    </i>
    <i r="5">
      <x v="46"/>
      <x v="1629"/>
      <x v="4"/>
      <x v="1"/>
    </i>
    <i r="6">
      <x v="1630"/>
      <x v="4"/>
      <x v="7"/>
    </i>
    <i r="5">
      <x v="63"/>
      <x v="1631"/>
      <x v="4"/>
      <x v="7"/>
    </i>
    <i r="6">
      <x v="1632"/>
      <x v="4"/>
      <x v="1"/>
    </i>
    <i r="5">
      <x v="68"/>
      <x v="1633"/>
      <x v="4"/>
      <x v="7"/>
    </i>
    <i r="3">
      <x v="114"/>
      <x v="73"/>
      <x v="230"/>
      <x v="1634"/>
      <x v="1"/>
      <x v="1"/>
    </i>
    <i r="6">
      <x v="1635"/>
      <x v="1"/>
      <x v="1"/>
    </i>
    <i r="5">
      <x v="285"/>
      <x v="1636"/>
      <x v="1"/>
      <x v="1"/>
    </i>
    <i r="5">
      <x v="337"/>
      <x v="1637"/>
      <x v="1"/>
      <x v="16"/>
    </i>
    <i r="6">
      <x v="1638"/>
      <x v="1"/>
      <x v="1"/>
    </i>
    <i r="6">
      <x v="1639"/>
      <x v="1"/>
      <x v="1"/>
    </i>
    <i r="5">
      <x v="352"/>
      <x v="1640"/>
      <x v="1"/>
      <x v="1"/>
    </i>
    <i r="6">
      <x v="1641"/>
      <x v="1"/>
      <x v="1"/>
    </i>
    <i r="5">
      <x v="257"/>
      <x v="1642"/>
      <x v="1"/>
      <x v="1"/>
    </i>
    <i r="6">
      <x v="1643"/>
      <x v="1"/>
      <x v="1"/>
    </i>
    <i r="5">
      <x v="289"/>
      <x v="1644"/>
      <x v="5"/>
      <x v="1"/>
    </i>
    <i r="5">
      <x v="330"/>
      <x v="1645"/>
      <x v="5"/>
      <x v="1"/>
    </i>
    <i r="6">
      <x v="1646"/>
      <x v="5"/>
      <x v="1"/>
    </i>
    <i r="5">
      <x v="300"/>
      <x v="1647"/>
      <x v="3"/>
      <x v="1"/>
    </i>
    <i r="6">
      <x v="1648"/>
      <x v="3"/>
      <x v="1"/>
    </i>
    <i r="6">
      <x v="1649"/>
      <x v="3"/>
      <x v="1"/>
    </i>
    <i r="5">
      <x v="333"/>
      <x v="1650"/>
      <x v="3"/>
      <x v="1"/>
    </i>
    <i r="6">
      <x v="1651"/>
      <x v="3"/>
      <x v="1"/>
    </i>
    <i r="5">
      <x v="35"/>
      <x v="1652"/>
      <x v="2"/>
      <x v="1"/>
    </i>
    <i r="5">
      <x v="36"/>
      <x v="1653"/>
      <x v="2"/>
      <x v="1"/>
    </i>
    <i r="5">
      <x v="8"/>
      <x v="1654"/>
      <x v="2"/>
      <x/>
    </i>
    <i r="6">
      <x v="1655"/>
      <x v="2"/>
      <x/>
    </i>
    <i r="5">
      <x v="306"/>
      <x v="1656"/>
      <x v="2"/>
      <x v="18"/>
    </i>
    <i r="5">
      <x v="17"/>
      <x v="1657"/>
      <x/>
      <x/>
    </i>
    <i r="6">
      <x v="1658"/>
      <x/>
      <x/>
    </i>
    <i r="6">
      <x v="1659"/>
      <x/>
      <x v="1"/>
    </i>
    <i r="5">
      <x v="19"/>
      <x v="1660"/>
      <x v="4"/>
      <x/>
    </i>
    <i r="6">
      <x v="1661"/>
      <x v="4"/>
      <x v="1"/>
    </i>
    <i r="5">
      <x v="68"/>
      <x v="1662"/>
      <x v="4"/>
      <x v="4"/>
    </i>
    <i r="3">
      <x v="115"/>
      <x v="74"/>
      <x v="234"/>
      <x v="1663"/>
      <x v="1"/>
      <x v="1"/>
    </i>
    <i r="5">
      <x v="257"/>
      <x v="1664"/>
      <x v="1"/>
      <x v="1"/>
    </i>
    <i r="3">
      <x v="116"/>
      <x v="75"/>
      <x v="304"/>
      <x v="1665"/>
      <x v="3"/>
      <x v="8"/>
    </i>
    <i r="3">
      <x v="117"/>
      <x v="145"/>
      <x v="68"/>
      <x v="1284"/>
      <x/>
      <x v="1"/>
    </i>
    <i r="3">
      <x v="118"/>
      <x v="76"/>
      <x v="283"/>
      <x v="1666"/>
      <x v="1"/>
      <x/>
    </i>
    <i r="3">
      <x v="119"/>
      <x v="77"/>
      <x v="19"/>
      <x v="1667"/>
      <x/>
      <x v="27"/>
    </i>
    <i r="3">
      <x v="120"/>
      <x v="78"/>
      <x v="297"/>
      <x v="1668"/>
      <x v="3"/>
      <x v="1"/>
    </i>
    <i r="5">
      <x v="146"/>
      <x v="1669"/>
      <x v="3"/>
      <x v="1"/>
    </i>
    <i r="6">
      <x v="1670"/>
      <x v="3"/>
      <x v="14"/>
    </i>
    <i r="5">
      <x v="319"/>
      <x v="1671"/>
      <x v="3"/>
      <x v="1"/>
    </i>
    <i r="5">
      <x v="6"/>
      <x v="1672"/>
      <x v="2"/>
      <x v="1"/>
    </i>
    <i r="5">
      <x v="303"/>
      <x v="1673"/>
      <x v="2"/>
      <x v="1"/>
    </i>
    <i r="5">
      <x v="305"/>
      <x v="1674"/>
      <x v="2"/>
      <x v="1"/>
    </i>
    <i r="5">
      <x v="10"/>
      <x v="1675"/>
      <x/>
      <x v="8"/>
    </i>
    <i r="5">
      <x v="29"/>
      <x v="1676"/>
      <x/>
      <x v="1"/>
    </i>
    <i r="5">
      <x v="61"/>
      <x v="1677"/>
      <x v="4"/>
      <x v="7"/>
    </i>
    <i r="5">
      <x v="21"/>
      <x v="1678"/>
      <x v="4"/>
      <x v="31"/>
    </i>
    <i r="5">
      <x v="67"/>
      <x v="1679"/>
      <x v="4"/>
      <x v="7"/>
    </i>
    <i r="3">
      <x v="121"/>
      <x v="79"/>
      <x v="241"/>
      <x v="1680"/>
      <x/>
      <x v="1"/>
    </i>
    <i r="5">
      <x v="66"/>
      <x v="1681"/>
      <x v="4"/>
      <x v="1"/>
    </i>
    <i r="3">
      <x v="32"/>
      <x v="80"/>
      <x v="366"/>
      <x v="1682"/>
      <x v="1"/>
      <x v="1"/>
    </i>
    <i r="3">
      <x v="33"/>
      <x v="81"/>
      <x v="367"/>
      <x v="266"/>
      <x v="1"/>
      <x v="1"/>
    </i>
    <i r="5">
      <x v="368"/>
      <x v="1683"/>
      <x v="1"/>
      <x v="1"/>
    </i>
    <i r="5">
      <x v="369"/>
      <x v="1684"/>
      <x v="1"/>
      <x v="1"/>
    </i>
    <i r="3">
      <x v="122"/>
      <x v="82"/>
      <x v="84"/>
      <x v="1685"/>
      <x/>
      <x v="17"/>
    </i>
    <i r="6">
      <x v="1686"/>
      <x/>
      <x v="7"/>
    </i>
    <i r="5">
      <x v="30"/>
      <x v="1687"/>
      <x/>
      <x v="11"/>
    </i>
    <i r="6">
      <x v="1688"/>
      <x/>
      <x v="11"/>
    </i>
    <i r="5">
      <x v="26"/>
      <x v="1689"/>
      <x/>
      <x v="32"/>
    </i>
    <i r="5">
      <x v="20"/>
      <x v="1690"/>
      <x v="4"/>
      <x v="17"/>
    </i>
    <i r="5">
      <x v="46"/>
      <x v="1691"/>
      <x v="4"/>
      <x v="1"/>
    </i>
    <i r="3">
      <x v="123"/>
      <x v="83"/>
      <x v="10"/>
      <x v="1692"/>
      <x v="2"/>
      <x v="1"/>
    </i>
    <i r="3">
      <x v="124"/>
      <x v="84"/>
      <x v="41"/>
      <x v="1693"/>
      <x/>
      <x v="7"/>
    </i>
    <i r="5">
      <x v="60"/>
      <x v="1694"/>
      <x v="4"/>
      <x v="1"/>
    </i>
    <i r="5">
      <x v="20"/>
      <x v="1695"/>
      <x v="4"/>
      <x v="1"/>
    </i>
    <i r="5">
      <x v="44"/>
      <x v="1696"/>
      <x v="4"/>
      <x v="1"/>
    </i>
    <i r="5">
      <x v="45"/>
      <x v="1697"/>
      <x v="4"/>
      <x v="7"/>
    </i>
    <i r="5">
      <x v="46"/>
      <x v="1698"/>
      <x v="4"/>
      <x v="1"/>
    </i>
    <i r="5">
      <x v="310"/>
      <x v="1699"/>
      <x v="4"/>
      <x v="7"/>
    </i>
    <i r="3">
      <x v="125"/>
      <x v="85"/>
      <x v="8"/>
      <x v="1700"/>
      <x v="2"/>
      <x v="1"/>
    </i>
    <i r="5">
      <x v="57"/>
      <x v="1701"/>
      <x/>
      <x v="1"/>
    </i>
    <i r="5">
      <x v="37"/>
      <x v="1642"/>
      <x/>
      <x v="1"/>
    </i>
    <i r="5">
      <x v="17"/>
      <x v="1702"/>
      <x/>
      <x v="7"/>
    </i>
    <i r="5">
      <x v="41"/>
      <x v="1703"/>
      <x/>
      <x v="1"/>
    </i>
    <i r="5">
      <x v="11"/>
      <x v="1704"/>
      <x/>
      <x v="1"/>
    </i>
    <i r="5">
      <x v="19"/>
      <x v="1705"/>
      <x/>
      <x v="1"/>
    </i>
    <i r="5">
      <x v="44"/>
      <x v="1706"/>
      <x v="4"/>
      <x v="7"/>
    </i>
    <i r="5">
      <x v="21"/>
      <x v="1707"/>
      <x/>
      <x v="7"/>
    </i>
    <i r="3">
      <x v="126"/>
      <x v="86"/>
      <x v="370"/>
      <x v="1708"/>
      <x v="1"/>
      <x v="1"/>
    </i>
    <i r="6">
      <x v="1709"/>
      <x v="1"/>
      <x v="1"/>
    </i>
    <i r="6">
      <x v="1710"/>
      <x v="1"/>
      <x v="1"/>
    </i>
    <i r="6">
      <x v="1711"/>
      <x v="1"/>
      <x v="1"/>
    </i>
    <i r="3">
      <x v="127"/>
      <x v="87"/>
      <x v="371"/>
      <x v="617"/>
      <x v="1"/>
      <x v="1"/>
    </i>
    <i r="6">
      <x v="618"/>
      <x v="1"/>
      <x v="1"/>
    </i>
    <i r="3">
      <x v="128"/>
      <x v="101"/>
      <x v="65"/>
      <x v="1712"/>
      <x/>
      <x v="7"/>
    </i>
    <i r="3">
      <x v="129"/>
      <x v="88"/>
      <x v="89"/>
      <x v="1713"/>
      <x v="5"/>
      <x v="1"/>
    </i>
    <i r="5">
      <x v="325"/>
      <x v="1714"/>
      <x v="5"/>
      <x v="1"/>
    </i>
    <i r="5">
      <x v="240"/>
      <x v="1715"/>
      <x v="5"/>
      <x v="1"/>
    </i>
    <i r="5">
      <x v="5"/>
      <x v="1716"/>
      <x v="5"/>
      <x v="1"/>
    </i>
    <i r="5">
      <x v="329"/>
      <x v="1717"/>
      <x v="5"/>
      <x v="1"/>
    </i>
    <i r="5">
      <x v="314"/>
      <x v="1718"/>
      <x v="5"/>
      <x v="1"/>
    </i>
    <i r="5">
      <x v="330"/>
      <x v="1719"/>
      <x v="5"/>
      <x v="1"/>
    </i>
    <i r="5">
      <x v="315"/>
      <x v="1720"/>
      <x v="3"/>
      <x v="1"/>
    </i>
    <i r="5">
      <x v="55"/>
      <x v="1721"/>
      <x v="3"/>
      <x v="1"/>
    </i>
    <i r="5">
      <x v="27"/>
      <x v="1722"/>
      <x v="3"/>
      <x v="1"/>
    </i>
    <i r="5">
      <x v="25"/>
      <x v="1723"/>
      <x v="3"/>
      <x v="1"/>
    </i>
    <i r="6">
      <x v="1724"/>
      <x v="3"/>
      <x v="1"/>
    </i>
    <i r="5">
      <x v="42"/>
      <x v="1725"/>
      <x/>
      <x v="1"/>
    </i>
    <i r="5">
      <x v="43"/>
      <x v="1726"/>
      <x/>
      <x v="7"/>
    </i>
    <i r="5">
      <x v="20"/>
      <x v="1727"/>
      <x v="4"/>
      <x v="7"/>
    </i>
    <i r="3">
      <x v="34"/>
      <x v="89"/>
      <x v="372"/>
      <x v="1728"/>
      <x v="1"/>
      <x v="1"/>
    </i>
    <i r="5">
      <x v="373"/>
      <x v="1729"/>
      <x v="1"/>
      <x v="1"/>
    </i>
    <i r="3">
      <x v="130"/>
      <x v="90"/>
      <x v="68"/>
      <x v="1730"/>
      <x v="4"/>
      <x v="1"/>
    </i>
    <i r="3">
      <x v="131"/>
      <x v="91"/>
      <x v="374"/>
      <x v="1731"/>
      <x v="1"/>
      <x v="1"/>
    </i>
    <i r="3">
      <x v="38"/>
      <x v="138"/>
      <x v="375"/>
      <x v="224"/>
      <x v="1"/>
      <x v="1"/>
    </i>
    <i r="6">
      <x v="1732"/>
      <x v="1"/>
      <x v="1"/>
    </i>
    <i r="5">
      <x v="239"/>
      <x v="1733"/>
      <x v="5"/>
      <x v="1"/>
    </i>
    <i r="6">
      <x v="1734"/>
      <x v="5"/>
      <x v="1"/>
    </i>
    <i r="5">
      <x v="328"/>
      <x v="1735"/>
      <x v="5"/>
      <x v="1"/>
    </i>
    <i r="6">
      <x v="1736"/>
      <x v="5"/>
      <x v="1"/>
    </i>
    <i r="6">
      <x v="1737"/>
      <x v="5"/>
      <x v="1"/>
    </i>
    <i r="5">
      <x v="291"/>
      <x v="1738"/>
      <x v="3"/>
      <x v="1"/>
    </i>
    <i r="6">
      <x v="1739"/>
      <x v="3"/>
      <x v="1"/>
    </i>
    <i r="6">
      <x v="1740"/>
      <x v="3"/>
      <x v="1"/>
    </i>
    <i r="6">
      <x v="1741"/>
      <x v="3"/>
      <x v="1"/>
    </i>
    <i r="5">
      <x v="146"/>
      <x v="1742"/>
      <x v="3"/>
      <x v="1"/>
    </i>
    <i r="6">
      <x v="1743"/>
      <x v="3"/>
      <x v="1"/>
    </i>
    <i r="5">
      <x v="302"/>
      <x v="1744"/>
      <x v="3"/>
      <x v="1"/>
    </i>
    <i r="5">
      <x v="6"/>
      <x v="1745"/>
      <x v="2"/>
      <x v="1"/>
    </i>
    <i r="6">
      <x v="1746"/>
      <x v="2"/>
      <x v="1"/>
    </i>
    <i r="5">
      <x v="15"/>
      <x v="1747"/>
      <x v="2"/>
      <x v="1"/>
    </i>
    <i r="6">
      <x v="1748"/>
      <x v="2"/>
      <x v="1"/>
    </i>
    <i r="5">
      <x v="305"/>
      <x v="1749"/>
      <x v="2"/>
      <x v="1"/>
    </i>
    <i r="6">
      <x v="1750"/>
      <x v="2"/>
      <x v="1"/>
    </i>
    <i r="6">
      <x v="1751"/>
      <x v="2"/>
      <x v="1"/>
    </i>
    <i r="5">
      <x v="350"/>
      <x v="1752"/>
      <x v="2"/>
      <x v="1"/>
    </i>
    <i r="5">
      <x v="8"/>
      <x v="1753"/>
      <x v="2"/>
      <x v="1"/>
    </i>
    <i r="6">
      <x v="1754"/>
      <x v="2"/>
      <x v="8"/>
    </i>
    <i r="5">
      <x v="306"/>
      <x v="1755"/>
      <x v="2"/>
      <x v="1"/>
    </i>
    <i r="6">
      <x v="266"/>
      <x v="2"/>
      <x v="1"/>
    </i>
    <i r="5">
      <x v="29"/>
      <x v="1756"/>
      <x/>
      <x v="1"/>
    </i>
    <i r="5">
      <x v="39"/>
      <x v="1757"/>
      <x/>
      <x v="1"/>
    </i>
    <i r="5">
      <x v="42"/>
      <x v="1758"/>
      <x/>
      <x v="1"/>
    </i>
    <i r="6">
      <x v="1759"/>
      <x/>
      <x v="23"/>
    </i>
    <i r="5">
      <x v="11"/>
      <x v="1683"/>
      <x v="4"/>
      <x v="1"/>
    </i>
    <i r="5">
      <x v="61"/>
      <x v="1760"/>
      <x v="4"/>
      <x v="1"/>
    </i>
    <i r="5">
      <x v="45"/>
      <x v="1761"/>
      <x v="4"/>
      <x v="1"/>
    </i>
    <i r="6">
      <x v="1762"/>
      <x v="4"/>
      <x v="1"/>
    </i>
    <i r="5">
      <x v="62"/>
      <x v="1763"/>
      <x v="4"/>
      <x v="1"/>
    </i>
    <i r="6">
      <x v="1764"/>
      <x v="4"/>
      <x v="1"/>
    </i>
    <i r="6">
      <x v="1765"/>
      <x v="4"/>
      <x v="23"/>
    </i>
    <i r="3">
      <x v="132"/>
      <x v="92"/>
      <x v="38"/>
      <x v="1766"/>
      <x/>
      <x v="1"/>
    </i>
    <i r="6">
      <x v="1767"/>
      <x/>
      <x v="8"/>
    </i>
    <i r="6">
      <x v="1768"/>
      <x/>
      <x v="8"/>
    </i>
    <i r="5">
      <x v="39"/>
      <x v="1769"/>
      <x/>
      <x v="8"/>
    </i>
    <i r="5">
      <x v="250"/>
      <x v="1770"/>
      <x/>
      <x v="33"/>
    </i>
    <i r="5">
      <x v="30"/>
      <x v="1771"/>
      <x/>
      <x v="33"/>
    </i>
    <i r="5">
      <x v="58"/>
      <x v="1772"/>
      <x/>
      <x v="33"/>
    </i>
    <i r="6">
      <x v="1773"/>
      <x/>
      <x v="1"/>
    </i>
    <i r="6">
      <x v="1774"/>
      <x/>
      <x v="33"/>
    </i>
    <i r="6">
      <x v="1775"/>
      <x/>
      <x v="33"/>
    </i>
    <i r="5">
      <x v="61"/>
      <x v="1776"/>
      <x v="4"/>
      <x v="33"/>
    </i>
    <i r="6">
      <x v="1777"/>
      <x v="4"/>
      <x v="1"/>
    </i>
    <i r="6">
      <x v="1778"/>
      <x v="4"/>
      <x v="33"/>
    </i>
    <i r="6">
      <x v="1779"/>
      <x v="4"/>
      <x v="33"/>
    </i>
    <i r="5">
      <x v="44"/>
      <x v="1780"/>
      <x v="4"/>
      <x v="33"/>
    </i>
    <i r="6">
      <x v="1781"/>
      <x v="4"/>
      <x v="33"/>
    </i>
    <i r="5">
      <x v="21"/>
      <x v="1782"/>
      <x v="4"/>
      <x v="34"/>
    </i>
    <i r="5">
      <x v="46"/>
      <x v="1783"/>
      <x v="4"/>
      <x v="33"/>
    </i>
    <i r="5">
      <x v="62"/>
      <x v="1784"/>
      <x v="4"/>
      <x v="33"/>
    </i>
    <i r="5">
      <x v="47"/>
      <x v="1785"/>
      <x v="4"/>
      <x v="33"/>
    </i>
    <i r="6">
      <x v="1786"/>
      <x v="4"/>
      <x v="33"/>
    </i>
    <i r="6">
      <x v="1787"/>
      <x v="4"/>
      <x v="33"/>
    </i>
    <i r="5">
      <x v="65"/>
      <x v="1788"/>
      <x v="4"/>
      <x v="33"/>
    </i>
    <i r="5">
      <x v="67"/>
      <x v="1789"/>
      <x v="4"/>
      <x v="1"/>
    </i>
    <i r="3">
      <x v="133"/>
      <x v="93"/>
      <x v="332"/>
      <x v="1790"/>
      <x v="3"/>
      <x v="1"/>
    </i>
    <i r="5">
      <x v="148"/>
      <x v="1791"/>
      <x v="3"/>
      <x v="1"/>
    </i>
    <i r="5">
      <x v="321"/>
      <x v="1792"/>
      <x v="3"/>
      <x v="1"/>
    </i>
    <i r="5">
      <x v="35"/>
      <x v="1793"/>
      <x v="3"/>
      <x v="1"/>
    </i>
    <i r="5">
      <x v="258"/>
      <x v="1794"/>
      <x v="2"/>
      <x v="1"/>
    </i>
    <i r="5">
      <x v="305"/>
      <x v="1795"/>
      <x v="2"/>
      <x v="1"/>
    </i>
    <i r="5">
      <x v="150"/>
      <x v="1796"/>
      <x v="2"/>
      <x v="1"/>
    </i>
    <i r="5">
      <x v="322"/>
      <x v="1797"/>
      <x v="2"/>
      <x v="1"/>
    </i>
    <i r="5">
      <x v="29"/>
      <x v="1798"/>
      <x v="2"/>
      <x v="8"/>
    </i>
    <i r="5">
      <x v="308"/>
      <x v="1799"/>
      <x v="2"/>
      <x v="1"/>
    </i>
    <i r="5">
      <x v="30"/>
      <x v="1800"/>
      <x v="2"/>
      <x v="1"/>
    </i>
    <i r="5">
      <x v="41"/>
      <x v="1801"/>
      <x/>
      <x v="23"/>
    </i>
    <i r="5">
      <x v="61"/>
      <x v="1802"/>
      <x/>
      <x v="1"/>
    </i>
    <i r="6">
      <x v="1803"/>
      <x/>
      <x v="1"/>
    </i>
    <i r="2">
      <x v="5"/>
      <x v="134"/>
      <x v="117"/>
      <x v="330"/>
      <x v="1729"/>
      <x v="4"/>
      <x v="1"/>
    </i>
    <i r="1">
      <x v="1"/>
      <x v="1"/>
      <x v="54"/>
      <x v="128"/>
      <x v="73"/>
      <x v="1804"/>
      <x v="4"/>
      <x v="1"/>
    </i>
    <i r="5">
      <x v="376"/>
      <x v="1805"/>
      <x v="4"/>
      <x v="1"/>
    </i>
    <i r="5">
      <x v="377"/>
      <x v="1806"/>
      <x v="4"/>
      <x v="1"/>
    </i>
    <i r="5">
      <x v="133"/>
      <x v="1807"/>
      <x v="4"/>
      <x v="1"/>
    </i>
    <i r="6">
      <x v="1808"/>
      <x v="4"/>
      <x v="1"/>
    </i>
    <i r="5">
      <x v="323"/>
      <x v="1809"/>
      <x v="4"/>
      <x v="1"/>
    </i>
    <i r="5">
      <x v="225"/>
      <x v="1810"/>
      <x v="4"/>
      <x v="1"/>
    </i>
    <i r="5">
      <x v="71"/>
      <x v="1811"/>
      <x v="4"/>
      <x v="1"/>
    </i>
    <i r="5">
      <x v="78"/>
      <x v="1812"/>
      <x v="4"/>
      <x v="1"/>
    </i>
    <i r="5">
      <x v="138"/>
      <x v="326"/>
      <x v="4"/>
      <x v="1"/>
    </i>
    <i r="5">
      <x v="247"/>
      <x v="1813"/>
      <x v="4"/>
      <x v="1"/>
    </i>
    <i r="5">
      <x v="283"/>
      <x v="1814"/>
      <x v="4"/>
      <x v="1"/>
    </i>
    <i r="5">
      <x v="248"/>
      <x v="1815"/>
      <x v="4"/>
      <x v="1"/>
    </i>
    <i r="5">
      <x v="253"/>
      <x v="1816"/>
      <x v="4"/>
      <x v="1"/>
    </i>
    <i r="5">
      <x v="286"/>
      <x v="1817"/>
      <x v="4"/>
      <x v="1"/>
    </i>
    <i r="5">
      <x v="236"/>
      <x v="1818"/>
      <x v="4"/>
      <x v="1"/>
    </i>
    <i r="5">
      <x v="144"/>
      <x v="335"/>
      <x v="4"/>
      <x v="1"/>
    </i>
    <i r="6">
      <x v="1819"/>
      <x v="4"/>
      <x v="1"/>
    </i>
    <i r="5">
      <x v="238"/>
      <x v="479"/>
      <x v="4"/>
      <x v="1"/>
    </i>
    <i r="5">
      <x v="315"/>
      <x v="1820"/>
      <x v="4"/>
      <x v="1"/>
    </i>
    <i r="5">
      <x v="293"/>
      <x v="1821"/>
      <x v="4"/>
      <x v="8"/>
    </i>
    <i r="6">
      <x v="1822"/>
      <x v="4"/>
      <x v="8"/>
    </i>
    <i r="5">
      <x v="258"/>
      <x v="534"/>
      <x v="4"/>
      <x v="8"/>
    </i>
    <i r="5">
      <x v="241"/>
      <x v="1823"/>
      <x v="4"/>
      <x v="8"/>
    </i>
    <i r="5">
      <x v="59"/>
      <x v="1824"/>
      <x v="4"/>
      <x v="7"/>
    </i>
    <i r="5">
      <x v="62"/>
      <x v="1825"/>
      <x v="4"/>
      <x v="12"/>
    </i>
    <i r="5">
      <x v="65"/>
      <x v="536"/>
      <x v="4"/>
      <x v="12"/>
    </i>
    <i r="6">
      <x v="1826"/>
      <x v="4"/>
      <x v="7"/>
    </i>
    <i r="2">
      <x v="3"/>
      <x v="68"/>
      <x v="32"/>
      <x v="236"/>
      <x v="1827"/>
      <x v="5"/>
      <x/>
    </i>
    <i r="5">
      <x v="288"/>
      <x v="1828"/>
      <x v="5"/>
      <x/>
    </i>
    <i r="6">
      <x v="1829"/>
      <x v="5"/>
      <x/>
    </i>
    <i r="5">
      <x v="144"/>
      <x v="1830"/>
      <x v="5"/>
      <x/>
    </i>
    <i r="5">
      <x v="52"/>
      <x v="1831"/>
      <x v="3"/>
      <x/>
    </i>
    <i r="5">
      <x v="89"/>
      <x v="1832"/>
      <x v="3"/>
      <x/>
    </i>
    <i r="6">
      <x v="1833"/>
      <x v="3"/>
      <x/>
    </i>
    <i r="5">
      <x v="289"/>
      <x v="1834"/>
      <x v="3"/>
      <x/>
    </i>
    <i r="6">
      <x v="1835"/>
      <x v="3"/>
      <x/>
    </i>
    <i r="5">
      <x v="290"/>
      <x v="1836"/>
      <x v="3"/>
      <x/>
    </i>
    <i r="6">
      <x v="1837"/>
      <x v="3"/>
      <x/>
    </i>
    <i r="5">
      <x v="80"/>
      <x v="1838"/>
      <x v="2"/>
      <x/>
    </i>
    <i r="6">
      <x v="1839"/>
      <x v="2"/>
      <x/>
    </i>
    <i r="5">
      <x v="291"/>
      <x v="1840"/>
      <x v="2"/>
      <x/>
    </i>
    <i r="6">
      <x v="1841"/>
      <x v="2"/>
      <x/>
    </i>
    <i r="5">
      <x v="300"/>
      <x v="1842"/>
      <x v="2"/>
      <x/>
    </i>
    <i r="6">
      <x v="1843"/>
      <x v="2"/>
      <x/>
    </i>
    <i r="5">
      <x v="147"/>
      <x v="1844"/>
      <x v="2"/>
      <x/>
    </i>
    <i r="6">
      <x v="1845"/>
      <x v="2"/>
      <x/>
    </i>
    <i r="5">
      <x v="321"/>
      <x v="1846"/>
      <x/>
      <x/>
    </i>
    <i r="6">
      <x v="1847"/>
      <x/>
      <x/>
    </i>
    <i r="5">
      <x v="304"/>
      <x v="1848"/>
      <x/>
      <x/>
    </i>
    <i r="6">
      <x v="1849"/>
      <x/>
      <x/>
    </i>
    <i r="5">
      <x v="16"/>
      <x v="1850"/>
      <x/>
      <x/>
    </i>
    <i r="6">
      <x v="1851"/>
      <x/>
      <x/>
    </i>
    <i r="5">
      <x v="8"/>
      <x v="1852"/>
      <x/>
      <x/>
    </i>
    <i r="6">
      <x v="1853"/>
      <x/>
      <x/>
    </i>
    <i r="6">
      <x v="1854"/>
      <x/>
      <x/>
    </i>
    <i r="5">
      <x v="29"/>
      <x v="1855"/>
      <x v="4"/>
      <x/>
    </i>
    <i r="6">
      <x v="1856"/>
      <x v="4"/>
      <x/>
    </i>
    <i r="5">
      <x v="294"/>
      <x v="1857"/>
      <x v="4"/>
      <x/>
    </i>
    <i r="6">
      <x v="1858"/>
      <x v="4"/>
      <x/>
    </i>
    <i r="5">
      <x v="30"/>
      <x v="1859"/>
      <x v="4"/>
      <x/>
    </i>
    <i r="6">
      <x v="1860"/>
      <x v="4"/>
      <x/>
    </i>
    <i r="5">
      <x v="60"/>
      <x v="1861"/>
      <x v="4"/>
      <x/>
    </i>
    <i r="6">
      <x v="1862"/>
      <x v="4"/>
      <x/>
    </i>
    <i r="5">
      <x v="44"/>
      <x v="1863"/>
      <x v="4"/>
      <x/>
    </i>
    <i r="6">
      <x v="1864"/>
      <x v="4"/>
      <x/>
    </i>
    <i r="5">
      <x v="62"/>
      <x v="1865"/>
      <x v="4"/>
      <x/>
    </i>
    <i r="6">
      <x v="1866"/>
      <x v="4"/>
      <x/>
    </i>
    <i r="5">
      <x v="65"/>
      <x v="1867"/>
      <x v="4"/>
      <x/>
    </i>
    <i r="3">
      <x v="135"/>
      <x v="94"/>
      <x v="83"/>
      <x v="1868"/>
      <x/>
      <x v="1"/>
    </i>
    <i r="5">
      <x v="56"/>
      <x v="1869"/>
      <x/>
      <x v="1"/>
    </i>
    <i r="5">
      <x v="304"/>
      <x v="1870"/>
      <x/>
      <x v="8"/>
    </i>
    <i r="5">
      <x v="293"/>
      <x v="1871"/>
      <x/>
      <x v="8"/>
    </i>
    <i r="5">
      <x v="306"/>
      <x v="1872"/>
      <x/>
      <x v="8"/>
    </i>
    <i r="5">
      <x v="294"/>
      <x v="1873"/>
      <x v="4"/>
      <x v="8"/>
    </i>
    <i r="5">
      <x v="84"/>
      <x v="1874"/>
      <x/>
      <x v="24"/>
    </i>
    <i r="5">
      <x v="2"/>
      <x v="1875"/>
      <x v="4"/>
      <x v="24"/>
    </i>
    <i r="5">
      <x v="61"/>
      <x v="1876"/>
      <x v="4"/>
      <x v="24"/>
    </i>
    <i r="5">
      <x v="46"/>
      <x v="1877"/>
      <x v="4"/>
      <x v="1"/>
    </i>
    <i r="5">
      <x v="64"/>
      <x v="1878"/>
      <x v="4"/>
      <x v="35"/>
    </i>
    <i r="3">
      <x v="87"/>
      <x v="95"/>
      <x v="291"/>
      <x v="1879"/>
      <x v="5"/>
      <x v="1"/>
    </i>
    <i r="5">
      <x v="61"/>
      <x v="1880"/>
      <x/>
      <x v="24"/>
    </i>
    <i r="3">
      <x v="136"/>
      <x v="96"/>
      <x v="250"/>
      <x v="1881"/>
      <x/>
      <x v="7"/>
    </i>
    <i r="3">
      <x v="111"/>
      <x v="70"/>
      <x v="281"/>
      <x v="1882"/>
      <x v="1"/>
      <x v="1"/>
    </i>
    <i r="3">
      <x v="137"/>
      <x v="97"/>
      <x v="378"/>
      <x v="1883"/>
      <x v="1"/>
      <x v="1"/>
    </i>
    <i r="3">
      <x v="138"/>
      <x v="98"/>
      <x v="10"/>
      <x v="1884"/>
      <x v="2"/>
      <x/>
    </i>
    <i r="5">
      <x v="59"/>
      <x v="1885"/>
      <x/>
      <x/>
    </i>
    <i r="3">
      <x v="139"/>
      <x v="99"/>
      <x v="379"/>
      <x v="1886"/>
      <x v="1"/>
      <x v="1"/>
    </i>
    <i r="5">
      <x v="380"/>
      <x v="1887"/>
      <x v="1"/>
      <x v="1"/>
    </i>
    <i r="5">
      <x v="381"/>
      <x v="1888"/>
      <x v="1"/>
      <x v="1"/>
    </i>
    <i r="6">
      <x v="1889"/>
      <x v="1"/>
      <x v="1"/>
    </i>
    <i r="5">
      <x v="382"/>
      <x v="1890"/>
      <x v="1"/>
      <x v="1"/>
    </i>
    <i r="5">
      <x v="383"/>
      <x v="1891"/>
      <x v="1"/>
      <x v="1"/>
    </i>
    <i r="5">
      <x v="384"/>
      <x v="1892"/>
      <x v="1"/>
      <x v="1"/>
    </i>
    <i r="6">
      <x v="1893"/>
      <x v="1"/>
      <x v="1"/>
    </i>
    <i r="5">
      <x v="385"/>
      <x v="1894"/>
      <x v="1"/>
      <x v="1"/>
    </i>
    <i r="6">
      <x v="1895"/>
      <x v="1"/>
      <x v="1"/>
    </i>
    <i r="5">
      <x v="386"/>
      <x v="1896"/>
      <x v="1"/>
      <x v="1"/>
    </i>
    <i r="5">
      <x v="387"/>
      <x v="1897"/>
      <x v="1"/>
      <x v="1"/>
    </i>
    <i r="6">
      <x v="1898"/>
      <x v="1"/>
      <x v="1"/>
    </i>
    <i r="5">
      <x v="388"/>
      <x v="1899"/>
      <x v="1"/>
      <x/>
    </i>
    <i r="6">
      <x v="1900"/>
      <x v="1"/>
      <x/>
    </i>
    <i r="3">
      <x v="140"/>
      <x v="100"/>
      <x v="389"/>
      <x v="1901"/>
      <x v="1"/>
      <x v="1"/>
    </i>
    <i r="5">
      <x v="390"/>
      <x v="1902"/>
      <x v="1"/>
      <x v="1"/>
    </i>
    <i r="5">
      <x v="367"/>
      <x v="1903"/>
      <x v="1"/>
      <x v="1"/>
    </i>
    <i r="3">
      <x v="128"/>
      <x v="101"/>
      <x v="391"/>
      <x v="1904"/>
      <x v="1"/>
      <x v="1"/>
    </i>
    <i t="grand">
      <x/>
    </i>
  </rowItems>
  <colFields count="1">
    <field x="-2"/>
  </colFields>
  <colItems count="3">
    <i>
      <x/>
    </i>
    <i i="1">
      <x v="1"/>
    </i>
    <i i="2">
      <x v="2"/>
    </i>
  </colItems>
  <dataFields count="3">
    <dataField name="Sum of MONTO" fld="7" baseField="0" baseItem="0" numFmtId="4"/>
    <dataField name="Sum of SALDO" fld="8" baseField="0" baseItem="0" numFmtId="4"/>
    <dataField name="Sum of Monto_colones" fld="9" baseField="0" baseItem="0" numFmtId="4"/>
  </dataFields>
  <pivotHierarchies count="20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 showRowHeaders="1" showColHeaders="1" showRowStripes="0" showColStripes="0" showLastColumn="1"/>
  <rowHierarchiesUsage count="9">
    <rowHierarchyUsage hierarchyUsage="0"/>
    <rowHierarchyUsage hierarchyUsage="1"/>
    <rowHierarchyUsage hierarchyUsage="2"/>
    <rowHierarchyUsage hierarchyUsage="3"/>
    <rowHierarchyUsage hierarchyUsage="4"/>
    <rowHierarchyUsage hierarchyUsage="6"/>
    <rowHierarchyUsage hierarchyUsage="5"/>
    <rowHierarchyUsage hierarchyUsage="10"/>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CP_CILT_RYMS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9171DA4-A2E3-46CE-A29E-50F9CFE02A90}" name="PivotTable2" cacheId="5" applyNumberFormats="0" applyBorderFormats="0" applyFontFormats="0" applyPatternFormats="0" applyAlignmentFormats="0" applyWidthHeightFormats="1" dataCaption="Values" tag="e4cf1d42-016b-4310-8923-1007173f0848" updatedVersion="8" minRefreshableVersion="3" showDrill="0" useAutoFormatting="1" subtotalHiddenItems="1" itemPrintTitles="1" createdVersion="8" indent="0" compact="0" compactData="0" multipleFieldFilters="0">
  <location ref="A9:K90" firstHeaderRow="0" firstDataRow="1" firstDataCol="7"/>
  <pivotFields count="11">
    <pivotField axis="axisRow" compact="0" allDrilled="1" outline="0" subtotalTop="0" showAll="0" dataSourceSort="1" defaultSubtotal="0" defaultAttributeDrillState="1">
      <items count="2">
        <item x="0"/>
        <item x="1"/>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3">
        <item x="0"/>
        <item x="1"/>
        <item x="2"/>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3">
        <item x="0"/>
        <item x="1"/>
        <item x="2"/>
        <item x="3"/>
        <item x="4"/>
        <item x="5"/>
        <item x="6"/>
        <item x="7"/>
        <item x="8"/>
        <item x="9"/>
        <item x="10"/>
        <item x="11"/>
        <item x="12"/>
        <item x="13"/>
        <item x="14"/>
        <item x="15"/>
        <item x="16"/>
        <item x="17"/>
        <item x="18"/>
        <item x="19"/>
        <item x="20"/>
        <item x="21"/>
        <item x="22"/>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11">
        <item x="0"/>
        <item x="1"/>
        <item x="2"/>
        <item x="3"/>
        <item x="4"/>
        <item x="5"/>
        <item x="6"/>
        <item x="7"/>
        <item x="8"/>
        <item x="9"/>
        <item x="10"/>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x="0"/>
        <item x="1"/>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s>
      <extLst>
        <ext xmlns:x14="http://schemas.microsoft.com/office/spreadsheetml/2009/9/main" uri="{2946ED86-A175-432a-8AC1-64E0C546D7DE}">
          <x14:pivotField fillDownLabels="1"/>
        </ext>
      </extLst>
    </pivotField>
  </pivotFields>
  <rowFields count="7">
    <field x="5"/>
    <field x="0"/>
    <field x="1"/>
    <field x="2"/>
    <field x="10"/>
    <field x="3"/>
    <field x="4"/>
  </rowFields>
  <rowItems count="81">
    <i>
      <x/>
      <x/>
      <x/>
      <x/>
      <x/>
      <x/>
      <x/>
    </i>
    <i r="2">
      <x v="1"/>
      <x v="1"/>
      <x v="1"/>
      <x v="1"/>
      <x v="1"/>
    </i>
    <i>
      <x v="1"/>
      <x/>
      <x v="2"/>
      <x v="2"/>
      <x v="2"/>
      <x v="2"/>
      <x v="2"/>
    </i>
    <i r="3">
      <x v="3"/>
      <x v="3"/>
      <x v="3"/>
      <x v="3"/>
    </i>
    <i r="4">
      <x v="4"/>
      <x v="3"/>
      <x v="4"/>
    </i>
    <i r="4">
      <x v="5"/>
      <x v="3"/>
      <x v="5"/>
    </i>
    <i r="2">
      <x/>
      <x v="4"/>
      <x v="6"/>
      <x v="4"/>
      <x v="6"/>
    </i>
    <i r="3">
      <x v="5"/>
      <x v="7"/>
      <x/>
      <x v="7"/>
    </i>
    <i r="6">
      <x v="8"/>
    </i>
    <i r="4">
      <x v="8"/>
      <x/>
      <x v="9"/>
    </i>
    <i r="4">
      <x v="9"/>
      <x/>
      <x v="10"/>
    </i>
    <i r="4">
      <x v="10"/>
      <x/>
      <x v="11"/>
    </i>
    <i r="6">
      <x v="12"/>
    </i>
    <i r="3">
      <x v="6"/>
      <x v="11"/>
      <x/>
      <x v="13"/>
    </i>
    <i r="6">
      <x v="14"/>
    </i>
    <i r="4">
      <x v="8"/>
      <x/>
      <x v="15"/>
    </i>
    <i r="4">
      <x v="12"/>
      <x/>
      <x v="16"/>
    </i>
    <i r="4">
      <x v="13"/>
      <x/>
      <x v="17"/>
    </i>
    <i r="4">
      <x v="14"/>
      <x/>
      <x v="18"/>
    </i>
    <i r="4">
      <x v="9"/>
      <x/>
      <x v="19"/>
    </i>
    <i r="6">
      <x v="20"/>
    </i>
    <i r="4">
      <x v="10"/>
      <x/>
      <x v="21"/>
    </i>
    <i r="4">
      <x v="15"/>
      <x/>
      <x v="22"/>
    </i>
    <i r="6">
      <x v="23"/>
    </i>
    <i r="4">
      <x v="16"/>
      <x/>
      <x v="24"/>
    </i>
    <i r="3">
      <x v="7"/>
      <x v="17"/>
      <x v="5"/>
      <x v="25"/>
    </i>
    <i r="3">
      <x v="8"/>
      <x v="18"/>
      <x/>
      <x v="26"/>
    </i>
    <i r="6">
      <x v="27"/>
    </i>
    <i r="4">
      <x v="19"/>
      <x/>
      <x v="28"/>
    </i>
    <i r="4">
      <x v="20"/>
      <x/>
      <x v="29"/>
    </i>
    <i r="3">
      <x v="9"/>
      <x v="21"/>
      <x v="6"/>
      <x v="30"/>
    </i>
    <i r="6">
      <x v="31"/>
    </i>
    <i r="3">
      <x v="10"/>
      <x v="22"/>
      <x/>
      <x v="32"/>
    </i>
    <i r="3">
      <x v="11"/>
      <x v="23"/>
      <x v="1"/>
      <x v="33"/>
    </i>
    <i r="4">
      <x v="5"/>
      <x v="1"/>
      <x v="34"/>
    </i>
    <i r="3">
      <x v="12"/>
      <x v="24"/>
      <x v="7"/>
      <x v="35"/>
    </i>
    <i r="6">
      <x v="36"/>
    </i>
    <i r="3">
      <x v="13"/>
      <x v="25"/>
      <x/>
      <x/>
    </i>
    <i r="4">
      <x v="26"/>
      <x/>
      <x v="37"/>
    </i>
    <i r="6">
      <x v="38"/>
    </i>
    <i r="4">
      <x v="27"/>
      <x/>
      <x v="39"/>
    </i>
    <i r="6">
      <x v="40"/>
    </i>
    <i r="4">
      <x v="28"/>
      <x/>
      <x v="41"/>
    </i>
    <i r="4">
      <x v="29"/>
      <x/>
      <x v="42"/>
    </i>
    <i r="6">
      <x v="43"/>
    </i>
    <i r="4">
      <x v="30"/>
      <x/>
      <x v="44"/>
    </i>
    <i r="6">
      <x v="45"/>
    </i>
    <i r="6">
      <x v="46"/>
    </i>
    <i r="4">
      <x v="31"/>
      <x/>
      <x v="47"/>
    </i>
    <i r="6">
      <x v="48"/>
    </i>
    <i r="6">
      <x v="49"/>
    </i>
    <i r="6">
      <x v="50"/>
    </i>
    <i r="4">
      <x v="11"/>
      <x/>
      <x v="51"/>
    </i>
    <i r="6">
      <x v="52"/>
    </i>
    <i r="4">
      <x v="32"/>
      <x/>
      <x v="53"/>
    </i>
    <i r="6">
      <x v="54"/>
    </i>
    <i r="6">
      <x v="55"/>
    </i>
    <i r="4">
      <x v="33"/>
      <x/>
      <x v="56"/>
    </i>
    <i r="3">
      <x v="14"/>
      <x v="16"/>
      <x/>
      <x v="57"/>
    </i>
    <i r="4">
      <x v="34"/>
      <x/>
      <x v="58"/>
    </i>
    <i r="4">
      <x v="35"/>
      <x/>
      <x v="59"/>
    </i>
    <i r="4">
      <x v="36"/>
      <x/>
      <x v="60"/>
    </i>
    <i r="3">
      <x v="15"/>
      <x v="37"/>
      <x/>
      <x v="61"/>
    </i>
    <i r="3">
      <x v="16"/>
      <x v="38"/>
      <x v="4"/>
      <x v="62"/>
    </i>
    <i r="3">
      <x v="17"/>
      <x v="39"/>
      <x/>
      <x v="63"/>
    </i>
    <i r="4">
      <x v="40"/>
      <x/>
      <x v="64"/>
    </i>
    <i r="4">
      <x v="41"/>
      <x/>
      <x v="65"/>
    </i>
    <i r="4">
      <x v="42"/>
      <x/>
      <x v="66"/>
    </i>
    <i r="6">
      <x v="67"/>
    </i>
    <i r="4">
      <x v="43"/>
      <x/>
      <x v="68"/>
    </i>
    <i r="3">
      <x v="18"/>
      <x v="44"/>
      <x v="8"/>
      <x v="69"/>
    </i>
    <i r="4">
      <x v="45"/>
      <x v="8"/>
      <x v="70"/>
    </i>
    <i r="1">
      <x v="1"/>
      <x/>
      <x v="19"/>
      <x v="46"/>
      <x v="9"/>
      <x v="71"/>
    </i>
    <i r="3">
      <x v="20"/>
      <x v="47"/>
      <x v="10"/>
      <x v="72"/>
    </i>
    <i r="3">
      <x v="21"/>
      <x v="48"/>
      <x v="10"/>
      <x v="73"/>
    </i>
    <i r="4">
      <x v="49"/>
      <x v="10"/>
      <x v="74"/>
    </i>
    <i r="6">
      <x v="75"/>
    </i>
    <i r="3">
      <x v="22"/>
      <x v="50"/>
      <x v="9"/>
      <x v="76"/>
    </i>
    <i r="4">
      <x v="36"/>
      <x v="9"/>
      <x v="77"/>
    </i>
    <i r="4">
      <x v="20"/>
      <x v="9"/>
      <x/>
    </i>
    <i t="grand">
      <x/>
    </i>
  </rowItems>
  <colFields count="1">
    <field x="-2"/>
  </colFields>
  <colItems count="4">
    <i>
      <x/>
    </i>
    <i i="1">
      <x v="1"/>
    </i>
    <i i="2">
      <x v="2"/>
    </i>
    <i i="3">
      <x v="3"/>
    </i>
  </colItems>
  <dataFields count="4">
    <dataField name="Sum of SaldoCOLONES" fld="6" baseField="4" baseItem="0" numFmtId="164"/>
    <dataField name="Sum of AbonoAprobCOLONES" fld="7" baseField="4" baseItem="0" numFmtId="164"/>
    <dataField name="Sum of SaldoDOLARES" fld="8" baseField="4" baseItem="0" numFmtId="165"/>
    <dataField name="Sum of AbonoAprobDOLARES" fld="9" baseField="4" baseItem="0" numFmtId="165"/>
  </dataFields>
  <pivotHierarchies count="20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2" showRowHeaders="1" showColHeaders="1" showRowStripes="0" showColStripes="0" showLastColumn="1"/>
  <rowHierarchiesUsage count="7">
    <rowHierarchyUsage hierarchyUsage="90"/>
    <rowHierarchyUsage hierarchyUsage="81"/>
    <rowHierarchyUsage hierarchyUsage="80"/>
    <rowHierarchyUsage hierarchyUsage="82"/>
    <rowHierarchyUsage hierarchyUsage="83"/>
    <rowHierarchyUsage hierarchyUsage="89"/>
    <rowHierarchyUsage hierarchyUsage="8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PagosAprobadosCredCo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24B7449-F706-41BE-B060-4E73C4FDD881}" name="PivotTable2" cacheId="6" applyNumberFormats="0" applyBorderFormats="0" applyFontFormats="0" applyPatternFormats="0" applyAlignmentFormats="0" applyWidthHeightFormats="1" dataCaption="Values" tag="aaf0d4fb-ea8e-46bb-9583-6e9a58bb6f07" updatedVersion="8" minRefreshableVersion="3" showDrill="0" useAutoFormatting="1" subtotalHiddenItems="1" itemPrintTitles="1" createdVersion="8" indent="0" compact="0" compactData="0" multipleFieldFilters="0">
  <location ref="A9:H33" firstHeaderRow="0" firstDataRow="1" firstDataCol="4"/>
  <pivotFields count="8">
    <pivotField axis="axisRow" compact="0" allDrilled="1" outline="0" subtotalTop="0" showAll="0" dataSourceSort="1" defaultSubtotal="0" defaultAttributeDrillState="1">
      <items count="2">
        <item x="0"/>
        <item x="1"/>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3">
        <item x="0"/>
        <item x="1"/>
        <item x="2"/>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3">
        <item x="0"/>
        <item x="1"/>
        <item x="2"/>
        <item x="3"/>
        <item x="4"/>
        <item x="5"/>
        <item x="6"/>
        <item x="7"/>
        <item x="8"/>
        <item x="9"/>
        <item x="10"/>
        <item x="11"/>
        <item x="12"/>
        <item x="13"/>
        <item x="14"/>
        <item x="15"/>
        <item x="16"/>
        <item x="17"/>
        <item x="18"/>
        <item x="19"/>
        <item x="20"/>
        <item x="21"/>
        <item x="22"/>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x="0"/>
        <item x="1"/>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4">
    <field x="3"/>
    <field x="0"/>
    <field x="1"/>
    <field x="2"/>
  </rowFields>
  <rowItems count="24">
    <i>
      <x/>
      <x/>
      <x/>
      <x/>
    </i>
    <i r="2">
      <x v="1"/>
      <x v="1"/>
    </i>
    <i>
      <x v="1"/>
      <x/>
      <x v="2"/>
      <x v="2"/>
    </i>
    <i r="3">
      <x v="3"/>
    </i>
    <i r="2">
      <x/>
      <x v="4"/>
    </i>
    <i r="3">
      <x v="5"/>
    </i>
    <i r="3">
      <x v="6"/>
    </i>
    <i r="3">
      <x v="7"/>
    </i>
    <i r="3">
      <x v="8"/>
    </i>
    <i r="3">
      <x v="9"/>
    </i>
    <i r="3">
      <x v="10"/>
    </i>
    <i r="3">
      <x v="11"/>
    </i>
    <i r="3">
      <x v="12"/>
    </i>
    <i r="3">
      <x v="13"/>
    </i>
    <i r="3">
      <x v="14"/>
    </i>
    <i r="3">
      <x v="15"/>
    </i>
    <i r="3">
      <x v="16"/>
    </i>
    <i r="3">
      <x v="17"/>
    </i>
    <i r="3">
      <x v="18"/>
    </i>
    <i r="1">
      <x v="1"/>
      <x/>
      <x v="19"/>
    </i>
    <i r="3">
      <x v="20"/>
    </i>
    <i r="3">
      <x v="21"/>
    </i>
    <i r="3">
      <x v="22"/>
    </i>
    <i t="grand">
      <x/>
    </i>
  </rowItems>
  <colFields count="1">
    <field x="-2"/>
  </colFields>
  <colItems count="4">
    <i>
      <x/>
    </i>
    <i i="1">
      <x v="1"/>
    </i>
    <i i="2">
      <x v="2"/>
    </i>
    <i i="3">
      <x v="3"/>
    </i>
  </colItems>
  <dataFields count="4">
    <dataField name="Sum of AbonoAprobCOLONES" fld="5" baseField="0" baseItem="0" numFmtId="164"/>
    <dataField name="Sum of AbonoAprobDOLARES" fld="7" baseField="0" baseItem="0" numFmtId="165"/>
    <dataField name="Sum of SaldoCOLONES" fld="4" baseField="0" baseItem="0" numFmtId="164"/>
    <dataField name="Sum of SaldoDOLARES" fld="6" baseField="0" baseItem="0" numFmtId="165"/>
  </dataFields>
  <formats count="2">
    <format dxfId="46">
      <pivotArea field="2" type="button" dataOnly="0" labelOnly="1" outline="0" axis="axisRow" fieldPosition="3"/>
    </format>
    <format dxfId="45">
      <pivotArea dataOnly="0" labelOnly="1" grandRow="1" outline="0" offset="IV256" fieldPosition="0"/>
    </format>
  </formats>
  <pivotHierarchies count="20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2" showRowHeaders="1" showColHeaders="1" showRowStripes="0" showColStripes="0" showLastColumn="1"/>
  <rowHierarchiesUsage count="4">
    <rowHierarchyUsage hierarchyUsage="90"/>
    <rowHierarchyUsage hierarchyUsage="81"/>
    <rowHierarchyUsage hierarchyUsage="80"/>
    <rowHierarchyUsage hierarchyUsage="8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PagosAprobadosCredCo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B341BF4-01DE-4629-80DD-70EC44116454}" name="PivotTable3" cacheId="3" applyNumberFormats="0" applyBorderFormats="0" applyFontFormats="0" applyPatternFormats="0" applyAlignmentFormats="0" applyWidthHeightFormats="1" dataCaption="Values" tag="219fa275-7780-4fe4-902c-cbf8d90f79b5" updatedVersion="8" minRefreshableVersion="3" useAutoFormatting="1" subtotalHiddenItems="1" itemPrintTitles="1" createdVersion="8" indent="0" outline="1" outlineData="1" multipleFieldFilters="0" chartFormat="26">
  <location ref="G10:I29" firstHeaderRow="0" firstDataRow="1" firstDataCol="1"/>
  <pivotFields count="5">
    <pivotField axis="axisRow" allDrilled="1" showAll="0" dataSourceSort="1" defaultSubtotal="0" defaultAttributeDrillState="1">
      <items count="2">
        <item x="0"/>
        <item x="1"/>
      </items>
      <extLst>
        <ext xmlns:x14="http://schemas.microsoft.com/office/spreadsheetml/2009/9/main" uri="{2946ED86-A175-432a-8AC1-64E0C546D7DE}">
          <x14:pivotField fillDownLabels="1"/>
        </ext>
      </extLst>
    </pivotField>
    <pivotField axis="axisRow" allDrilled="1" showAll="0" dataSourceSort="1" defaultSubtotal="0" defaultAttributeDrillState="1">
      <items count="2">
        <item x="0"/>
        <item x="1"/>
      </items>
      <extLst>
        <ext xmlns:x14="http://schemas.microsoft.com/office/spreadsheetml/2009/9/main" uri="{2946ED86-A175-432a-8AC1-64E0C546D7DE}">
          <x14:pivotField fillDownLabels="1"/>
        </ext>
      </extLst>
    </pivotField>
    <pivotField axis="axisRow" allDrilled="1" subtotalTop="0" showAll="0" dataSourceSort="1" defaultSubtotal="0" defaultAttributeDrillState="1">
      <items count="11">
        <item x="0"/>
        <item x="1"/>
        <item x="2"/>
        <item x="3"/>
        <item x="4"/>
        <item x="5"/>
        <item x="6"/>
        <item x="7"/>
        <item x="8"/>
        <item x="9"/>
        <item x="10"/>
      </items>
      <extLst>
        <ext xmlns:x14="http://schemas.microsoft.com/office/spreadsheetml/2009/9/main" uri="{2946ED86-A175-432a-8AC1-64E0C546D7DE}">
          <x14:pivotField fillDownLabels="1"/>
        </ext>
      </extLst>
    </pivotField>
    <pivotField dataField="1" subtotalTop="0" showAll="0" defaultSubtotal="0">
      <extLst>
        <ext xmlns:x14="http://schemas.microsoft.com/office/spreadsheetml/2009/9/main" uri="{2946ED86-A175-432a-8AC1-64E0C546D7DE}">
          <x14:pivotField fillDownLabels="1"/>
        </ext>
      </extLst>
    </pivotField>
    <pivotField dataField="1" subtotalTop="0" showAll="0" defaultSubtotal="0">
      <extLst>
        <ext xmlns:x14="http://schemas.microsoft.com/office/spreadsheetml/2009/9/main" uri="{2946ED86-A175-432a-8AC1-64E0C546D7DE}">
          <x14:pivotField fillDownLabels="1"/>
        </ext>
      </extLst>
    </pivotField>
  </pivotFields>
  <rowFields count="3">
    <field x="0"/>
    <field x="1"/>
    <field x="2"/>
  </rowFields>
  <rowItems count="19">
    <i>
      <x/>
    </i>
    <i r="1">
      <x/>
    </i>
    <i r="2">
      <x/>
    </i>
    <i r="2">
      <x v="1"/>
    </i>
    <i>
      <x v="1"/>
    </i>
    <i r="1">
      <x/>
    </i>
    <i r="2">
      <x v="2"/>
    </i>
    <i r="2">
      <x v="3"/>
    </i>
    <i r="2">
      <x v="4"/>
    </i>
    <i r="2">
      <x v="5"/>
    </i>
    <i r="2">
      <x/>
    </i>
    <i r="2">
      <x v="1"/>
    </i>
    <i r="2">
      <x v="6"/>
    </i>
    <i r="2">
      <x v="7"/>
    </i>
    <i r="2">
      <x v="8"/>
    </i>
    <i r="1">
      <x v="1"/>
    </i>
    <i r="2">
      <x v="9"/>
    </i>
    <i r="2">
      <x v="10"/>
    </i>
    <i t="grand">
      <x/>
    </i>
  </rowItems>
  <colFields count="1">
    <field x="-2"/>
  </colFields>
  <colItems count="2">
    <i>
      <x/>
    </i>
    <i i="1">
      <x v="1"/>
    </i>
  </colItems>
  <dataFields count="2">
    <dataField name="Colones" fld="3" subtotal="count" baseField="2" baseItem="0" numFmtId="164"/>
    <dataField name="Dólares" fld="4" subtotal="count" baseField="2" baseItem="0" numFmtId="165"/>
  </dataFields>
  <formats count="12">
    <format dxfId="12">
      <pivotArea type="all" dataOnly="0" outline="0" fieldPosition="0"/>
    </format>
    <format dxfId="11">
      <pivotArea outline="0" collapsedLevelsAreSubtotals="1" fieldPosition="0"/>
    </format>
    <format dxfId="10">
      <pivotArea field="0" type="button" dataOnly="0" labelOnly="1" outline="0" axis="axisRow" fieldPosition="0"/>
    </format>
    <format dxfId="9">
      <pivotArea dataOnly="0" labelOnly="1" fieldPosition="0">
        <references count="1">
          <reference field="0" count="0"/>
        </references>
      </pivotArea>
    </format>
    <format dxfId="8">
      <pivotArea dataOnly="0" labelOnly="1" grandRow="1" outline="0" fieldPosition="0"/>
    </format>
    <format dxfId="7">
      <pivotArea dataOnly="0" labelOnly="1" fieldPosition="0">
        <references count="2">
          <reference field="0" count="0" selected="0"/>
          <reference field="1" count="0"/>
        </references>
      </pivotArea>
    </format>
    <format dxfId="6">
      <pivotArea dataOnly="0" labelOnly="1" fieldPosition="0">
        <references count="3">
          <reference field="0" count="0" selected="0"/>
          <reference field="1" count="0" selected="0"/>
          <reference field="2" count="0"/>
        </references>
      </pivotArea>
    </format>
    <format dxfId="5">
      <pivotArea dataOnly="0" labelOnly="1" outline="0" fieldPosition="0">
        <references count="1">
          <reference field="4294967294" count="2">
            <x v="0"/>
            <x v="1"/>
          </reference>
        </references>
      </pivotArea>
    </format>
    <format dxfId="4">
      <pivotArea field="0" type="button" dataOnly="0" labelOnly="1" outline="0" axis="axisRow" fieldPosition="0"/>
    </format>
    <format dxfId="3">
      <pivotArea dataOnly="0" labelOnly="1" outline="0" fieldPosition="0">
        <references count="1">
          <reference field="4294967294" count="2">
            <x v="0"/>
            <x v="1"/>
          </reference>
        </references>
      </pivotArea>
    </format>
    <format dxfId="2">
      <pivotArea field="0" type="button" dataOnly="0" labelOnly="1" outline="0" axis="axisRow" fieldPosition="0"/>
    </format>
    <format dxfId="1">
      <pivotArea dataOnly="0" labelOnly="1" outline="0" fieldPosition="0">
        <references count="1">
          <reference field="4294967294" count="2">
            <x v="0"/>
            <x v="1"/>
          </reference>
        </references>
      </pivotArea>
    </format>
  </formats>
  <chartFormats count="2">
    <chartFormat chart="0" format="13" series="1">
      <pivotArea type="data" outline="0" fieldPosition="0">
        <references count="1">
          <reference field="4294967294" count="1" selected="0">
            <x v="0"/>
          </reference>
        </references>
      </pivotArea>
    </chartFormat>
    <chartFormat chart="0" format="14" series="1">
      <pivotArea type="data" outline="0" fieldPosition="0">
        <references count="1">
          <reference field="4294967294" count="1" selected="0">
            <x v="1"/>
          </reference>
        </references>
      </pivotArea>
    </chartFormat>
  </chartFormats>
  <pivotHierarchies count="20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Colones"/>
    <pivotHierarchy dragToRow="0" dragToCol="0" dragToPage="0" dragToData="1" caption="Dólar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3">
    <rowHierarchyUsage hierarchyUsage="90"/>
    <rowHierarchyUsage hierarchyUsage="81"/>
    <rowHierarchyUsage hierarchyUsage="8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PagosAprobadosCredCo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D1043E4-CFF6-4C32-94EE-6D3F247AC700}" name="PivotTable2" cacheId="0" applyNumberFormats="0" applyBorderFormats="0" applyFontFormats="0" applyPatternFormats="0" applyAlignmentFormats="0" applyWidthHeightFormats="1" dataCaption="Values" tag="58fab8a2-e943-4d17-8976-89af74b0cb7e" updatedVersion="8" minRefreshableVersion="3" useAutoFormatting="1" subtotalHiddenItems="1" itemPrintTitles="1" createdVersion="8" indent="0" outline="1" outlineData="1" multipleFieldFilters="0">
  <location ref="R44:S44" firstHeaderRow="1" firstDataRow="1" firstDataCol="1"/>
  <pivotFields count="4">
    <pivotField axis="axisRow" allDrilled="1" subtotalTop="0" showAll="0" dataSourceSort="1" defaultSubtotal="0" defaultAttributeDrillState="1">
      <items count="1">
        <item s="1" x="0"/>
      </items>
    </pivotField>
    <pivotField axis="axisRow" allDrilled="1" subtotalTop="0" showAll="0" dataSourceSort="1" defaultSubtotal="0" defaultAttributeDrillState="1">
      <items count="1">
        <item x="0"/>
      </items>
    </pivotField>
    <pivotField dataField="1" subtotalTop="0" showAll="0" defaultSubtotal="0"/>
    <pivotField axis="axisRow" allDrilled="1" subtotalTop="0" showAll="0" dataSourceSort="1" defaultSubtotal="0" defaultAttributeDrillState="1">
      <items count="2">
        <item s="1" x="0"/>
        <item s="1" x="1"/>
      </items>
    </pivotField>
  </pivotFields>
  <rowFields count="3">
    <field x="0"/>
    <field x="1"/>
    <field x="3"/>
  </rowFields>
  <dataFields count="1">
    <dataField name="Sum of TOTAL" fld="2" baseField="3" baseItem="0" numFmtId="4"/>
  </dataFields>
  <formats count="8">
    <format dxfId="20">
      <pivotArea type="all" dataOnly="0" outline="0" fieldPosition="0"/>
    </format>
    <format dxfId="19">
      <pivotArea outline="0" collapsedLevelsAreSubtotals="1" fieldPosition="0"/>
    </format>
    <format dxfId="18">
      <pivotArea field="0" type="button" dataOnly="0" labelOnly="1" outline="0" axis="axisRow" fieldPosition="0"/>
    </format>
    <format dxfId="17">
      <pivotArea dataOnly="0" labelOnly="1" fieldPosition="0">
        <references count="1">
          <reference field="0" count="0"/>
        </references>
      </pivotArea>
    </format>
    <format dxfId="16">
      <pivotArea dataOnly="0" labelOnly="1" grandRow="1" outline="0" fieldPosition="0"/>
    </format>
    <format dxfId="15">
      <pivotArea dataOnly="0" labelOnly="1" fieldPosition="0">
        <references count="2">
          <reference field="0" count="0" selected="0"/>
          <reference field="1" count="0"/>
        </references>
      </pivotArea>
    </format>
    <format dxfId="14">
      <pivotArea dataOnly="0" labelOnly="1" fieldPosition="0">
        <references count="3">
          <reference field="0" count="0" selected="0"/>
          <reference field="1" count="0" selected="0"/>
          <reference field="3" count="0"/>
        </references>
      </pivotArea>
    </format>
    <format dxfId="13">
      <pivotArea dataOnly="0" labelOnly="1" outline="0" axis="axisValues" fieldPosition="0"/>
    </format>
  </formats>
  <pivotHierarchies count="20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Rolling_Calendario].[Semana del año].&amp;[1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137"/>
    <rowHierarchyUsage hierarchyUsage="140"/>
    <rowHierarchyUsage hierarchyUsage="14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olling_Calendario]"/>
        <x15:activeTabTopLevelEntity name="[vista_abonos_cco_cil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F71599B-0ED3-4406-A634-750AAF547956}" name="PivotTable1" cacheId="1" applyNumberFormats="0" applyBorderFormats="0" applyFontFormats="0" applyPatternFormats="0" applyAlignmentFormats="0" applyWidthHeightFormats="1" dataCaption="Values" tag="d82f3d0e-be53-46c5-a39a-a67136307364" updatedVersion="8" minRefreshableVersion="3" useAutoFormatting="1" subtotalHiddenItems="1" itemPrintTitles="1" createdVersion="8" indent="0" outline="1" outlineData="1" multipleFieldFilters="0">
  <location ref="K44:O47" firstHeaderRow="0" firstDataRow="1" firstDataCol="1"/>
  <pivotFields count="6">
    <pivotField axis="axisRow" allDrilled="1" subtotalTop="0" showAll="0" dataSourceSort="1" defaultSubtotal="0" defaultAttributeDrillState="1">
      <items count="1">
        <item s="1" x="0"/>
      </items>
    </pivotField>
    <pivotField axis="axisRow" allDrilled="1" subtotalTop="0" showAll="0" dataSourceSort="1" defaultSubtotal="0" defaultAttributeDrillState="1">
      <items count="1">
        <item s="1" x="0"/>
      </items>
    </pivotField>
    <pivotField dataField="1" subtotalTop="0" showAll="0" defaultSubtotal="0"/>
    <pivotField dataField="1" subtotalTop="0" showAll="0" defaultSubtotal="0"/>
    <pivotField dataField="1" subtotalTop="0" showAll="0" defaultSubtotal="0"/>
    <pivotField dataField="1" subtotalTop="0" showAll="0" defaultSubtotal="0"/>
  </pivotFields>
  <rowFields count="2">
    <field x="0"/>
    <field x="1"/>
  </rowFields>
  <rowItems count="3">
    <i>
      <x/>
    </i>
    <i r="1">
      <x/>
    </i>
    <i t="grand">
      <x/>
    </i>
  </rowItems>
  <colFields count="1">
    <field x="-2"/>
  </colFields>
  <colItems count="4">
    <i>
      <x/>
    </i>
    <i i="1">
      <x v="1"/>
    </i>
    <i i="2">
      <x v="2"/>
    </i>
    <i i="3">
      <x v="3"/>
    </i>
  </colItems>
  <dataFields count="4">
    <dataField name="Sum of Ingresos" fld="2" baseField="1" baseItem="0" numFmtId="4"/>
    <dataField name="Sum of Ingreso Turismo" fld="3" baseField="1" baseItem="0" numFmtId="4"/>
    <dataField fld="4" subtotal="count" baseField="0" baseItem="0"/>
    <dataField fld="5" subtotal="count" baseField="0" baseItem="0"/>
  </dataFields>
  <formats count="7">
    <format dxfId="27">
      <pivotArea type="all" dataOnly="0" outline="0" fieldPosition="0"/>
    </format>
    <format dxfId="26">
      <pivotArea outline="0" collapsedLevelsAreSubtotals="1" fieldPosition="0"/>
    </format>
    <format dxfId="25">
      <pivotArea field="0" type="button" dataOnly="0" labelOnly="1" outline="0" axis="axisRow" fieldPosition="0"/>
    </format>
    <format dxfId="24">
      <pivotArea dataOnly="0" labelOnly="1" fieldPosition="0">
        <references count="1">
          <reference field="0" count="0"/>
        </references>
      </pivotArea>
    </format>
    <format dxfId="23">
      <pivotArea dataOnly="0" labelOnly="1" grandRow="1" outline="0" fieldPosition="0"/>
    </format>
    <format dxfId="22">
      <pivotArea dataOnly="0" labelOnly="1" fieldPosition="0">
        <references count="2">
          <reference field="0" count="0" selected="0"/>
          <reference field="1" count="0"/>
        </references>
      </pivotArea>
    </format>
    <format dxfId="21">
      <pivotArea dataOnly="0" labelOnly="1" outline="0" fieldPosition="0">
        <references count="1">
          <reference field="4294967294" count="4">
            <x v="0"/>
            <x v="1"/>
            <x v="2"/>
            <x v="3"/>
          </reference>
        </references>
      </pivotArea>
    </format>
  </formats>
  <pivotHierarchies count="20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37"/>
    <rowHierarchyUsage hierarchyUsage="14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olling_Calendario]"/>
        <x15:activeTabTopLevelEntity name="[vista_efectivo_cilt]"/>
        <x15:activeTabTopLevelEntity name="[vista_abonos_cco_cil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4641EB4-F79E-4200-AA7C-3846F96D98F9}" name="PivotTable5" cacheId="4" applyNumberFormats="0" applyBorderFormats="0" applyFontFormats="0" applyPatternFormats="0" applyAlignmentFormats="0" applyWidthHeightFormats="1" dataCaption="Values" tag="35fb6e66-114a-4b75-b7ff-3863e94eb4ae" updatedVersion="8" minRefreshableVersion="3" useAutoFormatting="1" subtotalHiddenItems="1" itemPrintTitles="1" createdVersion="8" indent="0" outline="1" outlineData="1" multipleFieldFilters="0">
  <location ref="C67:D68" firstHeaderRow="0" firstDataRow="1" firstDataCol="0"/>
  <pivotFields count="2">
    <pivotField dataField="1" subtotalTop="0" showAll="0" defaultSubtotal="0"/>
    <pivotField dataField="1" subtotalTop="0" showAll="0" defaultSubtotal="0"/>
  </pivotFields>
  <rowItems count="1">
    <i/>
  </rowItems>
  <colFields count="1">
    <field x="-2"/>
  </colFields>
  <colItems count="2">
    <i>
      <x/>
    </i>
    <i i="1">
      <x v="1"/>
    </i>
  </colItems>
  <dataFields count="2">
    <dataField fld="0" subtotal="count" baseField="0" baseItem="0"/>
    <dataField fld="1" subtotal="count" baseField="0" baseItem="0"/>
  </dataFields>
  <formats count="6">
    <format dxfId="33">
      <pivotArea type="all" dataOnly="0" outline="0" fieldPosition="0"/>
    </format>
    <format dxfId="32">
      <pivotArea outline="0" collapsedLevelsAreSubtotals="1" fieldPosition="0"/>
    </format>
    <format dxfId="31">
      <pivotArea dataOnly="0" labelOnly="1" outline="0" fieldPosition="0">
        <references count="1">
          <reference field="4294967294" count="2">
            <x v="0"/>
            <x v="1"/>
          </reference>
        </references>
      </pivotArea>
    </format>
    <format dxfId="30">
      <pivotArea type="all" dataOnly="0" outline="0" fieldPosition="0"/>
    </format>
    <format dxfId="29">
      <pivotArea outline="0" collapsedLevelsAreSubtotals="1" fieldPosition="0"/>
    </format>
    <format dxfId="28">
      <pivotArea dataOnly="0" labelOnly="1" outline="0" fieldPosition="0">
        <references count="1">
          <reference field="4294967294" count="2">
            <x v="0"/>
            <x v="1"/>
          </reference>
        </references>
      </pivotArea>
    </format>
  </formats>
  <pivotHierarchies count="20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gosAprobados]"/>
        <x15:activeTabTopLevelEntity name="[PagosAprobadosCredCo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1E331D2-A16E-43E2-9EEF-A3595BEDC31D}" name="PivotTable4" cacheId="7" applyNumberFormats="0" applyBorderFormats="0" applyFontFormats="0" applyPatternFormats="0" applyAlignmentFormats="0" applyWidthHeightFormats="1" dataCaption="Values" tag="2c60191d-26c2-4bd9-be43-e3646b36f683" updatedVersion="8" minRefreshableVersion="3" useAutoFormatting="1" subtotalHiddenItems="1" rowGrandTotals="0" itemPrintTitles="1" createdVersion="8" indent="0" outline="1" outlineData="1" multipleFieldFilters="0">
  <location ref="C44:E55" firstHeaderRow="0" firstDataRow="1" firstDataCol="1"/>
  <pivotFields count="3">
    <pivotField axis="axisRow" allDrilled="1" subtotalTop="0" showAll="0" dataSourceSort="1" defaultSubtotal="0" defaultAttributeDrillState="1">
      <items count="11">
        <item s="1" x="0"/>
        <item s="1" x="1"/>
        <item s="1" x="2"/>
        <item s="1" x="3"/>
        <item s="1" x="4"/>
        <item s="1" x="5"/>
        <item s="1" x="6"/>
        <item s="1" x="7"/>
        <item s="1" x="8"/>
        <item s="1" x="9"/>
        <item s="1" x="10"/>
      </items>
    </pivotField>
    <pivotField dataField="1" subtotalTop="0" showAll="0" defaultSubtotal="0"/>
    <pivotField dataField="1" subtotalTop="0" showAll="0" defaultSubtotal="0"/>
  </pivotFields>
  <rowFields count="1">
    <field x="0"/>
  </rowFields>
  <rowItems count="11">
    <i>
      <x/>
    </i>
    <i>
      <x v="1"/>
    </i>
    <i>
      <x v="2"/>
    </i>
    <i>
      <x v="3"/>
    </i>
    <i>
      <x v="4"/>
    </i>
    <i>
      <x v="5"/>
    </i>
    <i>
      <x v="6"/>
    </i>
    <i>
      <x v="7"/>
    </i>
    <i>
      <x v="8"/>
    </i>
    <i>
      <x v="9"/>
    </i>
    <i>
      <x v="10"/>
    </i>
  </rowItems>
  <colFields count="1">
    <field x="-2"/>
  </colFields>
  <colItems count="2">
    <i>
      <x/>
    </i>
    <i i="1">
      <x v="1"/>
    </i>
  </colItems>
  <dataFields count="2">
    <dataField fld="1" subtotal="count" baseField="0" baseItem="0"/>
    <dataField fld="2" subtotal="count" baseField="0" baseItem="0"/>
  </dataFields>
  <formats count="11">
    <format dxfId="44">
      <pivotArea outline="0" collapsedLevelsAreSubtotals="1" fieldPosition="0">
        <references count="1">
          <reference field="4294967294" count="1" selected="0">
            <x v="0"/>
          </reference>
        </references>
      </pivotArea>
    </format>
    <format dxfId="43">
      <pivotArea field="0" type="button" dataOnly="0" labelOnly="1" outline="0" axis="axisRow" fieldPosition="0"/>
    </format>
    <format dxfId="42">
      <pivotArea dataOnly="0" labelOnly="1" fieldPosition="0">
        <references count="1">
          <reference field="0" count="0"/>
        </references>
      </pivotArea>
    </format>
    <format dxfId="41">
      <pivotArea dataOnly="0" labelOnly="1" grandRow="1" outline="0" fieldPosition="0"/>
    </format>
    <format dxfId="40">
      <pivotArea dataOnly="0" labelOnly="1" outline="0" fieldPosition="0">
        <references count="1">
          <reference field="4294967294" count="1">
            <x v="0"/>
          </reference>
        </references>
      </pivotArea>
    </format>
    <format dxfId="39">
      <pivotArea type="all" dataOnly="0" outline="0" fieldPosition="0"/>
    </format>
    <format dxfId="38">
      <pivotArea outline="0" collapsedLevelsAreSubtotals="1" fieldPosition="0"/>
    </format>
    <format dxfId="37">
      <pivotArea field="0" type="button" dataOnly="0" labelOnly="1" outline="0" axis="axisRow" fieldPosition="0"/>
    </format>
    <format dxfId="36">
      <pivotArea dataOnly="0" labelOnly="1" fieldPosition="0">
        <references count="1">
          <reference field="0" count="0"/>
        </references>
      </pivotArea>
    </format>
    <format dxfId="35">
      <pivotArea dataOnly="0" labelOnly="1" grandRow="1" outline="0" fieldPosition="0"/>
    </format>
    <format dxfId="34">
      <pivotArea dataOnly="0" labelOnly="1" outline="0" fieldPosition="0">
        <references count="1">
          <reference field="4294967294" count="2">
            <x v="0"/>
            <x v="1"/>
          </reference>
        </references>
      </pivotArea>
    </format>
  </formats>
  <pivotHierarchies count="20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gosAprobadosCredCont]"/>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ño" xr10:uid="{7B7838A6-5FB2-4030-8D30-5AE3CE7DEFDD}" sourceName="[Rolling_Calendario].[Año]">
  <pivotTables>
    <pivotTable tabId="4" name="PivotTable1"/>
    <pivotTable tabId="4" name="PivotTable2"/>
  </pivotTables>
  <data>
    <olap pivotCacheId="2112205218">
      <levels count="2">
        <level uniqueName="[Rolling_Calendario].[Año].[(All)]" sourceCaption="(All)" count="0"/>
        <level uniqueName="[Rolling_Calendario].[Año].[Año]" sourceCaption="Año" count="12">
          <ranges>
            <range startItem="0">
              <i n="[Rolling_Calendario].[Año].&amp;[2014]" c="2014"/>
              <i n="[Rolling_Calendario].[Año].&amp;[2015]" c="2015"/>
              <i n="[Rolling_Calendario].[Año].&amp;[2016]" c="2016"/>
              <i n="[Rolling_Calendario].[Año].&amp;[2017]" c="2017"/>
              <i n="[Rolling_Calendario].[Año].&amp;[2018]" c="2018"/>
              <i n="[Rolling_Calendario].[Año].&amp;[2019]" c="2019"/>
              <i n="[Rolling_Calendario].[Año].&amp;[2020]" c="2020"/>
              <i n="[Rolling_Calendario].[Año].&amp;[2021]" c="2021"/>
              <i n="[Rolling_Calendario].[Año].&amp;[2022]" c="2022"/>
              <i n="[Rolling_Calendario].[Año].&amp;[2023]" c="2023"/>
              <i n="[Rolling_Calendario].[Año].&amp;[2024]" c="2024"/>
              <i n="[Rolling_Calendario].[Año].&amp;" c="(blank)" nd="1"/>
            </range>
          </ranges>
        </level>
      </levels>
      <selections count="1">
        <selection n="[Rolling_Calendario].[Año].&amp;[2024]"/>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mana_del_año" xr10:uid="{EB153167-179F-41CE-95E3-D7FDC07A68DF}" sourceName="[Rolling_Calendario].[Semana del año]">
  <pivotTables>
    <pivotTable tabId="4" name="PivotTable1"/>
    <pivotTable tabId="4" name="PivotTable2"/>
  </pivotTables>
  <data>
    <olap pivotCacheId="2112205218">
      <levels count="2">
        <level uniqueName="[Rolling_Calendario].[Semana del año].[(All)]" sourceCaption="(All)" count="0"/>
        <level uniqueName="[Rolling_Calendario].[Semana del año].[Semana del año]" sourceCaption="Semana del año" count="54" sortOrder="descending">
          <ranges>
            <range startItem="0">
              <i n="[Rolling_Calendario].[Semana del año].&amp;[17]" c="17"/>
              <i n="[Rolling_Calendario].[Semana del año].&amp;[16]" c="16"/>
              <i n="[Rolling_Calendario].[Semana del año].&amp;[15]" c="15"/>
              <i n="[Rolling_Calendario].[Semana del año].&amp;[14]" c="14"/>
              <i n="[Rolling_Calendario].[Semana del año].&amp;[13]" c="13"/>
              <i n="[Rolling_Calendario].[Semana del año].&amp;[12]" c="12"/>
              <i n="[Rolling_Calendario].[Semana del año].&amp;[11]" c="11"/>
              <i n="[Rolling_Calendario].[Semana del año].&amp;[10]" c="10"/>
              <i n="[Rolling_Calendario].[Semana del año].&amp;[9]" c="9"/>
              <i n="[Rolling_Calendario].[Semana del año].&amp;[8]" c="8"/>
              <i n="[Rolling_Calendario].[Semana del año].&amp;[7]" c="7"/>
              <i n="[Rolling_Calendario].[Semana del año].&amp;[6]" c="6"/>
              <i n="[Rolling_Calendario].[Semana del año].&amp;[5]" c="5"/>
              <i n="[Rolling_Calendario].[Semana del año].&amp;[4]" c="4"/>
              <i n="[Rolling_Calendario].[Semana del año].&amp;[3]" c="3"/>
              <i n="[Rolling_Calendario].[Semana del año].&amp;[2]" c="2"/>
              <i n="[Rolling_Calendario].[Semana del año].&amp;[1]" c="1"/>
              <i n="[Rolling_Calendario].[Semana del año].&amp;[53]" c="53" nd="1"/>
              <i n="[Rolling_Calendario].[Semana del año].&amp;[52]" c="52" nd="1"/>
              <i n="[Rolling_Calendario].[Semana del año].&amp;[51]" c="51" nd="1"/>
              <i n="[Rolling_Calendario].[Semana del año].&amp;[50]" c="50" nd="1"/>
              <i n="[Rolling_Calendario].[Semana del año].&amp;[49]" c="49" nd="1"/>
              <i n="[Rolling_Calendario].[Semana del año].&amp;[48]" c="48" nd="1"/>
              <i n="[Rolling_Calendario].[Semana del año].&amp;[47]" c="47" nd="1"/>
              <i n="[Rolling_Calendario].[Semana del año].&amp;[46]" c="46" nd="1"/>
              <i n="[Rolling_Calendario].[Semana del año].&amp;[45]" c="45" nd="1"/>
              <i n="[Rolling_Calendario].[Semana del año].&amp;[44]" c="44" nd="1"/>
              <i n="[Rolling_Calendario].[Semana del año].&amp;[43]" c="43" nd="1"/>
              <i n="[Rolling_Calendario].[Semana del año].&amp;[42]" c="42" nd="1"/>
              <i n="[Rolling_Calendario].[Semana del año].&amp;[41]" c="41" nd="1"/>
              <i n="[Rolling_Calendario].[Semana del año].&amp;[40]" c="40" nd="1"/>
              <i n="[Rolling_Calendario].[Semana del año].&amp;[39]" c="39" nd="1"/>
              <i n="[Rolling_Calendario].[Semana del año].&amp;[38]" c="38" nd="1"/>
              <i n="[Rolling_Calendario].[Semana del año].&amp;[37]" c="37" nd="1"/>
              <i n="[Rolling_Calendario].[Semana del año].&amp;[36]" c="36" nd="1"/>
              <i n="[Rolling_Calendario].[Semana del año].&amp;[35]" c="35" nd="1"/>
              <i n="[Rolling_Calendario].[Semana del año].&amp;[34]" c="34" nd="1"/>
              <i n="[Rolling_Calendario].[Semana del año].&amp;[33]" c="33" nd="1"/>
              <i n="[Rolling_Calendario].[Semana del año].&amp;[32]" c="32" nd="1"/>
              <i n="[Rolling_Calendario].[Semana del año].&amp;[31]" c="31" nd="1"/>
              <i n="[Rolling_Calendario].[Semana del año].&amp;[30]" c="30" nd="1"/>
              <i n="[Rolling_Calendario].[Semana del año].&amp;[29]" c="29" nd="1"/>
              <i n="[Rolling_Calendario].[Semana del año].&amp;[28]" c="28" nd="1"/>
              <i n="[Rolling_Calendario].[Semana del año].&amp;[27]" c="27" nd="1"/>
              <i n="[Rolling_Calendario].[Semana del año].&amp;[26]" c="26" nd="1"/>
              <i n="[Rolling_Calendario].[Semana del año].&amp;[25]" c="25" nd="1"/>
              <i n="[Rolling_Calendario].[Semana del año].&amp;[24]" c="24" nd="1"/>
              <i n="[Rolling_Calendario].[Semana del año].&amp;[23]" c="23" nd="1"/>
              <i n="[Rolling_Calendario].[Semana del año].&amp;[22]" c="22" nd="1"/>
              <i n="[Rolling_Calendario].[Semana del año].&amp;[21]" c="21" nd="1"/>
              <i n="[Rolling_Calendario].[Semana del año].&amp;[20]" c="20" nd="1"/>
              <i n="[Rolling_Calendario].[Semana del año].&amp;[19]" c="19" nd="1"/>
              <i n="[Rolling_Calendario].[Semana del año].&amp;[18]" c="18" nd="1"/>
              <i n="[Rolling_Calendario].[Semana del año].&amp;" c="(blank)" nd="1"/>
            </range>
          </ranges>
        </level>
      </levels>
      <selections count="1">
        <selection n="[Rolling_Calendario].[Semana del año].&amp;[17]"/>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ño" xr10:uid="{F3598003-76BB-4328-84EA-90BBD34A8D85}" cache="Slicer_Año" caption="Año" startItem="4" level="1" rowHeight="241300"/>
  <slicer name="Semana del año" xr10:uid="{37A1BCD7-288C-4435-BCDF-A2AE81F775A1}" cache="Slicer_Semana_del_año" caption="Semana del año"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927FFCC-32F4-4505-91E8-589358D9833C}" name="Table1" displayName="Table1" ref="U6:AF1957" totalsRowShown="0" headerRowDxfId="63">
  <autoFilter ref="U6:AF1957" xr:uid="{1927FFCC-32F4-4505-91E8-589358D9833C}"/>
  <tableColumns count="12">
    <tableColumn id="1" xr3:uid="{17CB84B8-BB02-4A6A-BB77-8123B34DE7AE}" name="Sociedad" dataDxfId="62">
      <calculatedColumnFormula>IF(OR(O7="X",P7&lt;&gt;""),A7,"")</calculatedColumnFormula>
    </tableColumn>
    <tableColumn id="2" xr3:uid="{6AB5F256-F74E-46AF-AB55-889FF9A87039}" name="Moneda" dataDxfId="61">
      <calculatedColumnFormula>IF(OR(O7="X",P7&lt;&gt;""),B7,"")</calculatedColumnFormula>
    </tableColumn>
    <tableColumn id="3" xr3:uid="{3175463F-0E15-4AE4-9E3E-E5DDCA737FC6}" name="Proveedor" dataDxfId="60">
      <calculatedColumnFormula>IF(OR(O7="X",P7&lt;&gt;""),E7,"")</calculatedColumnFormula>
    </tableColumn>
    <tableColumn id="12" xr3:uid="{7780AAC8-5415-4379-BF83-156C5589EE0C}" name="Fecha Documento" dataDxfId="59">
      <calculatedColumnFormula>IF(OR(P7="X",Q7&lt;&gt;""),F7,"")</calculatedColumnFormula>
    </tableColumn>
    <tableColumn id="4" xr3:uid="{06DA561F-7077-4440-8C43-91A25A8DBE48}" name="Factura" dataDxfId="58">
      <calculatedColumnFormula>IF(OR(O7="X",P7&lt;&gt;""),G7,"")</calculatedColumnFormula>
    </tableColumn>
    <tableColumn id="5" xr3:uid="{9F5FA985-5734-4A0F-9AD8-C384A14DA3D5}" name="Rango Mora" dataDxfId="57">
      <calculatedColumnFormula>IF(OR(O7="X",P7&lt;&gt;""),H7,"")</calculatedColumnFormula>
    </tableColumn>
    <tableColumn id="6" xr3:uid="{833DAB23-4572-4E9A-89D6-88F0D1A17BF2}" name="Monto Original" dataDxfId="56">
      <calculatedColumnFormula>IF(OR(O7="X",P7&lt;&gt;""),J7,"")</calculatedColumnFormula>
    </tableColumn>
    <tableColumn id="7" xr3:uid="{AFF3EEEE-9AEE-4562-AC4E-D81E73ED8AD2}" name="Saldo a Pagar" dataDxfId="55">
      <calculatedColumnFormula>IF(O7="X",K7,"")</calculatedColumnFormula>
    </tableColumn>
    <tableColumn id="8" xr3:uid="{DB0709F0-7B8F-48D5-B337-B9C029CB3EBB}" name="Abono">
      <calculatedColumnFormula>IF(P7&gt;0,P7,"")</calculatedColumnFormula>
    </tableColumn>
    <tableColumn id="10" xr3:uid="{19C0019A-112D-4B50-922C-22E26DA2E0BB}" name="Cta Presupuesto">
      <calculatedColumnFormula>IF(OR(O7="X",P7&gt;0),Q7,"")</calculatedColumnFormula>
    </tableColumn>
    <tableColumn id="11" xr3:uid="{014F37B9-1B5F-461D-834F-6E3CB8CBC8EA}" name="Descripcion CTA Presup">
      <calculatedColumnFormula>IF(OR(O7="X",P7&lt;&gt;""),R7,"")</calculatedColumnFormula>
    </tableColumn>
    <tableColumn id="9" xr3:uid="{A7429198-C5BC-41BC-909C-D2DC96B98398}" name="Tipo Proveedor"/>
  </tableColumns>
  <tableStyleInfo name="TableStyleMedium1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34E88EF-DF5F-450B-8355-BF3E65597B49}" name="Table5" displayName="Table5" ref="B4:N7" totalsRowShown="0" headerRowDxfId="54" headerRowBorderDxfId="53" tableBorderDxfId="52">
  <autoFilter ref="B4:N7" xr:uid="{134E88EF-DF5F-450B-8355-BF3E65597B49}"/>
  <tableColumns count="13">
    <tableColumn id="1" xr3:uid="{DD3E70C9-5D71-4ED8-9B0A-52AFCE11B825}" name="Sociedad"/>
    <tableColumn id="2" xr3:uid="{4FF93081-662D-4C5C-8448-6EC35C261F8E}" name="Moneda"/>
    <tableColumn id="3" xr3:uid="{9322EA49-42D7-4D6A-BEDE-1441712DB82A}" name="Proveedor"/>
    <tableColumn id="13" xr3:uid="{FD91DC33-0E1F-474A-AA10-BF9F953CF024}" name="Fecha Documento"/>
    <tableColumn id="4" xr3:uid="{B7A2A2A1-B0E6-4919-BC1D-FB65CB2B02FA}" name="Factura"/>
    <tableColumn id="5" xr3:uid="{B67BF37A-9FAA-4F50-B42F-D872BBD3C96C}" name="Rango Mora"/>
    <tableColumn id="6" xr3:uid="{82EDDE8B-482B-48E6-9558-5D2E2E263567}" name="Monto Original" dataDxfId="51"/>
    <tableColumn id="7" xr3:uid="{BD76E265-9498-4F7A-8C30-441569CC0532}" name="Saldo a Pagar" dataDxfId="50"/>
    <tableColumn id="8" xr3:uid="{B8431C5F-87A2-4328-98F0-CADE7FB7F170}" name="Abono" dataDxfId="49"/>
    <tableColumn id="9" xr3:uid="{F41D42F9-A931-4F28-951A-E2F0AD30D8FF}" name="Cta Presupuesto" dataDxfId="48"/>
    <tableColumn id="10" xr3:uid="{FD9D19E5-BDC6-4D13-8CBC-463D088DB44C}" name="Descripcion CTA Presup" dataDxfId="47">
      <calculatedColumnFormula>VLOOKUP(Table5[[#This Row],[Cta Presupuesto]],CTASPresup,2,0)</calculatedColumnFormula>
    </tableColumn>
    <tableColumn id="11" xr3:uid="{705DA4B7-8C73-4F29-866D-03F8F80331B5}" name="Tipo Proveedor"/>
    <tableColumn id="12" xr3:uid="{C17B616B-4571-40C5-9272-4CF2104B68F0}" name="Observaciones"/>
  </tableColumns>
  <tableStyleInfo name="TableStyleMedium16"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5.xm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8" Type="http://schemas.openxmlformats.org/officeDocument/2006/relationships/vmlDrawing" Target="../drawings/vmlDrawing1.vml"/><Relationship Id="rId3" Type="http://schemas.openxmlformats.org/officeDocument/2006/relationships/pivotTable" Target="../pivotTables/pivotTable10.xml"/><Relationship Id="rId7" Type="http://schemas.openxmlformats.org/officeDocument/2006/relationships/drawing" Target="../drawings/drawing4.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rinterSettings" Target="../printerSettings/printerSettings4.bin"/><Relationship Id="rId5" Type="http://schemas.openxmlformats.org/officeDocument/2006/relationships/pivotTable" Target="../pivotTables/pivotTable12.xml"/><Relationship Id="rId10" Type="http://schemas.openxmlformats.org/officeDocument/2006/relationships/comments" Target="../comments1.xml"/><Relationship Id="rId4" Type="http://schemas.openxmlformats.org/officeDocument/2006/relationships/pivotTable" Target="../pivotTables/pivotTable11.xml"/><Relationship Id="rId9"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D8B02-6E95-448B-9E67-420B5B8BB639}">
  <sheetPr codeName="Sheet1">
    <tabColor theme="3"/>
  </sheetPr>
  <dimension ref="A1:AF1048576"/>
  <sheetViews>
    <sheetView showGridLines="0" topLeftCell="E1520" zoomScaleNormal="100" workbookViewId="0">
      <selection activeCell="Q1539" sqref="Q1539"/>
    </sheetView>
  </sheetViews>
  <sheetFormatPr defaultColWidth="8.7109375" defaultRowHeight="15" x14ac:dyDescent="0.25"/>
  <cols>
    <col min="1" max="2" width="11.5703125" bestFit="1" customWidth="1"/>
    <col min="3" max="3" width="12.42578125" customWidth="1"/>
    <col min="4" max="4" width="14.140625" bestFit="1" customWidth="1"/>
    <col min="5" max="5" width="69.28515625" bestFit="1" customWidth="1"/>
    <col min="6" max="6" width="15" bestFit="1" customWidth="1"/>
    <col min="7" max="8" width="20.42578125" bestFit="1" customWidth="1"/>
    <col min="9" max="9" width="20.42578125" style="12" bestFit="1" customWidth="1"/>
    <col min="10" max="10" width="14.7109375" style="12" bestFit="1" customWidth="1"/>
    <col min="11" max="11" width="13.85546875" style="12" bestFit="1" customWidth="1"/>
    <col min="12" max="12" width="21.7109375" style="12" bestFit="1" customWidth="1"/>
    <col min="13" max="14" width="1.140625" style="12" customWidth="1"/>
    <col min="15" max="15" width="14.5703125" style="37" bestFit="1" customWidth="1"/>
    <col min="16" max="16" width="16.140625" style="48" bestFit="1" customWidth="1"/>
    <col min="17" max="17" width="22.42578125" style="62" bestFit="1" customWidth="1"/>
    <col min="18" max="18" width="44.5703125" style="3" bestFit="1" customWidth="1"/>
    <col min="19" max="19" width="16.140625" style="3" customWidth="1"/>
    <col min="20" max="20" width="1.7109375" style="3" customWidth="1"/>
    <col min="21" max="22" width="16.140625" style="3" customWidth="1"/>
    <col min="23" max="23" width="32" style="3" bestFit="1" customWidth="1"/>
    <col min="24" max="24" width="32" style="3" customWidth="1"/>
    <col min="25" max="25" width="9.5703125" style="3" customWidth="1"/>
    <col min="26" max="26" width="13.7109375" style="3" customWidth="1"/>
    <col min="27" max="27" width="16.5703125" style="12" customWidth="1"/>
    <col min="28" max="28" width="14.7109375" style="12" customWidth="1"/>
    <col min="29" max="29" width="14" style="12" bestFit="1" customWidth="1"/>
    <col min="30" max="30" width="17.5703125" customWidth="1"/>
    <col min="31" max="31" width="23.85546875" customWidth="1"/>
    <col min="32" max="32" width="19.140625" bestFit="1" customWidth="1"/>
  </cols>
  <sheetData>
    <row r="1" spans="1:32" x14ac:dyDescent="0.25">
      <c r="L1" s="13"/>
      <c r="M1" s="13"/>
      <c r="N1" s="13"/>
      <c r="P1" s="45"/>
    </row>
    <row r="2" spans="1:32" x14ac:dyDescent="0.25">
      <c r="L2" s="13"/>
      <c r="M2" s="13"/>
      <c r="N2" s="13"/>
      <c r="O2" s="40">
        <f>O3+P3</f>
        <v>78</v>
      </c>
      <c r="P2" s="45"/>
    </row>
    <row r="3" spans="1:32" x14ac:dyDescent="0.25">
      <c r="L3" s="13"/>
      <c r="M3" s="13"/>
      <c r="N3" s="13"/>
      <c r="O3" s="40">
        <f>COUNTIF(O7:O1048576,"x")</f>
        <v>72</v>
      </c>
      <c r="P3" s="46">
        <f>COUNTIF(P7:P1048576,"&gt;0")</f>
        <v>6</v>
      </c>
      <c r="S3" s="14">
        <f>COUNTIF(S7:S1581,"1")</f>
        <v>0</v>
      </c>
    </row>
    <row r="6" spans="1:32" x14ac:dyDescent="0.25">
      <c r="A6" s="1" t="s">
        <v>4</v>
      </c>
      <c r="B6" s="1" t="s">
        <v>5</v>
      </c>
      <c r="C6" s="1" t="s">
        <v>1957</v>
      </c>
      <c r="D6" s="1" t="s">
        <v>1963</v>
      </c>
      <c r="E6" s="1" t="s">
        <v>6</v>
      </c>
      <c r="F6" s="1" t="s">
        <v>85</v>
      </c>
      <c r="G6" s="1" t="s">
        <v>86</v>
      </c>
      <c r="H6" s="1" t="s">
        <v>174</v>
      </c>
      <c r="I6" s="1" t="s">
        <v>191</v>
      </c>
      <c r="J6" t="s">
        <v>172</v>
      </c>
      <c r="K6" t="s">
        <v>173</v>
      </c>
      <c r="L6" t="s">
        <v>188</v>
      </c>
      <c r="M6"/>
      <c r="N6"/>
      <c r="O6" s="36" t="s">
        <v>180</v>
      </c>
      <c r="P6" s="47" t="s">
        <v>185</v>
      </c>
      <c r="Q6" s="63" t="s">
        <v>195</v>
      </c>
      <c r="R6" s="4" t="s">
        <v>196</v>
      </c>
      <c r="S6" s="4" t="s">
        <v>190</v>
      </c>
      <c r="T6" s="6"/>
      <c r="U6" s="4" t="s">
        <v>186</v>
      </c>
      <c r="V6" s="4" t="s">
        <v>187</v>
      </c>
      <c r="W6" s="4" t="s">
        <v>181</v>
      </c>
      <c r="X6" s="4" t="s">
        <v>2358</v>
      </c>
      <c r="Y6" s="4" t="s">
        <v>182</v>
      </c>
      <c r="Z6" s="4" t="s">
        <v>183</v>
      </c>
      <c r="AA6" s="42" t="s">
        <v>184</v>
      </c>
      <c r="AB6" s="42" t="s">
        <v>189</v>
      </c>
      <c r="AC6" s="42" t="s">
        <v>206</v>
      </c>
      <c r="AD6" s="4" t="s">
        <v>193</v>
      </c>
      <c r="AE6" s="4" t="s">
        <v>194</v>
      </c>
      <c r="AF6" s="4" t="s">
        <v>342</v>
      </c>
    </row>
    <row r="7" spans="1:32" x14ac:dyDescent="0.25">
      <c r="A7" t="s">
        <v>0</v>
      </c>
      <c r="B7" t="s">
        <v>2</v>
      </c>
      <c r="C7" t="s">
        <v>404</v>
      </c>
      <c r="D7" t="s">
        <v>1966</v>
      </c>
      <c r="E7" t="s">
        <v>590</v>
      </c>
      <c r="F7" s="2">
        <v>45358</v>
      </c>
      <c r="G7" t="s">
        <v>1407</v>
      </c>
      <c r="H7" t="s">
        <v>176</v>
      </c>
      <c r="I7" t="s">
        <v>404</v>
      </c>
      <c r="J7" s="5">
        <v>360520.82</v>
      </c>
      <c r="K7" s="5">
        <v>293757.7</v>
      </c>
      <c r="L7" s="5">
        <v>360520.82</v>
      </c>
      <c r="M7" s="5"/>
      <c r="N7" s="5"/>
      <c r="O7" s="38"/>
      <c r="P7" s="43"/>
      <c r="Q7" s="64"/>
      <c r="R7" s="8" t="str">
        <f t="shared" ref="R7" si="0">IFERROR(VLOOKUP(Q7,CTASPresup,2,0),"")</f>
        <v/>
      </c>
      <c r="S7" s="7" t="str">
        <f>IF(AND(O7&lt;&gt;"",P7&lt;&gt;""),1,"")</f>
        <v/>
      </c>
      <c r="T7" s="9"/>
      <c r="U7" s="3" t="str">
        <f t="shared" ref="U7" si="1">IF(OR(O7="X",P7&lt;&gt;""),A7,"")</f>
        <v/>
      </c>
      <c r="V7" s="3" t="str">
        <f t="shared" ref="V7" si="2">IF(OR(O7="X",P7&lt;&gt;""),B7,"")</f>
        <v/>
      </c>
      <c r="W7" s="3" t="str">
        <f>IF(OR(O7="X",P7&lt;&gt;""),E7,"")</f>
        <v/>
      </c>
      <c r="X7" s="83" t="str">
        <f>IF(OR(P7="X",Q7&lt;&gt;""),F7,"")</f>
        <v/>
      </c>
      <c r="Y7" s="3" t="str">
        <f t="shared" ref="Y7" si="3">IF(OR(O7="X",P7&lt;&gt;""),G7,"")</f>
        <v/>
      </c>
      <c r="Z7" s="3" t="str">
        <f t="shared" ref="Z7" si="4">IF(OR(O7="X",P7&lt;&gt;""),H7,"")</f>
        <v/>
      </c>
      <c r="AA7" s="12" t="str">
        <f t="shared" ref="AA7" si="5">IF(OR(O7="X",P7&lt;&gt;""),J7,"")</f>
        <v/>
      </c>
      <c r="AB7" s="12" t="str">
        <f t="shared" ref="AB7" si="6">IF(O7="X",K7,"")</f>
        <v/>
      </c>
      <c r="AC7" s="12" t="str">
        <f>IF(P7&gt;0,P7,"")</f>
        <v/>
      </c>
      <c r="AD7" t="str">
        <f>IF(OR(O7="X",P7&gt;0),Q7,"")</f>
        <v/>
      </c>
      <c r="AE7" t="str">
        <f>IF(OR(O7="X",P7&lt;&gt;""),R7,"")</f>
        <v/>
      </c>
      <c r="AF7" t="s">
        <v>343</v>
      </c>
    </row>
    <row r="8" spans="1:32" x14ac:dyDescent="0.25">
      <c r="A8" t="s">
        <v>0</v>
      </c>
      <c r="B8" t="s">
        <v>2</v>
      </c>
      <c r="C8" t="s">
        <v>404</v>
      </c>
      <c r="D8" t="s">
        <v>1967</v>
      </c>
      <c r="E8" t="s">
        <v>19</v>
      </c>
      <c r="F8" s="2">
        <v>44874</v>
      </c>
      <c r="G8" t="s">
        <v>87</v>
      </c>
      <c r="H8" t="s">
        <v>175</v>
      </c>
      <c r="I8" t="s">
        <v>404</v>
      </c>
      <c r="J8" s="5">
        <v>5001.4399999999996</v>
      </c>
      <c r="K8" s="5">
        <v>1.44</v>
      </c>
      <c r="L8" s="5">
        <v>5001.4399999999996</v>
      </c>
      <c r="M8" s="5"/>
      <c r="N8" s="5"/>
      <c r="O8" s="38"/>
      <c r="P8" s="43"/>
      <c r="Q8" s="64"/>
      <c r="R8" s="8" t="str">
        <f t="shared" ref="R8:R71" si="7">IFERROR(VLOOKUP(Q8,CTASPresup,2,0),"")</f>
        <v/>
      </c>
      <c r="S8" s="7" t="str">
        <f t="shared" ref="S8:S71" si="8">IF(AND(O8&lt;&gt;"",P8&lt;&gt;""),1,"")</f>
        <v/>
      </c>
      <c r="T8" s="9"/>
      <c r="U8" s="3" t="str">
        <f t="shared" ref="U8:U71" si="9">IF(OR(O8="X",P8&lt;&gt;""),A8,"")</f>
        <v/>
      </c>
      <c r="V8" s="3" t="str">
        <f t="shared" ref="V8:V71" si="10">IF(OR(O8="X",P8&lt;&gt;""),B8,"")</f>
        <v/>
      </c>
      <c r="W8" s="3" t="str">
        <f t="shared" ref="W8:W71" si="11">IF(OR(O8="X",P8&lt;&gt;""),E8,"")</f>
        <v/>
      </c>
      <c r="X8" s="83" t="str">
        <f t="shared" ref="X8:X71" si="12">IF(OR(P8="X",Q8&lt;&gt;""),F8,"")</f>
        <v/>
      </c>
      <c r="Y8" s="3" t="str">
        <f t="shared" ref="Y8:Y71" si="13">IF(OR(O8="X",P8&lt;&gt;""),G8,"")</f>
        <v/>
      </c>
      <c r="Z8" s="3" t="str">
        <f t="shared" ref="Z8:Z71" si="14">IF(OR(O8="X",P8&lt;&gt;""),H8,"")</f>
        <v/>
      </c>
      <c r="AA8" s="12" t="str">
        <f t="shared" ref="AA8:AA71" si="15">IF(OR(O8="X",P8&lt;&gt;""),J8,"")</f>
        <v/>
      </c>
      <c r="AB8" s="12" t="str">
        <f t="shared" ref="AB8:AB71" si="16">IF(O8="X",K8,"")</f>
        <v/>
      </c>
      <c r="AC8" s="12" t="str">
        <f t="shared" ref="AC8:AC71" si="17">IF(P8&gt;0,P8,"")</f>
        <v/>
      </c>
      <c r="AD8" t="str">
        <f t="shared" ref="AD8:AD71" si="18">IF(OR(O8="X",P8&gt;0),Q8,"")</f>
        <v/>
      </c>
      <c r="AE8" t="str">
        <f t="shared" ref="AE8:AE71" si="19">IF(OR(O8="X",P8&lt;&gt;""),R8,"")</f>
        <v/>
      </c>
      <c r="AF8" t="s">
        <v>343</v>
      </c>
    </row>
    <row r="9" spans="1:32" x14ac:dyDescent="0.25">
      <c r="A9" t="s">
        <v>0</v>
      </c>
      <c r="B9" t="s">
        <v>2</v>
      </c>
      <c r="C9" t="s">
        <v>404</v>
      </c>
      <c r="D9" t="s">
        <v>1969</v>
      </c>
      <c r="E9" t="s">
        <v>1414</v>
      </c>
      <c r="F9" s="2">
        <v>45369</v>
      </c>
      <c r="G9" t="s">
        <v>1715</v>
      </c>
      <c r="H9" t="s">
        <v>178</v>
      </c>
      <c r="I9" t="s">
        <v>192</v>
      </c>
      <c r="J9" s="5">
        <v>30002.86</v>
      </c>
      <c r="K9" s="5">
        <v>2.86</v>
      </c>
      <c r="L9" s="5">
        <v>30002.86</v>
      </c>
      <c r="M9" s="5"/>
      <c r="N9" s="5"/>
      <c r="O9" s="38"/>
      <c r="P9" s="43"/>
      <c r="Q9" s="64"/>
      <c r="R9" s="8" t="str">
        <f t="shared" si="7"/>
        <v/>
      </c>
      <c r="S9" s="7" t="str">
        <f t="shared" si="8"/>
        <v/>
      </c>
      <c r="T9" s="9"/>
      <c r="U9" s="3" t="str">
        <f t="shared" si="9"/>
        <v/>
      </c>
      <c r="V9" s="3" t="str">
        <f t="shared" si="10"/>
        <v/>
      </c>
      <c r="W9" s="3" t="str">
        <f t="shared" si="11"/>
        <v/>
      </c>
      <c r="X9" s="83" t="str">
        <f t="shared" si="12"/>
        <v/>
      </c>
      <c r="Y9" s="3" t="str">
        <f t="shared" si="13"/>
        <v/>
      </c>
      <c r="Z9" s="3" t="str">
        <f t="shared" si="14"/>
        <v/>
      </c>
      <c r="AA9" s="12" t="str">
        <f t="shared" si="15"/>
        <v/>
      </c>
      <c r="AB9" s="12" t="str">
        <f t="shared" si="16"/>
        <v/>
      </c>
      <c r="AC9" s="12" t="str">
        <f t="shared" si="17"/>
        <v/>
      </c>
      <c r="AD9" t="str">
        <f t="shared" si="18"/>
        <v/>
      </c>
      <c r="AE9" t="str">
        <f t="shared" si="19"/>
        <v/>
      </c>
      <c r="AF9" t="s">
        <v>343</v>
      </c>
    </row>
    <row r="10" spans="1:32" x14ac:dyDescent="0.25">
      <c r="A10" t="s">
        <v>0</v>
      </c>
      <c r="B10" t="s">
        <v>2</v>
      </c>
      <c r="C10" t="s">
        <v>404</v>
      </c>
      <c r="D10" t="s">
        <v>1970</v>
      </c>
      <c r="E10" t="s">
        <v>13</v>
      </c>
      <c r="F10" s="2">
        <v>44897</v>
      </c>
      <c r="G10" t="s">
        <v>95</v>
      </c>
      <c r="H10" t="s">
        <v>175</v>
      </c>
      <c r="I10" t="s">
        <v>192</v>
      </c>
      <c r="J10" s="5">
        <v>99440</v>
      </c>
      <c r="K10" s="5">
        <v>1000</v>
      </c>
      <c r="L10" s="5">
        <v>99440</v>
      </c>
      <c r="M10" s="5"/>
      <c r="N10" s="5"/>
      <c r="O10" s="38"/>
      <c r="P10" s="43"/>
      <c r="Q10" s="64"/>
      <c r="R10" s="8" t="str">
        <f t="shared" si="7"/>
        <v/>
      </c>
      <c r="S10" s="7" t="str">
        <f t="shared" si="8"/>
        <v/>
      </c>
      <c r="T10" s="9"/>
      <c r="U10" s="3" t="str">
        <f t="shared" si="9"/>
        <v/>
      </c>
      <c r="V10" s="3" t="str">
        <f t="shared" si="10"/>
        <v/>
      </c>
      <c r="W10" s="3" t="str">
        <f t="shared" si="11"/>
        <v/>
      </c>
      <c r="X10" s="83" t="str">
        <f t="shared" si="12"/>
        <v/>
      </c>
      <c r="Y10" s="3" t="str">
        <f t="shared" si="13"/>
        <v/>
      </c>
      <c r="Z10" s="3" t="str">
        <f t="shared" si="14"/>
        <v/>
      </c>
      <c r="AA10" s="12" t="str">
        <f t="shared" si="15"/>
        <v/>
      </c>
      <c r="AB10" s="12" t="str">
        <f t="shared" si="16"/>
        <v/>
      </c>
      <c r="AC10" s="12" t="str">
        <f t="shared" si="17"/>
        <v/>
      </c>
      <c r="AD10" t="str">
        <f t="shared" si="18"/>
        <v/>
      </c>
      <c r="AE10" t="str">
        <f t="shared" si="19"/>
        <v/>
      </c>
      <c r="AF10" t="s">
        <v>343</v>
      </c>
    </row>
    <row r="11" spans="1:32" x14ac:dyDescent="0.25">
      <c r="A11" t="s">
        <v>0</v>
      </c>
      <c r="B11" t="s">
        <v>2</v>
      </c>
      <c r="C11" t="s">
        <v>404</v>
      </c>
      <c r="D11" t="s">
        <v>1970</v>
      </c>
      <c r="E11" t="s">
        <v>13</v>
      </c>
      <c r="F11" s="2">
        <v>45240</v>
      </c>
      <c r="G11" t="s">
        <v>427</v>
      </c>
      <c r="H11" t="s">
        <v>175</v>
      </c>
      <c r="I11" t="s">
        <v>192</v>
      </c>
      <c r="J11" s="5">
        <v>198880</v>
      </c>
      <c r="K11" s="5">
        <v>198880</v>
      </c>
      <c r="L11" s="5">
        <v>198880</v>
      </c>
      <c r="M11" s="5"/>
      <c r="N11"/>
      <c r="O11" s="38"/>
      <c r="P11" s="43"/>
      <c r="Q11" s="64"/>
      <c r="R11" s="8" t="str">
        <f t="shared" si="7"/>
        <v/>
      </c>
      <c r="S11" s="7" t="str">
        <f t="shared" si="8"/>
        <v/>
      </c>
      <c r="T11" s="9"/>
      <c r="U11" s="3" t="str">
        <f t="shared" si="9"/>
        <v/>
      </c>
      <c r="V11" s="3" t="str">
        <f t="shared" si="10"/>
        <v/>
      </c>
      <c r="W11" s="3" t="str">
        <f t="shared" si="11"/>
        <v/>
      </c>
      <c r="X11" s="83" t="str">
        <f t="shared" si="12"/>
        <v/>
      </c>
      <c r="Y11" s="3" t="str">
        <f t="shared" si="13"/>
        <v/>
      </c>
      <c r="Z11" s="3" t="str">
        <f t="shared" si="14"/>
        <v/>
      </c>
      <c r="AA11" s="12" t="str">
        <f t="shared" si="15"/>
        <v/>
      </c>
      <c r="AB11" s="12" t="str">
        <f t="shared" si="16"/>
        <v/>
      </c>
      <c r="AC11" s="12" t="str">
        <f t="shared" si="17"/>
        <v/>
      </c>
      <c r="AD11" t="str">
        <f t="shared" si="18"/>
        <v/>
      </c>
      <c r="AE11" t="str">
        <f t="shared" si="19"/>
        <v/>
      </c>
      <c r="AF11" t="s">
        <v>343</v>
      </c>
    </row>
    <row r="12" spans="1:32" x14ac:dyDescent="0.25">
      <c r="A12" t="s">
        <v>0</v>
      </c>
      <c r="B12" t="s">
        <v>2</v>
      </c>
      <c r="C12" t="s">
        <v>404</v>
      </c>
      <c r="D12" t="s">
        <v>1970</v>
      </c>
      <c r="E12" t="s">
        <v>13</v>
      </c>
      <c r="F12" s="2">
        <v>45278</v>
      </c>
      <c r="G12" t="s">
        <v>461</v>
      </c>
      <c r="H12" t="s">
        <v>175</v>
      </c>
      <c r="I12" t="s">
        <v>404</v>
      </c>
      <c r="J12" s="5">
        <v>99440</v>
      </c>
      <c r="K12" s="5">
        <v>99440</v>
      </c>
      <c r="L12" s="5">
        <v>99440</v>
      </c>
      <c r="M12" s="5"/>
      <c r="N12"/>
      <c r="O12" s="38"/>
      <c r="P12" s="43"/>
      <c r="Q12" s="64"/>
      <c r="R12" s="8" t="str">
        <f t="shared" si="7"/>
        <v/>
      </c>
      <c r="S12" s="7" t="str">
        <f t="shared" si="8"/>
        <v/>
      </c>
      <c r="T12" s="9"/>
      <c r="U12" s="3" t="str">
        <f t="shared" si="9"/>
        <v/>
      </c>
      <c r="V12" s="3" t="str">
        <f t="shared" si="10"/>
        <v/>
      </c>
      <c r="W12" s="3" t="str">
        <f t="shared" si="11"/>
        <v/>
      </c>
      <c r="X12" s="83" t="str">
        <f t="shared" si="12"/>
        <v/>
      </c>
      <c r="Y12" s="3" t="str">
        <f t="shared" si="13"/>
        <v/>
      </c>
      <c r="Z12" s="3" t="str">
        <f t="shared" si="14"/>
        <v/>
      </c>
      <c r="AA12" s="12" t="str">
        <f t="shared" si="15"/>
        <v/>
      </c>
      <c r="AB12" s="12" t="str">
        <f t="shared" si="16"/>
        <v/>
      </c>
      <c r="AC12" s="12" t="str">
        <f t="shared" si="17"/>
        <v/>
      </c>
      <c r="AD12" t="str">
        <f t="shared" si="18"/>
        <v/>
      </c>
      <c r="AE12" t="str">
        <f t="shared" si="19"/>
        <v/>
      </c>
      <c r="AF12" t="s">
        <v>343</v>
      </c>
    </row>
    <row r="13" spans="1:32" x14ac:dyDescent="0.25">
      <c r="A13" t="s">
        <v>0</v>
      </c>
      <c r="B13" t="s">
        <v>2</v>
      </c>
      <c r="C13" t="s">
        <v>404</v>
      </c>
      <c r="D13" t="s">
        <v>1970</v>
      </c>
      <c r="E13" t="s">
        <v>13</v>
      </c>
      <c r="F13" s="2">
        <v>45321</v>
      </c>
      <c r="G13" t="s">
        <v>587</v>
      </c>
      <c r="H13" t="s">
        <v>179</v>
      </c>
      <c r="I13" t="s">
        <v>192</v>
      </c>
      <c r="J13" s="5">
        <v>101700</v>
      </c>
      <c r="K13" s="5">
        <v>101700</v>
      </c>
      <c r="L13" s="5">
        <v>101700</v>
      </c>
      <c r="M13" s="5"/>
      <c r="N13"/>
      <c r="O13" s="38"/>
      <c r="P13" s="43"/>
      <c r="Q13" s="64"/>
      <c r="R13" s="8" t="str">
        <f t="shared" si="7"/>
        <v/>
      </c>
      <c r="S13" s="7" t="str">
        <f t="shared" si="8"/>
        <v/>
      </c>
      <c r="T13" s="9"/>
      <c r="U13" s="3" t="str">
        <f t="shared" si="9"/>
        <v/>
      </c>
      <c r="V13" s="3" t="str">
        <f t="shared" si="10"/>
        <v/>
      </c>
      <c r="W13" s="3" t="str">
        <f t="shared" si="11"/>
        <v/>
      </c>
      <c r="X13" s="83" t="str">
        <f t="shared" si="12"/>
        <v/>
      </c>
      <c r="Y13" s="3" t="str">
        <f t="shared" si="13"/>
        <v/>
      </c>
      <c r="Z13" s="3" t="str">
        <f t="shared" si="14"/>
        <v/>
      </c>
      <c r="AA13" s="12" t="str">
        <f t="shared" si="15"/>
        <v/>
      </c>
      <c r="AB13" s="12" t="str">
        <f t="shared" si="16"/>
        <v/>
      </c>
      <c r="AC13" s="12" t="str">
        <f t="shared" si="17"/>
        <v/>
      </c>
      <c r="AD13" t="str">
        <f t="shared" si="18"/>
        <v/>
      </c>
      <c r="AE13" t="str">
        <f t="shared" si="19"/>
        <v/>
      </c>
      <c r="AF13" t="s">
        <v>343</v>
      </c>
    </row>
    <row r="14" spans="1:32" x14ac:dyDescent="0.25">
      <c r="A14" t="s">
        <v>0</v>
      </c>
      <c r="B14" t="s">
        <v>2</v>
      </c>
      <c r="C14" t="s">
        <v>404</v>
      </c>
      <c r="D14" t="s">
        <v>1970</v>
      </c>
      <c r="E14" t="s">
        <v>13</v>
      </c>
      <c r="F14" s="2">
        <v>45331</v>
      </c>
      <c r="G14" t="s">
        <v>696</v>
      </c>
      <c r="H14" t="s">
        <v>179</v>
      </c>
      <c r="I14" t="s">
        <v>404</v>
      </c>
      <c r="J14" s="5">
        <v>99440</v>
      </c>
      <c r="K14" s="5">
        <v>99440</v>
      </c>
      <c r="L14" s="5">
        <v>99440</v>
      </c>
      <c r="M14" s="5"/>
      <c r="N14"/>
      <c r="O14" s="38"/>
      <c r="P14" s="43"/>
      <c r="Q14" s="64"/>
      <c r="R14" s="8" t="str">
        <f t="shared" si="7"/>
        <v/>
      </c>
      <c r="S14" s="7" t="str">
        <f t="shared" si="8"/>
        <v/>
      </c>
      <c r="T14" s="9"/>
      <c r="U14" s="3" t="str">
        <f t="shared" si="9"/>
        <v/>
      </c>
      <c r="V14" s="3" t="str">
        <f t="shared" si="10"/>
        <v/>
      </c>
      <c r="W14" s="3" t="str">
        <f t="shared" si="11"/>
        <v/>
      </c>
      <c r="X14" s="83" t="str">
        <f t="shared" si="12"/>
        <v/>
      </c>
      <c r="Y14" s="3" t="str">
        <f t="shared" si="13"/>
        <v/>
      </c>
      <c r="Z14" s="3" t="str">
        <f t="shared" si="14"/>
        <v/>
      </c>
      <c r="AA14" s="12" t="str">
        <f t="shared" si="15"/>
        <v/>
      </c>
      <c r="AB14" s="12" t="str">
        <f t="shared" si="16"/>
        <v/>
      </c>
      <c r="AC14" s="12" t="str">
        <f t="shared" si="17"/>
        <v/>
      </c>
      <c r="AD14" t="str">
        <f t="shared" si="18"/>
        <v/>
      </c>
      <c r="AE14" t="str">
        <f t="shared" si="19"/>
        <v/>
      </c>
      <c r="AF14" t="s">
        <v>343</v>
      </c>
    </row>
    <row r="15" spans="1:32" x14ac:dyDescent="0.25">
      <c r="A15" t="s">
        <v>0</v>
      </c>
      <c r="B15" t="s">
        <v>2</v>
      </c>
      <c r="C15" t="s">
        <v>404</v>
      </c>
      <c r="D15" t="s">
        <v>1970</v>
      </c>
      <c r="E15" t="s">
        <v>13</v>
      </c>
      <c r="F15" s="2">
        <v>45348</v>
      </c>
      <c r="G15" t="s">
        <v>1274</v>
      </c>
      <c r="H15" t="s">
        <v>179</v>
      </c>
      <c r="I15" t="s">
        <v>404</v>
      </c>
      <c r="J15" s="5">
        <v>99440</v>
      </c>
      <c r="K15" s="5">
        <v>99440</v>
      </c>
      <c r="L15" s="5">
        <v>99440</v>
      </c>
      <c r="M15" s="5"/>
      <c r="N15"/>
      <c r="O15" s="38"/>
      <c r="P15" s="43"/>
      <c r="Q15" s="64"/>
      <c r="R15" s="8" t="str">
        <f t="shared" si="7"/>
        <v/>
      </c>
      <c r="S15" s="7" t="str">
        <f t="shared" si="8"/>
        <v/>
      </c>
      <c r="T15" s="9"/>
      <c r="U15" s="3" t="str">
        <f t="shared" si="9"/>
        <v/>
      </c>
      <c r="V15" s="3" t="str">
        <f t="shared" si="10"/>
        <v/>
      </c>
      <c r="W15" s="3" t="str">
        <f t="shared" si="11"/>
        <v/>
      </c>
      <c r="X15" s="83" t="str">
        <f t="shared" si="12"/>
        <v/>
      </c>
      <c r="Y15" s="3" t="str">
        <f t="shared" si="13"/>
        <v/>
      </c>
      <c r="Z15" s="3" t="str">
        <f t="shared" si="14"/>
        <v/>
      </c>
      <c r="AA15" s="12" t="str">
        <f t="shared" si="15"/>
        <v/>
      </c>
      <c r="AB15" s="12" t="str">
        <f t="shared" si="16"/>
        <v/>
      </c>
      <c r="AC15" s="12" t="str">
        <f t="shared" si="17"/>
        <v/>
      </c>
      <c r="AD15" t="str">
        <f t="shared" si="18"/>
        <v/>
      </c>
      <c r="AE15" t="str">
        <f t="shared" si="19"/>
        <v/>
      </c>
      <c r="AF15" t="s">
        <v>343</v>
      </c>
    </row>
    <row r="16" spans="1:32" x14ac:dyDescent="0.25">
      <c r="A16" t="s">
        <v>0</v>
      </c>
      <c r="B16" t="s">
        <v>2</v>
      </c>
      <c r="C16" t="s">
        <v>404</v>
      </c>
      <c r="D16" t="s">
        <v>1971</v>
      </c>
      <c r="E16" t="s">
        <v>365</v>
      </c>
      <c r="F16" s="2">
        <v>45323</v>
      </c>
      <c r="G16" t="s">
        <v>588</v>
      </c>
      <c r="H16" t="s">
        <v>179</v>
      </c>
      <c r="I16" t="s">
        <v>404</v>
      </c>
      <c r="J16" s="5">
        <v>180483.6</v>
      </c>
      <c r="K16" s="5">
        <v>180483.6</v>
      </c>
      <c r="L16" s="5">
        <v>180483.6</v>
      </c>
      <c r="M16" s="5"/>
      <c r="N16"/>
      <c r="O16" s="38"/>
      <c r="P16" s="43"/>
      <c r="Q16" s="64"/>
      <c r="R16" s="8" t="str">
        <f t="shared" si="7"/>
        <v/>
      </c>
      <c r="S16" s="7" t="str">
        <f t="shared" si="8"/>
        <v/>
      </c>
      <c r="T16" s="9"/>
      <c r="U16" s="3" t="str">
        <f t="shared" si="9"/>
        <v/>
      </c>
      <c r="V16" s="3" t="str">
        <f t="shared" si="10"/>
        <v/>
      </c>
      <c r="W16" s="3" t="str">
        <f t="shared" si="11"/>
        <v/>
      </c>
      <c r="X16" s="83" t="str">
        <f t="shared" si="12"/>
        <v/>
      </c>
      <c r="Y16" s="3" t="str">
        <f t="shared" si="13"/>
        <v/>
      </c>
      <c r="Z16" s="3" t="str">
        <f t="shared" si="14"/>
        <v/>
      </c>
      <c r="AA16" s="12" t="str">
        <f t="shared" si="15"/>
        <v/>
      </c>
      <c r="AB16" s="12" t="str">
        <f t="shared" si="16"/>
        <v/>
      </c>
      <c r="AC16" s="12" t="str">
        <f t="shared" si="17"/>
        <v/>
      </c>
      <c r="AD16" t="str">
        <f t="shared" si="18"/>
        <v/>
      </c>
      <c r="AE16" t="str">
        <f t="shared" si="19"/>
        <v/>
      </c>
      <c r="AF16" t="s">
        <v>343</v>
      </c>
    </row>
    <row r="17" spans="1:32" x14ac:dyDescent="0.25">
      <c r="A17" t="s">
        <v>0</v>
      </c>
      <c r="B17" t="s">
        <v>2</v>
      </c>
      <c r="C17" t="s">
        <v>404</v>
      </c>
      <c r="D17" t="s">
        <v>1971</v>
      </c>
      <c r="E17" t="s">
        <v>365</v>
      </c>
      <c r="F17" s="2">
        <v>45352</v>
      </c>
      <c r="G17" t="s">
        <v>1413</v>
      </c>
      <c r="H17" t="s">
        <v>178</v>
      </c>
      <c r="I17" t="s">
        <v>404</v>
      </c>
      <c r="J17" s="5">
        <v>180483.6</v>
      </c>
      <c r="K17" s="5">
        <v>180483.6</v>
      </c>
      <c r="L17" s="5">
        <v>180483.6</v>
      </c>
      <c r="M17" s="5"/>
      <c r="N17"/>
      <c r="O17" s="38"/>
      <c r="P17" s="43"/>
      <c r="Q17" s="64"/>
      <c r="R17" s="8" t="str">
        <f t="shared" si="7"/>
        <v/>
      </c>
      <c r="S17" s="7" t="str">
        <f t="shared" si="8"/>
        <v/>
      </c>
      <c r="T17" s="9"/>
      <c r="U17" s="3" t="str">
        <f t="shared" si="9"/>
        <v/>
      </c>
      <c r="V17" s="3" t="str">
        <f t="shared" si="10"/>
        <v/>
      </c>
      <c r="W17" s="3" t="str">
        <f t="shared" si="11"/>
        <v/>
      </c>
      <c r="X17" s="83" t="str">
        <f t="shared" si="12"/>
        <v/>
      </c>
      <c r="Y17" s="3" t="str">
        <f t="shared" si="13"/>
        <v/>
      </c>
      <c r="Z17" s="3" t="str">
        <f t="shared" si="14"/>
        <v/>
      </c>
      <c r="AA17" s="12" t="str">
        <f t="shared" si="15"/>
        <v/>
      </c>
      <c r="AB17" s="12" t="str">
        <f t="shared" si="16"/>
        <v/>
      </c>
      <c r="AC17" s="12" t="str">
        <f t="shared" si="17"/>
        <v/>
      </c>
      <c r="AD17" t="str">
        <f t="shared" si="18"/>
        <v/>
      </c>
      <c r="AE17" t="str">
        <f t="shared" si="19"/>
        <v/>
      </c>
      <c r="AF17" t="s">
        <v>343</v>
      </c>
    </row>
    <row r="18" spans="1:32" x14ac:dyDescent="0.25">
      <c r="A18" t="s">
        <v>0</v>
      </c>
      <c r="B18" t="s">
        <v>2</v>
      </c>
      <c r="C18" t="s">
        <v>404</v>
      </c>
      <c r="D18" t="s">
        <v>1971</v>
      </c>
      <c r="E18" t="s">
        <v>365</v>
      </c>
      <c r="F18" s="2">
        <v>45383</v>
      </c>
      <c r="G18" t="s">
        <v>2359</v>
      </c>
      <c r="H18" t="s">
        <v>176</v>
      </c>
      <c r="I18" t="s">
        <v>404</v>
      </c>
      <c r="J18" s="5">
        <v>180483.6</v>
      </c>
      <c r="K18" s="5">
        <v>180483.6</v>
      </c>
      <c r="L18" s="5">
        <v>180483.6</v>
      </c>
      <c r="M18" s="5"/>
      <c r="N18"/>
      <c r="O18" s="38"/>
      <c r="P18" s="43"/>
      <c r="Q18" s="64"/>
      <c r="R18" s="8" t="str">
        <f t="shared" si="7"/>
        <v/>
      </c>
      <c r="S18" s="7" t="str">
        <f t="shared" si="8"/>
        <v/>
      </c>
      <c r="T18" s="9"/>
      <c r="U18" s="3" t="str">
        <f t="shared" si="9"/>
        <v/>
      </c>
      <c r="V18" s="3" t="str">
        <f t="shared" si="10"/>
        <v/>
      </c>
      <c r="W18" s="3" t="str">
        <f t="shared" si="11"/>
        <v/>
      </c>
      <c r="X18" s="83" t="str">
        <f t="shared" si="12"/>
        <v/>
      </c>
      <c r="Y18" s="3" t="str">
        <f t="shared" si="13"/>
        <v/>
      </c>
      <c r="Z18" s="3" t="str">
        <f t="shared" si="14"/>
        <v/>
      </c>
      <c r="AA18" s="12" t="str">
        <f t="shared" si="15"/>
        <v/>
      </c>
      <c r="AB18" s="12" t="str">
        <f t="shared" si="16"/>
        <v/>
      </c>
      <c r="AC18" s="12" t="str">
        <f t="shared" si="17"/>
        <v/>
      </c>
      <c r="AD18" t="str">
        <f t="shared" si="18"/>
        <v/>
      </c>
      <c r="AE18" t="str">
        <f t="shared" si="19"/>
        <v/>
      </c>
      <c r="AF18" t="s">
        <v>343</v>
      </c>
    </row>
    <row r="19" spans="1:32" x14ac:dyDescent="0.25">
      <c r="A19" t="s">
        <v>0</v>
      </c>
      <c r="B19" t="s">
        <v>2</v>
      </c>
      <c r="C19" t="s">
        <v>404</v>
      </c>
      <c r="D19" t="s">
        <v>1336</v>
      </c>
      <c r="E19" t="s">
        <v>14</v>
      </c>
      <c r="F19" s="2">
        <v>44845</v>
      </c>
      <c r="G19" t="s">
        <v>105</v>
      </c>
      <c r="H19" t="s">
        <v>175</v>
      </c>
      <c r="I19" t="s">
        <v>192</v>
      </c>
      <c r="J19" s="5">
        <v>45143.5</v>
      </c>
      <c r="K19" s="5">
        <v>0.5</v>
      </c>
      <c r="L19" s="5">
        <v>45143.5</v>
      </c>
      <c r="M19" s="5"/>
      <c r="N19"/>
      <c r="O19" s="38"/>
      <c r="P19" s="43"/>
      <c r="Q19" s="64"/>
      <c r="R19" s="8" t="str">
        <f t="shared" si="7"/>
        <v/>
      </c>
      <c r="S19" s="7" t="str">
        <f t="shared" si="8"/>
        <v/>
      </c>
      <c r="T19" s="9"/>
      <c r="U19" s="3" t="str">
        <f t="shared" si="9"/>
        <v/>
      </c>
      <c r="V19" s="3" t="str">
        <f t="shared" si="10"/>
        <v/>
      </c>
      <c r="W19" s="3" t="str">
        <f t="shared" si="11"/>
        <v/>
      </c>
      <c r="X19" s="83" t="str">
        <f t="shared" si="12"/>
        <v/>
      </c>
      <c r="Y19" s="3" t="str">
        <f t="shared" si="13"/>
        <v/>
      </c>
      <c r="Z19" s="3" t="str">
        <f t="shared" si="14"/>
        <v/>
      </c>
      <c r="AA19" s="12" t="str">
        <f t="shared" si="15"/>
        <v/>
      </c>
      <c r="AB19" s="12" t="str">
        <f t="shared" si="16"/>
        <v/>
      </c>
      <c r="AC19" s="12" t="str">
        <f t="shared" si="17"/>
        <v/>
      </c>
      <c r="AD19" t="str">
        <f t="shared" si="18"/>
        <v/>
      </c>
      <c r="AE19" t="str">
        <f t="shared" si="19"/>
        <v/>
      </c>
      <c r="AF19" t="s">
        <v>343</v>
      </c>
    </row>
    <row r="20" spans="1:32" x14ac:dyDescent="0.25">
      <c r="A20" t="s">
        <v>0</v>
      </c>
      <c r="B20" t="s">
        <v>2</v>
      </c>
      <c r="C20" t="s">
        <v>404</v>
      </c>
      <c r="D20" t="s">
        <v>1972</v>
      </c>
      <c r="E20" t="s">
        <v>11</v>
      </c>
      <c r="F20" s="2">
        <v>45108</v>
      </c>
      <c r="G20" t="s">
        <v>106</v>
      </c>
      <c r="H20" t="s">
        <v>175</v>
      </c>
      <c r="I20" t="s">
        <v>404</v>
      </c>
      <c r="J20" s="5">
        <v>1280000</v>
      </c>
      <c r="K20" s="5">
        <v>599835</v>
      </c>
      <c r="L20" s="5">
        <v>1280000</v>
      </c>
      <c r="M20" s="5"/>
      <c r="N20"/>
      <c r="O20" s="38"/>
      <c r="P20" s="43"/>
      <c r="Q20" s="64"/>
      <c r="R20" s="8" t="str">
        <f t="shared" si="7"/>
        <v/>
      </c>
      <c r="S20" s="7" t="str">
        <f t="shared" si="8"/>
        <v/>
      </c>
      <c r="T20" s="9"/>
      <c r="U20" s="3" t="str">
        <f t="shared" si="9"/>
        <v/>
      </c>
      <c r="V20" s="3" t="str">
        <f t="shared" si="10"/>
        <v/>
      </c>
      <c r="W20" s="3" t="str">
        <f t="shared" si="11"/>
        <v/>
      </c>
      <c r="X20" s="83" t="str">
        <f t="shared" si="12"/>
        <v/>
      </c>
      <c r="Y20" s="3" t="str">
        <f t="shared" si="13"/>
        <v/>
      </c>
      <c r="Z20" s="3" t="str">
        <f t="shared" si="14"/>
        <v/>
      </c>
      <c r="AA20" s="12" t="str">
        <f t="shared" si="15"/>
        <v/>
      </c>
      <c r="AB20" s="12" t="str">
        <f t="shared" si="16"/>
        <v/>
      </c>
      <c r="AC20" s="12" t="str">
        <f t="shared" si="17"/>
        <v/>
      </c>
      <c r="AD20" t="str">
        <f t="shared" si="18"/>
        <v/>
      </c>
      <c r="AE20" t="str">
        <f t="shared" si="19"/>
        <v/>
      </c>
      <c r="AF20" t="s">
        <v>343</v>
      </c>
    </row>
    <row r="21" spans="1:32" x14ac:dyDescent="0.25">
      <c r="A21" t="s">
        <v>0</v>
      </c>
      <c r="B21" t="s">
        <v>2</v>
      </c>
      <c r="C21" t="s">
        <v>404</v>
      </c>
      <c r="D21" t="s">
        <v>1973</v>
      </c>
      <c r="E21" t="s">
        <v>7</v>
      </c>
      <c r="F21" s="2">
        <v>44798</v>
      </c>
      <c r="G21" t="s">
        <v>107</v>
      </c>
      <c r="H21" t="s">
        <v>175</v>
      </c>
      <c r="I21" t="s">
        <v>404</v>
      </c>
      <c r="J21" s="5">
        <v>6639.82</v>
      </c>
      <c r="K21" s="5">
        <v>0.69</v>
      </c>
      <c r="L21" s="5">
        <v>6639.82</v>
      </c>
      <c r="M21" s="5"/>
      <c r="N21"/>
      <c r="O21" s="38"/>
      <c r="P21" s="43"/>
      <c r="Q21" s="64"/>
      <c r="R21" s="8" t="str">
        <f t="shared" si="7"/>
        <v/>
      </c>
      <c r="S21" s="7" t="str">
        <f t="shared" si="8"/>
        <v/>
      </c>
      <c r="T21" s="9"/>
      <c r="U21" s="3" t="str">
        <f t="shared" si="9"/>
        <v/>
      </c>
      <c r="V21" s="3" t="str">
        <f t="shared" si="10"/>
        <v/>
      </c>
      <c r="W21" s="3" t="str">
        <f t="shared" si="11"/>
        <v/>
      </c>
      <c r="X21" s="83" t="str">
        <f t="shared" si="12"/>
        <v/>
      </c>
      <c r="Y21" s="3" t="str">
        <f t="shared" si="13"/>
        <v/>
      </c>
      <c r="Z21" s="3" t="str">
        <f t="shared" si="14"/>
        <v/>
      </c>
      <c r="AA21" s="12" t="str">
        <f t="shared" si="15"/>
        <v/>
      </c>
      <c r="AB21" s="12" t="str">
        <f t="shared" si="16"/>
        <v/>
      </c>
      <c r="AC21" s="12" t="str">
        <f t="shared" si="17"/>
        <v/>
      </c>
      <c r="AD21" t="str">
        <f t="shared" si="18"/>
        <v/>
      </c>
      <c r="AE21" t="str">
        <f t="shared" si="19"/>
        <v/>
      </c>
      <c r="AF21" t="s">
        <v>343</v>
      </c>
    </row>
    <row r="22" spans="1:32" x14ac:dyDescent="0.25">
      <c r="A22" t="s">
        <v>0</v>
      </c>
      <c r="B22" t="s">
        <v>2</v>
      </c>
      <c r="C22" t="s">
        <v>404</v>
      </c>
      <c r="D22" t="s">
        <v>1974</v>
      </c>
      <c r="E22" t="s">
        <v>17</v>
      </c>
      <c r="F22" s="2">
        <v>45330</v>
      </c>
      <c r="G22" t="s">
        <v>748</v>
      </c>
      <c r="H22" t="s">
        <v>178</v>
      </c>
      <c r="I22" t="s">
        <v>192</v>
      </c>
      <c r="J22" s="5">
        <v>233136.7</v>
      </c>
      <c r="K22" s="5">
        <v>233136.7</v>
      </c>
      <c r="L22" s="5">
        <v>233136.7</v>
      </c>
      <c r="M22" s="5"/>
      <c r="N22"/>
      <c r="O22" s="38" t="s">
        <v>2083</v>
      </c>
      <c r="P22" s="43"/>
      <c r="Q22" s="64" t="s">
        <v>1502</v>
      </c>
      <c r="R22" s="8" t="str">
        <f t="shared" si="7"/>
        <v>Compras de Insumos de Oficina</v>
      </c>
      <c r="S22" s="7" t="str">
        <f t="shared" si="8"/>
        <v/>
      </c>
      <c r="T22" s="9"/>
      <c r="U22" s="3" t="str">
        <f t="shared" si="9"/>
        <v>CILT</v>
      </c>
      <c r="V22" s="3" t="str">
        <f t="shared" si="10"/>
        <v>CRC</v>
      </c>
      <c r="W22" s="3" t="str">
        <f t="shared" si="11"/>
        <v>DISTRIBUIDORA COMERCIAL TRES ASES S.A.</v>
      </c>
      <c r="X22" s="83">
        <f t="shared" si="12"/>
        <v>45330</v>
      </c>
      <c r="Y22" s="3" t="str">
        <f t="shared" si="13"/>
        <v>197863</v>
      </c>
      <c r="Z22" s="3" t="str">
        <f t="shared" si="14"/>
        <v>31 A 60</v>
      </c>
      <c r="AA22" s="12">
        <f t="shared" si="15"/>
        <v>233136.7</v>
      </c>
      <c r="AB22" s="12">
        <f t="shared" si="16"/>
        <v>233136.7</v>
      </c>
      <c r="AC22" s="12" t="str">
        <f t="shared" si="17"/>
        <v/>
      </c>
      <c r="AD22" t="str">
        <f t="shared" si="18"/>
        <v>12-04-08</v>
      </c>
      <c r="AE22" t="str">
        <f t="shared" si="19"/>
        <v>Compras de Insumos de Oficina</v>
      </c>
      <c r="AF22" t="s">
        <v>343</v>
      </c>
    </row>
    <row r="23" spans="1:32" x14ac:dyDescent="0.25">
      <c r="A23" t="s">
        <v>0</v>
      </c>
      <c r="B23" t="s">
        <v>2</v>
      </c>
      <c r="C23" t="s">
        <v>404</v>
      </c>
      <c r="D23" t="s">
        <v>1974</v>
      </c>
      <c r="E23" t="s">
        <v>17</v>
      </c>
      <c r="F23" s="2">
        <v>45343</v>
      </c>
      <c r="G23" t="s">
        <v>749</v>
      </c>
      <c r="H23" t="s">
        <v>178</v>
      </c>
      <c r="I23" t="s">
        <v>192</v>
      </c>
      <c r="J23" s="5">
        <v>150319.35</v>
      </c>
      <c r="K23" s="5">
        <v>150319.35</v>
      </c>
      <c r="L23" s="5">
        <v>150319.35</v>
      </c>
      <c r="M23" s="5"/>
      <c r="N23"/>
      <c r="O23" s="38"/>
      <c r="P23" s="43"/>
      <c r="Q23" s="64"/>
      <c r="R23" s="8" t="str">
        <f t="shared" si="7"/>
        <v/>
      </c>
      <c r="S23" s="7" t="str">
        <f t="shared" si="8"/>
        <v/>
      </c>
      <c r="T23" s="9"/>
      <c r="U23" s="3" t="str">
        <f t="shared" si="9"/>
        <v/>
      </c>
      <c r="V23" s="3" t="str">
        <f t="shared" si="10"/>
        <v/>
      </c>
      <c r="W23" s="3" t="str">
        <f t="shared" si="11"/>
        <v/>
      </c>
      <c r="X23" s="83" t="str">
        <f t="shared" si="12"/>
        <v/>
      </c>
      <c r="Y23" s="3" t="str">
        <f t="shared" si="13"/>
        <v/>
      </c>
      <c r="Z23" s="3" t="str">
        <f t="shared" si="14"/>
        <v/>
      </c>
      <c r="AA23" s="12" t="str">
        <f t="shared" si="15"/>
        <v/>
      </c>
      <c r="AB23" s="12" t="str">
        <f t="shared" si="16"/>
        <v/>
      </c>
      <c r="AC23" s="12" t="str">
        <f t="shared" si="17"/>
        <v/>
      </c>
      <c r="AD23" t="str">
        <f t="shared" si="18"/>
        <v/>
      </c>
      <c r="AE23" t="str">
        <f t="shared" si="19"/>
        <v/>
      </c>
      <c r="AF23" t="s">
        <v>343</v>
      </c>
    </row>
    <row r="24" spans="1:32" x14ac:dyDescent="0.25">
      <c r="A24" t="s">
        <v>0</v>
      </c>
      <c r="B24" t="s">
        <v>2</v>
      </c>
      <c r="C24" t="s">
        <v>404</v>
      </c>
      <c r="D24" t="s">
        <v>1974</v>
      </c>
      <c r="E24" t="s">
        <v>17</v>
      </c>
      <c r="F24" s="2">
        <v>45352</v>
      </c>
      <c r="G24" t="s">
        <v>1404</v>
      </c>
      <c r="H24" t="s">
        <v>176</v>
      </c>
      <c r="I24" t="s">
        <v>205</v>
      </c>
      <c r="J24" s="5">
        <v>260335.09</v>
      </c>
      <c r="K24" s="5">
        <v>260335.09</v>
      </c>
      <c r="L24" s="5">
        <v>260335.09</v>
      </c>
      <c r="M24" s="5"/>
      <c r="N24"/>
      <c r="O24" s="38"/>
      <c r="P24" s="43"/>
      <c r="Q24" s="64"/>
      <c r="R24" s="8" t="str">
        <f t="shared" si="7"/>
        <v/>
      </c>
      <c r="S24" s="7" t="str">
        <f t="shared" si="8"/>
        <v/>
      </c>
      <c r="T24" s="9"/>
      <c r="U24" s="3" t="str">
        <f t="shared" si="9"/>
        <v/>
      </c>
      <c r="V24" s="3" t="str">
        <f t="shared" si="10"/>
        <v/>
      </c>
      <c r="W24" s="3" t="str">
        <f t="shared" si="11"/>
        <v/>
      </c>
      <c r="X24" s="83" t="str">
        <f t="shared" si="12"/>
        <v/>
      </c>
      <c r="Y24" s="3" t="str">
        <f t="shared" si="13"/>
        <v/>
      </c>
      <c r="Z24" s="3" t="str">
        <f t="shared" si="14"/>
        <v/>
      </c>
      <c r="AA24" s="12" t="str">
        <f t="shared" si="15"/>
        <v/>
      </c>
      <c r="AB24" s="12" t="str">
        <f t="shared" si="16"/>
        <v/>
      </c>
      <c r="AC24" s="12" t="str">
        <f t="shared" si="17"/>
        <v/>
      </c>
      <c r="AD24" t="str">
        <f t="shared" si="18"/>
        <v/>
      </c>
      <c r="AE24" t="str">
        <f t="shared" si="19"/>
        <v/>
      </c>
      <c r="AF24" t="s">
        <v>343</v>
      </c>
    </row>
    <row r="25" spans="1:32" x14ac:dyDescent="0.25">
      <c r="A25" t="s">
        <v>0</v>
      </c>
      <c r="B25" t="s">
        <v>2</v>
      </c>
      <c r="C25" t="s">
        <v>404</v>
      </c>
      <c r="D25" t="s">
        <v>1974</v>
      </c>
      <c r="E25" t="s">
        <v>17</v>
      </c>
      <c r="F25" s="2">
        <v>45358</v>
      </c>
      <c r="G25" t="s">
        <v>1405</v>
      </c>
      <c r="H25" t="s">
        <v>176</v>
      </c>
      <c r="I25" t="s">
        <v>205</v>
      </c>
      <c r="J25" s="5">
        <v>176408.22</v>
      </c>
      <c r="K25" s="5">
        <v>176408.22</v>
      </c>
      <c r="L25" s="5">
        <v>176408.22</v>
      </c>
      <c r="M25" s="5"/>
      <c r="N25"/>
      <c r="O25" s="38"/>
      <c r="P25" s="43"/>
      <c r="Q25" s="64"/>
      <c r="R25" s="8" t="str">
        <f t="shared" si="7"/>
        <v/>
      </c>
      <c r="S25" s="7" t="str">
        <f t="shared" si="8"/>
        <v/>
      </c>
      <c r="T25" s="9"/>
      <c r="U25" s="3" t="str">
        <f t="shared" si="9"/>
        <v/>
      </c>
      <c r="V25" s="3" t="str">
        <f t="shared" si="10"/>
        <v/>
      </c>
      <c r="W25" s="3" t="str">
        <f t="shared" si="11"/>
        <v/>
      </c>
      <c r="X25" s="83" t="str">
        <f t="shared" si="12"/>
        <v/>
      </c>
      <c r="Y25" s="3" t="str">
        <f t="shared" si="13"/>
        <v/>
      </c>
      <c r="Z25" s="3" t="str">
        <f t="shared" si="14"/>
        <v/>
      </c>
      <c r="AA25" s="12" t="str">
        <f t="shared" si="15"/>
        <v/>
      </c>
      <c r="AB25" s="12" t="str">
        <f t="shared" si="16"/>
        <v/>
      </c>
      <c r="AC25" s="12" t="str">
        <f t="shared" si="17"/>
        <v/>
      </c>
      <c r="AD25" t="str">
        <f t="shared" si="18"/>
        <v/>
      </c>
      <c r="AE25" t="str">
        <f t="shared" si="19"/>
        <v/>
      </c>
      <c r="AF25" t="s">
        <v>343</v>
      </c>
    </row>
    <row r="26" spans="1:32" x14ac:dyDescent="0.25">
      <c r="A26" t="s">
        <v>0</v>
      </c>
      <c r="B26" t="s">
        <v>2</v>
      </c>
      <c r="C26" t="s">
        <v>404</v>
      </c>
      <c r="D26" t="s">
        <v>1974</v>
      </c>
      <c r="E26" t="s">
        <v>17</v>
      </c>
      <c r="F26" s="2">
        <v>45358</v>
      </c>
      <c r="G26" t="s">
        <v>1406</v>
      </c>
      <c r="H26" t="s">
        <v>176</v>
      </c>
      <c r="I26" t="s">
        <v>200</v>
      </c>
      <c r="J26" s="5">
        <v>219129.68</v>
      </c>
      <c r="K26" s="5">
        <v>219129.68</v>
      </c>
      <c r="L26" s="5">
        <v>219129.68</v>
      </c>
      <c r="M26" s="5"/>
      <c r="N26"/>
      <c r="O26" s="38"/>
      <c r="P26" s="43"/>
      <c r="Q26" s="64"/>
      <c r="R26" s="8" t="str">
        <f t="shared" si="7"/>
        <v/>
      </c>
      <c r="S26" s="7" t="str">
        <f t="shared" si="8"/>
        <v/>
      </c>
      <c r="T26" s="9"/>
      <c r="U26" s="3" t="str">
        <f t="shared" si="9"/>
        <v/>
      </c>
      <c r="V26" s="3" t="str">
        <f t="shared" si="10"/>
        <v/>
      </c>
      <c r="W26" s="3" t="str">
        <f t="shared" si="11"/>
        <v/>
      </c>
      <c r="X26" s="83" t="str">
        <f t="shared" si="12"/>
        <v/>
      </c>
      <c r="Y26" s="3" t="str">
        <f t="shared" si="13"/>
        <v/>
      </c>
      <c r="Z26" s="3" t="str">
        <f t="shared" si="14"/>
        <v/>
      </c>
      <c r="AA26" s="12" t="str">
        <f t="shared" si="15"/>
        <v/>
      </c>
      <c r="AB26" s="12" t="str">
        <f t="shared" si="16"/>
        <v/>
      </c>
      <c r="AC26" s="12" t="str">
        <f t="shared" si="17"/>
        <v/>
      </c>
      <c r="AD26" t="str">
        <f t="shared" si="18"/>
        <v/>
      </c>
      <c r="AE26" t="str">
        <f t="shared" si="19"/>
        <v/>
      </c>
      <c r="AF26" t="s">
        <v>343</v>
      </c>
    </row>
    <row r="27" spans="1:32" x14ac:dyDescent="0.25">
      <c r="A27" t="s">
        <v>0</v>
      </c>
      <c r="B27" t="s">
        <v>2</v>
      </c>
      <c r="C27" t="s">
        <v>404</v>
      </c>
      <c r="D27" t="s">
        <v>1974</v>
      </c>
      <c r="E27" t="s">
        <v>17</v>
      </c>
      <c r="F27" s="2">
        <v>45372</v>
      </c>
      <c r="G27" t="s">
        <v>1690</v>
      </c>
      <c r="H27" t="s">
        <v>176</v>
      </c>
      <c r="I27" t="s">
        <v>1619</v>
      </c>
      <c r="J27" s="5">
        <v>159606.07</v>
      </c>
      <c r="K27" s="5">
        <v>159606.07</v>
      </c>
      <c r="L27" s="5">
        <v>159606.07</v>
      </c>
      <c r="M27" s="5"/>
      <c r="N27"/>
      <c r="O27" s="38"/>
      <c r="P27" s="43"/>
      <c r="Q27" s="64"/>
      <c r="R27" s="8" t="str">
        <f t="shared" si="7"/>
        <v/>
      </c>
      <c r="S27" s="7" t="str">
        <f t="shared" si="8"/>
        <v/>
      </c>
      <c r="T27" s="9"/>
      <c r="U27" s="3" t="str">
        <f t="shared" si="9"/>
        <v/>
      </c>
      <c r="V27" s="3" t="str">
        <f t="shared" si="10"/>
        <v/>
      </c>
      <c r="W27" s="3" t="str">
        <f t="shared" si="11"/>
        <v/>
      </c>
      <c r="X27" s="83" t="str">
        <f t="shared" si="12"/>
        <v/>
      </c>
      <c r="Y27" s="3" t="str">
        <f t="shared" si="13"/>
        <v/>
      </c>
      <c r="Z27" s="3" t="str">
        <f t="shared" si="14"/>
        <v/>
      </c>
      <c r="AA27" s="12" t="str">
        <f t="shared" si="15"/>
        <v/>
      </c>
      <c r="AB27" s="12" t="str">
        <f t="shared" si="16"/>
        <v/>
      </c>
      <c r="AC27" s="12" t="str">
        <f t="shared" si="17"/>
        <v/>
      </c>
      <c r="AD27" t="str">
        <f t="shared" si="18"/>
        <v/>
      </c>
      <c r="AE27" t="str">
        <f t="shared" si="19"/>
        <v/>
      </c>
      <c r="AF27" t="s">
        <v>343</v>
      </c>
    </row>
    <row r="28" spans="1:32" x14ac:dyDescent="0.25">
      <c r="A28" t="s">
        <v>0</v>
      </c>
      <c r="B28" t="s">
        <v>2</v>
      </c>
      <c r="C28" t="s">
        <v>404</v>
      </c>
      <c r="D28" t="s">
        <v>1974</v>
      </c>
      <c r="E28" t="s">
        <v>17</v>
      </c>
      <c r="F28" s="2">
        <v>45372</v>
      </c>
      <c r="G28" t="s">
        <v>1691</v>
      </c>
      <c r="H28" t="s">
        <v>176</v>
      </c>
      <c r="I28" t="s">
        <v>1502</v>
      </c>
      <c r="J28" s="5">
        <v>105345.98</v>
      </c>
      <c r="K28" s="5">
        <v>105345.98</v>
      </c>
      <c r="L28" s="5">
        <v>105345.98</v>
      </c>
      <c r="M28" s="5"/>
      <c r="N28"/>
      <c r="O28" s="38"/>
      <c r="P28" s="43"/>
      <c r="Q28" s="64"/>
      <c r="R28" s="8" t="str">
        <f t="shared" si="7"/>
        <v/>
      </c>
      <c r="S28" s="7" t="str">
        <f t="shared" si="8"/>
        <v/>
      </c>
      <c r="T28" s="9"/>
      <c r="U28" s="3" t="str">
        <f t="shared" si="9"/>
        <v/>
      </c>
      <c r="V28" s="3" t="str">
        <f t="shared" si="10"/>
        <v/>
      </c>
      <c r="W28" s="3" t="str">
        <f t="shared" si="11"/>
        <v/>
      </c>
      <c r="X28" s="83" t="str">
        <f t="shared" si="12"/>
        <v/>
      </c>
      <c r="Y28" s="3" t="str">
        <f t="shared" si="13"/>
        <v/>
      </c>
      <c r="Z28" s="3" t="str">
        <f t="shared" si="14"/>
        <v/>
      </c>
      <c r="AA28" s="12" t="str">
        <f t="shared" si="15"/>
        <v/>
      </c>
      <c r="AB28" s="12" t="str">
        <f t="shared" si="16"/>
        <v/>
      </c>
      <c r="AC28" s="12" t="str">
        <f t="shared" si="17"/>
        <v/>
      </c>
      <c r="AD28" t="str">
        <f t="shared" si="18"/>
        <v/>
      </c>
      <c r="AE28" t="str">
        <f t="shared" si="19"/>
        <v/>
      </c>
      <c r="AF28" t="s">
        <v>343</v>
      </c>
    </row>
    <row r="29" spans="1:32" x14ac:dyDescent="0.25">
      <c r="A29" t="s">
        <v>0</v>
      </c>
      <c r="B29" t="s">
        <v>2</v>
      </c>
      <c r="C29" t="s">
        <v>404</v>
      </c>
      <c r="D29" t="s">
        <v>1974</v>
      </c>
      <c r="E29" t="s">
        <v>17</v>
      </c>
      <c r="F29" s="2">
        <v>45380</v>
      </c>
      <c r="G29" t="s">
        <v>1341</v>
      </c>
      <c r="H29" t="s">
        <v>176</v>
      </c>
      <c r="I29" t="s">
        <v>192</v>
      </c>
      <c r="J29" s="5">
        <v>260335.14</v>
      </c>
      <c r="K29" s="5">
        <v>0.05</v>
      </c>
      <c r="L29" s="5">
        <v>260335.14</v>
      </c>
      <c r="M29" s="5"/>
      <c r="N29"/>
      <c r="O29" s="38"/>
      <c r="P29" s="43"/>
      <c r="Q29" s="64"/>
      <c r="R29" s="8" t="str">
        <f t="shared" si="7"/>
        <v/>
      </c>
      <c r="S29" s="7" t="str">
        <f t="shared" si="8"/>
        <v/>
      </c>
      <c r="T29" s="9"/>
      <c r="U29" s="3" t="str">
        <f t="shared" si="9"/>
        <v/>
      </c>
      <c r="V29" s="3" t="str">
        <f t="shared" si="10"/>
        <v/>
      </c>
      <c r="W29" s="3" t="str">
        <f t="shared" si="11"/>
        <v/>
      </c>
      <c r="X29" s="83" t="str">
        <f t="shared" si="12"/>
        <v/>
      </c>
      <c r="Y29" s="3" t="str">
        <f t="shared" si="13"/>
        <v/>
      </c>
      <c r="Z29" s="3" t="str">
        <f t="shared" si="14"/>
        <v/>
      </c>
      <c r="AA29" s="12" t="str">
        <f t="shared" si="15"/>
        <v/>
      </c>
      <c r="AB29" s="12" t="str">
        <f t="shared" si="16"/>
        <v/>
      </c>
      <c r="AC29" s="12" t="str">
        <f t="shared" si="17"/>
        <v/>
      </c>
      <c r="AD29" t="str">
        <f t="shared" si="18"/>
        <v/>
      </c>
      <c r="AE29" t="str">
        <f t="shared" si="19"/>
        <v/>
      </c>
      <c r="AF29" t="s">
        <v>343</v>
      </c>
    </row>
    <row r="30" spans="1:32" x14ac:dyDescent="0.25">
      <c r="A30" t="s">
        <v>0</v>
      </c>
      <c r="B30" t="s">
        <v>2</v>
      </c>
      <c r="C30" t="s">
        <v>404</v>
      </c>
      <c r="D30" t="s">
        <v>1974</v>
      </c>
      <c r="E30" t="s">
        <v>17</v>
      </c>
      <c r="F30" s="2">
        <v>45386</v>
      </c>
      <c r="G30" t="s">
        <v>2121</v>
      </c>
      <c r="H30" t="s">
        <v>412</v>
      </c>
      <c r="I30" t="s">
        <v>1619</v>
      </c>
      <c r="J30" s="5">
        <v>219053.51</v>
      </c>
      <c r="K30" s="5">
        <v>219053.51</v>
      </c>
      <c r="L30" s="5">
        <v>219053.51</v>
      </c>
      <c r="M30" s="5"/>
      <c r="N30"/>
      <c r="O30" s="38"/>
      <c r="P30" s="43"/>
      <c r="Q30" s="64"/>
      <c r="R30" s="8" t="str">
        <f t="shared" si="7"/>
        <v/>
      </c>
      <c r="S30" s="7" t="str">
        <f t="shared" si="8"/>
        <v/>
      </c>
      <c r="T30" s="9"/>
      <c r="U30" s="3" t="str">
        <f t="shared" si="9"/>
        <v/>
      </c>
      <c r="V30" s="3" t="str">
        <f t="shared" si="10"/>
        <v/>
      </c>
      <c r="W30" s="3" t="str">
        <f t="shared" si="11"/>
        <v/>
      </c>
      <c r="X30" s="83" t="str">
        <f t="shared" si="12"/>
        <v/>
      </c>
      <c r="Y30" s="3" t="str">
        <f t="shared" si="13"/>
        <v/>
      </c>
      <c r="Z30" s="3" t="str">
        <f t="shared" si="14"/>
        <v/>
      </c>
      <c r="AA30" s="12" t="str">
        <f t="shared" si="15"/>
        <v/>
      </c>
      <c r="AB30" s="12" t="str">
        <f t="shared" si="16"/>
        <v/>
      </c>
      <c r="AC30" s="12" t="str">
        <f t="shared" si="17"/>
        <v/>
      </c>
      <c r="AD30" t="str">
        <f t="shared" si="18"/>
        <v/>
      </c>
      <c r="AE30" t="str">
        <f t="shared" si="19"/>
        <v/>
      </c>
      <c r="AF30" t="s">
        <v>343</v>
      </c>
    </row>
    <row r="31" spans="1:32" x14ac:dyDescent="0.25">
      <c r="A31" t="s">
        <v>0</v>
      </c>
      <c r="B31" t="s">
        <v>2</v>
      </c>
      <c r="C31" t="s">
        <v>404</v>
      </c>
      <c r="D31" t="s">
        <v>1974</v>
      </c>
      <c r="E31" t="s">
        <v>17</v>
      </c>
      <c r="F31" s="2">
        <v>45386</v>
      </c>
      <c r="G31" t="s">
        <v>2122</v>
      </c>
      <c r="H31" t="s">
        <v>412</v>
      </c>
      <c r="I31" t="s">
        <v>1502</v>
      </c>
      <c r="J31" s="5">
        <v>17887.900000000001</v>
      </c>
      <c r="K31" s="5">
        <v>17887.900000000001</v>
      </c>
      <c r="L31" s="5">
        <v>17887.900000000001</v>
      </c>
      <c r="M31" s="5"/>
      <c r="N31"/>
      <c r="O31" s="38"/>
      <c r="P31" s="43"/>
      <c r="Q31" s="64"/>
      <c r="R31" s="8" t="str">
        <f t="shared" si="7"/>
        <v/>
      </c>
      <c r="S31" s="7" t="str">
        <f t="shared" si="8"/>
        <v/>
      </c>
      <c r="T31" s="9"/>
      <c r="U31" s="3" t="str">
        <f t="shared" si="9"/>
        <v/>
      </c>
      <c r="V31" s="3" t="str">
        <f t="shared" si="10"/>
        <v/>
      </c>
      <c r="W31" s="3" t="str">
        <f t="shared" si="11"/>
        <v/>
      </c>
      <c r="X31" s="83" t="str">
        <f t="shared" si="12"/>
        <v/>
      </c>
      <c r="Y31" s="3" t="str">
        <f t="shared" si="13"/>
        <v/>
      </c>
      <c r="Z31" s="3" t="str">
        <f t="shared" si="14"/>
        <v/>
      </c>
      <c r="AA31" s="12" t="str">
        <f t="shared" si="15"/>
        <v/>
      </c>
      <c r="AB31" s="12" t="str">
        <f t="shared" si="16"/>
        <v/>
      </c>
      <c r="AC31" s="12" t="str">
        <f t="shared" si="17"/>
        <v/>
      </c>
      <c r="AD31" t="str">
        <f t="shared" si="18"/>
        <v/>
      </c>
      <c r="AE31" t="str">
        <f t="shared" si="19"/>
        <v/>
      </c>
      <c r="AF31" t="s">
        <v>343</v>
      </c>
    </row>
    <row r="32" spans="1:32" x14ac:dyDescent="0.25">
      <c r="A32" t="s">
        <v>0</v>
      </c>
      <c r="B32" t="s">
        <v>2</v>
      </c>
      <c r="C32" t="s">
        <v>404</v>
      </c>
      <c r="D32" t="s">
        <v>1974</v>
      </c>
      <c r="E32" t="s">
        <v>17</v>
      </c>
      <c r="F32" s="2">
        <v>45391</v>
      </c>
      <c r="G32" t="s">
        <v>2123</v>
      </c>
      <c r="H32" t="s">
        <v>412</v>
      </c>
      <c r="I32" t="s">
        <v>1619</v>
      </c>
      <c r="J32" s="5">
        <v>153504</v>
      </c>
      <c r="K32" s="5">
        <v>153504</v>
      </c>
      <c r="L32" s="5">
        <v>153504</v>
      </c>
      <c r="M32" s="5"/>
      <c r="N32"/>
      <c r="O32" s="38"/>
      <c r="P32" s="43"/>
      <c r="Q32" s="64"/>
      <c r="R32" s="8" t="str">
        <f t="shared" si="7"/>
        <v/>
      </c>
      <c r="S32" s="7" t="str">
        <f t="shared" si="8"/>
        <v/>
      </c>
      <c r="T32" s="9"/>
      <c r="U32" s="3" t="str">
        <f t="shared" si="9"/>
        <v/>
      </c>
      <c r="V32" s="3" t="str">
        <f t="shared" si="10"/>
        <v/>
      </c>
      <c r="W32" s="3" t="str">
        <f t="shared" si="11"/>
        <v/>
      </c>
      <c r="X32" s="83" t="str">
        <f t="shared" si="12"/>
        <v/>
      </c>
      <c r="Y32" s="3" t="str">
        <f t="shared" si="13"/>
        <v/>
      </c>
      <c r="Z32" s="3" t="str">
        <f t="shared" si="14"/>
        <v/>
      </c>
      <c r="AA32" s="12" t="str">
        <f t="shared" si="15"/>
        <v/>
      </c>
      <c r="AB32" s="12" t="str">
        <f t="shared" si="16"/>
        <v/>
      </c>
      <c r="AC32" s="12" t="str">
        <f t="shared" si="17"/>
        <v/>
      </c>
      <c r="AD32" t="str">
        <f t="shared" si="18"/>
        <v/>
      </c>
      <c r="AE32" t="str">
        <f t="shared" si="19"/>
        <v/>
      </c>
      <c r="AF32" t="s">
        <v>343</v>
      </c>
    </row>
    <row r="33" spans="1:32" x14ac:dyDescent="0.25">
      <c r="A33" t="s">
        <v>0</v>
      </c>
      <c r="B33" t="s">
        <v>2</v>
      </c>
      <c r="C33" t="s">
        <v>404</v>
      </c>
      <c r="D33" t="s">
        <v>1974</v>
      </c>
      <c r="E33" t="s">
        <v>17</v>
      </c>
      <c r="F33" s="2">
        <v>45393</v>
      </c>
      <c r="G33" t="s">
        <v>2281</v>
      </c>
      <c r="H33" t="s">
        <v>412</v>
      </c>
      <c r="I33" t="s">
        <v>1502</v>
      </c>
      <c r="J33" s="5">
        <v>185788.67</v>
      </c>
      <c r="K33" s="5">
        <v>185788.67</v>
      </c>
      <c r="L33" s="5">
        <v>185788.67</v>
      </c>
      <c r="M33" s="5"/>
      <c r="N33"/>
      <c r="O33" s="38"/>
      <c r="P33" s="43"/>
      <c r="Q33" s="64"/>
      <c r="R33" s="8" t="str">
        <f t="shared" si="7"/>
        <v/>
      </c>
      <c r="S33" s="7" t="str">
        <f t="shared" si="8"/>
        <v/>
      </c>
      <c r="T33" s="9"/>
      <c r="U33" s="3" t="str">
        <f t="shared" si="9"/>
        <v/>
      </c>
      <c r="V33" s="3" t="str">
        <f t="shared" si="10"/>
        <v/>
      </c>
      <c r="W33" s="3" t="str">
        <f t="shared" si="11"/>
        <v/>
      </c>
      <c r="X33" s="83" t="str">
        <f t="shared" si="12"/>
        <v/>
      </c>
      <c r="Y33" s="3" t="str">
        <f t="shared" si="13"/>
        <v/>
      </c>
      <c r="Z33" s="3" t="str">
        <f t="shared" si="14"/>
        <v/>
      </c>
      <c r="AA33" s="12" t="str">
        <f t="shared" si="15"/>
        <v/>
      </c>
      <c r="AB33" s="12" t="str">
        <f t="shared" si="16"/>
        <v/>
      </c>
      <c r="AC33" s="12" t="str">
        <f t="shared" si="17"/>
        <v/>
      </c>
      <c r="AD33" t="str">
        <f t="shared" si="18"/>
        <v/>
      </c>
      <c r="AE33" t="str">
        <f t="shared" si="19"/>
        <v/>
      </c>
      <c r="AF33" t="s">
        <v>343</v>
      </c>
    </row>
    <row r="34" spans="1:32" x14ac:dyDescent="0.25">
      <c r="A34" t="s">
        <v>0</v>
      </c>
      <c r="B34" t="s">
        <v>2</v>
      </c>
      <c r="C34" t="s">
        <v>404</v>
      </c>
      <c r="D34" t="s">
        <v>1975</v>
      </c>
      <c r="E34" t="s">
        <v>641</v>
      </c>
      <c r="F34" s="2">
        <v>45387</v>
      </c>
      <c r="G34" t="s">
        <v>1857</v>
      </c>
      <c r="H34" t="s">
        <v>412</v>
      </c>
      <c r="I34" t="s">
        <v>192</v>
      </c>
      <c r="J34" s="5">
        <v>411701.71</v>
      </c>
      <c r="K34" s="5">
        <v>411701.71</v>
      </c>
      <c r="L34" s="5">
        <v>411701.71</v>
      </c>
      <c r="M34" s="5"/>
      <c r="N34"/>
      <c r="O34" s="38"/>
      <c r="P34" s="43"/>
      <c r="Q34" s="64"/>
      <c r="R34" s="8" t="str">
        <f t="shared" si="7"/>
        <v/>
      </c>
      <c r="S34" s="7" t="str">
        <f t="shared" si="8"/>
        <v/>
      </c>
      <c r="T34" s="9"/>
      <c r="U34" s="3" t="str">
        <f t="shared" si="9"/>
        <v/>
      </c>
      <c r="V34" s="3" t="str">
        <f t="shared" si="10"/>
        <v/>
      </c>
      <c r="W34" s="3" t="str">
        <f t="shared" si="11"/>
        <v/>
      </c>
      <c r="X34" s="83" t="str">
        <f t="shared" si="12"/>
        <v/>
      </c>
      <c r="Y34" s="3" t="str">
        <f t="shared" si="13"/>
        <v/>
      </c>
      <c r="Z34" s="3" t="str">
        <f t="shared" si="14"/>
        <v/>
      </c>
      <c r="AA34" s="12" t="str">
        <f t="shared" si="15"/>
        <v/>
      </c>
      <c r="AB34" s="12" t="str">
        <f t="shared" si="16"/>
        <v/>
      </c>
      <c r="AC34" s="12" t="str">
        <f t="shared" si="17"/>
        <v/>
      </c>
      <c r="AD34" t="str">
        <f t="shared" si="18"/>
        <v/>
      </c>
      <c r="AE34" t="str">
        <f t="shared" si="19"/>
        <v/>
      </c>
      <c r="AF34" t="s">
        <v>343</v>
      </c>
    </row>
    <row r="35" spans="1:32" x14ac:dyDescent="0.25">
      <c r="A35" t="s">
        <v>0</v>
      </c>
      <c r="B35" t="s">
        <v>2</v>
      </c>
      <c r="C35" t="s">
        <v>1960</v>
      </c>
      <c r="D35" t="s">
        <v>2004</v>
      </c>
      <c r="E35" t="s">
        <v>2360</v>
      </c>
      <c r="F35" s="2">
        <v>45402</v>
      </c>
      <c r="G35" t="s">
        <v>2361</v>
      </c>
      <c r="H35" t="s">
        <v>176</v>
      </c>
      <c r="I35" t="s">
        <v>404</v>
      </c>
      <c r="J35" s="5">
        <v>10000</v>
      </c>
      <c r="K35" s="5">
        <v>10000</v>
      </c>
      <c r="L35" s="5">
        <v>10000</v>
      </c>
      <c r="M35" s="5"/>
      <c r="N35"/>
      <c r="O35" s="38"/>
      <c r="P35" s="43"/>
      <c r="Q35" s="64"/>
      <c r="R35" s="8" t="str">
        <f t="shared" si="7"/>
        <v/>
      </c>
      <c r="S35" s="7" t="str">
        <f t="shared" si="8"/>
        <v/>
      </c>
      <c r="T35" s="9"/>
      <c r="U35" s="3" t="str">
        <f t="shared" si="9"/>
        <v/>
      </c>
      <c r="V35" s="3" t="str">
        <f t="shared" si="10"/>
        <v/>
      </c>
      <c r="W35" s="3" t="str">
        <f t="shared" si="11"/>
        <v/>
      </c>
      <c r="X35" s="83" t="str">
        <f t="shared" si="12"/>
        <v/>
      </c>
      <c r="Y35" s="3" t="str">
        <f t="shared" si="13"/>
        <v/>
      </c>
      <c r="Z35" s="3" t="str">
        <f t="shared" si="14"/>
        <v/>
      </c>
      <c r="AA35" s="12" t="str">
        <f t="shared" si="15"/>
        <v/>
      </c>
      <c r="AB35" s="12" t="str">
        <f t="shared" si="16"/>
        <v/>
      </c>
      <c r="AC35" s="12" t="str">
        <f t="shared" si="17"/>
        <v/>
      </c>
      <c r="AD35" t="str">
        <f t="shared" si="18"/>
        <v/>
      </c>
      <c r="AE35" t="str">
        <f t="shared" si="19"/>
        <v/>
      </c>
      <c r="AF35" t="s">
        <v>343</v>
      </c>
    </row>
    <row r="36" spans="1:32" x14ac:dyDescent="0.25">
      <c r="A36" t="s">
        <v>0</v>
      </c>
      <c r="B36" t="s">
        <v>2</v>
      </c>
      <c r="C36" t="s">
        <v>1958</v>
      </c>
      <c r="D36" t="s">
        <v>1976</v>
      </c>
      <c r="E36" t="s">
        <v>506</v>
      </c>
      <c r="F36" s="2">
        <v>45292</v>
      </c>
      <c r="G36" t="s">
        <v>507</v>
      </c>
      <c r="H36" t="s">
        <v>177</v>
      </c>
      <c r="I36" t="s">
        <v>192</v>
      </c>
      <c r="J36" s="5">
        <v>1275</v>
      </c>
      <c r="K36" s="5">
        <v>1275</v>
      </c>
      <c r="L36" s="5">
        <v>1275</v>
      </c>
      <c r="M36" s="5"/>
      <c r="N36"/>
      <c r="O36" s="38"/>
      <c r="P36" s="43"/>
      <c r="Q36" s="64"/>
      <c r="R36" s="8" t="str">
        <f t="shared" si="7"/>
        <v/>
      </c>
      <c r="S36" s="7" t="str">
        <f t="shared" si="8"/>
        <v/>
      </c>
      <c r="T36" s="9"/>
      <c r="U36" s="3" t="str">
        <f t="shared" si="9"/>
        <v/>
      </c>
      <c r="V36" s="3" t="str">
        <f t="shared" si="10"/>
        <v/>
      </c>
      <c r="W36" s="3" t="str">
        <f t="shared" si="11"/>
        <v/>
      </c>
      <c r="X36" s="83" t="str">
        <f t="shared" si="12"/>
        <v/>
      </c>
      <c r="Y36" s="3" t="str">
        <f t="shared" si="13"/>
        <v/>
      </c>
      <c r="Z36" s="3" t="str">
        <f t="shared" si="14"/>
        <v/>
      </c>
      <c r="AA36" s="12" t="str">
        <f t="shared" si="15"/>
        <v/>
      </c>
      <c r="AB36" s="12" t="str">
        <f t="shared" si="16"/>
        <v/>
      </c>
      <c r="AC36" s="12" t="str">
        <f t="shared" si="17"/>
        <v/>
      </c>
      <c r="AD36" t="str">
        <f t="shared" si="18"/>
        <v/>
      </c>
      <c r="AE36" t="str">
        <f t="shared" si="19"/>
        <v/>
      </c>
      <c r="AF36" t="s">
        <v>343</v>
      </c>
    </row>
    <row r="37" spans="1:32" x14ac:dyDescent="0.25">
      <c r="A37" t="s">
        <v>0</v>
      </c>
      <c r="B37" t="s">
        <v>2</v>
      </c>
      <c r="C37" t="s">
        <v>1958</v>
      </c>
      <c r="D37" t="s">
        <v>1976</v>
      </c>
      <c r="E37" t="s">
        <v>506</v>
      </c>
      <c r="F37" s="2">
        <v>45292</v>
      </c>
      <c r="G37" t="s">
        <v>508</v>
      </c>
      <c r="H37" t="s">
        <v>177</v>
      </c>
      <c r="I37" t="s">
        <v>404</v>
      </c>
      <c r="J37" s="5">
        <v>20605.03</v>
      </c>
      <c r="K37" s="5">
        <v>20605.03</v>
      </c>
      <c r="L37" s="5">
        <v>20605.03</v>
      </c>
      <c r="M37" s="5"/>
      <c r="N37"/>
      <c r="O37" s="38"/>
      <c r="P37" s="43"/>
      <c r="Q37"/>
      <c r="R37" s="8" t="str">
        <f t="shared" si="7"/>
        <v/>
      </c>
      <c r="S37" s="7" t="str">
        <f t="shared" si="8"/>
        <v/>
      </c>
      <c r="T37" s="9"/>
      <c r="U37" s="3" t="str">
        <f t="shared" si="9"/>
        <v/>
      </c>
      <c r="V37" s="3" t="str">
        <f t="shared" si="10"/>
        <v/>
      </c>
      <c r="W37" s="3" t="str">
        <f t="shared" si="11"/>
        <v/>
      </c>
      <c r="X37" s="83" t="str">
        <f t="shared" si="12"/>
        <v/>
      </c>
      <c r="Y37" s="3" t="str">
        <f t="shared" si="13"/>
        <v/>
      </c>
      <c r="Z37" s="3" t="str">
        <f t="shared" si="14"/>
        <v/>
      </c>
      <c r="AA37" s="12" t="str">
        <f t="shared" si="15"/>
        <v/>
      </c>
      <c r="AB37" s="12" t="str">
        <f t="shared" si="16"/>
        <v/>
      </c>
      <c r="AC37" s="12" t="str">
        <f t="shared" si="17"/>
        <v/>
      </c>
      <c r="AD37" t="str">
        <f t="shared" si="18"/>
        <v/>
      </c>
      <c r="AE37" t="str">
        <f t="shared" si="19"/>
        <v/>
      </c>
      <c r="AF37" t="s">
        <v>343</v>
      </c>
    </row>
    <row r="38" spans="1:32" x14ac:dyDescent="0.25">
      <c r="A38" t="s">
        <v>0</v>
      </c>
      <c r="B38" t="s">
        <v>2</v>
      </c>
      <c r="C38" t="s">
        <v>1958</v>
      </c>
      <c r="D38" t="s">
        <v>1976</v>
      </c>
      <c r="E38" t="s">
        <v>506</v>
      </c>
      <c r="F38" s="2">
        <v>45292</v>
      </c>
      <c r="G38" t="s">
        <v>509</v>
      </c>
      <c r="H38" t="s">
        <v>177</v>
      </c>
      <c r="I38" t="s">
        <v>404</v>
      </c>
      <c r="J38" s="5">
        <v>5000</v>
      </c>
      <c r="K38" s="5">
        <v>5000</v>
      </c>
      <c r="L38" s="5">
        <v>5000</v>
      </c>
      <c r="M38" s="5"/>
      <c r="N38"/>
      <c r="O38" s="38"/>
      <c r="P38" s="43"/>
      <c r="Q38"/>
      <c r="R38" s="8" t="str">
        <f t="shared" si="7"/>
        <v/>
      </c>
      <c r="S38" s="7" t="str">
        <f t="shared" si="8"/>
        <v/>
      </c>
      <c r="T38" s="9"/>
      <c r="U38" s="3" t="str">
        <f t="shared" si="9"/>
        <v/>
      </c>
      <c r="V38" s="3" t="str">
        <f t="shared" si="10"/>
        <v/>
      </c>
      <c r="W38" s="3" t="str">
        <f t="shared" si="11"/>
        <v/>
      </c>
      <c r="X38" s="83" t="str">
        <f t="shared" si="12"/>
        <v/>
      </c>
      <c r="Y38" s="3" t="str">
        <f t="shared" si="13"/>
        <v/>
      </c>
      <c r="Z38" s="3" t="str">
        <f t="shared" si="14"/>
        <v/>
      </c>
      <c r="AA38" s="12" t="str">
        <f t="shared" si="15"/>
        <v/>
      </c>
      <c r="AB38" s="12" t="str">
        <f t="shared" si="16"/>
        <v/>
      </c>
      <c r="AC38" s="12" t="str">
        <f t="shared" si="17"/>
        <v/>
      </c>
      <c r="AD38" t="str">
        <f t="shared" si="18"/>
        <v/>
      </c>
      <c r="AE38" t="str">
        <f t="shared" si="19"/>
        <v/>
      </c>
      <c r="AF38" t="s">
        <v>343</v>
      </c>
    </row>
    <row r="39" spans="1:32" x14ac:dyDescent="0.25">
      <c r="A39" t="s">
        <v>0</v>
      </c>
      <c r="B39" t="s">
        <v>2</v>
      </c>
      <c r="C39" t="s">
        <v>1958</v>
      </c>
      <c r="D39" t="s">
        <v>1976</v>
      </c>
      <c r="E39" t="s">
        <v>506</v>
      </c>
      <c r="F39" s="2">
        <v>45292</v>
      </c>
      <c r="G39" t="s">
        <v>510</v>
      </c>
      <c r="H39" t="s">
        <v>177</v>
      </c>
      <c r="I39" t="s">
        <v>404</v>
      </c>
      <c r="J39" s="5">
        <v>5000</v>
      </c>
      <c r="K39" s="5">
        <v>5000</v>
      </c>
      <c r="L39" s="5">
        <v>5000</v>
      </c>
      <c r="M39" s="5"/>
      <c r="N39"/>
      <c r="O39" s="38"/>
      <c r="P39" s="43"/>
      <c r="Q39" s="64"/>
      <c r="R39" s="8" t="str">
        <f t="shared" si="7"/>
        <v/>
      </c>
      <c r="S39" s="7" t="str">
        <f t="shared" si="8"/>
        <v/>
      </c>
      <c r="T39" s="9"/>
      <c r="U39" s="3" t="str">
        <f t="shared" si="9"/>
        <v/>
      </c>
      <c r="V39" s="3" t="str">
        <f t="shared" si="10"/>
        <v/>
      </c>
      <c r="W39" s="3" t="str">
        <f t="shared" si="11"/>
        <v/>
      </c>
      <c r="X39" s="83" t="str">
        <f t="shared" si="12"/>
        <v/>
      </c>
      <c r="Y39" s="3" t="str">
        <f t="shared" si="13"/>
        <v/>
      </c>
      <c r="Z39" s="3" t="str">
        <f t="shared" si="14"/>
        <v/>
      </c>
      <c r="AA39" s="12" t="str">
        <f t="shared" si="15"/>
        <v/>
      </c>
      <c r="AB39" s="12" t="str">
        <f t="shared" si="16"/>
        <v/>
      </c>
      <c r="AC39" s="12" t="str">
        <f t="shared" si="17"/>
        <v/>
      </c>
      <c r="AD39" t="str">
        <f t="shared" si="18"/>
        <v/>
      </c>
      <c r="AE39" t="str">
        <f t="shared" si="19"/>
        <v/>
      </c>
      <c r="AF39" t="s">
        <v>343</v>
      </c>
    </row>
    <row r="40" spans="1:32" x14ac:dyDescent="0.25">
      <c r="A40" t="s">
        <v>0</v>
      </c>
      <c r="B40" t="s">
        <v>2</v>
      </c>
      <c r="C40" t="s">
        <v>1958</v>
      </c>
      <c r="D40" t="s">
        <v>1976</v>
      </c>
      <c r="E40" t="s">
        <v>506</v>
      </c>
      <c r="F40" s="2">
        <v>45292</v>
      </c>
      <c r="G40" t="s">
        <v>511</v>
      </c>
      <c r="H40" t="s">
        <v>177</v>
      </c>
      <c r="I40" t="s">
        <v>404</v>
      </c>
      <c r="J40" s="5">
        <v>2000</v>
      </c>
      <c r="K40" s="5">
        <v>2000</v>
      </c>
      <c r="L40" s="5">
        <v>2000</v>
      </c>
      <c r="M40" s="5"/>
      <c r="N40"/>
      <c r="O40" s="38"/>
      <c r="P40" s="43"/>
      <c r="Q40" s="64"/>
      <c r="R40" s="8" t="str">
        <f t="shared" si="7"/>
        <v/>
      </c>
      <c r="S40" s="7" t="str">
        <f t="shared" si="8"/>
        <v/>
      </c>
      <c r="T40" s="9"/>
      <c r="U40" s="3" t="str">
        <f t="shared" si="9"/>
        <v/>
      </c>
      <c r="V40" s="3" t="str">
        <f t="shared" si="10"/>
        <v/>
      </c>
      <c r="W40" s="3" t="str">
        <f t="shared" si="11"/>
        <v/>
      </c>
      <c r="X40" s="83" t="str">
        <f t="shared" si="12"/>
        <v/>
      </c>
      <c r="Y40" s="3" t="str">
        <f t="shared" si="13"/>
        <v/>
      </c>
      <c r="Z40" s="3" t="str">
        <f t="shared" si="14"/>
        <v/>
      </c>
      <c r="AA40" s="12" t="str">
        <f t="shared" si="15"/>
        <v/>
      </c>
      <c r="AB40" s="12" t="str">
        <f t="shared" si="16"/>
        <v/>
      </c>
      <c r="AC40" s="12" t="str">
        <f t="shared" si="17"/>
        <v/>
      </c>
      <c r="AD40" t="str">
        <f t="shared" si="18"/>
        <v/>
      </c>
      <c r="AE40" t="str">
        <f t="shared" si="19"/>
        <v/>
      </c>
      <c r="AF40" t="s">
        <v>343</v>
      </c>
    </row>
    <row r="41" spans="1:32" x14ac:dyDescent="0.25">
      <c r="A41" t="s">
        <v>0</v>
      </c>
      <c r="B41" t="s">
        <v>2</v>
      </c>
      <c r="C41" t="s">
        <v>1958</v>
      </c>
      <c r="D41" t="s">
        <v>1976</v>
      </c>
      <c r="E41" t="s">
        <v>506</v>
      </c>
      <c r="F41" s="2">
        <v>45292</v>
      </c>
      <c r="G41" t="s">
        <v>512</v>
      </c>
      <c r="H41" t="s">
        <v>177</v>
      </c>
      <c r="I41" t="s">
        <v>192</v>
      </c>
      <c r="J41" s="5">
        <v>5000</v>
      </c>
      <c r="K41" s="5">
        <v>5000</v>
      </c>
      <c r="L41" s="5">
        <v>5000</v>
      </c>
      <c r="M41" s="5"/>
      <c r="N41"/>
      <c r="O41" s="38"/>
      <c r="P41" s="43"/>
      <c r="Q41" s="64"/>
      <c r="R41" s="8" t="str">
        <f t="shared" si="7"/>
        <v/>
      </c>
      <c r="S41" s="7" t="str">
        <f t="shared" si="8"/>
        <v/>
      </c>
      <c r="T41" s="9"/>
      <c r="U41" s="3" t="str">
        <f t="shared" si="9"/>
        <v/>
      </c>
      <c r="V41" s="3" t="str">
        <f t="shared" si="10"/>
        <v/>
      </c>
      <c r="W41" s="3" t="str">
        <f t="shared" si="11"/>
        <v/>
      </c>
      <c r="X41" s="83" t="str">
        <f t="shared" si="12"/>
        <v/>
      </c>
      <c r="Y41" s="3" t="str">
        <f t="shared" si="13"/>
        <v/>
      </c>
      <c r="Z41" s="3" t="str">
        <f t="shared" si="14"/>
        <v/>
      </c>
      <c r="AA41" s="12" t="str">
        <f t="shared" si="15"/>
        <v/>
      </c>
      <c r="AB41" s="12" t="str">
        <f t="shared" si="16"/>
        <v/>
      </c>
      <c r="AC41" s="12" t="str">
        <f t="shared" si="17"/>
        <v/>
      </c>
      <c r="AD41" t="str">
        <f t="shared" si="18"/>
        <v/>
      </c>
      <c r="AE41" t="str">
        <f t="shared" si="19"/>
        <v/>
      </c>
      <c r="AF41" t="s">
        <v>343</v>
      </c>
    </row>
    <row r="42" spans="1:32" x14ac:dyDescent="0.25">
      <c r="A42" t="s">
        <v>0</v>
      </c>
      <c r="B42" t="s">
        <v>2</v>
      </c>
      <c r="C42" t="s">
        <v>1958</v>
      </c>
      <c r="D42" t="s">
        <v>1976</v>
      </c>
      <c r="E42" t="s">
        <v>506</v>
      </c>
      <c r="F42" s="2">
        <v>45292</v>
      </c>
      <c r="G42" t="s">
        <v>513</v>
      </c>
      <c r="H42" t="s">
        <v>177</v>
      </c>
      <c r="I42" t="s">
        <v>404</v>
      </c>
      <c r="J42" s="5">
        <v>5000</v>
      </c>
      <c r="K42" s="5">
        <v>5000</v>
      </c>
      <c r="L42" s="5">
        <v>5000</v>
      </c>
      <c r="M42" s="5"/>
      <c r="N42"/>
      <c r="O42" s="38"/>
      <c r="P42" s="43"/>
      <c r="Q42" s="64"/>
      <c r="R42" s="8" t="str">
        <f t="shared" si="7"/>
        <v/>
      </c>
      <c r="S42" s="7" t="str">
        <f t="shared" si="8"/>
        <v/>
      </c>
      <c r="T42" s="9"/>
      <c r="U42" s="3" t="str">
        <f t="shared" si="9"/>
        <v/>
      </c>
      <c r="V42" s="3" t="str">
        <f t="shared" si="10"/>
        <v/>
      </c>
      <c r="W42" s="3" t="str">
        <f t="shared" si="11"/>
        <v/>
      </c>
      <c r="X42" s="83" t="str">
        <f t="shared" si="12"/>
        <v/>
      </c>
      <c r="Y42" s="3" t="str">
        <f t="shared" si="13"/>
        <v/>
      </c>
      <c r="Z42" s="3" t="str">
        <f t="shared" si="14"/>
        <v/>
      </c>
      <c r="AA42" s="12" t="str">
        <f t="shared" si="15"/>
        <v/>
      </c>
      <c r="AB42" s="12" t="str">
        <f t="shared" si="16"/>
        <v/>
      </c>
      <c r="AC42" s="12" t="str">
        <f t="shared" si="17"/>
        <v/>
      </c>
      <c r="AD42" t="str">
        <f t="shared" si="18"/>
        <v/>
      </c>
      <c r="AE42" t="str">
        <f t="shared" si="19"/>
        <v/>
      </c>
      <c r="AF42" t="s">
        <v>343</v>
      </c>
    </row>
    <row r="43" spans="1:32" x14ac:dyDescent="0.25">
      <c r="A43" t="s">
        <v>0</v>
      </c>
      <c r="B43" t="s">
        <v>2</v>
      </c>
      <c r="C43" t="s">
        <v>1958</v>
      </c>
      <c r="D43" t="s">
        <v>1976</v>
      </c>
      <c r="E43" t="s">
        <v>506</v>
      </c>
      <c r="F43" s="2">
        <v>45292</v>
      </c>
      <c r="G43" t="s">
        <v>514</v>
      </c>
      <c r="H43" t="s">
        <v>177</v>
      </c>
      <c r="I43" t="s">
        <v>404</v>
      </c>
      <c r="J43" s="5">
        <v>9000</v>
      </c>
      <c r="K43" s="5">
        <v>9000</v>
      </c>
      <c r="L43" s="5">
        <v>9000</v>
      </c>
      <c r="M43" s="5"/>
      <c r="N43"/>
      <c r="O43" s="38"/>
      <c r="P43" s="43"/>
      <c r="Q43" s="64"/>
      <c r="R43" s="8" t="str">
        <f t="shared" si="7"/>
        <v/>
      </c>
      <c r="S43" s="7" t="str">
        <f t="shared" si="8"/>
        <v/>
      </c>
      <c r="T43" s="9"/>
      <c r="U43" s="3" t="str">
        <f t="shared" si="9"/>
        <v/>
      </c>
      <c r="V43" s="3" t="str">
        <f t="shared" si="10"/>
        <v/>
      </c>
      <c r="W43" s="3" t="str">
        <f t="shared" si="11"/>
        <v/>
      </c>
      <c r="X43" s="83" t="str">
        <f t="shared" si="12"/>
        <v/>
      </c>
      <c r="Y43" s="3" t="str">
        <f t="shared" si="13"/>
        <v/>
      </c>
      <c r="Z43" s="3" t="str">
        <f t="shared" si="14"/>
        <v/>
      </c>
      <c r="AA43" s="12" t="str">
        <f t="shared" si="15"/>
        <v/>
      </c>
      <c r="AB43" s="12" t="str">
        <f t="shared" si="16"/>
        <v/>
      </c>
      <c r="AC43" s="12" t="str">
        <f t="shared" si="17"/>
        <v/>
      </c>
      <c r="AD43" t="str">
        <f t="shared" si="18"/>
        <v/>
      </c>
      <c r="AE43" t="str">
        <f t="shared" si="19"/>
        <v/>
      </c>
      <c r="AF43" t="s">
        <v>343</v>
      </c>
    </row>
    <row r="44" spans="1:32" x14ac:dyDescent="0.25">
      <c r="A44" t="s">
        <v>0</v>
      </c>
      <c r="B44" t="s">
        <v>2</v>
      </c>
      <c r="C44" t="s">
        <v>1958</v>
      </c>
      <c r="D44" t="s">
        <v>1976</v>
      </c>
      <c r="E44" t="s">
        <v>506</v>
      </c>
      <c r="F44" s="2">
        <v>45292</v>
      </c>
      <c r="G44" t="s">
        <v>515</v>
      </c>
      <c r="H44" t="s">
        <v>177</v>
      </c>
      <c r="I44" t="s">
        <v>404</v>
      </c>
      <c r="J44" s="5">
        <v>8300</v>
      </c>
      <c r="K44" s="5">
        <v>8300</v>
      </c>
      <c r="L44" s="5">
        <v>8300</v>
      </c>
      <c r="M44" s="5"/>
      <c r="N44"/>
      <c r="O44" s="38"/>
      <c r="P44" s="43"/>
      <c r="Q44" s="64"/>
      <c r="R44" s="8" t="str">
        <f t="shared" si="7"/>
        <v/>
      </c>
      <c r="S44" s="7" t="str">
        <f t="shared" si="8"/>
        <v/>
      </c>
      <c r="T44" s="9"/>
      <c r="U44" s="3" t="str">
        <f t="shared" si="9"/>
        <v/>
      </c>
      <c r="V44" s="3" t="str">
        <f t="shared" si="10"/>
        <v/>
      </c>
      <c r="W44" s="3" t="str">
        <f t="shared" si="11"/>
        <v/>
      </c>
      <c r="X44" s="83" t="str">
        <f t="shared" si="12"/>
        <v/>
      </c>
      <c r="Y44" s="3" t="str">
        <f t="shared" si="13"/>
        <v/>
      </c>
      <c r="Z44" s="3" t="str">
        <f t="shared" si="14"/>
        <v/>
      </c>
      <c r="AA44" s="12" t="str">
        <f t="shared" si="15"/>
        <v/>
      </c>
      <c r="AB44" s="12" t="str">
        <f t="shared" si="16"/>
        <v/>
      </c>
      <c r="AC44" s="12" t="str">
        <f t="shared" si="17"/>
        <v/>
      </c>
      <c r="AD44" t="str">
        <f t="shared" si="18"/>
        <v/>
      </c>
      <c r="AE44" t="str">
        <f t="shared" si="19"/>
        <v/>
      </c>
      <c r="AF44" t="s">
        <v>343</v>
      </c>
    </row>
    <row r="45" spans="1:32" x14ac:dyDescent="0.25">
      <c r="A45" t="s">
        <v>0</v>
      </c>
      <c r="B45" t="s">
        <v>2</v>
      </c>
      <c r="C45" t="s">
        <v>1958</v>
      </c>
      <c r="D45" t="s">
        <v>1976</v>
      </c>
      <c r="E45" t="s">
        <v>506</v>
      </c>
      <c r="F45" s="2">
        <v>45292</v>
      </c>
      <c r="G45" t="s">
        <v>516</v>
      </c>
      <c r="H45" t="s">
        <v>177</v>
      </c>
      <c r="I45" t="s">
        <v>404</v>
      </c>
      <c r="J45" s="5">
        <v>5000</v>
      </c>
      <c r="K45" s="5">
        <v>5000</v>
      </c>
      <c r="L45" s="5">
        <v>5000</v>
      </c>
      <c r="M45" s="5"/>
      <c r="N45"/>
      <c r="O45" s="38"/>
      <c r="P45" s="43"/>
      <c r="Q45" s="64"/>
      <c r="R45" s="8" t="str">
        <f t="shared" si="7"/>
        <v/>
      </c>
      <c r="S45" s="7" t="str">
        <f t="shared" si="8"/>
        <v/>
      </c>
      <c r="T45" s="9"/>
      <c r="U45" s="3" t="str">
        <f t="shared" si="9"/>
        <v/>
      </c>
      <c r="V45" s="3" t="str">
        <f t="shared" si="10"/>
        <v/>
      </c>
      <c r="W45" s="3" t="str">
        <f t="shared" si="11"/>
        <v/>
      </c>
      <c r="X45" s="83" t="str">
        <f t="shared" si="12"/>
        <v/>
      </c>
      <c r="Y45" s="3" t="str">
        <f t="shared" si="13"/>
        <v/>
      </c>
      <c r="Z45" s="3" t="str">
        <f t="shared" si="14"/>
        <v/>
      </c>
      <c r="AA45" s="12" t="str">
        <f t="shared" si="15"/>
        <v/>
      </c>
      <c r="AB45" s="12" t="str">
        <f t="shared" si="16"/>
        <v/>
      </c>
      <c r="AC45" s="12" t="str">
        <f t="shared" si="17"/>
        <v/>
      </c>
      <c r="AD45" t="str">
        <f t="shared" si="18"/>
        <v/>
      </c>
      <c r="AE45" t="str">
        <f t="shared" si="19"/>
        <v/>
      </c>
      <c r="AF45" t="s">
        <v>343</v>
      </c>
    </row>
    <row r="46" spans="1:32" x14ac:dyDescent="0.25">
      <c r="A46" t="s">
        <v>0</v>
      </c>
      <c r="B46" t="s">
        <v>2</v>
      </c>
      <c r="C46" t="s">
        <v>1958</v>
      </c>
      <c r="D46" t="s">
        <v>1976</v>
      </c>
      <c r="E46" t="s">
        <v>506</v>
      </c>
      <c r="F46" s="2">
        <v>45292</v>
      </c>
      <c r="G46" t="s">
        <v>517</v>
      </c>
      <c r="H46" t="s">
        <v>177</v>
      </c>
      <c r="I46" t="s">
        <v>404</v>
      </c>
      <c r="J46" s="5">
        <v>55860</v>
      </c>
      <c r="K46" s="5">
        <v>55860</v>
      </c>
      <c r="L46" s="5">
        <v>55860</v>
      </c>
      <c r="M46" s="5"/>
      <c r="N46"/>
      <c r="O46" s="38"/>
      <c r="P46" s="43"/>
      <c r="Q46" s="64"/>
      <c r="R46" s="8" t="str">
        <f t="shared" si="7"/>
        <v/>
      </c>
      <c r="S46" s="7" t="str">
        <f>IF(AND(O46&lt;&gt;"",P46&lt;&gt;""),1,"")</f>
        <v/>
      </c>
      <c r="T46" s="9"/>
      <c r="U46" s="3" t="str">
        <f t="shared" si="9"/>
        <v/>
      </c>
      <c r="V46" s="3" t="str">
        <f t="shared" si="10"/>
        <v/>
      </c>
      <c r="W46" s="3" t="str">
        <f t="shared" si="11"/>
        <v/>
      </c>
      <c r="X46" s="83" t="str">
        <f t="shared" si="12"/>
        <v/>
      </c>
      <c r="Y46" s="3" t="str">
        <f t="shared" si="13"/>
        <v/>
      </c>
      <c r="Z46" s="3" t="str">
        <f t="shared" si="14"/>
        <v/>
      </c>
      <c r="AA46" s="12" t="str">
        <f t="shared" si="15"/>
        <v/>
      </c>
      <c r="AB46" s="12" t="str">
        <f t="shared" si="16"/>
        <v/>
      </c>
      <c r="AC46" s="12" t="str">
        <f t="shared" si="17"/>
        <v/>
      </c>
      <c r="AD46" t="str">
        <f t="shared" si="18"/>
        <v/>
      </c>
      <c r="AE46" t="str">
        <f t="shared" si="19"/>
        <v/>
      </c>
      <c r="AF46" t="s">
        <v>343</v>
      </c>
    </row>
    <row r="47" spans="1:32" x14ac:dyDescent="0.25">
      <c r="A47" t="s">
        <v>0</v>
      </c>
      <c r="B47" t="s">
        <v>2</v>
      </c>
      <c r="C47" t="s">
        <v>1958</v>
      </c>
      <c r="D47" t="s">
        <v>1976</v>
      </c>
      <c r="E47" t="s">
        <v>506</v>
      </c>
      <c r="F47" s="2">
        <v>45292</v>
      </c>
      <c r="G47" t="s">
        <v>518</v>
      </c>
      <c r="H47" t="s">
        <v>177</v>
      </c>
      <c r="I47" t="s">
        <v>192</v>
      </c>
      <c r="J47" s="5">
        <v>2890</v>
      </c>
      <c r="K47" s="5">
        <v>2890</v>
      </c>
      <c r="L47" s="5">
        <v>2890</v>
      </c>
      <c r="M47" s="5"/>
      <c r="N47"/>
      <c r="O47" s="38"/>
      <c r="P47" s="43"/>
      <c r="Q47" s="64"/>
      <c r="R47" s="8" t="str">
        <f t="shared" si="7"/>
        <v/>
      </c>
      <c r="S47" s="7" t="str">
        <f>IF(AND(O47&lt;&gt;"",P47&lt;&gt;""),1,"")</f>
        <v/>
      </c>
      <c r="T47" s="9"/>
      <c r="U47" s="3" t="str">
        <f t="shared" si="9"/>
        <v/>
      </c>
      <c r="V47" s="3" t="str">
        <f t="shared" si="10"/>
        <v/>
      </c>
      <c r="W47" s="3" t="str">
        <f t="shared" si="11"/>
        <v/>
      </c>
      <c r="X47" s="83" t="str">
        <f t="shared" si="12"/>
        <v/>
      </c>
      <c r="Y47" s="3" t="str">
        <f t="shared" si="13"/>
        <v/>
      </c>
      <c r="Z47" s="3" t="str">
        <f t="shared" si="14"/>
        <v/>
      </c>
      <c r="AA47" s="12" t="str">
        <f t="shared" si="15"/>
        <v/>
      </c>
      <c r="AB47" s="12" t="str">
        <f t="shared" si="16"/>
        <v/>
      </c>
      <c r="AC47" s="12" t="str">
        <f t="shared" si="17"/>
        <v/>
      </c>
      <c r="AD47" t="str">
        <f t="shared" si="18"/>
        <v/>
      </c>
      <c r="AE47" t="str">
        <f t="shared" si="19"/>
        <v/>
      </c>
      <c r="AF47" t="s">
        <v>343</v>
      </c>
    </row>
    <row r="48" spans="1:32" x14ac:dyDescent="0.25">
      <c r="A48" t="s">
        <v>0</v>
      </c>
      <c r="B48" t="s">
        <v>2</v>
      </c>
      <c r="C48" t="s">
        <v>1958</v>
      </c>
      <c r="D48" t="s">
        <v>1976</v>
      </c>
      <c r="E48" t="s">
        <v>506</v>
      </c>
      <c r="F48" s="2">
        <v>45303</v>
      </c>
      <c r="G48" t="s">
        <v>640</v>
      </c>
      <c r="H48" t="s">
        <v>177</v>
      </c>
      <c r="I48" t="s">
        <v>404</v>
      </c>
      <c r="J48" s="5">
        <v>5000</v>
      </c>
      <c r="K48" s="5">
        <v>5000</v>
      </c>
      <c r="L48" s="5">
        <v>5000</v>
      </c>
      <c r="M48" s="5"/>
      <c r="N48"/>
      <c r="O48" s="38"/>
      <c r="P48" s="43"/>
      <c r="Q48" s="64"/>
      <c r="R48" s="8" t="str">
        <f t="shared" si="7"/>
        <v/>
      </c>
      <c r="S48" s="7" t="str">
        <f t="shared" si="8"/>
        <v/>
      </c>
      <c r="T48" s="9"/>
      <c r="U48" s="3" t="str">
        <f t="shared" si="9"/>
        <v/>
      </c>
      <c r="V48" s="3" t="str">
        <f t="shared" si="10"/>
        <v/>
      </c>
      <c r="W48" s="3" t="str">
        <f t="shared" si="11"/>
        <v/>
      </c>
      <c r="X48" s="83" t="str">
        <f t="shared" si="12"/>
        <v/>
      </c>
      <c r="Y48" s="3" t="str">
        <f t="shared" si="13"/>
        <v/>
      </c>
      <c r="Z48" s="3" t="str">
        <f t="shared" si="14"/>
        <v/>
      </c>
      <c r="AA48" s="12" t="str">
        <f t="shared" si="15"/>
        <v/>
      </c>
      <c r="AB48" s="12" t="str">
        <f t="shared" si="16"/>
        <v/>
      </c>
      <c r="AC48" s="12" t="str">
        <f t="shared" si="17"/>
        <v/>
      </c>
      <c r="AD48" t="str">
        <f t="shared" si="18"/>
        <v/>
      </c>
      <c r="AE48" t="str">
        <f t="shared" si="19"/>
        <v/>
      </c>
      <c r="AF48" t="s">
        <v>343</v>
      </c>
    </row>
    <row r="49" spans="1:32" x14ac:dyDescent="0.25">
      <c r="A49" t="s">
        <v>0</v>
      </c>
      <c r="B49" t="s">
        <v>2</v>
      </c>
      <c r="C49" t="s">
        <v>1959</v>
      </c>
      <c r="D49" t="s">
        <v>1977</v>
      </c>
      <c r="E49" t="s">
        <v>41</v>
      </c>
      <c r="F49" s="2">
        <v>45374</v>
      </c>
      <c r="G49" t="s">
        <v>1698</v>
      </c>
      <c r="H49" t="s">
        <v>412</v>
      </c>
      <c r="I49" t="s">
        <v>1588</v>
      </c>
      <c r="J49" s="5">
        <v>198047.03</v>
      </c>
      <c r="K49" s="5">
        <v>198047.03</v>
      </c>
      <c r="L49" s="5">
        <v>198047.03</v>
      </c>
      <c r="M49" s="5"/>
      <c r="N49"/>
      <c r="O49" s="38"/>
      <c r="P49" s="43"/>
      <c r="Q49" s="64"/>
      <c r="R49" s="8" t="str">
        <f t="shared" si="7"/>
        <v/>
      </c>
      <c r="S49" s="7" t="str">
        <f t="shared" si="8"/>
        <v/>
      </c>
      <c r="T49" s="9"/>
      <c r="U49" s="3" t="str">
        <f t="shared" si="9"/>
        <v/>
      </c>
      <c r="V49" s="3" t="str">
        <f t="shared" si="10"/>
        <v/>
      </c>
      <c r="W49" s="3" t="str">
        <f t="shared" si="11"/>
        <v/>
      </c>
      <c r="X49" s="83" t="str">
        <f t="shared" si="12"/>
        <v/>
      </c>
      <c r="Y49" s="3" t="str">
        <f t="shared" si="13"/>
        <v/>
      </c>
      <c r="Z49" s="3" t="str">
        <f t="shared" si="14"/>
        <v/>
      </c>
      <c r="AA49" s="12" t="str">
        <f t="shared" si="15"/>
        <v/>
      </c>
      <c r="AB49" s="12" t="str">
        <f t="shared" si="16"/>
        <v/>
      </c>
      <c r="AC49" s="12" t="str">
        <f t="shared" si="17"/>
        <v/>
      </c>
      <c r="AD49" t="str">
        <f t="shared" si="18"/>
        <v/>
      </c>
      <c r="AE49" t="str">
        <f t="shared" si="19"/>
        <v/>
      </c>
      <c r="AF49" t="s">
        <v>343</v>
      </c>
    </row>
    <row r="50" spans="1:32" x14ac:dyDescent="0.25">
      <c r="A50" t="s">
        <v>0</v>
      </c>
      <c r="B50" t="s">
        <v>2</v>
      </c>
      <c r="C50" t="s">
        <v>1959</v>
      </c>
      <c r="D50" t="s">
        <v>1978</v>
      </c>
      <c r="E50" t="s">
        <v>25</v>
      </c>
      <c r="F50" s="2">
        <v>45299</v>
      </c>
      <c r="G50" t="s">
        <v>589</v>
      </c>
      <c r="H50" t="s">
        <v>179</v>
      </c>
      <c r="I50" t="s">
        <v>192</v>
      </c>
      <c r="J50" s="5">
        <v>148312.5</v>
      </c>
      <c r="K50" s="5">
        <v>148312.5</v>
      </c>
      <c r="L50" s="5">
        <v>148312.5</v>
      </c>
      <c r="M50" s="5"/>
      <c r="N50"/>
      <c r="O50" s="38"/>
      <c r="P50" s="43"/>
      <c r="Q50" s="64"/>
      <c r="R50" s="8" t="str">
        <f t="shared" si="7"/>
        <v/>
      </c>
      <c r="S50" s="7" t="str">
        <f t="shared" si="8"/>
        <v/>
      </c>
      <c r="T50" s="9"/>
      <c r="U50" s="3" t="str">
        <f t="shared" si="9"/>
        <v/>
      </c>
      <c r="V50" s="3" t="str">
        <f t="shared" si="10"/>
        <v/>
      </c>
      <c r="W50" s="3" t="str">
        <f t="shared" si="11"/>
        <v/>
      </c>
      <c r="X50" s="83" t="str">
        <f t="shared" si="12"/>
        <v/>
      </c>
      <c r="Y50" s="3" t="str">
        <f t="shared" si="13"/>
        <v/>
      </c>
      <c r="Z50" s="3" t="str">
        <f t="shared" si="14"/>
        <v/>
      </c>
      <c r="AA50" s="12" t="str">
        <f t="shared" si="15"/>
        <v/>
      </c>
      <c r="AB50" s="12" t="str">
        <f t="shared" si="16"/>
        <v/>
      </c>
      <c r="AC50" s="12" t="str">
        <f t="shared" si="17"/>
        <v/>
      </c>
      <c r="AD50" t="str">
        <f t="shared" si="18"/>
        <v/>
      </c>
      <c r="AE50" t="str">
        <f t="shared" si="19"/>
        <v/>
      </c>
      <c r="AF50" t="s">
        <v>343</v>
      </c>
    </row>
    <row r="51" spans="1:32" x14ac:dyDescent="0.25">
      <c r="A51" t="s">
        <v>0</v>
      </c>
      <c r="B51" t="s">
        <v>2</v>
      </c>
      <c r="C51" t="s">
        <v>1959</v>
      </c>
      <c r="D51" t="s">
        <v>1978</v>
      </c>
      <c r="E51" t="s">
        <v>25</v>
      </c>
      <c r="F51" s="2">
        <v>45351</v>
      </c>
      <c r="G51" t="s">
        <v>1343</v>
      </c>
      <c r="H51" t="s">
        <v>176</v>
      </c>
      <c r="I51" t="s">
        <v>192</v>
      </c>
      <c r="J51" s="5">
        <v>97811.67</v>
      </c>
      <c r="K51" s="5">
        <v>97811.67</v>
      </c>
      <c r="L51" s="5">
        <v>97811.67</v>
      </c>
      <c r="M51" s="5"/>
      <c r="N51"/>
      <c r="O51" s="38"/>
      <c r="P51" s="43"/>
      <c r="Q51" s="64"/>
      <c r="R51" s="8" t="str">
        <f t="shared" si="7"/>
        <v/>
      </c>
      <c r="S51" s="7" t="str">
        <f t="shared" si="8"/>
        <v/>
      </c>
      <c r="T51" s="9"/>
      <c r="U51" s="3" t="str">
        <f t="shared" si="9"/>
        <v/>
      </c>
      <c r="V51" s="3" t="str">
        <f t="shared" si="10"/>
        <v/>
      </c>
      <c r="W51" s="3" t="str">
        <f t="shared" si="11"/>
        <v/>
      </c>
      <c r="X51" s="83" t="str">
        <f t="shared" si="12"/>
        <v/>
      </c>
      <c r="Y51" s="3" t="str">
        <f t="shared" si="13"/>
        <v/>
      </c>
      <c r="Z51" s="3" t="str">
        <f t="shared" si="14"/>
        <v/>
      </c>
      <c r="AA51" s="12" t="str">
        <f t="shared" si="15"/>
        <v/>
      </c>
      <c r="AB51" s="12" t="str">
        <f t="shared" si="16"/>
        <v/>
      </c>
      <c r="AC51" s="12" t="str">
        <f t="shared" si="17"/>
        <v/>
      </c>
      <c r="AD51" t="str">
        <f t="shared" si="18"/>
        <v/>
      </c>
      <c r="AE51" t="str">
        <f t="shared" si="19"/>
        <v/>
      </c>
      <c r="AF51" t="s">
        <v>343</v>
      </c>
    </row>
    <row r="52" spans="1:32" x14ac:dyDescent="0.25">
      <c r="A52" t="s">
        <v>0</v>
      </c>
      <c r="B52" t="s">
        <v>2</v>
      </c>
      <c r="C52" t="s">
        <v>1959</v>
      </c>
      <c r="D52" t="s">
        <v>1978</v>
      </c>
      <c r="E52" t="s">
        <v>25</v>
      </c>
      <c r="F52" s="2">
        <v>45356</v>
      </c>
      <c r="G52" t="s">
        <v>1344</v>
      </c>
      <c r="H52" t="s">
        <v>176</v>
      </c>
      <c r="I52" t="s">
        <v>192</v>
      </c>
      <c r="J52" s="5">
        <v>59827.85</v>
      </c>
      <c r="K52" s="5">
        <v>59827.85</v>
      </c>
      <c r="L52" s="5">
        <v>59827.85</v>
      </c>
      <c r="M52" s="5"/>
      <c r="N52"/>
      <c r="O52" s="38"/>
      <c r="P52" s="43"/>
      <c r="Q52" s="64"/>
      <c r="R52" s="8" t="str">
        <f t="shared" si="7"/>
        <v/>
      </c>
      <c r="S52" s="7" t="str">
        <f t="shared" si="8"/>
        <v/>
      </c>
      <c r="T52" s="9"/>
      <c r="U52" s="3" t="str">
        <f t="shared" si="9"/>
        <v/>
      </c>
      <c r="V52" s="3" t="str">
        <f t="shared" si="10"/>
        <v/>
      </c>
      <c r="W52" s="3" t="str">
        <f t="shared" si="11"/>
        <v/>
      </c>
      <c r="X52" s="83" t="str">
        <f t="shared" si="12"/>
        <v/>
      </c>
      <c r="Y52" s="3" t="str">
        <f t="shared" si="13"/>
        <v/>
      </c>
      <c r="Z52" s="3" t="str">
        <f t="shared" si="14"/>
        <v/>
      </c>
      <c r="AA52" s="12" t="str">
        <f t="shared" si="15"/>
        <v/>
      </c>
      <c r="AB52" s="12" t="str">
        <f t="shared" si="16"/>
        <v/>
      </c>
      <c r="AC52" s="12" t="str">
        <f t="shared" si="17"/>
        <v/>
      </c>
      <c r="AD52" t="str">
        <f t="shared" si="18"/>
        <v/>
      </c>
      <c r="AE52" t="str">
        <f t="shared" si="19"/>
        <v/>
      </c>
      <c r="AF52" t="s">
        <v>343</v>
      </c>
    </row>
    <row r="53" spans="1:32" x14ac:dyDescent="0.25">
      <c r="A53" t="s">
        <v>0</v>
      </c>
      <c r="B53" t="s">
        <v>2</v>
      </c>
      <c r="C53" t="s">
        <v>1959</v>
      </c>
      <c r="D53" t="s">
        <v>1978</v>
      </c>
      <c r="E53" t="s">
        <v>25</v>
      </c>
      <c r="F53" s="2">
        <v>45371</v>
      </c>
      <c r="G53" t="s">
        <v>1697</v>
      </c>
      <c r="H53" t="s">
        <v>176</v>
      </c>
      <c r="I53" t="s">
        <v>1429</v>
      </c>
      <c r="J53" s="5">
        <v>73958.5</v>
      </c>
      <c r="K53" s="5">
        <v>73958.5</v>
      </c>
      <c r="L53" s="5">
        <v>73958.5</v>
      </c>
      <c r="M53" s="5"/>
      <c r="N53"/>
      <c r="O53" s="38"/>
      <c r="P53" s="43"/>
      <c r="Q53" s="64"/>
      <c r="R53" s="8" t="str">
        <f t="shared" si="7"/>
        <v/>
      </c>
      <c r="S53" s="7" t="str">
        <f t="shared" si="8"/>
        <v/>
      </c>
      <c r="T53" s="9"/>
      <c r="U53" s="3" t="str">
        <f t="shared" si="9"/>
        <v/>
      </c>
      <c r="V53" s="3" t="str">
        <f t="shared" si="10"/>
        <v/>
      </c>
      <c r="W53" s="3" t="str">
        <f t="shared" si="11"/>
        <v/>
      </c>
      <c r="X53" s="83" t="str">
        <f t="shared" si="12"/>
        <v/>
      </c>
      <c r="Y53" s="3" t="str">
        <f t="shared" si="13"/>
        <v/>
      </c>
      <c r="Z53" s="3" t="str">
        <f t="shared" si="14"/>
        <v/>
      </c>
      <c r="AA53" s="12" t="str">
        <f t="shared" si="15"/>
        <v/>
      </c>
      <c r="AB53" s="12" t="str">
        <f t="shared" si="16"/>
        <v/>
      </c>
      <c r="AC53" s="12" t="str">
        <f t="shared" si="17"/>
        <v/>
      </c>
      <c r="AD53" t="str">
        <f t="shared" si="18"/>
        <v/>
      </c>
      <c r="AE53" t="str">
        <f t="shared" si="19"/>
        <v/>
      </c>
      <c r="AF53" t="s">
        <v>343</v>
      </c>
    </row>
    <row r="54" spans="1:32" x14ac:dyDescent="0.25">
      <c r="A54" t="s">
        <v>0</v>
      </c>
      <c r="B54" t="s">
        <v>2</v>
      </c>
      <c r="C54" t="s">
        <v>1959</v>
      </c>
      <c r="D54" t="s">
        <v>1980</v>
      </c>
      <c r="E54" t="s">
        <v>8</v>
      </c>
      <c r="F54" s="2">
        <v>45087</v>
      </c>
      <c r="G54" t="s">
        <v>88</v>
      </c>
      <c r="H54" t="s">
        <v>175</v>
      </c>
      <c r="I54" t="s">
        <v>192</v>
      </c>
      <c r="J54" s="5">
        <v>477990</v>
      </c>
      <c r="K54" s="5">
        <v>477990</v>
      </c>
      <c r="L54" s="5">
        <v>477990</v>
      </c>
      <c r="M54" s="5"/>
      <c r="N54"/>
      <c r="O54" s="38"/>
      <c r="P54" s="43"/>
      <c r="Q54" s="64"/>
      <c r="R54" s="8" t="str">
        <f t="shared" si="7"/>
        <v/>
      </c>
      <c r="S54" s="7" t="str">
        <f t="shared" si="8"/>
        <v/>
      </c>
      <c r="T54" s="9"/>
      <c r="U54" s="3" t="str">
        <f t="shared" si="9"/>
        <v/>
      </c>
      <c r="V54" s="3" t="str">
        <f t="shared" si="10"/>
        <v/>
      </c>
      <c r="W54" s="3" t="str">
        <f t="shared" si="11"/>
        <v/>
      </c>
      <c r="X54" s="83" t="str">
        <f t="shared" si="12"/>
        <v/>
      </c>
      <c r="Y54" s="3" t="str">
        <f t="shared" si="13"/>
        <v/>
      </c>
      <c r="Z54" s="3" t="str">
        <f t="shared" si="14"/>
        <v/>
      </c>
      <c r="AA54" s="12" t="str">
        <f t="shared" si="15"/>
        <v/>
      </c>
      <c r="AB54" s="12" t="str">
        <f t="shared" si="16"/>
        <v/>
      </c>
      <c r="AC54" s="12" t="str">
        <f t="shared" si="17"/>
        <v/>
      </c>
      <c r="AD54" t="str">
        <f t="shared" si="18"/>
        <v/>
      </c>
      <c r="AE54" t="str">
        <f t="shared" si="19"/>
        <v/>
      </c>
      <c r="AF54" t="s">
        <v>343</v>
      </c>
    </row>
    <row r="55" spans="1:32" x14ac:dyDescent="0.25">
      <c r="A55" t="s">
        <v>0</v>
      </c>
      <c r="B55" t="s">
        <v>2</v>
      </c>
      <c r="C55" t="s">
        <v>1959</v>
      </c>
      <c r="D55" t="s">
        <v>1980</v>
      </c>
      <c r="E55" t="s">
        <v>8</v>
      </c>
      <c r="F55" s="2">
        <v>45174</v>
      </c>
      <c r="G55" t="s">
        <v>361</v>
      </c>
      <c r="H55" t="s">
        <v>175</v>
      </c>
      <c r="I55" t="s">
        <v>192</v>
      </c>
      <c r="J55" s="5">
        <v>85880</v>
      </c>
      <c r="K55" s="5">
        <v>85880</v>
      </c>
      <c r="L55" s="5">
        <v>85880</v>
      </c>
      <c r="M55" s="5"/>
      <c r="N55"/>
      <c r="O55" s="38"/>
      <c r="P55" s="43"/>
      <c r="Q55" s="64"/>
      <c r="R55" s="8" t="str">
        <f t="shared" si="7"/>
        <v/>
      </c>
      <c r="S55" s="7" t="str">
        <f t="shared" si="8"/>
        <v/>
      </c>
      <c r="T55" s="9"/>
      <c r="U55" s="3" t="str">
        <f t="shared" si="9"/>
        <v/>
      </c>
      <c r="V55" s="3" t="str">
        <f t="shared" si="10"/>
        <v/>
      </c>
      <c r="W55" s="3" t="str">
        <f t="shared" si="11"/>
        <v/>
      </c>
      <c r="X55" s="83" t="str">
        <f t="shared" si="12"/>
        <v/>
      </c>
      <c r="Y55" s="3" t="str">
        <f t="shared" si="13"/>
        <v/>
      </c>
      <c r="Z55" s="3" t="str">
        <f t="shared" si="14"/>
        <v/>
      </c>
      <c r="AA55" s="12" t="str">
        <f t="shared" si="15"/>
        <v/>
      </c>
      <c r="AB55" s="12" t="str">
        <f t="shared" si="16"/>
        <v/>
      </c>
      <c r="AC55" s="12" t="str">
        <f t="shared" si="17"/>
        <v/>
      </c>
      <c r="AD55" t="str">
        <f t="shared" si="18"/>
        <v/>
      </c>
      <c r="AE55" t="str">
        <f t="shared" si="19"/>
        <v/>
      </c>
      <c r="AF55" t="s">
        <v>343</v>
      </c>
    </row>
    <row r="56" spans="1:32" x14ac:dyDescent="0.25">
      <c r="A56" t="s">
        <v>0</v>
      </c>
      <c r="B56" t="s">
        <v>2</v>
      </c>
      <c r="C56" t="s">
        <v>1959</v>
      </c>
      <c r="D56" t="s">
        <v>1981</v>
      </c>
      <c r="E56" t="s">
        <v>20</v>
      </c>
      <c r="F56" s="2">
        <v>45334</v>
      </c>
      <c r="G56" t="s">
        <v>750</v>
      </c>
      <c r="H56" t="s">
        <v>178</v>
      </c>
      <c r="I56" t="s">
        <v>192</v>
      </c>
      <c r="J56" s="5">
        <v>90400</v>
      </c>
      <c r="K56" s="5">
        <v>90400</v>
      </c>
      <c r="L56" s="5">
        <v>90400</v>
      </c>
      <c r="M56" s="5"/>
      <c r="N56"/>
      <c r="O56" s="38" t="s">
        <v>2083</v>
      </c>
      <c r="P56" s="43"/>
      <c r="Q56" s="64" t="s">
        <v>1569</v>
      </c>
      <c r="R56" s="8" t="str">
        <f t="shared" si="7"/>
        <v>Servicios de Grúa por FR Carretera - TURINTEL</v>
      </c>
      <c r="S56" s="7" t="str">
        <f t="shared" si="8"/>
        <v/>
      </c>
      <c r="T56" s="9"/>
      <c r="U56" s="3" t="str">
        <f t="shared" si="9"/>
        <v>CILT</v>
      </c>
      <c r="V56" s="3" t="str">
        <f t="shared" si="10"/>
        <v>CRC</v>
      </c>
      <c r="W56" s="3" t="str">
        <f t="shared" si="11"/>
        <v>GRUAS ARCAZUL S.A.</v>
      </c>
      <c r="X56" s="83">
        <f t="shared" si="12"/>
        <v>45334</v>
      </c>
      <c r="Y56" s="3" t="str">
        <f t="shared" si="13"/>
        <v>6188</v>
      </c>
      <c r="Z56" s="3" t="str">
        <f t="shared" si="14"/>
        <v>31 A 60</v>
      </c>
      <c r="AA56" s="12">
        <f t="shared" si="15"/>
        <v>90400</v>
      </c>
      <c r="AB56" s="12">
        <f t="shared" si="16"/>
        <v>90400</v>
      </c>
      <c r="AC56" s="12" t="str">
        <f t="shared" si="17"/>
        <v/>
      </c>
      <c r="AD56" t="str">
        <f t="shared" si="18"/>
        <v>04-06-01</v>
      </c>
      <c r="AE56" t="str">
        <f t="shared" si="19"/>
        <v>Servicios de Grúa por FR Carretera - TURINTEL</v>
      </c>
      <c r="AF56" t="s">
        <v>343</v>
      </c>
    </row>
    <row r="57" spans="1:32" x14ac:dyDescent="0.25">
      <c r="A57" t="s">
        <v>0</v>
      </c>
      <c r="B57" t="s">
        <v>2</v>
      </c>
      <c r="C57" t="s">
        <v>1959</v>
      </c>
      <c r="D57" t="s">
        <v>1981</v>
      </c>
      <c r="E57" t="s">
        <v>20</v>
      </c>
      <c r="F57" s="2">
        <v>45335</v>
      </c>
      <c r="G57" t="s">
        <v>751</v>
      </c>
      <c r="H57" t="s">
        <v>178</v>
      </c>
      <c r="I57" t="s">
        <v>192</v>
      </c>
      <c r="J57" s="5">
        <v>79100</v>
      </c>
      <c r="K57" s="5">
        <v>79100</v>
      </c>
      <c r="L57" s="5">
        <v>79100</v>
      </c>
      <c r="M57" s="5"/>
      <c r="N57"/>
      <c r="O57" s="38" t="s">
        <v>2083</v>
      </c>
      <c r="P57" s="43"/>
      <c r="Q57" s="64" t="s">
        <v>1569</v>
      </c>
      <c r="R57" s="8" t="str">
        <f t="shared" si="7"/>
        <v>Servicios de Grúa por FR Carretera - TURINTEL</v>
      </c>
      <c r="S57" s="7" t="str">
        <f t="shared" si="8"/>
        <v/>
      </c>
      <c r="T57" s="9"/>
      <c r="U57" s="3" t="str">
        <f t="shared" si="9"/>
        <v>CILT</v>
      </c>
      <c r="V57" s="3" t="str">
        <f t="shared" si="10"/>
        <v>CRC</v>
      </c>
      <c r="W57" s="3" t="str">
        <f t="shared" si="11"/>
        <v>GRUAS ARCAZUL S.A.</v>
      </c>
      <c r="X57" s="83">
        <f t="shared" si="12"/>
        <v>45335</v>
      </c>
      <c r="Y57" s="3" t="str">
        <f t="shared" si="13"/>
        <v>6195</v>
      </c>
      <c r="Z57" s="3" t="str">
        <f t="shared" si="14"/>
        <v>31 A 60</v>
      </c>
      <c r="AA57" s="12">
        <f t="shared" si="15"/>
        <v>79100</v>
      </c>
      <c r="AB57" s="12">
        <f t="shared" si="16"/>
        <v>79100</v>
      </c>
      <c r="AC57" s="12" t="str">
        <f t="shared" si="17"/>
        <v/>
      </c>
      <c r="AD57" t="str">
        <f t="shared" si="18"/>
        <v>04-06-01</v>
      </c>
      <c r="AE57" t="str">
        <f t="shared" si="19"/>
        <v>Servicios de Grúa por FR Carretera - TURINTEL</v>
      </c>
      <c r="AF57" t="s">
        <v>343</v>
      </c>
    </row>
    <row r="58" spans="1:32" x14ac:dyDescent="0.25">
      <c r="A58" t="s">
        <v>0</v>
      </c>
      <c r="B58" t="s">
        <v>2</v>
      </c>
      <c r="C58" t="s">
        <v>1959</v>
      </c>
      <c r="D58" t="s">
        <v>1981</v>
      </c>
      <c r="E58" t="s">
        <v>20</v>
      </c>
      <c r="F58" s="2">
        <v>45337</v>
      </c>
      <c r="G58" t="s">
        <v>752</v>
      </c>
      <c r="H58" t="s">
        <v>178</v>
      </c>
      <c r="I58" t="s">
        <v>192</v>
      </c>
      <c r="J58" s="5">
        <v>79100</v>
      </c>
      <c r="K58" s="5">
        <v>79100</v>
      </c>
      <c r="L58" s="5">
        <v>79100</v>
      </c>
      <c r="M58" s="5"/>
      <c r="N58"/>
      <c r="O58" s="38" t="s">
        <v>2083</v>
      </c>
      <c r="P58" s="43"/>
      <c r="Q58" s="64" t="s">
        <v>1569</v>
      </c>
      <c r="R58" s="8" t="str">
        <f t="shared" si="7"/>
        <v>Servicios de Grúa por FR Carretera - TURINTEL</v>
      </c>
      <c r="S58" s="7" t="str">
        <f t="shared" si="8"/>
        <v/>
      </c>
      <c r="T58" s="9"/>
      <c r="U58" s="3" t="str">
        <f t="shared" si="9"/>
        <v>CILT</v>
      </c>
      <c r="V58" s="3" t="str">
        <f t="shared" si="10"/>
        <v>CRC</v>
      </c>
      <c r="W58" s="3" t="str">
        <f t="shared" si="11"/>
        <v>GRUAS ARCAZUL S.A.</v>
      </c>
      <c r="X58" s="83">
        <f t="shared" si="12"/>
        <v>45337</v>
      </c>
      <c r="Y58" s="3" t="str">
        <f t="shared" si="13"/>
        <v>6215</v>
      </c>
      <c r="Z58" s="3" t="str">
        <f t="shared" si="14"/>
        <v>31 A 60</v>
      </c>
      <c r="AA58" s="12">
        <f t="shared" si="15"/>
        <v>79100</v>
      </c>
      <c r="AB58" s="12">
        <f t="shared" si="16"/>
        <v>79100</v>
      </c>
      <c r="AC58" s="12" t="str">
        <f t="shared" si="17"/>
        <v/>
      </c>
      <c r="AD58" t="str">
        <f t="shared" si="18"/>
        <v>04-06-01</v>
      </c>
      <c r="AE58" t="str">
        <f t="shared" si="19"/>
        <v>Servicios de Grúa por FR Carretera - TURINTEL</v>
      </c>
      <c r="AF58" t="s">
        <v>343</v>
      </c>
    </row>
    <row r="59" spans="1:32" x14ac:dyDescent="0.25">
      <c r="A59" t="s">
        <v>0</v>
      </c>
      <c r="B59" t="s">
        <v>2</v>
      </c>
      <c r="C59" t="s">
        <v>1959</v>
      </c>
      <c r="D59" t="s">
        <v>1981</v>
      </c>
      <c r="E59" t="s">
        <v>20</v>
      </c>
      <c r="F59" s="2">
        <v>45342</v>
      </c>
      <c r="G59" t="s">
        <v>753</v>
      </c>
      <c r="H59" t="s">
        <v>178</v>
      </c>
      <c r="I59" t="s">
        <v>404</v>
      </c>
      <c r="J59" s="5">
        <v>79100</v>
      </c>
      <c r="K59" s="5">
        <v>79100</v>
      </c>
      <c r="L59" s="5">
        <v>79100</v>
      </c>
      <c r="M59" s="5"/>
      <c r="N59"/>
      <c r="O59" s="38"/>
      <c r="P59" s="43"/>
      <c r="Q59" s="64"/>
      <c r="R59" s="8" t="str">
        <f t="shared" si="7"/>
        <v/>
      </c>
      <c r="S59" s="7" t="str">
        <f t="shared" si="8"/>
        <v/>
      </c>
      <c r="T59" s="9"/>
      <c r="U59" s="3" t="str">
        <f t="shared" si="9"/>
        <v/>
      </c>
      <c r="V59" s="3" t="str">
        <f t="shared" si="10"/>
        <v/>
      </c>
      <c r="W59" s="3" t="str">
        <f t="shared" si="11"/>
        <v/>
      </c>
      <c r="X59" s="83" t="str">
        <f t="shared" si="12"/>
        <v/>
      </c>
      <c r="Y59" s="3" t="str">
        <f t="shared" si="13"/>
        <v/>
      </c>
      <c r="Z59" s="3" t="str">
        <f t="shared" si="14"/>
        <v/>
      </c>
      <c r="AA59" s="12" t="str">
        <f t="shared" si="15"/>
        <v/>
      </c>
      <c r="AB59" s="12" t="str">
        <f t="shared" si="16"/>
        <v/>
      </c>
      <c r="AC59" s="12" t="str">
        <f t="shared" si="17"/>
        <v/>
      </c>
      <c r="AD59" t="str">
        <f t="shared" si="18"/>
        <v/>
      </c>
      <c r="AE59" t="str">
        <f t="shared" si="19"/>
        <v/>
      </c>
      <c r="AF59" t="s">
        <v>343</v>
      </c>
    </row>
    <row r="60" spans="1:32" x14ac:dyDescent="0.25">
      <c r="A60" t="s">
        <v>0</v>
      </c>
      <c r="B60" t="s">
        <v>2</v>
      </c>
      <c r="C60" t="s">
        <v>1959</v>
      </c>
      <c r="D60" t="s">
        <v>1981</v>
      </c>
      <c r="E60" t="s">
        <v>20</v>
      </c>
      <c r="F60" s="2">
        <v>45343</v>
      </c>
      <c r="G60" t="s">
        <v>754</v>
      </c>
      <c r="H60" t="s">
        <v>178</v>
      </c>
      <c r="I60" t="s">
        <v>404</v>
      </c>
      <c r="J60" s="5">
        <v>79100</v>
      </c>
      <c r="K60" s="5">
        <v>79100</v>
      </c>
      <c r="L60" s="5">
        <v>79100</v>
      </c>
      <c r="M60" s="5"/>
      <c r="N60"/>
      <c r="O60" s="38"/>
      <c r="P60" s="43"/>
      <c r="Q60" s="64"/>
      <c r="R60" s="8" t="str">
        <f t="shared" si="7"/>
        <v/>
      </c>
      <c r="S60" s="7" t="str">
        <f t="shared" si="8"/>
        <v/>
      </c>
      <c r="T60" s="9"/>
      <c r="U60" s="3" t="str">
        <f t="shared" si="9"/>
        <v/>
      </c>
      <c r="V60" s="3" t="str">
        <f t="shared" si="10"/>
        <v/>
      </c>
      <c r="W60" s="3" t="str">
        <f t="shared" si="11"/>
        <v/>
      </c>
      <c r="X60" s="83" t="str">
        <f t="shared" si="12"/>
        <v/>
      </c>
      <c r="Y60" s="3" t="str">
        <f t="shared" si="13"/>
        <v/>
      </c>
      <c r="Z60" s="3" t="str">
        <f t="shared" si="14"/>
        <v/>
      </c>
      <c r="AA60" s="12" t="str">
        <f t="shared" si="15"/>
        <v/>
      </c>
      <c r="AB60" s="12" t="str">
        <f t="shared" si="16"/>
        <v/>
      </c>
      <c r="AC60" s="12" t="str">
        <f t="shared" si="17"/>
        <v/>
      </c>
      <c r="AD60" t="str">
        <f t="shared" si="18"/>
        <v/>
      </c>
      <c r="AE60" t="str">
        <f t="shared" si="19"/>
        <v/>
      </c>
      <c r="AF60" t="s">
        <v>343</v>
      </c>
    </row>
    <row r="61" spans="1:32" x14ac:dyDescent="0.25">
      <c r="A61" t="s">
        <v>0</v>
      </c>
      <c r="B61" t="s">
        <v>2</v>
      </c>
      <c r="C61" t="s">
        <v>1959</v>
      </c>
      <c r="D61" t="s">
        <v>1981</v>
      </c>
      <c r="E61" t="s">
        <v>20</v>
      </c>
      <c r="F61" s="2">
        <v>45352</v>
      </c>
      <c r="G61" t="s">
        <v>1342</v>
      </c>
      <c r="H61" t="s">
        <v>176</v>
      </c>
      <c r="I61" t="s">
        <v>404</v>
      </c>
      <c r="J61" s="5">
        <v>79100</v>
      </c>
      <c r="K61" s="5">
        <v>79100</v>
      </c>
      <c r="L61" s="5">
        <v>79100</v>
      </c>
      <c r="M61" s="5"/>
      <c r="N61"/>
      <c r="O61" s="38"/>
      <c r="P61" s="43"/>
      <c r="Q61" s="64"/>
      <c r="R61" s="8" t="str">
        <f t="shared" si="7"/>
        <v/>
      </c>
      <c r="S61" s="7" t="str">
        <f t="shared" si="8"/>
        <v/>
      </c>
      <c r="T61" s="9"/>
      <c r="U61" s="3" t="str">
        <f t="shared" si="9"/>
        <v/>
      </c>
      <c r="V61" s="3" t="str">
        <f t="shared" si="10"/>
        <v/>
      </c>
      <c r="W61" s="3" t="str">
        <f t="shared" si="11"/>
        <v/>
      </c>
      <c r="X61" s="83" t="str">
        <f t="shared" si="12"/>
        <v/>
      </c>
      <c r="Y61" s="3" t="str">
        <f t="shared" si="13"/>
        <v/>
      </c>
      <c r="Z61" s="3" t="str">
        <f t="shared" si="14"/>
        <v/>
      </c>
      <c r="AA61" s="12" t="str">
        <f t="shared" si="15"/>
        <v/>
      </c>
      <c r="AB61" s="12" t="str">
        <f t="shared" si="16"/>
        <v/>
      </c>
      <c r="AC61" s="12" t="str">
        <f t="shared" si="17"/>
        <v/>
      </c>
      <c r="AD61" t="str">
        <f t="shared" si="18"/>
        <v/>
      </c>
      <c r="AE61" t="str">
        <f t="shared" si="19"/>
        <v/>
      </c>
      <c r="AF61" t="s">
        <v>343</v>
      </c>
    </row>
    <row r="62" spans="1:32" x14ac:dyDescent="0.25">
      <c r="A62" t="s">
        <v>0</v>
      </c>
      <c r="B62" t="s">
        <v>2</v>
      </c>
      <c r="C62" t="s">
        <v>1959</v>
      </c>
      <c r="D62" t="s">
        <v>1981</v>
      </c>
      <c r="E62" t="s">
        <v>20</v>
      </c>
      <c r="F62" s="2">
        <v>45359</v>
      </c>
      <c r="G62" t="s">
        <v>1408</v>
      </c>
      <c r="H62" t="s">
        <v>176</v>
      </c>
      <c r="I62" t="s">
        <v>404</v>
      </c>
      <c r="J62" s="5">
        <v>146900</v>
      </c>
      <c r="K62" s="5">
        <v>146900</v>
      </c>
      <c r="L62" s="5">
        <v>146900</v>
      </c>
      <c r="M62" s="5"/>
      <c r="N62"/>
      <c r="O62" s="38"/>
      <c r="P62" s="43"/>
      <c r="Q62" s="64"/>
      <c r="R62" s="8" t="str">
        <f t="shared" si="7"/>
        <v/>
      </c>
      <c r="S62" s="7" t="str">
        <f t="shared" si="8"/>
        <v/>
      </c>
      <c r="T62" s="9"/>
      <c r="U62" s="3" t="str">
        <f t="shared" si="9"/>
        <v/>
      </c>
      <c r="V62" s="3" t="str">
        <f t="shared" si="10"/>
        <v/>
      </c>
      <c r="W62" s="3" t="str">
        <f t="shared" si="11"/>
        <v/>
      </c>
      <c r="X62" s="83" t="str">
        <f t="shared" si="12"/>
        <v/>
      </c>
      <c r="Y62" s="3" t="str">
        <f t="shared" si="13"/>
        <v/>
      </c>
      <c r="Z62" s="3" t="str">
        <f t="shared" si="14"/>
        <v/>
      </c>
      <c r="AA62" s="12" t="str">
        <f t="shared" si="15"/>
        <v/>
      </c>
      <c r="AB62" s="12" t="str">
        <f t="shared" si="16"/>
        <v/>
      </c>
      <c r="AC62" s="12" t="str">
        <f t="shared" si="17"/>
        <v/>
      </c>
      <c r="AD62" t="str">
        <f t="shared" si="18"/>
        <v/>
      </c>
      <c r="AE62" t="str">
        <f t="shared" si="19"/>
        <v/>
      </c>
      <c r="AF62" t="s">
        <v>343</v>
      </c>
    </row>
    <row r="63" spans="1:32" x14ac:dyDescent="0.25">
      <c r="A63" t="s">
        <v>0</v>
      </c>
      <c r="B63" t="s">
        <v>2</v>
      </c>
      <c r="C63" t="s">
        <v>1959</v>
      </c>
      <c r="D63" t="s">
        <v>1981</v>
      </c>
      <c r="E63" t="s">
        <v>20</v>
      </c>
      <c r="F63" s="2">
        <v>45362</v>
      </c>
      <c r="G63" t="s">
        <v>1409</v>
      </c>
      <c r="H63" t="s">
        <v>176</v>
      </c>
      <c r="I63" t="s">
        <v>404</v>
      </c>
      <c r="J63" s="5">
        <v>79100</v>
      </c>
      <c r="K63" s="5">
        <v>79100</v>
      </c>
      <c r="L63" s="5">
        <v>79100</v>
      </c>
      <c r="M63" s="5"/>
      <c r="N63"/>
      <c r="O63" s="38"/>
      <c r="P63" s="43"/>
      <c r="Q63" s="64"/>
      <c r="R63" s="8" t="str">
        <f t="shared" si="7"/>
        <v/>
      </c>
      <c r="S63" s="7" t="str">
        <f t="shared" si="8"/>
        <v/>
      </c>
      <c r="T63" s="9"/>
      <c r="U63" s="3" t="str">
        <f t="shared" si="9"/>
        <v/>
      </c>
      <c r="V63" s="3" t="str">
        <f t="shared" si="10"/>
        <v/>
      </c>
      <c r="W63" s="3" t="str">
        <f t="shared" si="11"/>
        <v/>
      </c>
      <c r="X63" s="83" t="str">
        <f t="shared" si="12"/>
        <v/>
      </c>
      <c r="Y63" s="3" t="str">
        <f t="shared" si="13"/>
        <v/>
      </c>
      <c r="Z63" s="3" t="str">
        <f t="shared" si="14"/>
        <v/>
      </c>
      <c r="AA63" s="12" t="str">
        <f t="shared" si="15"/>
        <v/>
      </c>
      <c r="AB63" s="12" t="str">
        <f t="shared" si="16"/>
        <v/>
      </c>
      <c r="AC63" s="12" t="str">
        <f t="shared" si="17"/>
        <v/>
      </c>
      <c r="AD63" t="str">
        <f t="shared" si="18"/>
        <v/>
      </c>
      <c r="AE63" t="str">
        <f t="shared" si="19"/>
        <v/>
      </c>
      <c r="AF63" t="s">
        <v>343</v>
      </c>
    </row>
    <row r="64" spans="1:32" x14ac:dyDescent="0.25">
      <c r="A64" t="s">
        <v>0</v>
      </c>
      <c r="B64" t="s">
        <v>2</v>
      </c>
      <c r="C64" t="s">
        <v>1959</v>
      </c>
      <c r="D64" t="s">
        <v>1981</v>
      </c>
      <c r="E64" t="s">
        <v>20</v>
      </c>
      <c r="F64" s="2">
        <v>45365</v>
      </c>
      <c r="G64" t="s">
        <v>1410</v>
      </c>
      <c r="H64" t="s">
        <v>176</v>
      </c>
      <c r="I64" t="s">
        <v>404</v>
      </c>
      <c r="J64" s="5">
        <v>79100</v>
      </c>
      <c r="K64" s="5">
        <v>79100</v>
      </c>
      <c r="L64" s="5">
        <v>79100</v>
      </c>
      <c r="M64" s="5"/>
      <c r="N64"/>
      <c r="O64" s="38"/>
      <c r="P64" s="43"/>
      <c r="Q64" s="64"/>
      <c r="R64" s="8" t="str">
        <f t="shared" si="7"/>
        <v/>
      </c>
      <c r="S64" s="7" t="str">
        <f t="shared" si="8"/>
        <v/>
      </c>
      <c r="T64" s="9"/>
      <c r="U64" s="3" t="str">
        <f t="shared" si="9"/>
        <v/>
      </c>
      <c r="V64" s="3" t="str">
        <f t="shared" si="10"/>
        <v/>
      </c>
      <c r="W64" s="3" t="str">
        <f t="shared" si="11"/>
        <v/>
      </c>
      <c r="X64" s="83" t="str">
        <f t="shared" si="12"/>
        <v/>
      </c>
      <c r="Y64" s="3" t="str">
        <f t="shared" si="13"/>
        <v/>
      </c>
      <c r="Z64" s="3" t="str">
        <f t="shared" si="14"/>
        <v/>
      </c>
      <c r="AA64" s="12" t="str">
        <f t="shared" si="15"/>
        <v/>
      </c>
      <c r="AB64" s="12" t="str">
        <f t="shared" si="16"/>
        <v/>
      </c>
      <c r="AC64" s="12" t="str">
        <f t="shared" si="17"/>
        <v/>
      </c>
      <c r="AD64" t="str">
        <f t="shared" si="18"/>
        <v/>
      </c>
      <c r="AE64" t="str">
        <f t="shared" si="19"/>
        <v/>
      </c>
      <c r="AF64" t="s">
        <v>343</v>
      </c>
    </row>
    <row r="65" spans="1:32" x14ac:dyDescent="0.25">
      <c r="A65" t="s">
        <v>0</v>
      </c>
      <c r="B65" t="s">
        <v>2</v>
      </c>
      <c r="C65" t="s">
        <v>1959</v>
      </c>
      <c r="D65" t="s">
        <v>1981</v>
      </c>
      <c r="E65" t="s">
        <v>20</v>
      </c>
      <c r="F65" s="2">
        <v>45365</v>
      </c>
      <c r="G65" t="s">
        <v>1411</v>
      </c>
      <c r="H65" t="s">
        <v>176</v>
      </c>
      <c r="I65" t="s">
        <v>404</v>
      </c>
      <c r="J65" s="5">
        <v>79100</v>
      </c>
      <c r="K65" s="5">
        <v>79100</v>
      </c>
      <c r="L65" s="5">
        <v>79100</v>
      </c>
      <c r="M65" s="5"/>
      <c r="N65"/>
      <c r="O65" s="38"/>
      <c r="P65" s="43"/>
      <c r="Q65" s="64"/>
      <c r="R65" s="8" t="str">
        <f t="shared" si="7"/>
        <v/>
      </c>
      <c r="S65" s="7" t="str">
        <f t="shared" si="8"/>
        <v/>
      </c>
      <c r="T65" s="9"/>
      <c r="U65" s="3" t="str">
        <f t="shared" si="9"/>
        <v/>
      </c>
      <c r="V65" s="3" t="str">
        <f t="shared" si="10"/>
        <v/>
      </c>
      <c r="W65" s="3" t="str">
        <f t="shared" si="11"/>
        <v/>
      </c>
      <c r="X65" s="83" t="str">
        <f t="shared" si="12"/>
        <v/>
      </c>
      <c r="Y65" s="3" t="str">
        <f t="shared" si="13"/>
        <v/>
      </c>
      <c r="Z65" s="3" t="str">
        <f t="shared" si="14"/>
        <v/>
      </c>
      <c r="AA65" s="12" t="str">
        <f t="shared" si="15"/>
        <v/>
      </c>
      <c r="AB65" s="12" t="str">
        <f t="shared" si="16"/>
        <v/>
      </c>
      <c r="AC65" s="12" t="str">
        <f t="shared" si="17"/>
        <v/>
      </c>
      <c r="AD65" t="str">
        <f t="shared" si="18"/>
        <v/>
      </c>
      <c r="AE65" t="str">
        <f t="shared" si="19"/>
        <v/>
      </c>
      <c r="AF65" t="s">
        <v>343</v>
      </c>
    </row>
    <row r="66" spans="1:32" x14ac:dyDescent="0.25">
      <c r="A66" t="s">
        <v>0</v>
      </c>
      <c r="B66" t="s">
        <v>2</v>
      </c>
      <c r="C66" t="s">
        <v>1959</v>
      </c>
      <c r="D66" t="s">
        <v>1981</v>
      </c>
      <c r="E66" t="s">
        <v>20</v>
      </c>
      <c r="F66" s="2">
        <v>45365</v>
      </c>
      <c r="G66" t="s">
        <v>1412</v>
      </c>
      <c r="H66" t="s">
        <v>176</v>
      </c>
      <c r="I66" t="s">
        <v>404</v>
      </c>
      <c r="J66" s="5">
        <v>79100</v>
      </c>
      <c r="K66" s="5">
        <v>79100</v>
      </c>
      <c r="L66" s="5">
        <v>79100</v>
      </c>
      <c r="M66" s="5"/>
      <c r="N66"/>
      <c r="O66" s="38"/>
      <c r="P66" s="43"/>
      <c r="Q66" s="64"/>
      <c r="R66" s="8" t="str">
        <f t="shared" si="7"/>
        <v/>
      </c>
      <c r="S66" s="7" t="str">
        <f t="shared" si="8"/>
        <v/>
      </c>
      <c r="T66" s="9"/>
      <c r="U66" s="3" t="str">
        <f t="shared" si="9"/>
        <v/>
      </c>
      <c r="V66" s="3" t="str">
        <f t="shared" si="10"/>
        <v/>
      </c>
      <c r="W66" s="3" t="str">
        <f t="shared" si="11"/>
        <v/>
      </c>
      <c r="X66" s="83" t="str">
        <f t="shared" si="12"/>
        <v/>
      </c>
      <c r="Y66" s="3" t="str">
        <f t="shared" si="13"/>
        <v/>
      </c>
      <c r="Z66" s="3" t="str">
        <f t="shared" si="14"/>
        <v/>
      </c>
      <c r="AA66" s="12" t="str">
        <f t="shared" si="15"/>
        <v/>
      </c>
      <c r="AB66" s="12" t="str">
        <f t="shared" si="16"/>
        <v/>
      </c>
      <c r="AC66" s="12" t="str">
        <f t="shared" si="17"/>
        <v/>
      </c>
      <c r="AD66" t="str">
        <f t="shared" si="18"/>
        <v/>
      </c>
      <c r="AE66" t="str">
        <f t="shared" si="19"/>
        <v/>
      </c>
      <c r="AF66" t="s">
        <v>343</v>
      </c>
    </row>
    <row r="67" spans="1:32" x14ac:dyDescent="0.25">
      <c r="A67" t="s">
        <v>0</v>
      </c>
      <c r="B67" t="s">
        <v>2</v>
      </c>
      <c r="C67" t="s">
        <v>1959</v>
      </c>
      <c r="D67" t="s">
        <v>1981</v>
      </c>
      <c r="E67" t="s">
        <v>20</v>
      </c>
      <c r="F67" s="2">
        <v>45367</v>
      </c>
      <c r="G67" t="s">
        <v>1692</v>
      </c>
      <c r="H67" t="s">
        <v>176</v>
      </c>
      <c r="I67" t="s">
        <v>404</v>
      </c>
      <c r="J67" s="5">
        <v>79100</v>
      </c>
      <c r="K67" s="5">
        <v>79100</v>
      </c>
      <c r="L67" s="5">
        <v>79100</v>
      </c>
      <c r="M67" s="5"/>
      <c r="N67"/>
      <c r="O67" s="38"/>
      <c r="P67" s="43"/>
      <c r="Q67" s="64"/>
      <c r="R67" s="8" t="str">
        <f t="shared" si="7"/>
        <v/>
      </c>
      <c r="S67" s="7" t="str">
        <f t="shared" si="8"/>
        <v/>
      </c>
      <c r="T67" s="9"/>
      <c r="U67" s="3" t="str">
        <f t="shared" si="9"/>
        <v/>
      </c>
      <c r="V67" s="3" t="str">
        <f t="shared" si="10"/>
        <v/>
      </c>
      <c r="W67" s="3" t="str">
        <f t="shared" si="11"/>
        <v/>
      </c>
      <c r="X67" s="83" t="str">
        <f t="shared" si="12"/>
        <v/>
      </c>
      <c r="Y67" s="3" t="str">
        <f t="shared" si="13"/>
        <v/>
      </c>
      <c r="Z67" s="3" t="str">
        <f t="shared" si="14"/>
        <v/>
      </c>
      <c r="AA67" s="12" t="str">
        <f t="shared" si="15"/>
        <v/>
      </c>
      <c r="AB67" s="12" t="str">
        <f t="shared" si="16"/>
        <v/>
      </c>
      <c r="AC67" s="12" t="str">
        <f t="shared" si="17"/>
        <v/>
      </c>
      <c r="AD67" t="str">
        <f t="shared" si="18"/>
        <v/>
      </c>
      <c r="AE67" t="str">
        <f t="shared" si="19"/>
        <v/>
      </c>
      <c r="AF67" t="s">
        <v>343</v>
      </c>
    </row>
    <row r="68" spans="1:32" x14ac:dyDescent="0.25">
      <c r="A68" t="s">
        <v>0</v>
      </c>
      <c r="B68" t="s">
        <v>2</v>
      </c>
      <c r="C68" t="s">
        <v>1959</v>
      </c>
      <c r="D68" t="s">
        <v>1981</v>
      </c>
      <c r="E68" t="s">
        <v>20</v>
      </c>
      <c r="F68" s="2">
        <v>45369</v>
      </c>
      <c r="G68" t="s">
        <v>1693</v>
      </c>
      <c r="H68" t="s">
        <v>176</v>
      </c>
      <c r="I68" t="s">
        <v>404</v>
      </c>
      <c r="J68" s="5">
        <v>79100</v>
      </c>
      <c r="K68" s="5">
        <v>79100</v>
      </c>
      <c r="L68" s="5">
        <v>79100</v>
      </c>
      <c r="M68" s="5"/>
      <c r="N68"/>
      <c r="O68" s="38"/>
      <c r="P68" s="43"/>
      <c r="Q68" s="64"/>
      <c r="R68" s="8" t="str">
        <f t="shared" si="7"/>
        <v/>
      </c>
      <c r="S68" s="7" t="str">
        <f t="shared" si="8"/>
        <v/>
      </c>
      <c r="T68" s="9"/>
      <c r="U68" s="3" t="str">
        <f t="shared" si="9"/>
        <v/>
      </c>
      <c r="V68" s="3" t="str">
        <f t="shared" si="10"/>
        <v/>
      </c>
      <c r="W68" s="3" t="str">
        <f t="shared" si="11"/>
        <v/>
      </c>
      <c r="X68" s="83" t="str">
        <f t="shared" si="12"/>
        <v/>
      </c>
      <c r="Y68" s="3" t="str">
        <f t="shared" si="13"/>
        <v/>
      </c>
      <c r="Z68" s="3" t="str">
        <f t="shared" si="14"/>
        <v/>
      </c>
      <c r="AA68" s="12" t="str">
        <f t="shared" si="15"/>
        <v/>
      </c>
      <c r="AB68" s="12" t="str">
        <f t="shared" si="16"/>
        <v/>
      </c>
      <c r="AC68" s="12" t="str">
        <f t="shared" si="17"/>
        <v/>
      </c>
      <c r="AD68" t="str">
        <f t="shared" si="18"/>
        <v/>
      </c>
      <c r="AE68" t="str">
        <f t="shared" si="19"/>
        <v/>
      </c>
      <c r="AF68" t="s">
        <v>343</v>
      </c>
    </row>
    <row r="69" spans="1:32" x14ac:dyDescent="0.25">
      <c r="A69" t="s">
        <v>0</v>
      </c>
      <c r="B69" t="s">
        <v>2</v>
      </c>
      <c r="C69" t="s">
        <v>1959</v>
      </c>
      <c r="D69" t="s">
        <v>1981</v>
      </c>
      <c r="E69" t="s">
        <v>20</v>
      </c>
      <c r="F69" s="2">
        <v>45373</v>
      </c>
      <c r="G69" t="s">
        <v>1694</v>
      </c>
      <c r="H69" t="s">
        <v>176</v>
      </c>
      <c r="I69" t="s">
        <v>404</v>
      </c>
      <c r="J69" s="5">
        <v>79100</v>
      </c>
      <c r="K69" s="5">
        <v>79100</v>
      </c>
      <c r="L69" s="5">
        <v>79100</v>
      </c>
      <c r="M69" s="5"/>
      <c r="N69"/>
      <c r="O69" s="38"/>
      <c r="P69" s="43"/>
      <c r="Q69" s="64"/>
      <c r="R69" s="8" t="str">
        <f t="shared" si="7"/>
        <v/>
      </c>
      <c r="S69" s="7" t="str">
        <f t="shared" si="8"/>
        <v/>
      </c>
      <c r="T69" s="9"/>
      <c r="U69" s="3" t="str">
        <f t="shared" si="9"/>
        <v/>
      </c>
      <c r="V69" s="3" t="str">
        <f t="shared" si="10"/>
        <v/>
      </c>
      <c r="W69" s="3" t="str">
        <f t="shared" si="11"/>
        <v/>
      </c>
      <c r="X69" s="83" t="str">
        <f t="shared" si="12"/>
        <v/>
      </c>
      <c r="Y69" s="3" t="str">
        <f t="shared" si="13"/>
        <v/>
      </c>
      <c r="Z69" s="3" t="str">
        <f t="shared" si="14"/>
        <v/>
      </c>
      <c r="AA69" s="12" t="str">
        <f t="shared" si="15"/>
        <v/>
      </c>
      <c r="AB69" s="12" t="str">
        <f t="shared" si="16"/>
        <v/>
      </c>
      <c r="AC69" s="12" t="str">
        <f t="shared" si="17"/>
        <v/>
      </c>
      <c r="AD69" t="str">
        <f t="shared" si="18"/>
        <v/>
      </c>
      <c r="AE69" t="str">
        <f t="shared" si="19"/>
        <v/>
      </c>
      <c r="AF69" t="s">
        <v>343</v>
      </c>
    </row>
    <row r="70" spans="1:32" x14ac:dyDescent="0.25">
      <c r="A70" t="s">
        <v>0</v>
      </c>
      <c r="B70" t="s">
        <v>2</v>
      </c>
      <c r="C70" t="s">
        <v>1959</v>
      </c>
      <c r="D70" t="s">
        <v>1981</v>
      </c>
      <c r="E70" t="s">
        <v>20</v>
      </c>
      <c r="F70" s="2">
        <v>45373</v>
      </c>
      <c r="G70" t="s">
        <v>1695</v>
      </c>
      <c r="H70" t="s">
        <v>176</v>
      </c>
      <c r="I70" t="s">
        <v>404</v>
      </c>
      <c r="J70" s="5">
        <v>79100</v>
      </c>
      <c r="K70" s="5">
        <v>79100</v>
      </c>
      <c r="L70" s="5">
        <v>79100</v>
      </c>
      <c r="M70" s="5"/>
      <c r="N70"/>
      <c r="O70" s="38"/>
      <c r="P70" s="43"/>
      <c r="Q70" s="64"/>
      <c r="R70" s="8" t="str">
        <f t="shared" si="7"/>
        <v/>
      </c>
      <c r="S70" s="7" t="str">
        <f t="shared" si="8"/>
        <v/>
      </c>
      <c r="T70" s="9"/>
      <c r="U70" s="3" t="str">
        <f t="shared" si="9"/>
        <v/>
      </c>
      <c r="V70" s="3" t="str">
        <f t="shared" si="10"/>
        <v/>
      </c>
      <c r="W70" s="3" t="str">
        <f t="shared" si="11"/>
        <v/>
      </c>
      <c r="X70" s="83" t="str">
        <f t="shared" si="12"/>
        <v/>
      </c>
      <c r="Y70" s="3" t="str">
        <f t="shared" si="13"/>
        <v/>
      </c>
      <c r="Z70" s="3" t="str">
        <f t="shared" si="14"/>
        <v/>
      </c>
      <c r="AA70" s="12" t="str">
        <f t="shared" si="15"/>
        <v/>
      </c>
      <c r="AB70" s="12" t="str">
        <f t="shared" si="16"/>
        <v/>
      </c>
      <c r="AC70" s="12" t="str">
        <f t="shared" si="17"/>
        <v/>
      </c>
      <c r="AD70" t="str">
        <f t="shared" si="18"/>
        <v/>
      </c>
      <c r="AE70" t="str">
        <f t="shared" si="19"/>
        <v/>
      </c>
      <c r="AF70" t="s">
        <v>343</v>
      </c>
    </row>
    <row r="71" spans="1:32" x14ac:dyDescent="0.25">
      <c r="A71" t="s">
        <v>0</v>
      </c>
      <c r="B71" t="s">
        <v>2</v>
      </c>
      <c r="C71" t="s">
        <v>1959</v>
      </c>
      <c r="D71" t="s">
        <v>1981</v>
      </c>
      <c r="E71" t="s">
        <v>20</v>
      </c>
      <c r="F71" s="2">
        <v>45376</v>
      </c>
      <c r="G71" t="s">
        <v>1855</v>
      </c>
      <c r="H71" t="s">
        <v>176</v>
      </c>
      <c r="I71" t="s">
        <v>404</v>
      </c>
      <c r="J71" s="5">
        <v>79100</v>
      </c>
      <c r="K71" s="5">
        <v>79100</v>
      </c>
      <c r="L71" s="5">
        <v>79100</v>
      </c>
      <c r="M71" s="5"/>
      <c r="N71"/>
      <c r="O71" s="38"/>
      <c r="P71" s="43"/>
      <c r="Q71" s="64"/>
      <c r="R71" s="8" t="str">
        <f t="shared" si="7"/>
        <v/>
      </c>
      <c r="S71" s="7" t="str">
        <f t="shared" si="8"/>
        <v/>
      </c>
      <c r="T71" s="9"/>
      <c r="U71" s="3" t="str">
        <f t="shared" si="9"/>
        <v/>
      </c>
      <c r="V71" s="3" t="str">
        <f t="shared" si="10"/>
        <v/>
      </c>
      <c r="W71" s="3" t="str">
        <f t="shared" si="11"/>
        <v/>
      </c>
      <c r="X71" s="83" t="str">
        <f t="shared" si="12"/>
        <v/>
      </c>
      <c r="Y71" s="3" t="str">
        <f t="shared" si="13"/>
        <v/>
      </c>
      <c r="Z71" s="3" t="str">
        <f t="shared" si="14"/>
        <v/>
      </c>
      <c r="AA71" s="12" t="str">
        <f t="shared" si="15"/>
        <v/>
      </c>
      <c r="AB71" s="12" t="str">
        <f t="shared" si="16"/>
        <v/>
      </c>
      <c r="AC71" s="12" t="str">
        <f t="shared" si="17"/>
        <v/>
      </c>
      <c r="AD71" t="str">
        <f t="shared" si="18"/>
        <v/>
      </c>
      <c r="AE71" t="str">
        <f t="shared" si="19"/>
        <v/>
      </c>
      <c r="AF71" t="s">
        <v>343</v>
      </c>
    </row>
    <row r="72" spans="1:32" x14ac:dyDescent="0.25">
      <c r="A72" t="s">
        <v>0</v>
      </c>
      <c r="B72" t="s">
        <v>2</v>
      </c>
      <c r="C72" t="s">
        <v>1959</v>
      </c>
      <c r="D72" t="s">
        <v>1981</v>
      </c>
      <c r="E72" t="s">
        <v>20</v>
      </c>
      <c r="F72" s="2">
        <v>45378</v>
      </c>
      <c r="G72" t="s">
        <v>1856</v>
      </c>
      <c r="H72" t="s">
        <v>176</v>
      </c>
      <c r="I72" t="s">
        <v>404</v>
      </c>
      <c r="J72" s="5">
        <v>79100</v>
      </c>
      <c r="K72" s="5">
        <v>79100</v>
      </c>
      <c r="L72" s="5">
        <v>79100</v>
      </c>
      <c r="M72" s="5"/>
      <c r="N72"/>
      <c r="O72" s="38"/>
      <c r="P72" s="43"/>
      <c r="Q72" s="64"/>
      <c r="R72" s="8" t="str">
        <f t="shared" ref="R72:R135" si="20">IFERROR(VLOOKUP(Q72,CTASPresup,2,0),"")</f>
        <v/>
      </c>
      <c r="S72" s="7" t="str">
        <f t="shared" ref="S72:S135" si="21">IF(AND(O72&lt;&gt;"",P72&lt;&gt;""),1,"")</f>
        <v/>
      </c>
      <c r="T72" s="9"/>
      <c r="U72" s="3" t="str">
        <f t="shared" ref="U72:U135" si="22">IF(OR(O72="X",P72&lt;&gt;""),A72,"")</f>
        <v/>
      </c>
      <c r="V72" s="3" t="str">
        <f t="shared" ref="V72:V135" si="23">IF(OR(O72="X",P72&lt;&gt;""),B72,"")</f>
        <v/>
      </c>
      <c r="W72" s="3" t="str">
        <f t="shared" ref="W72:W135" si="24">IF(OR(O72="X",P72&lt;&gt;""),E72,"")</f>
        <v/>
      </c>
      <c r="X72" s="83" t="str">
        <f t="shared" ref="X72:X135" si="25">IF(OR(P72="X",Q72&lt;&gt;""),F72,"")</f>
        <v/>
      </c>
      <c r="Y72" s="3" t="str">
        <f t="shared" ref="Y72:Y135" si="26">IF(OR(O72="X",P72&lt;&gt;""),G72,"")</f>
        <v/>
      </c>
      <c r="Z72" s="3" t="str">
        <f t="shared" ref="Z72:Z135" si="27">IF(OR(O72="X",P72&lt;&gt;""),H72,"")</f>
        <v/>
      </c>
      <c r="AA72" s="12" t="str">
        <f t="shared" ref="AA72:AA135" si="28">IF(OR(O72="X",P72&lt;&gt;""),J72,"")</f>
        <v/>
      </c>
      <c r="AB72" s="12" t="str">
        <f t="shared" ref="AB72:AB135" si="29">IF(O72="X",K72,"")</f>
        <v/>
      </c>
      <c r="AC72" s="12" t="str">
        <f t="shared" ref="AC72:AC135" si="30">IF(P72&gt;0,P72,"")</f>
        <v/>
      </c>
      <c r="AD72" t="str">
        <f t="shared" ref="AD72:AD135" si="31">IF(OR(O72="X",P72&gt;0),Q72,"")</f>
        <v/>
      </c>
      <c r="AE72" t="str">
        <f t="shared" ref="AE72:AE135" si="32">IF(OR(O72="X",P72&lt;&gt;""),R72,"")</f>
        <v/>
      </c>
      <c r="AF72" t="s">
        <v>343</v>
      </c>
    </row>
    <row r="73" spans="1:32" x14ac:dyDescent="0.25">
      <c r="A73" t="s">
        <v>0</v>
      </c>
      <c r="B73" t="s">
        <v>2</v>
      </c>
      <c r="C73" t="s">
        <v>1959</v>
      </c>
      <c r="D73" t="s">
        <v>1981</v>
      </c>
      <c r="E73" t="s">
        <v>20</v>
      </c>
      <c r="F73" s="2">
        <v>45391</v>
      </c>
      <c r="G73" t="s">
        <v>2124</v>
      </c>
      <c r="H73" t="s">
        <v>412</v>
      </c>
      <c r="I73" t="s">
        <v>404</v>
      </c>
      <c r="J73" s="5">
        <v>79100</v>
      </c>
      <c r="K73" s="5">
        <v>79100</v>
      </c>
      <c r="L73" s="5">
        <v>79100</v>
      </c>
      <c r="M73" s="5"/>
      <c r="N73"/>
      <c r="O73" s="38"/>
      <c r="P73" s="43"/>
      <c r="Q73" s="64"/>
      <c r="R73" s="8" t="str">
        <f t="shared" si="20"/>
        <v/>
      </c>
      <c r="S73" s="7" t="str">
        <f t="shared" si="21"/>
        <v/>
      </c>
      <c r="T73" s="9"/>
      <c r="U73" s="3" t="str">
        <f t="shared" si="22"/>
        <v/>
      </c>
      <c r="V73" s="3" t="str">
        <f t="shared" si="23"/>
        <v/>
      </c>
      <c r="W73" s="3" t="str">
        <f t="shared" si="24"/>
        <v/>
      </c>
      <c r="X73" s="83" t="str">
        <f t="shared" si="25"/>
        <v/>
      </c>
      <c r="Y73" s="3" t="str">
        <f t="shared" si="26"/>
        <v/>
      </c>
      <c r="Z73" s="3" t="str">
        <f t="shared" si="27"/>
        <v/>
      </c>
      <c r="AA73" s="12" t="str">
        <f t="shared" si="28"/>
        <v/>
      </c>
      <c r="AB73" s="12" t="str">
        <f t="shared" si="29"/>
        <v/>
      </c>
      <c r="AC73" s="12" t="str">
        <f t="shared" si="30"/>
        <v/>
      </c>
      <c r="AD73" t="str">
        <f t="shared" si="31"/>
        <v/>
      </c>
      <c r="AE73" t="str">
        <f t="shared" si="32"/>
        <v/>
      </c>
      <c r="AF73" t="s">
        <v>343</v>
      </c>
    </row>
    <row r="74" spans="1:32" x14ac:dyDescent="0.25">
      <c r="A74" t="s">
        <v>0</v>
      </c>
      <c r="B74" t="s">
        <v>2</v>
      </c>
      <c r="C74" t="s">
        <v>1959</v>
      </c>
      <c r="D74" t="s">
        <v>1981</v>
      </c>
      <c r="E74" t="s">
        <v>20</v>
      </c>
      <c r="F74" s="2">
        <v>45392</v>
      </c>
      <c r="G74" t="s">
        <v>2125</v>
      </c>
      <c r="H74" t="s">
        <v>412</v>
      </c>
      <c r="I74" t="s">
        <v>404</v>
      </c>
      <c r="J74" s="5">
        <v>79100</v>
      </c>
      <c r="K74" s="5">
        <v>79100</v>
      </c>
      <c r="L74" s="5">
        <v>79100</v>
      </c>
      <c r="M74" s="5"/>
      <c r="N74"/>
      <c r="O74" s="38"/>
      <c r="P74" s="43"/>
      <c r="Q74" s="64"/>
      <c r="R74" s="8" t="str">
        <f t="shared" si="20"/>
        <v/>
      </c>
      <c r="S74" s="7" t="str">
        <f t="shared" si="21"/>
        <v/>
      </c>
      <c r="T74" s="9"/>
      <c r="U74" s="3" t="str">
        <f t="shared" si="22"/>
        <v/>
      </c>
      <c r="V74" s="3" t="str">
        <f t="shared" si="23"/>
        <v/>
      </c>
      <c r="W74" s="3" t="str">
        <f t="shared" si="24"/>
        <v/>
      </c>
      <c r="X74" s="83" t="str">
        <f t="shared" si="25"/>
        <v/>
      </c>
      <c r="Y74" s="3" t="str">
        <f t="shared" si="26"/>
        <v/>
      </c>
      <c r="Z74" s="3" t="str">
        <f t="shared" si="27"/>
        <v/>
      </c>
      <c r="AA74" s="12" t="str">
        <f t="shared" si="28"/>
        <v/>
      </c>
      <c r="AB74" s="12" t="str">
        <f t="shared" si="29"/>
        <v/>
      </c>
      <c r="AC74" s="12" t="str">
        <f t="shared" si="30"/>
        <v/>
      </c>
      <c r="AD74" t="str">
        <f t="shared" si="31"/>
        <v/>
      </c>
      <c r="AE74" t="str">
        <f t="shared" si="32"/>
        <v/>
      </c>
      <c r="AF74" t="s">
        <v>343</v>
      </c>
    </row>
    <row r="75" spans="1:32" x14ac:dyDescent="0.25">
      <c r="A75" t="s">
        <v>0</v>
      </c>
      <c r="B75" t="s">
        <v>2</v>
      </c>
      <c r="C75" t="s">
        <v>1959</v>
      </c>
      <c r="D75" t="s">
        <v>1981</v>
      </c>
      <c r="E75" t="s">
        <v>20</v>
      </c>
      <c r="F75" s="2">
        <v>45394</v>
      </c>
      <c r="G75" t="s">
        <v>2126</v>
      </c>
      <c r="H75" t="s">
        <v>412</v>
      </c>
      <c r="I75" t="s">
        <v>404</v>
      </c>
      <c r="J75" s="5">
        <v>79100</v>
      </c>
      <c r="K75" s="5">
        <v>79100</v>
      </c>
      <c r="L75" s="5">
        <v>79100</v>
      </c>
      <c r="M75" s="5"/>
      <c r="N75"/>
      <c r="O75" s="38"/>
      <c r="P75" s="43"/>
      <c r="Q75" s="64"/>
      <c r="R75" s="8" t="str">
        <f t="shared" si="20"/>
        <v/>
      </c>
      <c r="S75" s="7" t="str">
        <f t="shared" si="21"/>
        <v/>
      </c>
      <c r="T75" s="9"/>
      <c r="U75" s="3" t="str">
        <f t="shared" si="22"/>
        <v/>
      </c>
      <c r="V75" s="3" t="str">
        <f t="shared" si="23"/>
        <v/>
      </c>
      <c r="W75" s="3" t="str">
        <f t="shared" si="24"/>
        <v/>
      </c>
      <c r="X75" s="83" t="str">
        <f t="shared" si="25"/>
        <v/>
      </c>
      <c r="Y75" s="3" t="str">
        <f t="shared" si="26"/>
        <v/>
      </c>
      <c r="Z75" s="3" t="str">
        <f t="shared" si="27"/>
        <v/>
      </c>
      <c r="AA75" s="12" t="str">
        <f t="shared" si="28"/>
        <v/>
      </c>
      <c r="AB75" s="12" t="str">
        <f t="shared" si="29"/>
        <v/>
      </c>
      <c r="AC75" s="12" t="str">
        <f t="shared" si="30"/>
        <v/>
      </c>
      <c r="AD75" t="str">
        <f t="shared" si="31"/>
        <v/>
      </c>
      <c r="AE75" t="str">
        <f t="shared" si="32"/>
        <v/>
      </c>
      <c r="AF75" t="s">
        <v>343</v>
      </c>
    </row>
    <row r="76" spans="1:32" x14ac:dyDescent="0.25">
      <c r="A76" t="s">
        <v>0</v>
      </c>
      <c r="B76" t="s">
        <v>2</v>
      </c>
      <c r="C76" t="s">
        <v>1959</v>
      </c>
      <c r="D76" t="s">
        <v>1981</v>
      </c>
      <c r="E76" t="s">
        <v>20</v>
      </c>
      <c r="F76" s="2">
        <v>45398</v>
      </c>
      <c r="G76" t="s">
        <v>2282</v>
      </c>
      <c r="H76" t="s">
        <v>412</v>
      </c>
      <c r="I76" t="s">
        <v>404</v>
      </c>
      <c r="J76" s="5">
        <v>79100</v>
      </c>
      <c r="K76" s="5">
        <v>79100</v>
      </c>
      <c r="L76" s="5">
        <v>79100</v>
      </c>
      <c r="M76" s="5"/>
      <c r="N76"/>
      <c r="O76" s="38"/>
      <c r="P76" s="43"/>
      <c r="Q76" s="64"/>
      <c r="R76" s="8" t="str">
        <f t="shared" si="20"/>
        <v/>
      </c>
      <c r="S76" s="7" t="str">
        <f t="shared" si="21"/>
        <v/>
      </c>
      <c r="T76" s="9"/>
      <c r="U76" s="3" t="str">
        <f t="shared" si="22"/>
        <v/>
      </c>
      <c r="V76" s="3" t="str">
        <f t="shared" si="23"/>
        <v/>
      </c>
      <c r="W76" s="3" t="str">
        <f t="shared" si="24"/>
        <v/>
      </c>
      <c r="X76" s="83" t="str">
        <f t="shared" si="25"/>
        <v/>
      </c>
      <c r="Y76" s="3" t="str">
        <f t="shared" si="26"/>
        <v/>
      </c>
      <c r="Z76" s="3" t="str">
        <f t="shared" si="27"/>
        <v/>
      </c>
      <c r="AA76" s="12" t="str">
        <f t="shared" si="28"/>
        <v/>
      </c>
      <c r="AB76" s="12" t="str">
        <f t="shared" si="29"/>
        <v/>
      </c>
      <c r="AC76" s="12" t="str">
        <f t="shared" si="30"/>
        <v/>
      </c>
      <c r="AD76" t="str">
        <f t="shared" si="31"/>
        <v/>
      </c>
      <c r="AE76" t="str">
        <f t="shared" si="32"/>
        <v/>
      </c>
      <c r="AF76" t="s">
        <v>343</v>
      </c>
    </row>
    <row r="77" spans="1:32" x14ac:dyDescent="0.25">
      <c r="A77" t="s">
        <v>0</v>
      </c>
      <c r="B77" t="s">
        <v>2</v>
      </c>
      <c r="C77" t="s">
        <v>1959</v>
      </c>
      <c r="D77" t="s">
        <v>1981</v>
      </c>
      <c r="E77" t="s">
        <v>20</v>
      </c>
      <c r="F77" s="2">
        <v>45398</v>
      </c>
      <c r="G77" t="s">
        <v>2283</v>
      </c>
      <c r="H77" t="s">
        <v>412</v>
      </c>
      <c r="I77" t="s">
        <v>404</v>
      </c>
      <c r="J77" s="5">
        <v>79100</v>
      </c>
      <c r="K77" s="5">
        <v>79100</v>
      </c>
      <c r="L77" s="5">
        <v>79100</v>
      </c>
      <c r="M77" s="5"/>
      <c r="N77"/>
      <c r="O77" s="38"/>
      <c r="P77" s="43"/>
      <c r="Q77" s="64"/>
      <c r="R77" s="8" t="str">
        <f t="shared" si="20"/>
        <v/>
      </c>
      <c r="S77" s="7" t="str">
        <f t="shared" si="21"/>
        <v/>
      </c>
      <c r="T77" s="9"/>
      <c r="U77" s="3" t="str">
        <f t="shared" si="22"/>
        <v/>
      </c>
      <c r="V77" s="3" t="str">
        <f t="shared" si="23"/>
        <v/>
      </c>
      <c r="W77" s="3" t="str">
        <f t="shared" si="24"/>
        <v/>
      </c>
      <c r="X77" s="83" t="str">
        <f t="shared" si="25"/>
        <v/>
      </c>
      <c r="Y77" s="3" t="str">
        <f t="shared" si="26"/>
        <v/>
      </c>
      <c r="Z77" s="3" t="str">
        <f t="shared" si="27"/>
        <v/>
      </c>
      <c r="AA77" s="12" t="str">
        <f t="shared" si="28"/>
        <v/>
      </c>
      <c r="AB77" s="12" t="str">
        <f t="shared" si="29"/>
        <v/>
      </c>
      <c r="AC77" s="12" t="str">
        <f t="shared" si="30"/>
        <v/>
      </c>
      <c r="AD77" t="str">
        <f t="shared" si="31"/>
        <v/>
      </c>
      <c r="AE77" t="str">
        <f t="shared" si="32"/>
        <v/>
      </c>
      <c r="AF77" t="s">
        <v>343</v>
      </c>
    </row>
    <row r="78" spans="1:32" x14ac:dyDescent="0.25">
      <c r="A78" t="s">
        <v>0</v>
      </c>
      <c r="B78" t="s">
        <v>2</v>
      </c>
      <c r="C78" t="s">
        <v>1959</v>
      </c>
      <c r="D78" t="s">
        <v>1981</v>
      </c>
      <c r="E78" t="s">
        <v>20</v>
      </c>
      <c r="F78" s="2">
        <v>45400</v>
      </c>
      <c r="G78" t="s">
        <v>2284</v>
      </c>
      <c r="H78" t="s">
        <v>412</v>
      </c>
      <c r="I78" t="s">
        <v>404</v>
      </c>
      <c r="J78" s="5">
        <v>101700</v>
      </c>
      <c r="K78" s="5">
        <v>101700</v>
      </c>
      <c r="L78" s="5">
        <v>101700</v>
      </c>
      <c r="M78" s="5"/>
      <c r="N78"/>
      <c r="O78" s="38"/>
      <c r="P78" s="43"/>
      <c r="Q78" s="64"/>
      <c r="R78" s="8" t="str">
        <f t="shared" si="20"/>
        <v/>
      </c>
      <c r="S78" s="7" t="str">
        <f t="shared" si="21"/>
        <v/>
      </c>
      <c r="T78" s="9"/>
      <c r="U78" s="3" t="str">
        <f t="shared" si="22"/>
        <v/>
      </c>
      <c r="V78" s="3" t="str">
        <f t="shared" si="23"/>
        <v/>
      </c>
      <c r="W78" s="3" t="str">
        <f t="shared" si="24"/>
        <v/>
      </c>
      <c r="X78" s="83" t="str">
        <f t="shared" si="25"/>
        <v/>
      </c>
      <c r="Y78" s="3" t="str">
        <f t="shared" si="26"/>
        <v/>
      </c>
      <c r="Z78" s="3" t="str">
        <f t="shared" si="27"/>
        <v/>
      </c>
      <c r="AA78" s="12" t="str">
        <f t="shared" si="28"/>
        <v/>
      </c>
      <c r="AB78" s="12" t="str">
        <f t="shared" si="29"/>
        <v/>
      </c>
      <c r="AC78" s="12" t="str">
        <f t="shared" si="30"/>
        <v/>
      </c>
      <c r="AD78" t="str">
        <f t="shared" si="31"/>
        <v/>
      </c>
      <c r="AE78" t="str">
        <f t="shared" si="32"/>
        <v/>
      </c>
      <c r="AF78" t="s">
        <v>343</v>
      </c>
    </row>
    <row r="79" spans="1:32" x14ac:dyDescent="0.25">
      <c r="A79" t="s">
        <v>0</v>
      </c>
      <c r="B79" t="s">
        <v>2</v>
      </c>
      <c r="C79" t="s">
        <v>1959</v>
      </c>
      <c r="D79" t="s">
        <v>1981</v>
      </c>
      <c r="E79" t="s">
        <v>20</v>
      </c>
      <c r="F79" s="2">
        <v>45400</v>
      </c>
      <c r="G79" t="s">
        <v>2285</v>
      </c>
      <c r="H79" t="s">
        <v>412</v>
      </c>
      <c r="I79" t="s">
        <v>404</v>
      </c>
      <c r="J79" s="5">
        <v>56500</v>
      </c>
      <c r="K79" s="5">
        <v>56500</v>
      </c>
      <c r="L79" s="5">
        <v>56500</v>
      </c>
      <c r="M79" s="5"/>
      <c r="N79"/>
      <c r="O79" s="38"/>
      <c r="P79" s="43"/>
      <c r="Q79" s="64"/>
      <c r="R79" s="8" t="str">
        <f t="shared" si="20"/>
        <v/>
      </c>
      <c r="S79" s="7" t="str">
        <f t="shared" si="21"/>
        <v/>
      </c>
      <c r="T79" s="9"/>
      <c r="U79" s="3" t="str">
        <f t="shared" si="22"/>
        <v/>
      </c>
      <c r="V79" s="3" t="str">
        <f t="shared" si="23"/>
        <v/>
      </c>
      <c r="W79" s="3" t="str">
        <f t="shared" si="24"/>
        <v/>
      </c>
      <c r="X79" s="83" t="str">
        <f t="shared" si="25"/>
        <v/>
      </c>
      <c r="Y79" s="3" t="str">
        <f t="shared" si="26"/>
        <v/>
      </c>
      <c r="Z79" s="3" t="str">
        <f t="shared" si="27"/>
        <v/>
      </c>
      <c r="AA79" s="12" t="str">
        <f t="shared" si="28"/>
        <v/>
      </c>
      <c r="AB79" s="12" t="str">
        <f t="shared" si="29"/>
        <v/>
      </c>
      <c r="AC79" s="12" t="str">
        <f t="shared" si="30"/>
        <v/>
      </c>
      <c r="AD79" t="str">
        <f t="shared" si="31"/>
        <v/>
      </c>
      <c r="AE79" t="str">
        <f t="shared" si="32"/>
        <v/>
      </c>
      <c r="AF79" t="s">
        <v>343</v>
      </c>
    </row>
    <row r="80" spans="1:32" x14ac:dyDescent="0.25">
      <c r="A80" t="s">
        <v>0</v>
      </c>
      <c r="B80" t="s">
        <v>2</v>
      </c>
      <c r="C80" t="s">
        <v>1959</v>
      </c>
      <c r="D80" t="s">
        <v>1982</v>
      </c>
      <c r="E80" t="s">
        <v>15</v>
      </c>
      <c r="F80" s="2">
        <v>43966</v>
      </c>
      <c r="G80" t="s">
        <v>89</v>
      </c>
      <c r="H80" t="s">
        <v>175</v>
      </c>
      <c r="I80" t="s">
        <v>192</v>
      </c>
      <c r="J80" s="5">
        <v>79100</v>
      </c>
      <c r="K80" s="5">
        <v>79100</v>
      </c>
      <c r="L80" s="5">
        <v>79100</v>
      </c>
      <c r="M80" s="5"/>
      <c r="N80"/>
      <c r="O80" s="38"/>
      <c r="P80" s="43"/>
      <c r="Q80" s="64"/>
      <c r="R80" s="8" t="str">
        <f t="shared" si="20"/>
        <v/>
      </c>
      <c r="S80" s="7" t="str">
        <f t="shared" si="21"/>
        <v/>
      </c>
      <c r="T80" s="9"/>
      <c r="U80" s="3" t="str">
        <f t="shared" si="22"/>
        <v/>
      </c>
      <c r="V80" s="3" t="str">
        <f t="shared" si="23"/>
        <v/>
      </c>
      <c r="W80" s="3" t="str">
        <f t="shared" si="24"/>
        <v/>
      </c>
      <c r="X80" s="83" t="str">
        <f t="shared" si="25"/>
        <v/>
      </c>
      <c r="Y80" s="3" t="str">
        <f t="shared" si="26"/>
        <v/>
      </c>
      <c r="Z80" s="3" t="str">
        <f t="shared" si="27"/>
        <v/>
      </c>
      <c r="AA80" s="12" t="str">
        <f t="shared" si="28"/>
        <v/>
      </c>
      <c r="AB80" s="12" t="str">
        <f t="shared" si="29"/>
        <v/>
      </c>
      <c r="AC80" s="12" t="str">
        <f t="shared" si="30"/>
        <v/>
      </c>
      <c r="AD80" t="str">
        <f t="shared" si="31"/>
        <v/>
      </c>
      <c r="AE80" t="str">
        <f t="shared" si="32"/>
        <v/>
      </c>
      <c r="AF80" t="s">
        <v>343</v>
      </c>
    </row>
    <row r="81" spans="1:32" x14ac:dyDescent="0.25">
      <c r="A81" t="s">
        <v>0</v>
      </c>
      <c r="B81" t="s">
        <v>2</v>
      </c>
      <c r="C81" t="s">
        <v>1959</v>
      </c>
      <c r="D81" t="s">
        <v>1982</v>
      </c>
      <c r="E81" t="s">
        <v>15</v>
      </c>
      <c r="F81" s="2">
        <v>43966</v>
      </c>
      <c r="G81" t="s">
        <v>90</v>
      </c>
      <c r="H81" t="s">
        <v>175</v>
      </c>
      <c r="I81" t="s">
        <v>404</v>
      </c>
      <c r="J81" s="5">
        <v>79100</v>
      </c>
      <c r="K81" s="5">
        <v>79100</v>
      </c>
      <c r="L81" s="5">
        <v>79100</v>
      </c>
      <c r="M81" s="5"/>
      <c r="N81"/>
      <c r="O81" s="38"/>
      <c r="P81" s="43"/>
      <c r="Q81" s="64"/>
      <c r="R81" s="8" t="str">
        <f t="shared" si="20"/>
        <v/>
      </c>
      <c r="S81" s="7" t="str">
        <f t="shared" si="21"/>
        <v/>
      </c>
      <c r="T81" s="9"/>
      <c r="U81" s="3" t="str">
        <f t="shared" si="22"/>
        <v/>
      </c>
      <c r="V81" s="3" t="str">
        <f t="shared" si="23"/>
        <v/>
      </c>
      <c r="W81" s="3" t="str">
        <f t="shared" si="24"/>
        <v/>
      </c>
      <c r="X81" s="83" t="str">
        <f t="shared" si="25"/>
        <v/>
      </c>
      <c r="Y81" s="3" t="str">
        <f t="shared" si="26"/>
        <v/>
      </c>
      <c r="Z81" s="3" t="str">
        <f t="shared" si="27"/>
        <v/>
      </c>
      <c r="AA81" s="12" t="str">
        <f t="shared" si="28"/>
        <v/>
      </c>
      <c r="AB81" s="12" t="str">
        <f t="shared" si="29"/>
        <v/>
      </c>
      <c r="AC81" s="12" t="str">
        <f t="shared" si="30"/>
        <v/>
      </c>
      <c r="AD81" t="str">
        <f t="shared" si="31"/>
        <v/>
      </c>
      <c r="AE81" t="str">
        <f t="shared" si="32"/>
        <v/>
      </c>
      <c r="AF81" t="s">
        <v>343</v>
      </c>
    </row>
    <row r="82" spans="1:32" x14ac:dyDescent="0.25">
      <c r="A82" t="s">
        <v>0</v>
      </c>
      <c r="B82" t="s">
        <v>2</v>
      </c>
      <c r="C82" t="s">
        <v>1959</v>
      </c>
      <c r="D82" t="s">
        <v>1982</v>
      </c>
      <c r="E82" t="s">
        <v>15</v>
      </c>
      <c r="F82" s="2">
        <v>43966</v>
      </c>
      <c r="G82" t="s">
        <v>91</v>
      </c>
      <c r="H82" t="s">
        <v>175</v>
      </c>
      <c r="I82" t="s">
        <v>404</v>
      </c>
      <c r="J82" s="5">
        <v>79100</v>
      </c>
      <c r="K82" s="5">
        <v>79100</v>
      </c>
      <c r="L82" s="5">
        <v>79100</v>
      </c>
      <c r="M82" s="5"/>
      <c r="N82"/>
      <c r="O82" s="38"/>
      <c r="P82" s="43"/>
      <c r="Q82" s="64"/>
      <c r="R82" s="8" t="str">
        <f t="shared" si="20"/>
        <v/>
      </c>
      <c r="S82" s="7" t="str">
        <f t="shared" si="21"/>
        <v/>
      </c>
      <c r="T82" s="9"/>
      <c r="U82" s="3" t="str">
        <f t="shared" si="22"/>
        <v/>
      </c>
      <c r="V82" s="3" t="str">
        <f t="shared" si="23"/>
        <v/>
      </c>
      <c r="W82" s="3" t="str">
        <f t="shared" si="24"/>
        <v/>
      </c>
      <c r="X82" s="83" t="str">
        <f t="shared" si="25"/>
        <v/>
      </c>
      <c r="Y82" s="3" t="str">
        <f t="shared" si="26"/>
        <v/>
      </c>
      <c r="Z82" s="3" t="str">
        <f t="shared" si="27"/>
        <v/>
      </c>
      <c r="AA82" s="12" t="str">
        <f t="shared" si="28"/>
        <v/>
      </c>
      <c r="AB82" s="12" t="str">
        <f t="shared" si="29"/>
        <v/>
      </c>
      <c r="AC82" s="12" t="str">
        <f t="shared" si="30"/>
        <v/>
      </c>
      <c r="AD82" t="str">
        <f t="shared" si="31"/>
        <v/>
      </c>
      <c r="AE82" t="str">
        <f t="shared" si="32"/>
        <v/>
      </c>
      <c r="AF82" t="s">
        <v>343</v>
      </c>
    </row>
    <row r="83" spans="1:32" x14ac:dyDescent="0.25">
      <c r="A83" t="s">
        <v>0</v>
      </c>
      <c r="B83" t="s">
        <v>2</v>
      </c>
      <c r="C83" t="s">
        <v>1959</v>
      </c>
      <c r="D83" t="s">
        <v>1982</v>
      </c>
      <c r="E83" t="s">
        <v>15</v>
      </c>
      <c r="F83" s="2">
        <v>44001</v>
      </c>
      <c r="G83" t="s">
        <v>92</v>
      </c>
      <c r="H83" t="s">
        <v>175</v>
      </c>
      <c r="I83" t="s">
        <v>192</v>
      </c>
      <c r="J83" s="5">
        <v>79100</v>
      </c>
      <c r="K83" s="5">
        <v>79100</v>
      </c>
      <c r="L83" s="5">
        <v>79100</v>
      </c>
      <c r="M83" s="5"/>
      <c r="N83"/>
      <c r="O83" s="38"/>
      <c r="P83" s="43"/>
      <c r="Q83" s="64"/>
      <c r="R83" s="8" t="str">
        <f t="shared" si="20"/>
        <v/>
      </c>
      <c r="S83" s="7" t="str">
        <f t="shared" si="21"/>
        <v/>
      </c>
      <c r="T83" s="9"/>
      <c r="U83" s="3" t="str">
        <f t="shared" si="22"/>
        <v/>
      </c>
      <c r="V83" s="3" t="str">
        <f t="shared" si="23"/>
        <v/>
      </c>
      <c r="W83" s="3" t="str">
        <f t="shared" si="24"/>
        <v/>
      </c>
      <c r="X83" s="83" t="str">
        <f t="shared" si="25"/>
        <v/>
      </c>
      <c r="Y83" s="3" t="str">
        <f t="shared" si="26"/>
        <v/>
      </c>
      <c r="Z83" s="3" t="str">
        <f t="shared" si="27"/>
        <v/>
      </c>
      <c r="AA83" s="12" t="str">
        <f t="shared" si="28"/>
        <v/>
      </c>
      <c r="AB83" s="12" t="str">
        <f t="shared" si="29"/>
        <v/>
      </c>
      <c r="AC83" s="12" t="str">
        <f t="shared" si="30"/>
        <v/>
      </c>
      <c r="AD83" t="str">
        <f t="shared" si="31"/>
        <v/>
      </c>
      <c r="AE83" t="str">
        <f t="shared" si="32"/>
        <v/>
      </c>
      <c r="AF83" t="s">
        <v>343</v>
      </c>
    </row>
    <row r="84" spans="1:32" x14ac:dyDescent="0.25">
      <c r="A84" t="s">
        <v>0</v>
      </c>
      <c r="B84" t="s">
        <v>2</v>
      </c>
      <c r="C84" t="s">
        <v>1959</v>
      </c>
      <c r="D84" t="s">
        <v>1983</v>
      </c>
      <c r="E84" t="s">
        <v>23</v>
      </c>
      <c r="F84" s="2">
        <v>44757</v>
      </c>
      <c r="G84" t="s">
        <v>93</v>
      </c>
      <c r="H84" t="s">
        <v>175</v>
      </c>
      <c r="I84" t="s">
        <v>192</v>
      </c>
      <c r="J84" s="5">
        <v>2090500</v>
      </c>
      <c r="K84" s="5">
        <v>422050</v>
      </c>
      <c r="L84" s="5">
        <v>2090500</v>
      </c>
      <c r="M84" s="5"/>
      <c r="N84"/>
      <c r="O84" s="38"/>
      <c r="P84" s="43"/>
      <c r="Q84" s="64"/>
      <c r="R84" s="8" t="str">
        <f t="shared" si="20"/>
        <v/>
      </c>
      <c r="S84" s="7" t="str">
        <f t="shared" si="21"/>
        <v/>
      </c>
      <c r="T84" s="9"/>
      <c r="U84" s="3" t="str">
        <f t="shared" si="22"/>
        <v/>
      </c>
      <c r="V84" s="3" t="str">
        <f t="shared" si="23"/>
        <v/>
      </c>
      <c r="W84" s="3" t="str">
        <f t="shared" si="24"/>
        <v/>
      </c>
      <c r="X84" s="83" t="str">
        <f t="shared" si="25"/>
        <v/>
      </c>
      <c r="Y84" s="3" t="str">
        <f t="shared" si="26"/>
        <v/>
      </c>
      <c r="Z84" s="3" t="str">
        <f t="shared" si="27"/>
        <v/>
      </c>
      <c r="AA84" s="12" t="str">
        <f t="shared" si="28"/>
        <v/>
      </c>
      <c r="AB84" s="12" t="str">
        <f t="shared" si="29"/>
        <v/>
      </c>
      <c r="AC84" s="12" t="str">
        <f t="shared" si="30"/>
        <v/>
      </c>
      <c r="AD84" t="str">
        <f t="shared" si="31"/>
        <v/>
      </c>
      <c r="AE84" t="str">
        <f t="shared" si="32"/>
        <v/>
      </c>
      <c r="AF84" t="s">
        <v>343</v>
      </c>
    </row>
    <row r="85" spans="1:32" x14ac:dyDescent="0.25">
      <c r="A85" t="s">
        <v>0</v>
      </c>
      <c r="B85" t="s">
        <v>2</v>
      </c>
      <c r="C85" t="s">
        <v>1959</v>
      </c>
      <c r="D85" t="s">
        <v>1984</v>
      </c>
      <c r="E85" t="s">
        <v>16</v>
      </c>
      <c r="F85" s="2">
        <v>44035</v>
      </c>
      <c r="G85" t="s">
        <v>94</v>
      </c>
      <c r="H85" t="s">
        <v>175</v>
      </c>
      <c r="I85" t="s">
        <v>192</v>
      </c>
      <c r="J85" s="5">
        <v>6880000</v>
      </c>
      <c r="K85" s="5">
        <v>2985000.47</v>
      </c>
      <c r="L85" s="5">
        <v>6880000</v>
      </c>
      <c r="M85" s="5"/>
      <c r="N85"/>
      <c r="O85" s="38"/>
      <c r="P85" s="43"/>
      <c r="Q85" s="64"/>
      <c r="R85" s="8" t="str">
        <f t="shared" si="20"/>
        <v/>
      </c>
      <c r="S85" s="7" t="str">
        <f t="shared" si="21"/>
        <v/>
      </c>
      <c r="T85" s="9"/>
      <c r="U85" s="3" t="str">
        <f t="shared" si="22"/>
        <v/>
      </c>
      <c r="V85" s="3" t="str">
        <f t="shared" si="23"/>
        <v/>
      </c>
      <c r="W85" s="3" t="str">
        <f t="shared" si="24"/>
        <v/>
      </c>
      <c r="X85" s="83" t="str">
        <f t="shared" si="25"/>
        <v/>
      </c>
      <c r="Y85" s="3" t="str">
        <f t="shared" si="26"/>
        <v/>
      </c>
      <c r="Z85" s="3" t="str">
        <f t="shared" si="27"/>
        <v/>
      </c>
      <c r="AA85" s="12" t="str">
        <f t="shared" si="28"/>
        <v/>
      </c>
      <c r="AB85" s="12" t="str">
        <f t="shared" si="29"/>
        <v/>
      </c>
      <c r="AC85" s="12" t="str">
        <f t="shared" si="30"/>
        <v/>
      </c>
      <c r="AD85" t="str">
        <f t="shared" si="31"/>
        <v/>
      </c>
      <c r="AE85" t="str">
        <f t="shared" si="32"/>
        <v/>
      </c>
      <c r="AF85" t="s">
        <v>343</v>
      </c>
    </row>
    <row r="86" spans="1:32" x14ac:dyDescent="0.25">
      <c r="A86" t="s">
        <v>0</v>
      </c>
      <c r="B86" t="s">
        <v>2</v>
      </c>
      <c r="C86" t="s">
        <v>1959</v>
      </c>
      <c r="D86" t="s">
        <v>1985</v>
      </c>
      <c r="E86" t="s">
        <v>444</v>
      </c>
      <c r="F86" s="2">
        <v>45261</v>
      </c>
      <c r="G86" t="s">
        <v>445</v>
      </c>
      <c r="H86" t="s">
        <v>177</v>
      </c>
      <c r="I86" t="s">
        <v>404</v>
      </c>
      <c r="J86" s="5">
        <v>40800</v>
      </c>
      <c r="K86" s="5">
        <v>40800</v>
      </c>
      <c r="L86" s="5">
        <v>40800</v>
      </c>
      <c r="M86" s="5"/>
      <c r="N86"/>
      <c r="O86" s="38"/>
      <c r="P86" s="43"/>
      <c r="Q86" s="64"/>
      <c r="R86" s="8" t="str">
        <f t="shared" si="20"/>
        <v/>
      </c>
      <c r="S86" s="7" t="str">
        <f t="shared" si="21"/>
        <v/>
      </c>
      <c r="T86" s="9"/>
      <c r="U86" s="3" t="str">
        <f t="shared" si="22"/>
        <v/>
      </c>
      <c r="V86" s="3" t="str">
        <f t="shared" si="23"/>
        <v/>
      </c>
      <c r="W86" s="3" t="str">
        <f t="shared" si="24"/>
        <v/>
      </c>
      <c r="X86" s="83" t="str">
        <f t="shared" si="25"/>
        <v/>
      </c>
      <c r="Y86" s="3" t="str">
        <f t="shared" si="26"/>
        <v/>
      </c>
      <c r="Z86" s="3" t="str">
        <f t="shared" si="27"/>
        <v/>
      </c>
      <c r="AA86" s="12" t="str">
        <f t="shared" si="28"/>
        <v/>
      </c>
      <c r="AB86" s="12" t="str">
        <f t="shared" si="29"/>
        <v/>
      </c>
      <c r="AC86" s="12" t="str">
        <f t="shared" si="30"/>
        <v/>
      </c>
      <c r="AD86" t="str">
        <f t="shared" si="31"/>
        <v/>
      </c>
      <c r="AE86" t="str">
        <f t="shared" si="32"/>
        <v/>
      </c>
      <c r="AF86" t="s">
        <v>343</v>
      </c>
    </row>
    <row r="87" spans="1:32" x14ac:dyDescent="0.25">
      <c r="A87" t="s">
        <v>0</v>
      </c>
      <c r="B87" t="s">
        <v>2</v>
      </c>
      <c r="C87" t="s">
        <v>1959</v>
      </c>
      <c r="D87" t="s">
        <v>2127</v>
      </c>
      <c r="E87" t="s">
        <v>2128</v>
      </c>
      <c r="F87" s="2">
        <v>45383</v>
      </c>
      <c r="G87" t="s">
        <v>2129</v>
      </c>
      <c r="H87" t="s">
        <v>176</v>
      </c>
      <c r="I87" t="s">
        <v>404</v>
      </c>
      <c r="J87" s="5">
        <v>6445105.4299999997</v>
      </c>
      <c r="K87" s="5">
        <v>6298678.1500000004</v>
      </c>
      <c r="L87" s="5">
        <v>6445105.4299999997</v>
      </c>
      <c r="M87" s="5"/>
      <c r="N87"/>
      <c r="O87" s="38"/>
      <c r="P87" s="43"/>
      <c r="Q87" s="64"/>
      <c r="R87" s="8" t="str">
        <f t="shared" si="20"/>
        <v/>
      </c>
      <c r="S87" s="7" t="str">
        <f t="shared" si="21"/>
        <v/>
      </c>
      <c r="T87" s="9"/>
      <c r="U87" s="3" t="str">
        <f t="shared" si="22"/>
        <v/>
      </c>
      <c r="V87" s="3" t="str">
        <f t="shared" si="23"/>
        <v/>
      </c>
      <c r="W87" s="3" t="str">
        <f t="shared" si="24"/>
        <v/>
      </c>
      <c r="X87" s="83" t="str">
        <f t="shared" si="25"/>
        <v/>
      </c>
      <c r="Y87" s="3" t="str">
        <f t="shared" si="26"/>
        <v/>
      </c>
      <c r="Z87" s="3" t="str">
        <f t="shared" si="27"/>
        <v/>
      </c>
      <c r="AA87" s="12" t="str">
        <f t="shared" si="28"/>
        <v/>
      </c>
      <c r="AB87" s="12" t="str">
        <f t="shared" si="29"/>
        <v/>
      </c>
      <c r="AC87" s="12" t="str">
        <f t="shared" si="30"/>
        <v/>
      </c>
      <c r="AD87" t="str">
        <f t="shared" si="31"/>
        <v/>
      </c>
      <c r="AE87" t="str">
        <f t="shared" si="32"/>
        <v/>
      </c>
      <c r="AF87" t="s">
        <v>343</v>
      </c>
    </row>
    <row r="88" spans="1:32" x14ac:dyDescent="0.25">
      <c r="A88" t="s">
        <v>0</v>
      </c>
      <c r="B88" t="s">
        <v>2</v>
      </c>
      <c r="C88" t="s">
        <v>1959</v>
      </c>
      <c r="D88" t="s">
        <v>1968</v>
      </c>
      <c r="E88" t="s">
        <v>10</v>
      </c>
      <c r="F88" s="2">
        <v>45232</v>
      </c>
      <c r="G88" t="s">
        <v>426</v>
      </c>
      <c r="H88" t="s">
        <v>175</v>
      </c>
      <c r="I88" t="s">
        <v>192</v>
      </c>
      <c r="J88" s="5">
        <v>208000</v>
      </c>
      <c r="K88" s="5">
        <v>208000</v>
      </c>
      <c r="L88" s="5">
        <v>208000</v>
      </c>
      <c r="M88" s="5"/>
      <c r="N88"/>
      <c r="O88" s="38"/>
      <c r="P88" s="43"/>
      <c r="Q88" s="64"/>
      <c r="R88" s="8" t="str">
        <f t="shared" si="20"/>
        <v/>
      </c>
      <c r="S88" s="7" t="str">
        <f t="shared" si="21"/>
        <v/>
      </c>
      <c r="T88" s="9"/>
      <c r="U88" s="3" t="str">
        <f t="shared" si="22"/>
        <v/>
      </c>
      <c r="V88" s="3" t="str">
        <f t="shared" si="23"/>
        <v/>
      </c>
      <c r="W88" s="3" t="str">
        <f t="shared" si="24"/>
        <v/>
      </c>
      <c r="X88" s="83" t="str">
        <f t="shared" si="25"/>
        <v/>
      </c>
      <c r="Y88" s="3" t="str">
        <f t="shared" si="26"/>
        <v/>
      </c>
      <c r="Z88" s="3" t="str">
        <f t="shared" si="27"/>
        <v/>
      </c>
      <c r="AA88" s="12" t="str">
        <f t="shared" si="28"/>
        <v/>
      </c>
      <c r="AB88" s="12" t="str">
        <f t="shared" si="29"/>
        <v/>
      </c>
      <c r="AC88" s="12" t="str">
        <f t="shared" si="30"/>
        <v/>
      </c>
      <c r="AD88" t="str">
        <f t="shared" si="31"/>
        <v/>
      </c>
      <c r="AE88" t="str">
        <f t="shared" si="32"/>
        <v/>
      </c>
      <c r="AF88" t="s">
        <v>343</v>
      </c>
    </row>
    <row r="89" spans="1:32" x14ac:dyDescent="0.25">
      <c r="A89" t="s">
        <v>0</v>
      </c>
      <c r="B89" t="s">
        <v>2</v>
      </c>
      <c r="C89" t="s">
        <v>1959</v>
      </c>
      <c r="D89" t="s">
        <v>1968</v>
      </c>
      <c r="E89" t="s">
        <v>10</v>
      </c>
      <c r="F89" s="2">
        <v>45264</v>
      </c>
      <c r="G89" t="s">
        <v>460</v>
      </c>
      <c r="H89" t="s">
        <v>175</v>
      </c>
      <c r="I89" t="s">
        <v>192</v>
      </c>
      <c r="J89" s="5">
        <v>208000</v>
      </c>
      <c r="K89" s="5">
        <v>208000</v>
      </c>
      <c r="L89" s="5">
        <v>208000</v>
      </c>
      <c r="M89" s="5"/>
      <c r="N89"/>
      <c r="O89" s="38"/>
      <c r="P89" s="43"/>
      <c r="Q89" s="64"/>
      <c r="R89" s="8" t="str">
        <f t="shared" si="20"/>
        <v/>
      </c>
      <c r="S89" s="7" t="str">
        <f t="shared" si="21"/>
        <v/>
      </c>
      <c r="T89" s="9"/>
      <c r="U89" s="3" t="str">
        <f t="shared" si="22"/>
        <v/>
      </c>
      <c r="V89" s="3" t="str">
        <f t="shared" si="23"/>
        <v/>
      </c>
      <c r="W89" s="3" t="str">
        <f t="shared" si="24"/>
        <v/>
      </c>
      <c r="X89" s="83" t="str">
        <f t="shared" si="25"/>
        <v/>
      </c>
      <c r="Y89" s="3" t="str">
        <f t="shared" si="26"/>
        <v/>
      </c>
      <c r="Z89" s="3" t="str">
        <f t="shared" si="27"/>
        <v/>
      </c>
      <c r="AA89" s="12" t="str">
        <f t="shared" si="28"/>
        <v/>
      </c>
      <c r="AB89" s="12" t="str">
        <f t="shared" si="29"/>
        <v/>
      </c>
      <c r="AC89" s="12" t="str">
        <f t="shared" si="30"/>
        <v/>
      </c>
      <c r="AD89" t="str">
        <f t="shared" si="31"/>
        <v/>
      </c>
      <c r="AE89" t="str">
        <f t="shared" si="32"/>
        <v/>
      </c>
      <c r="AF89" t="s">
        <v>343</v>
      </c>
    </row>
    <row r="90" spans="1:32" x14ac:dyDescent="0.25">
      <c r="A90" t="s">
        <v>0</v>
      </c>
      <c r="B90" t="s">
        <v>2</v>
      </c>
      <c r="C90" t="s">
        <v>1959</v>
      </c>
      <c r="D90" t="s">
        <v>1968</v>
      </c>
      <c r="E90" t="s">
        <v>10</v>
      </c>
      <c r="F90" s="2">
        <v>45294</v>
      </c>
      <c r="G90" t="s">
        <v>585</v>
      </c>
      <c r="H90" t="s">
        <v>177</v>
      </c>
      <c r="I90" t="s">
        <v>192</v>
      </c>
      <c r="J90" s="5">
        <v>208000</v>
      </c>
      <c r="K90" s="5">
        <v>208000</v>
      </c>
      <c r="L90" s="5">
        <v>208000</v>
      </c>
      <c r="M90" s="5"/>
      <c r="N90"/>
      <c r="O90" s="38"/>
      <c r="P90" s="43"/>
      <c r="Q90" s="64"/>
      <c r="R90" s="8" t="str">
        <f t="shared" si="20"/>
        <v/>
      </c>
      <c r="S90" s="7" t="str">
        <f t="shared" si="21"/>
        <v/>
      </c>
      <c r="T90" s="9"/>
      <c r="U90" s="3" t="str">
        <f t="shared" si="22"/>
        <v/>
      </c>
      <c r="V90" s="3" t="str">
        <f t="shared" si="23"/>
        <v/>
      </c>
      <c r="W90" s="3" t="str">
        <f t="shared" si="24"/>
        <v/>
      </c>
      <c r="X90" s="83" t="str">
        <f t="shared" si="25"/>
        <v/>
      </c>
      <c r="Y90" s="3" t="str">
        <f t="shared" si="26"/>
        <v/>
      </c>
      <c r="Z90" s="3" t="str">
        <f t="shared" si="27"/>
        <v/>
      </c>
      <c r="AA90" s="12" t="str">
        <f t="shared" si="28"/>
        <v/>
      </c>
      <c r="AB90" s="12" t="str">
        <f t="shared" si="29"/>
        <v/>
      </c>
      <c r="AC90" s="12" t="str">
        <f t="shared" si="30"/>
        <v/>
      </c>
      <c r="AD90" t="str">
        <f t="shared" si="31"/>
        <v/>
      </c>
      <c r="AE90" t="str">
        <f t="shared" si="32"/>
        <v/>
      </c>
      <c r="AF90" t="s">
        <v>343</v>
      </c>
    </row>
    <row r="91" spans="1:32" x14ac:dyDescent="0.25">
      <c r="A91" t="s">
        <v>0</v>
      </c>
      <c r="B91" t="s">
        <v>2</v>
      </c>
      <c r="C91" t="s">
        <v>1959</v>
      </c>
      <c r="D91" t="s">
        <v>1968</v>
      </c>
      <c r="E91" t="s">
        <v>10</v>
      </c>
      <c r="F91" s="2">
        <v>45327</v>
      </c>
      <c r="G91" t="s">
        <v>586</v>
      </c>
      <c r="H91" t="s">
        <v>179</v>
      </c>
      <c r="I91" t="s">
        <v>192</v>
      </c>
      <c r="J91" s="5">
        <v>208000</v>
      </c>
      <c r="K91" s="5">
        <v>208000</v>
      </c>
      <c r="L91" s="5">
        <v>208000</v>
      </c>
      <c r="M91" s="5"/>
      <c r="N91"/>
      <c r="O91" s="38"/>
      <c r="P91" s="43"/>
      <c r="Q91" s="64"/>
      <c r="R91" s="8" t="str">
        <f t="shared" si="20"/>
        <v/>
      </c>
      <c r="S91" s="7" t="str">
        <f t="shared" si="21"/>
        <v/>
      </c>
      <c r="T91" s="9"/>
      <c r="U91" s="3" t="str">
        <f t="shared" si="22"/>
        <v/>
      </c>
      <c r="V91" s="3" t="str">
        <f t="shared" si="23"/>
        <v/>
      </c>
      <c r="W91" s="3" t="str">
        <f t="shared" si="24"/>
        <v/>
      </c>
      <c r="X91" s="83" t="str">
        <f t="shared" si="25"/>
        <v/>
      </c>
      <c r="Y91" s="3" t="str">
        <f t="shared" si="26"/>
        <v/>
      </c>
      <c r="Z91" s="3" t="str">
        <f t="shared" si="27"/>
        <v/>
      </c>
      <c r="AA91" s="12" t="str">
        <f t="shared" si="28"/>
        <v/>
      </c>
      <c r="AB91" s="12" t="str">
        <f t="shared" si="29"/>
        <v/>
      </c>
      <c r="AC91" s="12" t="str">
        <f t="shared" si="30"/>
        <v/>
      </c>
      <c r="AD91" t="str">
        <f t="shared" si="31"/>
        <v/>
      </c>
      <c r="AE91" t="str">
        <f t="shared" si="32"/>
        <v/>
      </c>
      <c r="AF91" t="s">
        <v>343</v>
      </c>
    </row>
    <row r="92" spans="1:32" x14ac:dyDescent="0.25">
      <c r="A92" t="s">
        <v>0</v>
      </c>
      <c r="B92" t="s">
        <v>2</v>
      </c>
      <c r="C92" t="s">
        <v>1959</v>
      </c>
      <c r="D92" t="s">
        <v>1968</v>
      </c>
      <c r="E92" t="s">
        <v>10</v>
      </c>
      <c r="F92" s="2">
        <v>45355</v>
      </c>
      <c r="G92" t="s">
        <v>2120</v>
      </c>
      <c r="H92" t="s">
        <v>178</v>
      </c>
      <c r="I92" t="s">
        <v>404</v>
      </c>
      <c r="J92" s="5">
        <v>208000</v>
      </c>
      <c r="K92" s="5">
        <v>208000</v>
      </c>
      <c r="L92" s="5">
        <v>208000</v>
      </c>
      <c r="M92" s="5"/>
      <c r="N92"/>
      <c r="O92" s="38"/>
      <c r="P92" s="43"/>
      <c r="Q92" s="64"/>
      <c r="R92" s="8" t="str">
        <f t="shared" si="20"/>
        <v/>
      </c>
      <c r="S92" s="7" t="str">
        <f t="shared" si="21"/>
        <v/>
      </c>
      <c r="T92" s="9"/>
      <c r="U92" s="3" t="str">
        <f t="shared" si="22"/>
        <v/>
      </c>
      <c r="V92" s="3" t="str">
        <f t="shared" si="23"/>
        <v/>
      </c>
      <c r="W92" s="3" t="str">
        <f t="shared" si="24"/>
        <v/>
      </c>
      <c r="X92" s="83" t="str">
        <f t="shared" si="25"/>
        <v/>
      </c>
      <c r="Y92" s="3" t="str">
        <f t="shared" si="26"/>
        <v/>
      </c>
      <c r="Z92" s="3" t="str">
        <f t="shared" si="27"/>
        <v/>
      </c>
      <c r="AA92" s="12" t="str">
        <f t="shared" si="28"/>
        <v/>
      </c>
      <c r="AB92" s="12" t="str">
        <f t="shared" si="29"/>
        <v/>
      </c>
      <c r="AC92" s="12" t="str">
        <f t="shared" si="30"/>
        <v/>
      </c>
      <c r="AD92" t="str">
        <f t="shared" si="31"/>
        <v/>
      </c>
      <c r="AE92" t="str">
        <f t="shared" si="32"/>
        <v/>
      </c>
      <c r="AF92" t="s">
        <v>343</v>
      </c>
    </row>
    <row r="93" spans="1:32" x14ac:dyDescent="0.25">
      <c r="A93" t="s">
        <v>0</v>
      </c>
      <c r="B93" t="s">
        <v>2</v>
      </c>
      <c r="C93" t="s">
        <v>1959</v>
      </c>
      <c r="D93" t="s">
        <v>1968</v>
      </c>
      <c r="E93" t="s">
        <v>10</v>
      </c>
      <c r="F93" s="2">
        <v>45386</v>
      </c>
      <c r="G93" t="s">
        <v>2362</v>
      </c>
      <c r="H93" t="s">
        <v>176</v>
      </c>
      <c r="I93" t="s">
        <v>404</v>
      </c>
      <c r="J93" s="5">
        <v>208000</v>
      </c>
      <c r="K93" s="5">
        <v>208000</v>
      </c>
      <c r="L93" s="5">
        <v>208000</v>
      </c>
      <c r="M93" s="5"/>
      <c r="N93"/>
      <c r="O93" s="38"/>
      <c r="P93" s="43"/>
      <c r="Q93" s="64"/>
      <c r="R93" s="8" t="str">
        <f t="shared" si="20"/>
        <v/>
      </c>
      <c r="S93" s="7" t="str">
        <f t="shared" si="21"/>
        <v/>
      </c>
      <c r="T93" s="9"/>
      <c r="U93" s="3" t="str">
        <f t="shared" si="22"/>
        <v/>
      </c>
      <c r="V93" s="3" t="str">
        <f t="shared" si="23"/>
        <v/>
      </c>
      <c r="W93" s="3" t="str">
        <f t="shared" si="24"/>
        <v/>
      </c>
      <c r="X93" s="83" t="str">
        <f t="shared" si="25"/>
        <v/>
      </c>
      <c r="Y93" s="3" t="str">
        <f t="shared" si="26"/>
        <v/>
      </c>
      <c r="Z93" s="3" t="str">
        <f t="shared" si="27"/>
        <v/>
      </c>
      <c r="AA93" s="12" t="str">
        <f t="shared" si="28"/>
        <v/>
      </c>
      <c r="AB93" s="12" t="str">
        <f t="shared" si="29"/>
        <v/>
      </c>
      <c r="AC93" s="12" t="str">
        <f t="shared" si="30"/>
        <v/>
      </c>
      <c r="AD93" t="str">
        <f t="shared" si="31"/>
        <v/>
      </c>
      <c r="AE93" t="str">
        <f t="shared" si="32"/>
        <v/>
      </c>
      <c r="AF93" t="s">
        <v>343</v>
      </c>
    </row>
    <row r="94" spans="1:32" x14ac:dyDescent="0.25">
      <c r="A94" t="s">
        <v>0</v>
      </c>
      <c r="B94" t="s">
        <v>2</v>
      </c>
      <c r="C94" t="s">
        <v>1959</v>
      </c>
      <c r="D94" t="s">
        <v>1986</v>
      </c>
      <c r="E94" t="s">
        <v>697</v>
      </c>
      <c r="F94" s="2">
        <v>45377</v>
      </c>
      <c r="G94" t="s">
        <v>1700</v>
      </c>
      <c r="H94" t="s">
        <v>176</v>
      </c>
      <c r="I94" t="s">
        <v>192</v>
      </c>
      <c r="J94" s="5">
        <v>1543069.39</v>
      </c>
      <c r="K94" s="5">
        <v>1349123.36</v>
      </c>
      <c r="L94" s="5">
        <v>1543069.39</v>
      </c>
      <c r="M94" s="5"/>
      <c r="N94"/>
      <c r="O94" s="38"/>
      <c r="P94" s="43"/>
      <c r="Q94" s="64"/>
      <c r="R94" s="8" t="str">
        <f t="shared" si="20"/>
        <v/>
      </c>
      <c r="S94" s="7" t="str">
        <f t="shared" si="21"/>
        <v/>
      </c>
      <c r="T94" s="9"/>
      <c r="U94" s="3" t="str">
        <f t="shared" si="22"/>
        <v/>
      </c>
      <c r="V94" s="3" t="str">
        <f t="shared" si="23"/>
        <v/>
      </c>
      <c r="W94" s="3" t="str">
        <f t="shared" si="24"/>
        <v/>
      </c>
      <c r="X94" s="83" t="str">
        <f t="shared" si="25"/>
        <v/>
      </c>
      <c r="Y94" s="3" t="str">
        <f t="shared" si="26"/>
        <v/>
      </c>
      <c r="Z94" s="3" t="str">
        <f t="shared" si="27"/>
        <v/>
      </c>
      <c r="AA94" s="12" t="str">
        <f t="shared" si="28"/>
        <v/>
      </c>
      <c r="AB94" s="12" t="str">
        <f t="shared" si="29"/>
        <v/>
      </c>
      <c r="AC94" s="12" t="str">
        <f t="shared" si="30"/>
        <v/>
      </c>
      <c r="AD94" t="str">
        <f t="shared" si="31"/>
        <v/>
      </c>
      <c r="AE94" t="str">
        <f t="shared" si="32"/>
        <v/>
      </c>
      <c r="AF94" t="s">
        <v>343</v>
      </c>
    </row>
    <row r="95" spans="1:32" x14ac:dyDescent="0.25">
      <c r="A95" t="s">
        <v>0</v>
      </c>
      <c r="B95" t="s">
        <v>2</v>
      </c>
      <c r="C95" t="s">
        <v>1959</v>
      </c>
      <c r="D95" t="s">
        <v>1986</v>
      </c>
      <c r="E95" t="s">
        <v>697</v>
      </c>
      <c r="F95" s="2">
        <v>45377</v>
      </c>
      <c r="G95" t="s">
        <v>1701</v>
      </c>
      <c r="H95" t="s">
        <v>176</v>
      </c>
      <c r="I95" t="s">
        <v>192</v>
      </c>
      <c r="J95" s="5">
        <v>455184.58</v>
      </c>
      <c r="K95" s="5">
        <v>455184.58</v>
      </c>
      <c r="L95" s="5">
        <v>455184.58</v>
      </c>
      <c r="M95" s="5"/>
      <c r="N95"/>
      <c r="O95" s="38"/>
      <c r="P95" s="43"/>
      <c r="Q95" s="64"/>
      <c r="R95" s="8" t="str">
        <f t="shared" si="20"/>
        <v/>
      </c>
      <c r="S95" s="7" t="str">
        <f t="shared" si="21"/>
        <v/>
      </c>
      <c r="T95" s="9"/>
      <c r="U95" s="3" t="str">
        <f t="shared" si="22"/>
        <v/>
      </c>
      <c r="V95" s="3" t="str">
        <f t="shared" si="23"/>
        <v/>
      </c>
      <c r="W95" s="3" t="str">
        <f t="shared" si="24"/>
        <v/>
      </c>
      <c r="X95" s="83" t="str">
        <f t="shared" si="25"/>
        <v/>
      </c>
      <c r="Y95" s="3" t="str">
        <f t="shared" si="26"/>
        <v/>
      </c>
      <c r="Z95" s="3" t="str">
        <f t="shared" si="27"/>
        <v/>
      </c>
      <c r="AA95" s="12" t="str">
        <f t="shared" si="28"/>
        <v/>
      </c>
      <c r="AB95" s="12" t="str">
        <f t="shared" si="29"/>
        <v/>
      </c>
      <c r="AC95" s="12" t="str">
        <f t="shared" si="30"/>
        <v/>
      </c>
      <c r="AD95" t="str">
        <f t="shared" si="31"/>
        <v/>
      </c>
      <c r="AE95" t="str">
        <f t="shared" si="32"/>
        <v/>
      </c>
      <c r="AF95" t="s">
        <v>343</v>
      </c>
    </row>
    <row r="96" spans="1:32" x14ac:dyDescent="0.25">
      <c r="A96" t="s">
        <v>0</v>
      </c>
      <c r="B96" t="s">
        <v>2</v>
      </c>
      <c r="C96" t="s">
        <v>1959</v>
      </c>
      <c r="D96" t="s">
        <v>1986</v>
      </c>
      <c r="E96" t="s">
        <v>697</v>
      </c>
      <c r="F96" s="2">
        <v>45377</v>
      </c>
      <c r="G96" t="s">
        <v>1702</v>
      </c>
      <c r="H96" t="s">
        <v>176</v>
      </c>
      <c r="I96" t="s">
        <v>192</v>
      </c>
      <c r="J96" s="5">
        <v>322594.53999999998</v>
      </c>
      <c r="K96" s="5">
        <v>322594.53999999998</v>
      </c>
      <c r="L96" s="5">
        <v>322594.53999999998</v>
      </c>
      <c r="M96" s="5"/>
      <c r="N96"/>
      <c r="O96" s="38"/>
      <c r="P96" s="43"/>
      <c r="Q96" s="64"/>
      <c r="R96" s="8" t="str">
        <f t="shared" si="20"/>
        <v/>
      </c>
      <c r="S96" s="7" t="str">
        <f t="shared" si="21"/>
        <v/>
      </c>
      <c r="T96" s="9"/>
      <c r="U96" s="3" t="str">
        <f t="shared" si="22"/>
        <v/>
      </c>
      <c r="V96" s="3" t="str">
        <f t="shared" si="23"/>
        <v/>
      </c>
      <c r="W96" s="3" t="str">
        <f t="shared" si="24"/>
        <v/>
      </c>
      <c r="X96" s="83" t="str">
        <f t="shared" si="25"/>
        <v/>
      </c>
      <c r="Y96" s="3" t="str">
        <f t="shared" si="26"/>
        <v/>
      </c>
      <c r="Z96" s="3" t="str">
        <f t="shared" si="27"/>
        <v/>
      </c>
      <c r="AA96" s="12" t="str">
        <f t="shared" si="28"/>
        <v/>
      </c>
      <c r="AB96" s="12" t="str">
        <f t="shared" si="29"/>
        <v/>
      </c>
      <c r="AC96" s="12" t="str">
        <f t="shared" si="30"/>
        <v/>
      </c>
      <c r="AD96" t="str">
        <f t="shared" si="31"/>
        <v/>
      </c>
      <c r="AE96" t="str">
        <f t="shared" si="32"/>
        <v/>
      </c>
      <c r="AF96" t="s">
        <v>343</v>
      </c>
    </row>
    <row r="97" spans="1:32" x14ac:dyDescent="0.25">
      <c r="A97" t="s">
        <v>0</v>
      </c>
      <c r="B97" t="s">
        <v>2</v>
      </c>
      <c r="C97" t="s">
        <v>1959</v>
      </c>
      <c r="D97" t="s">
        <v>1986</v>
      </c>
      <c r="E97" t="s">
        <v>697</v>
      </c>
      <c r="F97" s="2">
        <v>45377</v>
      </c>
      <c r="G97" t="s">
        <v>1703</v>
      </c>
      <c r="H97" t="s">
        <v>176</v>
      </c>
      <c r="I97" t="s">
        <v>192</v>
      </c>
      <c r="J97" s="5">
        <v>886316.58</v>
      </c>
      <c r="K97" s="5">
        <v>886316.58</v>
      </c>
      <c r="L97" s="5">
        <v>886316.58</v>
      </c>
      <c r="M97" s="5"/>
      <c r="N97"/>
      <c r="O97" s="38"/>
      <c r="P97" s="43"/>
      <c r="Q97" s="64"/>
      <c r="R97" s="8" t="str">
        <f t="shared" si="20"/>
        <v/>
      </c>
      <c r="S97" s="7" t="str">
        <f t="shared" si="21"/>
        <v/>
      </c>
      <c r="T97" s="9"/>
      <c r="U97" s="3" t="str">
        <f t="shared" si="22"/>
        <v/>
      </c>
      <c r="V97" s="3" t="str">
        <f t="shared" si="23"/>
        <v/>
      </c>
      <c r="W97" s="3" t="str">
        <f t="shared" si="24"/>
        <v/>
      </c>
      <c r="X97" s="83" t="str">
        <f t="shared" si="25"/>
        <v/>
      </c>
      <c r="Y97" s="3" t="str">
        <f t="shared" si="26"/>
        <v/>
      </c>
      <c r="Z97" s="3" t="str">
        <f t="shared" si="27"/>
        <v/>
      </c>
      <c r="AA97" s="12" t="str">
        <f t="shared" si="28"/>
        <v/>
      </c>
      <c r="AB97" s="12" t="str">
        <f t="shared" si="29"/>
        <v/>
      </c>
      <c r="AC97" s="12" t="str">
        <f t="shared" si="30"/>
        <v/>
      </c>
      <c r="AD97" t="str">
        <f t="shared" si="31"/>
        <v/>
      </c>
      <c r="AE97" t="str">
        <f t="shared" si="32"/>
        <v/>
      </c>
      <c r="AF97" t="s">
        <v>343</v>
      </c>
    </row>
    <row r="98" spans="1:32" x14ac:dyDescent="0.25">
      <c r="A98" t="s">
        <v>0</v>
      </c>
      <c r="B98" t="s">
        <v>2</v>
      </c>
      <c r="C98" t="s">
        <v>1959</v>
      </c>
      <c r="D98" t="s">
        <v>1986</v>
      </c>
      <c r="E98" t="s">
        <v>697</v>
      </c>
      <c r="F98" s="2">
        <v>45378</v>
      </c>
      <c r="G98" t="s">
        <v>1704</v>
      </c>
      <c r="H98" t="s">
        <v>176</v>
      </c>
      <c r="I98" t="s">
        <v>192</v>
      </c>
      <c r="J98" s="5">
        <v>1519680.49</v>
      </c>
      <c r="K98" s="5">
        <v>1519680.49</v>
      </c>
      <c r="L98" s="5">
        <v>1519680.49</v>
      </c>
      <c r="M98" s="5"/>
      <c r="N98"/>
      <c r="O98" s="38"/>
      <c r="P98" s="43"/>
      <c r="Q98" s="64"/>
      <c r="R98" s="8" t="str">
        <f t="shared" si="20"/>
        <v/>
      </c>
      <c r="S98" s="7" t="str">
        <f t="shared" si="21"/>
        <v/>
      </c>
      <c r="T98" s="9"/>
      <c r="U98" s="3" t="str">
        <f t="shared" si="22"/>
        <v/>
      </c>
      <c r="V98" s="3" t="str">
        <f t="shared" si="23"/>
        <v/>
      </c>
      <c r="W98" s="3" t="str">
        <f t="shared" si="24"/>
        <v/>
      </c>
      <c r="X98" s="83" t="str">
        <f t="shared" si="25"/>
        <v/>
      </c>
      <c r="Y98" s="3" t="str">
        <f t="shared" si="26"/>
        <v/>
      </c>
      <c r="Z98" s="3" t="str">
        <f t="shared" si="27"/>
        <v/>
      </c>
      <c r="AA98" s="12" t="str">
        <f t="shared" si="28"/>
        <v/>
      </c>
      <c r="AB98" s="12" t="str">
        <f t="shared" si="29"/>
        <v/>
      </c>
      <c r="AC98" s="12" t="str">
        <f t="shared" si="30"/>
        <v/>
      </c>
      <c r="AD98" t="str">
        <f t="shared" si="31"/>
        <v/>
      </c>
      <c r="AE98" t="str">
        <f t="shared" si="32"/>
        <v/>
      </c>
      <c r="AF98" t="s">
        <v>343</v>
      </c>
    </row>
    <row r="99" spans="1:32" x14ac:dyDescent="0.25">
      <c r="A99" t="s">
        <v>0</v>
      </c>
      <c r="B99" t="s">
        <v>2</v>
      </c>
      <c r="C99" t="s">
        <v>1959</v>
      </c>
      <c r="D99" t="s">
        <v>1986</v>
      </c>
      <c r="E99" t="s">
        <v>697</v>
      </c>
      <c r="F99" s="2">
        <v>45378</v>
      </c>
      <c r="G99" t="s">
        <v>1705</v>
      </c>
      <c r="H99" t="s">
        <v>176</v>
      </c>
      <c r="I99" t="s">
        <v>192</v>
      </c>
      <c r="J99" s="5">
        <v>569940.15</v>
      </c>
      <c r="K99" s="5">
        <v>569940.15</v>
      </c>
      <c r="L99" s="5">
        <v>569940.15</v>
      </c>
      <c r="M99" s="5"/>
      <c r="N99"/>
      <c r="O99" s="38"/>
      <c r="P99" s="43"/>
      <c r="Q99" s="64"/>
      <c r="R99" s="8" t="str">
        <f t="shared" si="20"/>
        <v/>
      </c>
      <c r="S99" s="7" t="str">
        <f t="shared" si="21"/>
        <v/>
      </c>
      <c r="T99" s="9"/>
      <c r="U99" s="3" t="str">
        <f t="shared" si="22"/>
        <v/>
      </c>
      <c r="V99" s="3" t="str">
        <f t="shared" si="23"/>
        <v/>
      </c>
      <c r="W99" s="3" t="str">
        <f t="shared" si="24"/>
        <v/>
      </c>
      <c r="X99" s="83" t="str">
        <f t="shared" si="25"/>
        <v/>
      </c>
      <c r="Y99" s="3" t="str">
        <f t="shared" si="26"/>
        <v/>
      </c>
      <c r="Z99" s="3" t="str">
        <f t="shared" si="27"/>
        <v/>
      </c>
      <c r="AA99" s="12" t="str">
        <f t="shared" si="28"/>
        <v/>
      </c>
      <c r="AB99" s="12" t="str">
        <f t="shared" si="29"/>
        <v/>
      </c>
      <c r="AC99" s="12" t="str">
        <f t="shared" si="30"/>
        <v/>
      </c>
      <c r="AD99" t="str">
        <f t="shared" si="31"/>
        <v/>
      </c>
      <c r="AE99" t="str">
        <f t="shared" si="32"/>
        <v/>
      </c>
      <c r="AF99" t="s">
        <v>343</v>
      </c>
    </row>
    <row r="100" spans="1:32" x14ac:dyDescent="0.25">
      <c r="A100" t="s">
        <v>0</v>
      </c>
      <c r="B100" t="s">
        <v>2</v>
      </c>
      <c r="C100" t="s">
        <v>1959</v>
      </c>
      <c r="D100" t="s">
        <v>1986</v>
      </c>
      <c r="E100" t="s">
        <v>697</v>
      </c>
      <c r="F100" s="2">
        <v>45378</v>
      </c>
      <c r="G100" t="s">
        <v>1706</v>
      </c>
      <c r="H100" t="s">
        <v>176</v>
      </c>
      <c r="I100" t="s">
        <v>192</v>
      </c>
      <c r="J100" s="5">
        <v>158859.78</v>
      </c>
      <c r="K100" s="5">
        <v>158859.78</v>
      </c>
      <c r="L100" s="5">
        <v>158859.78</v>
      </c>
      <c r="M100" s="5"/>
      <c r="N100"/>
      <c r="O100" s="38"/>
      <c r="P100" s="43"/>
      <c r="Q100" s="64"/>
      <c r="R100" s="8" t="str">
        <f t="shared" si="20"/>
        <v/>
      </c>
      <c r="S100" s="7" t="str">
        <f t="shared" si="21"/>
        <v/>
      </c>
      <c r="T100" s="9"/>
      <c r="U100" s="3" t="str">
        <f t="shared" si="22"/>
        <v/>
      </c>
      <c r="V100" s="3" t="str">
        <f t="shared" si="23"/>
        <v/>
      </c>
      <c r="W100" s="3" t="str">
        <f t="shared" si="24"/>
        <v/>
      </c>
      <c r="X100" s="83" t="str">
        <f t="shared" si="25"/>
        <v/>
      </c>
      <c r="Y100" s="3" t="str">
        <f t="shared" si="26"/>
        <v/>
      </c>
      <c r="Z100" s="3" t="str">
        <f t="shared" si="27"/>
        <v/>
      </c>
      <c r="AA100" s="12" t="str">
        <f t="shared" si="28"/>
        <v/>
      </c>
      <c r="AB100" s="12" t="str">
        <f t="shared" si="29"/>
        <v/>
      </c>
      <c r="AC100" s="12" t="str">
        <f t="shared" si="30"/>
        <v/>
      </c>
      <c r="AD100" t="str">
        <f t="shared" si="31"/>
        <v/>
      </c>
      <c r="AE100" t="str">
        <f t="shared" si="32"/>
        <v/>
      </c>
      <c r="AF100" t="s">
        <v>343</v>
      </c>
    </row>
    <row r="101" spans="1:32" x14ac:dyDescent="0.25">
      <c r="A101" t="s">
        <v>0</v>
      </c>
      <c r="B101" t="s">
        <v>2</v>
      </c>
      <c r="C101" t="s">
        <v>1959</v>
      </c>
      <c r="D101" t="s">
        <v>1986</v>
      </c>
      <c r="E101" t="s">
        <v>697</v>
      </c>
      <c r="F101" s="2">
        <v>45378</v>
      </c>
      <c r="G101" t="s">
        <v>1707</v>
      </c>
      <c r="H101" t="s">
        <v>176</v>
      </c>
      <c r="I101" t="s">
        <v>192</v>
      </c>
      <c r="J101" s="5">
        <v>627534.21</v>
      </c>
      <c r="K101" s="5">
        <v>627534.21</v>
      </c>
      <c r="L101" s="5">
        <v>627534.21</v>
      </c>
      <c r="M101" s="5"/>
      <c r="N101"/>
      <c r="O101" s="38"/>
      <c r="P101" s="43"/>
      <c r="Q101" s="64"/>
      <c r="R101" s="8" t="str">
        <f t="shared" si="20"/>
        <v/>
      </c>
      <c r="S101" s="7" t="str">
        <f t="shared" si="21"/>
        <v/>
      </c>
      <c r="T101" s="9"/>
      <c r="U101" s="3" t="str">
        <f t="shared" si="22"/>
        <v/>
      </c>
      <c r="V101" s="3" t="str">
        <f t="shared" si="23"/>
        <v/>
      </c>
      <c r="W101" s="3" t="str">
        <f t="shared" si="24"/>
        <v/>
      </c>
      <c r="X101" s="83" t="str">
        <f t="shared" si="25"/>
        <v/>
      </c>
      <c r="Y101" s="3" t="str">
        <f t="shared" si="26"/>
        <v/>
      </c>
      <c r="Z101" s="3" t="str">
        <f t="shared" si="27"/>
        <v/>
      </c>
      <c r="AA101" s="12" t="str">
        <f t="shared" si="28"/>
        <v/>
      </c>
      <c r="AB101" s="12" t="str">
        <f t="shared" si="29"/>
        <v/>
      </c>
      <c r="AC101" s="12" t="str">
        <f t="shared" si="30"/>
        <v/>
      </c>
      <c r="AD101" t="str">
        <f t="shared" si="31"/>
        <v/>
      </c>
      <c r="AE101" t="str">
        <f t="shared" si="32"/>
        <v/>
      </c>
      <c r="AF101" t="s">
        <v>343</v>
      </c>
    </row>
    <row r="102" spans="1:32" x14ac:dyDescent="0.25">
      <c r="A102" t="s">
        <v>0</v>
      </c>
      <c r="B102" t="s">
        <v>2</v>
      </c>
      <c r="C102" t="s">
        <v>1959</v>
      </c>
      <c r="D102" t="s">
        <v>1986</v>
      </c>
      <c r="E102" t="s">
        <v>697</v>
      </c>
      <c r="F102" s="2">
        <v>45378</v>
      </c>
      <c r="G102" t="s">
        <v>1708</v>
      </c>
      <c r="H102" t="s">
        <v>176</v>
      </c>
      <c r="I102" t="s">
        <v>192</v>
      </c>
      <c r="J102" s="5">
        <v>68473.5</v>
      </c>
      <c r="K102" s="5">
        <v>68473.5</v>
      </c>
      <c r="L102" s="5">
        <v>68473.5</v>
      </c>
      <c r="M102" s="5"/>
      <c r="N102"/>
      <c r="O102" s="38"/>
      <c r="P102" s="43"/>
      <c r="Q102" s="64"/>
      <c r="R102" s="8" t="str">
        <f t="shared" si="20"/>
        <v/>
      </c>
      <c r="S102" s="7" t="str">
        <f t="shared" si="21"/>
        <v/>
      </c>
      <c r="T102" s="9"/>
      <c r="U102" s="3" t="str">
        <f t="shared" si="22"/>
        <v/>
      </c>
      <c r="V102" s="3" t="str">
        <f t="shared" si="23"/>
        <v/>
      </c>
      <c r="W102" s="3" t="str">
        <f t="shared" si="24"/>
        <v/>
      </c>
      <c r="X102" s="83" t="str">
        <f t="shared" si="25"/>
        <v/>
      </c>
      <c r="Y102" s="3" t="str">
        <f t="shared" si="26"/>
        <v/>
      </c>
      <c r="Z102" s="3" t="str">
        <f t="shared" si="27"/>
        <v/>
      </c>
      <c r="AA102" s="12" t="str">
        <f t="shared" si="28"/>
        <v/>
      </c>
      <c r="AB102" s="12" t="str">
        <f t="shared" si="29"/>
        <v/>
      </c>
      <c r="AC102" s="12" t="str">
        <f t="shared" si="30"/>
        <v/>
      </c>
      <c r="AD102" t="str">
        <f t="shared" si="31"/>
        <v/>
      </c>
      <c r="AE102" t="str">
        <f t="shared" si="32"/>
        <v/>
      </c>
      <c r="AF102" t="s">
        <v>343</v>
      </c>
    </row>
    <row r="103" spans="1:32" x14ac:dyDescent="0.25">
      <c r="A103" t="s">
        <v>0</v>
      </c>
      <c r="B103" t="s">
        <v>2</v>
      </c>
      <c r="C103" t="s">
        <v>1959</v>
      </c>
      <c r="D103" t="s">
        <v>1986</v>
      </c>
      <c r="E103" t="s">
        <v>697</v>
      </c>
      <c r="F103" s="2">
        <v>45378</v>
      </c>
      <c r="G103" t="s">
        <v>1709</v>
      </c>
      <c r="H103" t="s">
        <v>176</v>
      </c>
      <c r="I103" t="s">
        <v>192</v>
      </c>
      <c r="J103" s="5">
        <v>32487.5</v>
      </c>
      <c r="K103" s="5">
        <v>32487.5</v>
      </c>
      <c r="L103" s="5">
        <v>32487.5</v>
      </c>
      <c r="M103" s="5"/>
      <c r="N103"/>
      <c r="O103" s="38"/>
      <c r="P103" s="43"/>
      <c r="Q103" s="64"/>
      <c r="R103" s="8" t="str">
        <f t="shared" si="20"/>
        <v/>
      </c>
      <c r="S103" s="7" t="str">
        <f t="shared" si="21"/>
        <v/>
      </c>
      <c r="T103" s="9"/>
      <c r="U103" s="3" t="str">
        <f t="shared" si="22"/>
        <v/>
      </c>
      <c r="V103" s="3" t="str">
        <f t="shared" si="23"/>
        <v/>
      </c>
      <c r="W103" s="3" t="str">
        <f t="shared" si="24"/>
        <v/>
      </c>
      <c r="X103" s="83" t="str">
        <f t="shared" si="25"/>
        <v/>
      </c>
      <c r="Y103" s="3" t="str">
        <f t="shared" si="26"/>
        <v/>
      </c>
      <c r="Z103" s="3" t="str">
        <f t="shared" si="27"/>
        <v/>
      </c>
      <c r="AA103" s="12" t="str">
        <f t="shared" si="28"/>
        <v/>
      </c>
      <c r="AB103" s="12" t="str">
        <f t="shared" si="29"/>
        <v/>
      </c>
      <c r="AC103" s="12" t="str">
        <f t="shared" si="30"/>
        <v/>
      </c>
      <c r="AD103" t="str">
        <f t="shared" si="31"/>
        <v/>
      </c>
      <c r="AE103" t="str">
        <f t="shared" si="32"/>
        <v/>
      </c>
      <c r="AF103" t="s">
        <v>343</v>
      </c>
    </row>
    <row r="104" spans="1:32" x14ac:dyDescent="0.25">
      <c r="A104" t="s">
        <v>0</v>
      </c>
      <c r="B104" t="s">
        <v>2</v>
      </c>
      <c r="C104" t="s">
        <v>1959</v>
      </c>
      <c r="D104" t="s">
        <v>1986</v>
      </c>
      <c r="E104" t="s">
        <v>697</v>
      </c>
      <c r="F104" s="2">
        <v>45378</v>
      </c>
      <c r="G104" t="s">
        <v>1710</v>
      </c>
      <c r="H104" t="s">
        <v>176</v>
      </c>
      <c r="I104" t="s">
        <v>192</v>
      </c>
      <c r="J104" s="5">
        <v>481241.16</v>
      </c>
      <c r="K104" s="5">
        <v>481241.16</v>
      </c>
      <c r="L104" s="5">
        <v>481241.16</v>
      </c>
      <c r="M104" s="5"/>
      <c r="N104"/>
      <c r="O104" s="38"/>
      <c r="P104" s="43"/>
      <c r="Q104" s="64"/>
      <c r="R104" s="8" t="str">
        <f t="shared" si="20"/>
        <v/>
      </c>
      <c r="S104" s="7" t="str">
        <f t="shared" si="21"/>
        <v/>
      </c>
      <c r="T104" s="9"/>
      <c r="U104" s="3" t="str">
        <f t="shared" si="22"/>
        <v/>
      </c>
      <c r="V104" s="3" t="str">
        <f t="shared" si="23"/>
        <v/>
      </c>
      <c r="W104" s="3" t="str">
        <f t="shared" si="24"/>
        <v/>
      </c>
      <c r="X104" s="83" t="str">
        <f t="shared" si="25"/>
        <v/>
      </c>
      <c r="Y104" s="3" t="str">
        <f t="shared" si="26"/>
        <v/>
      </c>
      <c r="Z104" s="3" t="str">
        <f t="shared" si="27"/>
        <v/>
      </c>
      <c r="AA104" s="12" t="str">
        <f t="shared" si="28"/>
        <v/>
      </c>
      <c r="AB104" s="12" t="str">
        <f t="shared" si="29"/>
        <v/>
      </c>
      <c r="AC104" s="12" t="str">
        <f t="shared" si="30"/>
        <v/>
      </c>
      <c r="AD104" t="str">
        <f t="shared" si="31"/>
        <v/>
      </c>
      <c r="AE104" t="str">
        <f t="shared" si="32"/>
        <v/>
      </c>
      <c r="AF104" t="s">
        <v>343</v>
      </c>
    </row>
    <row r="105" spans="1:32" x14ac:dyDescent="0.25">
      <c r="A105" t="s">
        <v>0</v>
      </c>
      <c r="B105" t="s">
        <v>2</v>
      </c>
      <c r="C105" t="s">
        <v>1959</v>
      </c>
      <c r="D105" t="s">
        <v>1986</v>
      </c>
      <c r="E105" t="s">
        <v>697</v>
      </c>
      <c r="F105" s="2">
        <v>45378</v>
      </c>
      <c r="G105" t="s">
        <v>1711</v>
      </c>
      <c r="H105" t="s">
        <v>176</v>
      </c>
      <c r="I105" t="s">
        <v>192</v>
      </c>
      <c r="J105" s="5">
        <v>581630.15</v>
      </c>
      <c r="K105" s="5">
        <v>581630.15</v>
      </c>
      <c r="L105" s="5">
        <v>581630.15</v>
      </c>
      <c r="M105" s="5"/>
      <c r="N105"/>
      <c r="O105" s="38"/>
      <c r="P105" s="43"/>
      <c r="Q105" s="64"/>
      <c r="R105" s="8" t="str">
        <f t="shared" si="20"/>
        <v/>
      </c>
      <c r="S105" s="7" t="str">
        <f t="shared" si="21"/>
        <v/>
      </c>
      <c r="T105" s="9"/>
      <c r="U105" s="3" t="str">
        <f t="shared" si="22"/>
        <v/>
      </c>
      <c r="V105" s="3" t="str">
        <f t="shared" si="23"/>
        <v/>
      </c>
      <c r="W105" s="3" t="str">
        <f t="shared" si="24"/>
        <v/>
      </c>
      <c r="X105" s="83" t="str">
        <f t="shared" si="25"/>
        <v/>
      </c>
      <c r="Y105" s="3" t="str">
        <f t="shared" si="26"/>
        <v/>
      </c>
      <c r="Z105" s="3" t="str">
        <f t="shared" si="27"/>
        <v/>
      </c>
      <c r="AA105" s="12" t="str">
        <f t="shared" si="28"/>
        <v/>
      </c>
      <c r="AB105" s="12" t="str">
        <f t="shared" si="29"/>
        <v/>
      </c>
      <c r="AC105" s="12" t="str">
        <f t="shared" si="30"/>
        <v/>
      </c>
      <c r="AD105" t="str">
        <f t="shared" si="31"/>
        <v/>
      </c>
      <c r="AE105" t="str">
        <f t="shared" si="32"/>
        <v/>
      </c>
      <c r="AF105" t="s">
        <v>343</v>
      </c>
    </row>
    <row r="106" spans="1:32" x14ac:dyDescent="0.25">
      <c r="A106" t="s">
        <v>0</v>
      </c>
      <c r="B106" t="s">
        <v>2</v>
      </c>
      <c r="C106" t="s">
        <v>1959</v>
      </c>
      <c r="D106" t="s">
        <v>1986</v>
      </c>
      <c r="E106" t="s">
        <v>697</v>
      </c>
      <c r="F106" s="2">
        <v>45378</v>
      </c>
      <c r="G106" t="s">
        <v>1712</v>
      </c>
      <c r="H106" t="s">
        <v>176</v>
      </c>
      <c r="I106" t="s">
        <v>192</v>
      </c>
      <c r="J106" s="5">
        <v>215025.53</v>
      </c>
      <c r="K106" s="5">
        <v>215025.53</v>
      </c>
      <c r="L106" s="5">
        <v>215025.53</v>
      </c>
      <c r="M106" s="5"/>
      <c r="N106"/>
      <c r="O106" s="38"/>
      <c r="P106" s="43"/>
      <c r="Q106" s="64"/>
      <c r="R106" s="8" t="str">
        <f t="shared" si="20"/>
        <v/>
      </c>
      <c r="S106" s="7" t="str">
        <f t="shared" si="21"/>
        <v/>
      </c>
      <c r="T106" s="9"/>
      <c r="U106" s="3" t="str">
        <f t="shared" si="22"/>
        <v/>
      </c>
      <c r="V106" s="3" t="str">
        <f t="shared" si="23"/>
        <v/>
      </c>
      <c r="W106" s="3" t="str">
        <f t="shared" si="24"/>
        <v/>
      </c>
      <c r="X106" s="83" t="str">
        <f t="shared" si="25"/>
        <v/>
      </c>
      <c r="Y106" s="3" t="str">
        <f t="shared" si="26"/>
        <v/>
      </c>
      <c r="Z106" s="3" t="str">
        <f t="shared" si="27"/>
        <v/>
      </c>
      <c r="AA106" s="12" t="str">
        <f t="shared" si="28"/>
        <v/>
      </c>
      <c r="AB106" s="12" t="str">
        <f t="shared" si="29"/>
        <v/>
      </c>
      <c r="AC106" s="12" t="str">
        <f t="shared" si="30"/>
        <v/>
      </c>
      <c r="AD106" t="str">
        <f t="shared" si="31"/>
        <v/>
      </c>
      <c r="AE106" t="str">
        <f t="shared" si="32"/>
        <v/>
      </c>
      <c r="AF106" t="s">
        <v>343</v>
      </c>
    </row>
    <row r="107" spans="1:32" x14ac:dyDescent="0.25">
      <c r="A107" t="s">
        <v>0</v>
      </c>
      <c r="B107" t="s">
        <v>2</v>
      </c>
      <c r="C107" t="s">
        <v>1959</v>
      </c>
      <c r="D107" t="s">
        <v>1986</v>
      </c>
      <c r="E107" t="s">
        <v>697</v>
      </c>
      <c r="F107" s="2">
        <v>45378</v>
      </c>
      <c r="G107" t="s">
        <v>1713</v>
      </c>
      <c r="H107" t="s">
        <v>176</v>
      </c>
      <c r="I107" t="s">
        <v>192</v>
      </c>
      <c r="J107" s="5">
        <v>421657.07</v>
      </c>
      <c r="K107" s="5">
        <v>421657.07</v>
      </c>
      <c r="L107" s="5">
        <v>421657.07</v>
      </c>
      <c r="M107" s="5"/>
      <c r="N107"/>
      <c r="O107" s="38"/>
      <c r="P107" s="43"/>
      <c r="Q107" s="64"/>
      <c r="R107" s="8" t="str">
        <f t="shared" si="20"/>
        <v/>
      </c>
      <c r="S107" s="7" t="str">
        <f t="shared" si="21"/>
        <v/>
      </c>
      <c r="T107" s="9"/>
      <c r="U107" s="3" t="str">
        <f t="shared" si="22"/>
        <v/>
      </c>
      <c r="V107" s="3" t="str">
        <f t="shared" si="23"/>
        <v/>
      </c>
      <c r="W107" s="3" t="str">
        <f t="shared" si="24"/>
        <v/>
      </c>
      <c r="X107" s="83" t="str">
        <f t="shared" si="25"/>
        <v/>
      </c>
      <c r="Y107" s="3" t="str">
        <f t="shared" si="26"/>
        <v/>
      </c>
      <c r="Z107" s="3" t="str">
        <f t="shared" si="27"/>
        <v/>
      </c>
      <c r="AA107" s="12" t="str">
        <f t="shared" si="28"/>
        <v/>
      </c>
      <c r="AB107" s="12" t="str">
        <f t="shared" si="29"/>
        <v/>
      </c>
      <c r="AC107" s="12" t="str">
        <f t="shared" si="30"/>
        <v/>
      </c>
      <c r="AD107" t="str">
        <f t="shared" si="31"/>
        <v/>
      </c>
      <c r="AE107" t="str">
        <f t="shared" si="32"/>
        <v/>
      </c>
      <c r="AF107" t="s">
        <v>343</v>
      </c>
    </row>
    <row r="108" spans="1:32" x14ac:dyDescent="0.25">
      <c r="A108" t="s">
        <v>0</v>
      </c>
      <c r="B108" t="s">
        <v>2</v>
      </c>
      <c r="C108" t="s">
        <v>1959</v>
      </c>
      <c r="D108" t="s">
        <v>1986</v>
      </c>
      <c r="E108" t="s">
        <v>697</v>
      </c>
      <c r="F108" s="2">
        <v>45378</v>
      </c>
      <c r="G108" t="s">
        <v>1714</v>
      </c>
      <c r="H108" t="s">
        <v>176</v>
      </c>
      <c r="I108" t="s">
        <v>192</v>
      </c>
      <c r="J108" s="5">
        <v>245213.71</v>
      </c>
      <c r="K108" s="5">
        <v>245213.71</v>
      </c>
      <c r="L108" s="5">
        <v>245213.71</v>
      </c>
      <c r="M108" s="5"/>
      <c r="N108"/>
      <c r="O108" s="38"/>
      <c r="P108" s="43"/>
      <c r="Q108" s="64"/>
      <c r="R108" s="8" t="str">
        <f t="shared" si="20"/>
        <v/>
      </c>
      <c r="S108" s="7" t="str">
        <f t="shared" si="21"/>
        <v/>
      </c>
      <c r="T108" s="9"/>
      <c r="U108" s="3" t="str">
        <f t="shared" si="22"/>
        <v/>
      </c>
      <c r="V108" s="3" t="str">
        <f t="shared" si="23"/>
        <v/>
      </c>
      <c r="W108" s="3" t="str">
        <f t="shared" si="24"/>
        <v/>
      </c>
      <c r="X108" s="83" t="str">
        <f t="shared" si="25"/>
        <v/>
      </c>
      <c r="Y108" s="3" t="str">
        <f t="shared" si="26"/>
        <v/>
      </c>
      <c r="Z108" s="3" t="str">
        <f t="shared" si="27"/>
        <v/>
      </c>
      <c r="AA108" s="12" t="str">
        <f t="shared" si="28"/>
        <v/>
      </c>
      <c r="AB108" s="12" t="str">
        <f t="shared" si="29"/>
        <v/>
      </c>
      <c r="AC108" s="12" t="str">
        <f t="shared" si="30"/>
        <v/>
      </c>
      <c r="AD108" t="str">
        <f t="shared" si="31"/>
        <v/>
      </c>
      <c r="AE108" t="str">
        <f t="shared" si="32"/>
        <v/>
      </c>
      <c r="AF108" t="s">
        <v>343</v>
      </c>
    </row>
    <row r="109" spans="1:32" x14ac:dyDescent="0.25">
      <c r="A109" t="s">
        <v>0</v>
      </c>
      <c r="B109" t="s">
        <v>2</v>
      </c>
      <c r="C109" t="s">
        <v>1959</v>
      </c>
      <c r="D109" t="s">
        <v>1986</v>
      </c>
      <c r="E109" t="s">
        <v>697</v>
      </c>
      <c r="F109" s="2">
        <v>45383</v>
      </c>
      <c r="G109" t="s">
        <v>1858</v>
      </c>
      <c r="H109" t="s">
        <v>412</v>
      </c>
      <c r="I109" t="s">
        <v>192</v>
      </c>
      <c r="J109" s="5">
        <v>43483.54</v>
      </c>
      <c r="K109" s="5">
        <v>43483.54</v>
      </c>
      <c r="L109" s="5">
        <v>43483.54</v>
      </c>
      <c r="M109" s="5"/>
      <c r="N109"/>
      <c r="O109" s="38"/>
      <c r="P109" s="43"/>
      <c r="Q109" s="64"/>
      <c r="R109" s="8" t="str">
        <f t="shared" si="20"/>
        <v/>
      </c>
      <c r="S109" s="7" t="str">
        <f t="shared" si="21"/>
        <v/>
      </c>
      <c r="T109" s="9"/>
      <c r="U109" s="3" t="str">
        <f t="shared" si="22"/>
        <v/>
      </c>
      <c r="V109" s="3" t="str">
        <f t="shared" si="23"/>
        <v/>
      </c>
      <c r="W109" s="3" t="str">
        <f t="shared" si="24"/>
        <v/>
      </c>
      <c r="X109" s="83" t="str">
        <f t="shared" si="25"/>
        <v/>
      </c>
      <c r="Y109" s="3" t="str">
        <f t="shared" si="26"/>
        <v/>
      </c>
      <c r="Z109" s="3" t="str">
        <f t="shared" si="27"/>
        <v/>
      </c>
      <c r="AA109" s="12" t="str">
        <f t="shared" si="28"/>
        <v/>
      </c>
      <c r="AB109" s="12" t="str">
        <f t="shared" si="29"/>
        <v/>
      </c>
      <c r="AC109" s="12" t="str">
        <f t="shared" si="30"/>
        <v/>
      </c>
      <c r="AD109" t="str">
        <f t="shared" si="31"/>
        <v/>
      </c>
      <c r="AE109" t="str">
        <f t="shared" si="32"/>
        <v/>
      </c>
      <c r="AF109" t="s">
        <v>343</v>
      </c>
    </row>
    <row r="110" spans="1:32" x14ac:dyDescent="0.25">
      <c r="A110" t="s">
        <v>0</v>
      </c>
      <c r="B110" t="s">
        <v>2</v>
      </c>
      <c r="C110" t="s">
        <v>1959</v>
      </c>
      <c r="D110" t="s">
        <v>1986</v>
      </c>
      <c r="E110" t="s">
        <v>697</v>
      </c>
      <c r="F110" s="2">
        <v>45383</v>
      </c>
      <c r="G110" t="s">
        <v>1859</v>
      </c>
      <c r="H110" t="s">
        <v>412</v>
      </c>
      <c r="I110" t="s">
        <v>192</v>
      </c>
      <c r="J110" s="5">
        <v>72321.08</v>
      </c>
      <c r="K110" s="5">
        <v>72321.08</v>
      </c>
      <c r="L110" s="5">
        <v>72321.08</v>
      </c>
      <c r="M110" s="5"/>
      <c r="N110"/>
      <c r="O110" s="38"/>
      <c r="P110" s="43"/>
      <c r="Q110" s="64"/>
      <c r="R110" s="8" t="str">
        <f t="shared" si="20"/>
        <v/>
      </c>
      <c r="S110" s="7" t="str">
        <f t="shared" si="21"/>
        <v/>
      </c>
      <c r="T110" s="9"/>
      <c r="U110" s="3" t="str">
        <f t="shared" si="22"/>
        <v/>
      </c>
      <c r="V110" s="3" t="str">
        <f t="shared" si="23"/>
        <v/>
      </c>
      <c r="W110" s="3" t="str">
        <f t="shared" si="24"/>
        <v/>
      </c>
      <c r="X110" s="83" t="str">
        <f t="shared" si="25"/>
        <v/>
      </c>
      <c r="Y110" s="3" t="str">
        <f t="shared" si="26"/>
        <v/>
      </c>
      <c r="Z110" s="3" t="str">
        <f t="shared" si="27"/>
        <v/>
      </c>
      <c r="AA110" s="12" t="str">
        <f t="shared" si="28"/>
        <v/>
      </c>
      <c r="AB110" s="12" t="str">
        <f t="shared" si="29"/>
        <v/>
      </c>
      <c r="AC110" s="12" t="str">
        <f t="shared" si="30"/>
        <v/>
      </c>
      <c r="AD110" t="str">
        <f t="shared" si="31"/>
        <v/>
      </c>
      <c r="AE110" t="str">
        <f t="shared" si="32"/>
        <v/>
      </c>
      <c r="AF110" t="s">
        <v>343</v>
      </c>
    </row>
    <row r="111" spans="1:32" x14ac:dyDescent="0.25">
      <c r="A111" t="s">
        <v>0</v>
      </c>
      <c r="B111" t="s">
        <v>2</v>
      </c>
      <c r="C111" t="s">
        <v>1959</v>
      </c>
      <c r="D111" t="s">
        <v>1986</v>
      </c>
      <c r="E111" t="s">
        <v>697</v>
      </c>
      <c r="F111" s="2">
        <v>45383</v>
      </c>
      <c r="G111" t="s">
        <v>1860</v>
      </c>
      <c r="H111" t="s">
        <v>412</v>
      </c>
      <c r="I111" t="s">
        <v>192</v>
      </c>
      <c r="J111" s="5">
        <v>150271.21</v>
      </c>
      <c r="K111" s="5">
        <v>150271.21</v>
      </c>
      <c r="L111" s="5">
        <v>150271.21</v>
      </c>
      <c r="M111" s="5"/>
      <c r="N111"/>
      <c r="O111" s="38"/>
      <c r="P111" s="43"/>
      <c r="Q111" s="64"/>
      <c r="R111" s="8" t="str">
        <f t="shared" si="20"/>
        <v/>
      </c>
      <c r="S111" s="7" t="str">
        <f t="shared" si="21"/>
        <v/>
      </c>
      <c r="T111" s="9"/>
      <c r="U111" s="3" t="str">
        <f t="shared" si="22"/>
        <v/>
      </c>
      <c r="V111" s="3" t="str">
        <f t="shared" si="23"/>
        <v/>
      </c>
      <c r="W111" s="3" t="str">
        <f t="shared" si="24"/>
        <v/>
      </c>
      <c r="X111" s="83" t="str">
        <f t="shared" si="25"/>
        <v/>
      </c>
      <c r="Y111" s="3" t="str">
        <f t="shared" si="26"/>
        <v/>
      </c>
      <c r="Z111" s="3" t="str">
        <f t="shared" si="27"/>
        <v/>
      </c>
      <c r="AA111" s="12" t="str">
        <f t="shared" si="28"/>
        <v/>
      </c>
      <c r="AB111" s="12" t="str">
        <f t="shared" si="29"/>
        <v/>
      </c>
      <c r="AC111" s="12" t="str">
        <f t="shared" si="30"/>
        <v/>
      </c>
      <c r="AD111" t="str">
        <f t="shared" si="31"/>
        <v/>
      </c>
      <c r="AE111" t="str">
        <f t="shared" si="32"/>
        <v/>
      </c>
      <c r="AF111" t="s">
        <v>343</v>
      </c>
    </row>
    <row r="112" spans="1:32" x14ac:dyDescent="0.25">
      <c r="A112" t="s">
        <v>0</v>
      </c>
      <c r="B112" t="s">
        <v>2</v>
      </c>
      <c r="C112" t="s">
        <v>1959</v>
      </c>
      <c r="D112" t="s">
        <v>1986</v>
      </c>
      <c r="E112" t="s">
        <v>697</v>
      </c>
      <c r="F112" s="2">
        <v>45383</v>
      </c>
      <c r="G112" t="s">
        <v>1861</v>
      </c>
      <c r="H112" t="s">
        <v>412</v>
      </c>
      <c r="I112" t="s">
        <v>192</v>
      </c>
      <c r="J112" s="5">
        <v>1041625.66</v>
      </c>
      <c r="K112" s="5">
        <v>1041625.66</v>
      </c>
      <c r="L112" s="5">
        <v>1041625.66</v>
      </c>
      <c r="M112" s="5"/>
      <c r="N112"/>
      <c r="O112" s="38"/>
      <c r="P112" s="43"/>
      <c r="Q112" s="64"/>
      <c r="R112" s="8" t="str">
        <f t="shared" si="20"/>
        <v/>
      </c>
      <c r="S112" s="7" t="str">
        <f t="shared" si="21"/>
        <v/>
      </c>
      <c r="T112" s="9"/>
      <c r="U112" s="3" t="str">
        <f t="shared" si="22"/>
        <v/>
      </c>
      <c r="V112" s="3" t="str">
        <f t="shared" si="23"/>
        <v/>
      </c>
      <c r="W112" s="3" t="str">
        <f t="shared" si="24"/>
        <v/>
      </c>
      <c r="X112" s="83" t="str">
        <f t="shared" si="25"/>
        <v/>
      </c>
      <c r="Y112" s="3" t="str">
        <f t="shared" si="26"/>
        <v/>
      </c>
      <c r="Z112" s="3" t="str">
        <f t="shared" si="27"/>
        <v/>
      </c>
      <c r="AA112" s="12" t="str">
        <f t="shared" si="28"/>
        <v/>
      </c>
      <c r="AB112" s="12" t="str">
        <f t="shared" si="29"/>
        <v/>
      </c>
      <c r="AC112" s="12" t="str">
        <f t="shared" si="30"/>
        <v/>
      </c>
      <c r="AD112" t="str">
        <f t="shared" si="31"/>
        <v/>
      </c>
      <c r="AE112" t="str">
        <f t="shared" si="32"/>
        <v/>
      </c>
      <c r="AF112" t="s">
        <v>343</v>
      </c>
    </row>
    <row r="113" spans="1:32" x14ac:dyDescent="0.25">
      <c r="A113" t="s">
        <v>0</v>
      </c>
      <c r="B113" t="s">
        <v>2</v>
      </c>
      <c r="C113" t="s">
        <v>1959</v>
      </c>
      <c r="D113" t="s">
        <v>1986</v>
      </c>
      <c r="E113" t="s">
        <v>697</v>
      </c>
      <c r="F113" s="2">
        <v>45383</v>
      </c>
      <c r="G113" t="s">
        <v>1862</v>
      </c>
      <c r="H113" t="s">
        <v>412</v>
      </c>
      <c r="I113" t="s">
        <v>192</v>
      </c>
      <c r="J113" s="5">
        <v>2085114.99</v>
      </c>
      <c r="K113" s="5">
        <v>2085114.99</v>
      </c>
      <c r="L113" s="5">
        <v>2085114.99</v>
      </c>
      <c r="M113" s="5"/>
      <c r="N113"/>
      <c r="O113" s="38"/>
      <c r="P113" s="43"/>
      <c r="Q113" s="64"/>
      <c r="R113" s="8" t="str">
        <f t="shared" si="20"/>
        <v/>
      </c>
      <c r="S113" s="7" t="str">
        <f t="shared" si="21"/>
        <v/>
      </c>
      <c r="T113" s="9"/>
      <c r="U113" s="3" t="str">
        <f t="shared" si="22"/>
        <v/>
      </c>
      <c r="V113" s="3" t="str">
        <f t="shared" si="23"/>
        <v/>
      </c>
      <c r="W113" s="3" t="str">
        <f t="shared" si="24"/>
        <v/>
      </c>
      <c r="X113" s="83" t="str">
        <f t="shared" si="25"/>
        <v/>
      </c>
      <c r="Y113" s="3" t="str">
        <f t="shared" si="26"/>
        <v/>
      </c>
      <c r="Z113" s="3" t="str">
        <f t="shared" si="27"/>
        <v/>
      </c>
      <c r="AA113" s="12" t="str">
        <f t="shared" si="28"/>
        <v/>
      </c>
      <c r="AB113" s="12" t="str">
        <f t="shared" si="29"/>
        <v/>
      </c>
      <c r="AC113" s="12" t="str">
        <f t="shared" si="30"/>
        <v/>
      </c>
      <c r="AD113" t="str">
        <f t="shared" si="31"/>
        <v/>
      </c>
      <c r="AE113" t="str">
        <f t="shared" si="32"/>
        <v/>
      </c>
      <c r="AF113" t="s">
        <v>343</v>
      </c>
    </row>
    <row r="114" spans="1:32" x14ac:dyDescent="0.25">
      <c r="A114" t="s">
        <v>0</v>
      </c>
      <c r="B114" t="s">
        <v>2</v>
      </c>
      <c r="C114" t="s">
        <v>1959</v>
      </c>
      <c r="D114" t="s">
        <v>1986</v>
      </c>
      <c r="E114" t="s">
        <v>697</v>
      </c>
      <c r="F114" s="2">
        <v>45384</v>
      </c>
      <c r="G114" t="s">
        <v>1863</v>
      </c>
      <c r="H114" t="s">
        <v>412</v>
      </c>
      <c r="I114" t="s">
        <v>192</v>
      </c>
      <c r="J114" s="5">
        <v>596223.22</v>
      </c>
      <c r="K114" s="5">
        <v>596223.22</v>
      </c>
      <c r="L114" s="5">
        <v>596223.22</v>
      </c>
      <c r="M114" s="5"/>
      <c r="N114"/>
      <c r="O114" s="38"/>
      <c r="P114" s="43"/>
      <c r="Q114" s="64"/>
      <c r="R114" s="8" t="str">
        <f t="shared" si="20"/>
        <v/>
      </c>
      <c r="S114" s="7" t="str">
        <f t="shared" si="21"/>
        <v/>
      </c>
      <c r="T114" s="9"/>
      <c r="U114" s="3" t="str">
        <f t="shared" si="22"/>
        <v/>
      </c>
      <c r="V114" s="3" t="str">
        <f t="shared" si="23"/>
        <v/>
      </c>
      <c r="W114" s="3" t="str">
        <f t="shared" si="24"/>
        <v/>
      </c>
      <c r="X114" s="83" t="str">
        <f t="shared" si="25"/>
        <v/>
      </c>
      <c r="Y114" s="3" t="str">
        <f t="shared" si="26"/>
        <v/>
      </c>
      <c r="Z114" s="3" t="str">
        <f t="shared" si="27"/>
        <v/>
      </c>
      <c r="AA114" s="12" t="str">
        <f t="shared" si="28"/>
        <v/>
      </c>
      <c r="AB114" s="12" t="str">
        <f t="shared" si="29"/>
        <v/>
      </c>
      <c r="AC114" s="12" t="str">
        <f t="shared" si="30"/>
        <v/>
      </c>
      <c r="AD114" t="str">
        <f t="shared" si="31"/>
        <v/>
      </c>
      <c r="AE114" t="str">
        <f t="shared" si="32"/>
        <v/>
      </c>
      <c r="AF114" t="s">
        <v>343</v>
      </c>
    </row>
    <row r="115" spans="1:32" x14ac:dyDescent="0.25">
      <c r="A115" t="s">
        <v>0</v>
      </c>
      <c r="B115" t="s">
        <v>2</v>
      </c>
      <c r="C115" t="s">
        <v>1959</v>
      </c>
      <c r="D115" t="s">
        <v>1986</v>
      </c>
      <c r="E115" t="s">
        <v>697</v>
      </c>
      <c r="F115" s="2">
        <v>45384</v>
      </c>
      <c r="G115" t="s">
        <v>1864</v>
      </c>
      <c r="H115" t="s">
        <v>412</v>
      </c>
      <c r="I115" t="s">
        <v>192</v>
      </c>
      <c r="J115" s="5">
        <v>212735.47</v>
      </c>
      <c r="K115" s="5">
        <v>212735.47</v>
      </c>
      <c r="L115" s="5">
        <v>212735.47</v>
      </c>
      <c r="M115" s="5"/>
      <c r="N115"/>
      <c r="O115" s="38"/>
      <c r="P115" s="43"/>
      <c r="Q115" s="64"/>
      <c r="R115" s="8" t="str">
        <f t="shared" si="20"/>
        <v/>
      </c>
      <c r="S115" s="7" t="str">
        <f t="shared" si="21"/>
        <v/>
      </c>
      <c r="T115" s="9"/>
      <c r="U115" s="3" t="str">
        <f t="shared" si="22"/>
        <v/>
      </c>
      <c r="V115" s="3" t="str">
        <f t="shared" si="23"/>
        <v/>
      </c>
      <c r="W115" s="3" t="str">
        <f t="shared" si="24"/>
        <v/>
      </c>
      <c r="X115" s="83" t="str">
        <f t="shared" si="25"/>
        <v/>
      </c>
      <c r="Y115" s="3" t="str">
        <f t="shared" si="26"/>
        <v/>
      </c>
      <c r="Z115" s="3" t="str">
        <f t="shared" si="27"/>
        <v/>
      </c>
      <c r="AA115" s="12" t="str">
        <f t="shared" si="28"/>
        <v/>
      </c>
      <c r="AB115" s="12" t="str">
        <f t="shared" si="29"/>
        <v/>
      </c>
      <c r="AC115" s="12" t="str">
        <f t="shared" si="30"/>
        <v/>
      </c>
      <c r="AD115" t="str">
        <f t="shared" si="31"/>
        <v/>
      </c>
      <c r="AE115" t="str">
        <f t="shared" si="32"/>
        <v/>
      </c>
      <c r="AF115" t="s">
        <v>343</v>
      </c>
    </row>
    <row r="116" spans="1:32" x14ac:dyDescent="0.25">
      <c r="A116" t="s">
        <v>0</v>
      </c>
      <c r="B116" t="s">
        <v>2</v>
      </c>
      <c r="C116" t="s">
        <v>1959</v>
      </c>
      <c r="D116" t="s">
        <v>1986</v>
      </c>
      <c r="E116" t="s">
        <v>697</v>
      </c>
      <c r="F116" s="2">
        <v>45384</v>
      </c>
      <c r="G116" t="s">
        <v>1865</v>
      </c>
      <c r="H116" t="s">
        <v>412</v>
      </c>
      <c r="I116" t="s">
        <v>192</v>
      </c>
      <c r="J116" s="5">
        <v>606629.54</v>
      </c>
      <c r="K116" s="5">
        <v>606629.54</v>
      </c>
      <c r="L116" s="5">
        <v>606629.54</v>
      </c>
      <c r="M116" s="5"/>
      <c r="N116"/>
      <c r="O116" s="38"/>
      <c r="P116" s="43"/>
      <c r="Q116" s="64"/>
      <c r="R116" s="8" t="str">
        <f t="shared" si="20"/>
        <v/>
      </c>
      <c r="S116" s="7" t="str">
        <f t="shared" si="21"/>
        <v/>
      </c>
      <c r="T116" s="9"/>
      <c r="U116" s="3" t="str">
        <f t="shared" si="22"/>
        <v/>
      </c>
      <c r="V116" s="3" t="str">
        <f t="shared" si="23"/>
        <v/>
      </c>
      <c r="W116" s="3" t="str">
        <f t="shared" si="24"/>
        <v/>
      </c>
      <c r="X116" s="83" t="str">
        <f t="shared" si="25"/>
        <v/>
      </c>
      <c r="Y116" s="3" t="str">
        <f t="shared" si="26"/>
        <v/>
      </c>
      <c r="Z116" s="3" t="str">
        <f t="shared" si="27"/>
        <v/>
      </c>
      <c r="AA116" s="12" t="str">
        <f t="shared" si="28"/>
        <v/>
      </c>
      <c r="AB116" s="12" t="str">
        <f t="shared" si="29"/>
        <v/>
      </c>
      <c r="AC116" s="12" t="str">
        <f t="shared" si="30"/>
        <v/>
      </c>
      <c r="AD116" t="str">
        <f t="shared" si="31"/>
        <v/>
      </c>
      <c r="AE116" t="str">
        <f t="shared" si="32"/>
        <v/>
      </c>
      <c r="AF116" t="s">
        <v>343</v>
      </c>
    </row>
    <row r="117" spans="1:32" x14ac:dyDescent="0.25">
      <c r="A117" t="s">
        <v>0</v>
      </c>
      <c r="B117" t="s">
        <v>2</v>
      </c>
      <c r="C117" t="s">
        <v>1959</v>
      </c>
      <c r="D117" t="s">
        <v>1986</v>
      </c>
      <c r="E117" t="s">
        <v>697</v>
      </c>
      <c r="F117" s="2">
        <v>45384</v>
      </c>
      <c r="G117" t="s">
        <v>1866</v>
      </c>
      <c r="H117" t="s">
        <v>412</v>
      </c>
      <c r="I117" t="s">
        <v>192</v>
      </c>
      <c r="J117" s="5">
        <v>263299.09999999998</v>
      </c>
      <c r="K117" s="5">
        <v>263299.09999999998</v>
      </c>
      <c r="L117" s="5">
        <v>263299.09999999998</v>
      </c>
      <c r="M117" s="5"/>
      <c r="N117"/>
      <c r="O117" s="38"/>
      <c r="P117" s="43"/>
      <c r="Q117" s="64"/>
      <c r="R117" s="8" t="str">
        <f t="shared" si="20"/>
        <v/>
      </c>
      <c r="S117" s="7" t="str">
        <f t="shared" si="21"/>
        <v/>
      </c>
      <c r="T117" s="9"/>
      <c r="U117" s="3" t="str">
        <f t="shared" si="22"/>
        <v/>
      </c>
      <c r="V117" s="3" t="str">
        <f t="shared" si="23"/>
        <v/>
      </c>
      <c r="W117" s="3" t="str">
        <f t="shared" si="24"/>
        <v/>
      </c>
      <c r="X117" s="83" t="str">
        <f t="shared" si="25"/>
        <v/>
      </c>
      <c r="Y117" s="3" t="str">
        <f t="shared" si="26"/>
        <v/>
      </c>
      <c r="Z117" s="3" t="str">
        <f t="shared" si="27"/>
        <v/>
      </c>
      <c r="AA117" s="12" t="str">
        <f t="shared" si="28"/>
        <v/>
      </c>
      <c r="AB117" s="12" t="str">
        <f t="shared" si="29"/>
        <v/>
      </c>
      <c r="AC117" s="12" t="str">
        <f t="shared" si="30"/>
        <v/>
      </c>
      <c r="AD117" t="str">
        <f t="shared" si="31"/>
        <v/>
      </c>
      <c r="AE117" t="str">
        <f t="shared" si="32"/>
        <v/>
      </c>
      <c r="AF117" t="s">
        <v>343</v>
      </c>
    </row>
    <row r="118" spans="1:32" x14ac:dyDescent="0.25">
      <c r="A118" t="s">
        <v>0</v>
      </c>
      <c r="B118" t="s">
        <v>2</v>
      </c>
      <c r="C118" t="s">
        <v>1959</v>
      </c>
      <c r="D118" t="s">
        <v>1986</v>
      </c>
      <c r="E118" t="s">
        <v>697</v>
      </c>
      <c r="F118" s="2">
        <v>45385</v>
      </c>
      <c r="G118" t="s">
        <v>1867</v>
      </c>
      <c r="H118" t="s">
        <v>412</v>
      </c>
      <c r="I118" t="s">
        <v>192</v>
      </c>
      <c r="J118" s="5">
        <v>473551.31</v>
      </c>
      <c r="K118" s="5">
        <v>473551.31</v>
      </c>
      <c r="L118" s="5">
        <v>473551.31</v>
      </c>
      <c r="M118" s="5"/>
      <c r="N118"/>
      <c r="O118" s="38"/>
      <c r="P118" s="43"/>
      <c r="Q118" s="64"/>
      <c r="R118" s="8" t="str">
        <f t="shared" si="20"/>
        <v/>
      </c>
      <c r="S118" s="7" t="str">
        <f t="shared" si="21"/>
        <v/>
      </c>
      <c r="T118" s="9"/>
      <c r="U118" s="3" t="str">
        <f t="shared" si="22"/>
        <v/>
      </c>
      <c r="V118" s="3" t="str">
        <f t="shared" si="23"/>
        <v/>
      </c>
      <c r="W118" s="3" t="str">
        <f t="shared" si="24"/>
        <v/>
      </c>
      <c r="X118" s="83" t="str">
        <f t="shared" si="25"/>
        <v/>
      </c>
      <c r="Y118" s="3" t="str">
        <f t="shared" si="26"/>
        <v/>
      </c>
      <c r="Z118" s="3" t="str">
        <f t="shared" si="27"/>
        <v/>
      </c>
      <c r="AA118" s="12" t="str">
        <f t="shared" si="28"/>
        <v/>
      </c>
      <c r="AB118" s="12" t="str">
        <f t="shared" si="29"/>
        <v/>
      </c>
      <c r="AC118" s="12" t="str">
        <f t="shared" si="30"/>
        <v/>
      </c>
      <c r="AD118" t="str">
        <f t="shared" si="31"/>
        <v/>
      </c>
      <c r="AE118" t="str">
        <f t="shared" si="32"/>
        <v/>
      </c>
      <c r="AF118" t="s">
        <v>343</v>
      </c>
    </row>
    <row r="119" spans="1:32" x14ac:dyDescent="0.25">
      <c r="A119" t="s">
        <v>0</v>
      </c>
      <c r="B119" t="s">
        <v>2</v>
      </c>
      <c r="C119" t="s">
        <v>1959</v>
      </c>
      <c r="D119" t="s">
        <v>1986</v>
      </c>
      <c r="E119" t="s">
        <v>697</v>
      </c>
      <c r="F119" s="2">
        <v>45385</v>
      </c>
      <c r="G119" t="s">
        <v>1868</v>
      </c>
      <c r="H119" t="s">
        <v>412</v>
      </c>
      <c r="I119" t="s">
        <v>192</v>
      </c>
      <c r="J119" s="5">
        <v>766580</v>
      </c>
      <c r="K119" s="5">
        <v>766580</v>
      </c>
      <c r="L119" s="5">
        <v>766580</v>
      </c>
      <c r="M119" s="5"/>
      <c r="N119"/>
      <c r="O119" s="38"/>
      <c r="P119" s="43"/>
      <c r="Q119" s="64"/>
      <c r="R119" s="8" t="str">
        <f t="shared" si="20"/>
        <v/>
      </c>
      <c r="S119" s="7" t="str">
        <f t="shared" si="21"/>
        <v/>
      </c>
      <c r="T119" s="9"/>
      <c r="U119" s="3" t="str">
        <f t="shared" si="22"/>
        <v/>
      </c>
      <c r="V119" s="3" t="str">
        <f t="shared" si="23"/>
        <v/>
      </c>
      <c r="W119" s="3" t="str">
        <f t="shared" si="24"/>
        <v/>
      </c>
      <c r="X119" s="83" t="str">
        <f t="shared" si="25"/>
        <v/>
      </c>
      <c r="Y119" s="3" t="str">
        <f t="shared" si="26"/>
        <v/>
      </c>
      <c r="Z119" s="3" t="str">
        <f t="shared" si="27"/>
        <v/>
      </c>
      <c r="AA119" s="12" t="str">
        <f t="shared" si="28"/>
        <v/>
      </c>
      <c r="AB119" s="12" t="str">
        <f t="shared" si="29"/>
        <v/>
      </c>
      <c r="AC119" s="12" t="str">
        <f t="shared" si="30"/>
        <v/>
      </c>
      <c r="AD119" t="str">
        <f t="shared" si="31"/>
        <v/>
      </c>
      <c r="AE119" t="str">
        <f t="shared" si="32"/>
        <v/>
      </c>
      <c r="AF119" t="s">
        <v>343</v>
      </c>
    </row>
    <row r="120" spans="1:32" x14ac:dyDescent="0.25">
      <c r="A120" t="s">
        <v>0</v>
      </c>
      <c r="B120" t="s">
        <v>2</v>
      </c>
      <c r="C120" t="s">
        <v>1959</v>
      </c>
      <c r="D120" t="s">
        <v>1986</v>
      </c>
      <c r="E120" t="s">
        <v>697</v>
      </c>
      <c r="F120" s="2">
        <v>45385</v>
      </c>
      <c r="G120" t="s">
        <v>1869</v>
      </c>
      <c r="H120" t="s">
        <v>412</v>
      </c>
      <c r="I120" t="s">
        <v>192</v>
      </c>
      <c r="J120" s="5">
        <v>642428.06000000006</v>
      </c>
      <c r="K120" s="5">
        <v>642428.06000000006</v>
      </c>
      <c r="L120" s="5">
        <v>642428.06000000006</v>
      </c>
      <c r="M120" s="5"/>
      <c r="N120"/>
      <c r="O120" s="38"/>
      <c r="P120" s="43"/>
      <c r="Q120" s="64"/>
      <c r="R120" s="8" t="str">
        <f t="shared" si="20"/>
        <v/>
      </c>
      <c r="S120" s="7" t="str">
        <f t="shared" si="21"/>
        <v/>
      </c>
      <c r="T120" s="9"/>
      <c r="U120" s="3" t="str">
        <f t="shared" si="22"/>
        <v/>
      </c>
      <c r="V120" s="3" t="str">
        <f t="shared" si="23"/>
        <v/>
      </c>
      <c r="W120" s="3" t="str">
        <f t="shared" si="24"/>
        <v/>
      </c>
      <c r="X120" s="83" t="str">
        <f t="shared" si="25"/>
        <v/>
      </c>
      <c r="Y120" s="3" t="str">
        <f t="shared" si="26"/>
        <v/>
      </c>
      <c r="Z120" s="3" t="str">
        <f t="shared" si="27"/>
        <v/>
      </c>
      <c r="AA120" s="12" t="str">
        <f t="shared" si="28"/>
        <v/>
      </c>
      <c r="AB120" s="12" t="str">
        <f t="shared" si="29"/>
        <v/>
      </c>
      <c r="AC120" s="12" t="str">
        <f t="shared" si="30"/>
        <v/>
      </c>
      <c r="AD120" t="str">
        <f t="shared" si="31"/>
        <v/>
      </c>
      <c r="AE120" t="str">
        <f t="shared" si="32"/>
        <v/>
      </c>
      <c r="AF120" t="s">
        <v>343</v>
      </c>
    </row>
    <row r="121" spans="1:32" x14ac:dyDescent="0.25">
      <c r="A121" t="s">
        <v>0</v>
      </c>
      <c r="B121" t="s">
        <v>2</v>
      </c>
      <c r="C121" t="s">
        <v>1959</v>
      </c>
      <c r="D121" t="s">
        <v>1986</v>
      </c>
      <c r="E121" t="s">
        <v>697</v>
      </c>
      <c r="F121" s="2">
        <v>45385</v>
      </c>
      <c r="G121" t="s">
        <v>1870</v>
      </c>
      <c r="H121" t="s">
        <v>412</v>
      </c>
      <c r="I121" t="s">
        <v>192</v>
      </c>
      <c r="J121" s="5">
        <v>204612.83</v>
      </c>
      <c r="K121" s="5">
        <v>204612.83</v>
      </c>
      <c r="L121" s="5">
        <v>204612.83</v>
      </c>
      <c r="M121" s="5"/>
      <c r="N121"/>
      <c r="O121" s="38"/>
      <c r="P121" s="43"/>
      <c r="Q121" s="64"/>
      <c r="R121" s="8" t="str">
        <f t="shared" si="20"/>
        <v/>
      </c>
      <c r="S121" s="7" t="str">
        <f t="shared" si="21"/>
        <v/>
      </c>
      <c r="T121" s="9"/>
      <c r="U121" s="3" t="str">
        <f t="shared" si="22"/>
        <v/>
      </c>
      <c r="V121" s="3" t="str">
        <f t="shared" si="23"/>
        <v/>
      </c>
      <c r="W121" s="3" t="str">
        <f t="shared" si="24"/>
        <v/>
      </c>
      <c r="X121" s="83" t="str">
        <f t="shared" si="25"/>
        <v/>
      </c>
      <c r="Y121" s="3" t="str">
        <f t="shared" si="26"/>
        <v/>
      </c>
      <c r="Z121" s="3" t="str">
        <f t="shared" si="27"/>
        <v/>
      </c>
      <c r="AA121" s="12" t="str">
        <f t="shared" si="28"/>
        <v/>
      </c>
      <c r="AB121" s="12" t="str">
        <f t="shared" si="29"/>
        <v/>
      </c>
      <c r="AC121" s="12" t="str">
        <f t="shared" si="30"/>
        <v/>
      </c>
      <c r="AD121" t="str">
        <f t="shared" si="31"/>
        <v/>
      </c>
      <c r="AE121" t="str">
        <f t="shared" si="32"/>
        <v/>
      </c>
      <c r="AF121" t="s">
        <v>343</v>
      </c>
    </row>
    <row r="122" spans="1:32" x14ac:dyDescent="0.25">
      <c r="A122" t="s">
        <v>0</v>
      </c>
      <c r="B122" t="s">
        <v>2</v>
      </c>
      <c r="C122" t="s">
        <v>1959</v>
      </c>
      <c r="D122" t="s">
        <v>1986</v>
      </c>
      <c r="E122" t="s">
        <v>697</v>
      </c>
      <c r="F122" s="2">
        <v>45385</v>
      </c>
      <c r="G122" t="s">
        <v>1871</v>
      </c>
      <c r="H122" t="s">
        <v>412</v>
      </c>
      <c r="I122" t="s">
        <v>192</v>
      </c>
      <c r="J122" s="5">
        <v>34817.82</v>
      </c>
      <c r="K122" s="5">
        <v>34817.82</v>
      </c>
      <c r="L122" s="5">
        <v>34817.82</v>
      </c>
      <c r="M122" s="5"/>
      <c r="N122"/>
      <c r="O122" s="38"/>
      <c r="P122" s="43"/>
      <c r="Q122" s="64"/>
      <c r="R122" s="8" t="str">
        <f t="shared" si="20"/>
        <v/>
      </c>
      <c r="S122" s="7" t="str">
        <f t="shared" si="21"/>
        <v/>
      </c>
      <c r="T122" s="9"/>
      <c r="U122" s="3" t="str">
        <f t="shared" si="22"/>
        <v/>
      </c>
      <c r="V122" s="3" t="str">
        <f t="shared" si="23"/>
        <v/>
      </c>
      <c r="W122" s="3" t="str">
        <f t="shared" si="24"/>
        <v/>
      </c>
      <c r="X122" s="83" t="str">
        <f t="shared" si="25"/>
        <v/>
      </c>
      <c r="Y122" s="3" t="str">
        <f t="shared" si="26"/>
        <v/>
      </c>
      <c r="Z122" s="3" t="str">
        <f t="shared" si="27"/>
        <v/>
      </c>
      <c r="AA122" s="12" t="str">
        <f t="shared" si="28"/>
        <v/>
      </c>
      <c r="AB122" s="12" t="str">
        <f t="shared" si="29"/>
        <v/>
      </c>
      <c r="AC122" s="12" t="str">
        <f t="shared" si="30"/>
        <v/>
      </c>
      <c r="AD122" t="str">
        <f t="shared" si="31"/>
        <v/>
      </c>
      <c r="AE122" t="str">
        <f t="shared" si="32"/>
        <v/>
      </c>
      <c r="AF122" t="s">
        <v>343</v>
      </c>
    </row>
    <row r="123" spans="1:32" x14ac:dyDescent="0.25">
      <c r="A123" t="s">
        <v>0</v>
      </c>
      <c r="B123" t="s">
        <v>2</v>
      </c>
      <c r="C123" t="s">
        <v>1959</v>
      </c>
      <c r="D123" t="s">
        <v>1986</v>
      </c>
      <c r="E123" t="s">
        <v>697</v>
      </c>
      <c r="F123" s="2">
        <v>45386</v>
      </c>
      <c r="G123" t="s">
        <v>1872</v>
      </c>
      <c r="H123" t="s">
        <v>412</v>
      </c>
      <c r="I123" t="s">
        <v>192</v>
      </c>
      <c r="J123" s="5">
        <v>991917.47</v>
      </c>
      <c r="K123" s="5">
        <v>991917.47</v>
      </c>
      <c r="L123" s="5">
        <v>991917.47</v>
      </c>
      <c r="M123" s="5"/>
      <c r="N123"/>
      <c r="O123" s="38"/>
      <c r="P123" s="43"/>
      <c r="Q123" s="64"/>
      <c r="R123" s="8" t="str">
        <f t="shared" si="20"/>
        <v/>
      </c>
      <c r="S123" s="7" t="str">
        <f t="shared" si="21"/>
        <v/>
      </c>
      <c r="T123" s="9"/>
      <c r="U123" s="3" t="str">
        <f t="shared" si="22"/>
        <v/>
      </c>
      <c r="V123" s="3" t="str">
        <f t="shared" si="23"/>
        <v/>
      </c>
      <c r="W123" s="3" t="str">
        <f t="shared" si="24"/>
        <v/>
      </c>
      <c r="X123" s="83" t="str">
        <f t="shared" si="25"/>
        <v/>
      </c>
      <c r="Y123" s="3" t="str">
        <f t="shared" si="26"/>
        <v/>
      </c>
      <c r="Z123" s="3" t="str">
        <f t="shared" si="27"/>
        <v/>
      </c>
      <c r="AA123" s="12" t="str">
        <f t="shared" si="28"/>
        <v/>
      </c>
      <c r="AB123" s="12" t="str">
        <f t="shared" si="29"/>
        <v/>
      </c>
      <c r="AC123" s="12" t="str">
        <f t="shared" si="30"/>
        <v/>
      </c>
      <c r="AD123" t="str">
        <f t="shared" si="31"/>
        <v/>
      </c>
      <c r="AE123" t="str">
        <f t="shared" si="32"/>
        <v/>
      </c>
      <c r="AF123" t="s">
        <v>343</v>
      </c>
    </row>
    <row r="124" spans="1:32" x14ac:dyDescent="0.25">
      <c r="A124" t="s">
        <v>0</v>
      </c>
      <c r="B124" t="s">
        <v>2</v>
      </c>
      <c r="C124" t="s">
        <v>1959</v>
      </c>
      <c r="D124" t="s">
        <v>1986</v>
      </c>
      <c r="E124" t="s">
        <v>697</v>
      </c>
      <c r="F124" s="2">
        <v>45386</v>
      </c>
      <c r="G124" t="s">
        <v>1873</v>
      </c>
      <c r="H124" t="s">
        <v>412</v>
      </c>
      <c r="I124" t="s">
        <v>192</v>
      </c>
      <c r="J124" s="5">
        <v>652409.59999999998</v>
      </c>
      <c r="K124" s="5">
        <v>652409.59999999998</v>
      </c>
      <c r="L124" s="5">
        <v>652409.59999999998</v>
      </c>
      <c r="M124" s="5"/>
      <c r="N124"/>
      <c r="O124" s="38"/>
      <c r="P124" s="43"/>
      <c r="Q124" s="64"/>
      <c r="R124" s="8" t="str">
        <f t="shared" si="20"/>
        <v/>
      </c>
      <c r="S124" s="7" t="str">
        <f t="shared" si="21"/>
        <v/>
      </c>
      <c r="T124" s="9"/>
      <c r="U124" s="3" t="str">
        <f t="shared" si="22"/>
        <v/>
      </c>
      <c r="V124" s="3" t="str">
        <f t="shared" si="23"/>
        <v/>
      </c>
      <c r="W124" s="3" t="str">
        <f t="shared" si="24"/>
        <v/>
      </c>
      <c r="X124" s="83" t="str">
        <f t="shared" si="25"/>
        <v/>
      </c>
      <c r="Y124" s="3" t="str">
        <f t="shared" si="26"/>
        <v/>
      </c>
      <c r="Z124" s="3" t="str">
        <f t="shared" si="27"/>
        <v/>
      </c>
      <c r="AA124" s="12" t="str">
        <f t="shared" si="28"/>
        <v/>
      </c>
      <c r="AB124" s="12" t="str">
        <f t="shared" si="29"/>
        <v/>
      </c>
      <c r="AC124" s="12" t="str">
        <f t="shared" si="30"/>
        <v/>
      </c>
      <c r="AD124" t="str">
        <f t="shared" si="31"/>
        <v/>
      </c>
      <c r="AE124" t="str">
        <f t="shared" si="32"/>
        <v/>
      </c>
      <c r="AF124" t="s">
        <v>343</v>
      </c>
    </row>
    <row r="125" spans="1:32" x14ac:dyDescent="0.25">
      <c r="A125" t="s">
        <v>0</v>
      </c>
      <c r="B125" t="s">
        <v>2</v>
      </c>
      <c r="C125" t="s">
        <v>1959</v>
      </c>
      <c r="D125" t="s">
        <v>1986</v>
      </c>
      <c r="E125" t="s">
        <v>697</v>
      </c>
      <c r="F125" s="2">
        <v>45386</v>
      </c>
      <c r="G125" t="s">
        <v>1874</v>
      </c>
      <c r="H125" t="s">
        <v>412</v>
      </c>
      <c r="I125" t="s">
        <v>192</v>
      </c>
      <c r="J125" s="5">
        <v>129764.11</v>
      </c>
      <c r="K125" s="5">
        <v>129764.11</v>
      </c>
      <c r="L125" s="5">
        <v>129764.11</v>
      </c>
      <c r="M125" s="5"/>
      <c r="N125"/>
      <c r="O125" s="38"/>
      <c r="P125" s="43"/>
      <c r="Q125" s="64"/>
      <c r="R125" s="8" t="str">
        <f t="shared" si="20"/>
        <v/>
      </c>
      <c r="S125" s="7" t="str">
        <f t="shared" si="21"/>
        <v/>
      </c>
      <c r="T125" s="9"/>
      <c r="U125" s="3" t="str">
        <f t="shared" si="22"/>
        <v/>
      </c>
      <c r="V125" s="3" t="str">
        <f t="shared" si="23"/>
        <v/>
      </c>
      <c r="W125" s="3" t="str">
        <f t="shared" si="24"/>
        <v/>
      </c>
      <c r="X125" s="83" t="str">
        <f t="shared" si="25"/>
        <v/>
      </c>
      <c r="Y125" s="3" t="str">
        <f t="shared" si="26"/>
        <v/>
      </c>
      <c r="Z125" s="3" t="str">
        <f t="shared" si="27"/>
        <v/>
      </c>
      <c r="AA125" s="12" t="str">
        <f t="shared" si="28"/>
        <v/>
      </c>
      <c r="AB125" s="12" t="str">
        <f t="shared" si="29"/>
        <v/>
      </c>
      <c r="AC125" s="12" t="str">
        <f t="shared" si="30"/>
        <v/>
      </c>
      <c r="AD125" t="str">
        <f t="shared" si="31"/>
        <v/>
      </c>
      <c r="AE125" t="str">
        <f t="shared" si="32"/>
        <v/>
      </c>
      <c r="AF125" t="s">
        <v>343</v>
      </c>
    </row>
    <row r="126" spans="1:32" x14ac:dyDescent="0.25">
      <c r="A126" t="s">
        <v>0</v>
      </c>
      <c r="B126" t="s">
        <v>2</v>
      </c>
      <c r="C126" t="s">
        <v>1959</v>
      </c>
      <c r="D126" t="s">
        <v>1986</v>
      </c>
      <c r="E126" t="s">
        <v>697</v>
      </c>
      <c r="F126" s="2">
        <v>45386</v>
      </c>
      <c r="G126" t="s">
        <v>1875</v>
      </c>
      <c r="H126" t="s">
        <v>412</v>
      </c>
      <c r="I126" t="s">
        <v>192</v>
      </c>
      <c r="J126" s="5">
        <v>396013.78</v>
      </c>
      <c r="K126" s="5">
        <v>396013.78</v>
      </c>
      <c r="L126" s="5">
        <v>396013.78</v>
      </c>
      <c r="M126" s="5"/>
      <c r="N126"/>
      <c r="O126" s="38"/>
      <c r="P126" s="43"/>
      <c r="Q126" s="64"/>
      <c r="R126" s="8" t="str">
        <f t="shared" si="20"/>
        <v/>
      </c>
      <c r="S126" s="7" t="str">
        <f t="shared" si="21"/>
        <v/>
      </c>
      <c r="T126" s="9"/>
      <c r="U126" s="3" t="str">
        <f t="shared" si="22"/>
        <v/>
      </c>
      <c r="V126" s="3" t="str">
        <f t="shared" si="23"/>
        <v/>
      </c>
      <c r="W126" s="3" t="str">
        <f t="shared" si="24"/>
        <v/>
      </c>
      <c r="X126" s="83" t="str">
        <f t="shared" si="25"/>
        <v/>
      </c>
      <c r="Y126" s="3" t="str">
        <f t="shared" si="26"/>
        <v/>
      </c>
      <c r="Z126" s="3" t="str">
        <f t="shared" si="27"/>
        <v/>
      </c>
      <c r="AA126" s="12" t="str">
        <f t="shared" si="28"/>
        <v/>
      </c>
      <c r="AB126" s="12" t="str">
        <f t="shared" si="29"/>
        <v/>
      </c>
      <c r="AC126" s="12" t="str">
        <f t="shared" si="30"/>
        <v/>
      </c>
      <c r="AD126" t="str">
        <f t="shared" si="31"/>
        <v/>
      </c>
      <c r="AE126" t="str">
        <f t="shared" si="32"/>
        <v/>
      </c>
      <c r="AF126" t="s">
        <v>343</v>
      </c>
    </row>
    <row r="127" spans="1:32" x14ac:dyDescent="0.25">
      <c r="A127" t="s">
        <v>0</v>
      </c>
      <c r="B127" t="s">
        <v>2</v>
      </c>
      <c r="C127" t="s">
        <v>1959</v>
      </c>
      <c r="D127" t="s">
        <v>1986</v>
      </c>
      <c r="E127" t="s">
        <v>697</v>
      </c>
      <c r="F127" s="2">
        <v>45386</v>
      </c>
      <c r="G127" t="s">
        <v>1876</v>
      </c>
      <c r="H127" t="s">
        <v>412</v>
      </c>
      <c r="I127" t="s">
        <v>192</v>
      </c>
      <c r="J127" s="5">
        <v>47554.21</v>
      </c>
      <c r="K127" s="5">
        <v>47554.21</v>
      </c>
      <c r="L127" s="5">
        <v>47554.21</v>
      </c>
      <c r="M127" s="5"/>
      <c r="N127"/>
      <c r="O127" s="38"/>
      <c r="P127" s="43"/>
      <c r="Q127" s="64"/>
      <c r="R127" s="8" t="str">
        <f t="shared" si="20"/>
        <v/>
      </c>
      <c r="S127" s="7" t="str">
        <f t="shared" si="21"/>
        <v/>
      </c>
      <c r="T127" s="9"/>
      <c r="U127" s="3" t="str">
        <f t="shared" si="22"/>
        <v/>
      </c>
      <c r="V127" s="3" t="str">
        <f t="shared" si="23"/>
        <v/>
      </c>
      <c r="W127" s="3" t="str">
        <f t="shared" si="24"/>
        <v/>
      </c>
      <c r="X127" s="83" t="str">
        <f t="shared" si="25"/>
        <v/>
      </c>
      <c r="Y127" s="3" t="str">
        <f t="shared" si="26"/>
        <v/>
      </c>
      <c r="Z127" s="3" t="str">
        <f t="shared" si="27"/>
        <v/>
      </c>
      <c r="AA127" s="12" t="str">
        <f t="shared" si="28"/>
        <v/>
      </c>
      <c r="AB127" s="12" t="str">
        <f t="shared" si="29"/>
        <v/>
      </c>
      <c r="AC127" s="12" t="str">
        <f t="shared" si="30"/>
        <v/>
      </c>
      <c r="AD127" t="str">
        <f t="shared" si="31"/>
        <v/>
      </c>
      <c r="AE127" t="str">
        <f t="shared" si="32"/>
        <v/>
      </c>
      <c r="AF127" t="s">
        <v>343</v>
      </c>
    </row>
    <row r="128" spans="1:32" x14ac:dyDescent="0.25">
      <c r="A128" t="s">
        <v>0</v>
      </c>
      <c r="B128" t="s">
        <v>2</v>
      </c>
      <c r="C128" t="s">
        <v>1959</v>
      </c>
      <c r="D128" t="s">
        <v>1986</v>
      </c>
      <c r="E128" t="s">
        <v>697</v>
      </c>
      <c r="F128" s="2">
        <v>45387</v>
      </c>
      <c r="G128" t="s">
        <v>1877</v>
      </c>
      <c r="H128" t="s">
        <v>412</v>
      </c>
      <c r="I128" t="s">
        <v>192</v>
      </c>
      <c r="J128" s="5">
        <v>747286.61</v>
      </c>
      <c r="K128" s="5">
        <v>747286.61</v>
      </c>
      <c r="L128" s="5">
        <v>747286.61</v>
      </c>
      <c r="M128" s="5"/>
      <c r="N128"/>
      <c r="O128" s="38"/>
      <c r="P128" s="43"/>
      <c r="Q128" s="64"/>
      <c r="R128" s="8" t="str">
        <f t="shared" si="20"/>
        <v/>
      </c>
      <c r="S128" s="7" t="str">
        <f t="shared" si="21"/>
        <v/>
      </c>
      <c r="T128" s="9"/>
      <c r="U128" s="3" t="str">
        <f t="shared" si="22"/>
        <v/>
      </c>
      <c r="V128" s="3" t="str">
        <f t="shared" si="23"/>
        <v/>
      </c>
      <c r="W128" s="3" t="str">
        <f t="shared" si="24"/>
        <v/>
      </c>
      <c r="X128" s="83" t="str">
        <f t="shared" si="25"/>
        <v/>
      </c>
      <c r="Y128" s="3" t="str">
        <f t="shared" si="26"/>
        <v/>
      </c>
      <c r="Z128" s="3" t="str">
        <f t="shared" si="27"/>
        <v/>
      </c>
      <c r="AA128" s="12" t="str">
        <f t="shared" si="28"/>
        <v/>
      </c>
      <c r="AB128" s="12" t="str">
        <f t="shared" si="29"/>
        <v/>
      </c>
      <c r="AC128" s="12" t="str">
        <f t="shared" si="30"/>
        <v/>
      </c>
      <c r="AD128" t="str">
        <f t="shared" si="31"/>
        <v/>
      </c>
      <c r="AE128" t="str">
        <f t="shared" si="32"/>
        <v/>
      </c>
      <c r="AF128" t="s">
        <v>343</v>
      </c>
    </row>
    <row r="129" spans="1:32" x14ac:dyDescent="0.25">
      <c r="A129" t="s">
        <v>0</v>
      </c>
      <c r="B129" t="s">
        <v>2</v>
      </c>
      <c r="C129" t="s">
        <v>1959</v>
      </c>
      <c r="D129" t="s">
        <v>1986</v>
      </c>
      <c r="E129" t="s">
        <v>697</v>
      </c>
      <c r="F129" s="2">
        <v>45387</v>
      </c>
      <c r="G129" t="s">
        <v>1878</v>
      </c>
      <c r="H129" t="s">
        <v>412</v>
      </c>
      <c r="I129" t="s">
        <v>192</v>
      </c>
      <c r="J129" s="5">
        <v>1600394.72</v>
      </c>
      <c r="K129" s="5">
        <v>1600394.72</v>
      </c>
      <c r="L129" s="5">
        <v>1600394.72</v>
      </c>
      <c r="M129" s="5"/>
      <c r="N129"/>
      <c r="O129" s="38"/>
      <c r="P129" s="43"/>
      <c r="Q129" s="64"/>
      <c r="R129" s="8" t="str">
        <f t="shared" si="20"/>
        <v/>
      </c>
      <c r="S129" s="7" t="str">
        <f t="shared" si="21"/>
        <v/>
      </c>
      <c r="T129" s="9"/>
      <c r="U129" s="3" t="str">
        <f t="shared" si="22"/>
        <v/>
      </c>
      <c r="V129" s="3" t="str">
        <f t="shared" si="23"/>
        <v/>
      </c>
      <c r="W129" s="3" t="str">
        <f t="shared" si="24"/>
        <v/>
      </c>
      <c r="X129" s="83" t="str">
        <f t="shared" si="25"/>
        <v/>
      </c>
      <c r="Y129" s="3" t="str">
        <f t="shared" si="26"/>
        <v/>
      </c>
      <c r="Z129" s="3" t="str">
        <f t="shared" si="27"/>
        <v/>
      </c>
      <c r="AA129" s="12" t="str">
        <f t="shared" si="28"/>
        <v/>
      </c>
      <c r="AB129" s="12" t="str">
        <f t="shared" si="29"/>
        <v/>
      </c>
      <c r="AC129" s="12" t="str">
        <f t="shared" si="30"/>
        <v/>
      </c>
      <c r="AD129" t="str">
        <f t="shared" si="31"/>
        <v/>
      </c>
      <c r="AE129" t="str">
        <f t="shared" si="32"/>
        <v/>
      </c>
      <c r="AF129" t="s">
        <v>343</v>
      </c>
    </row>
    <row r="130" spans="1:32" x14ac:dyDescent="0.25">
      <c r="A130" t="s">
        <v>0</v>
      </c>
      <c r="B130" t="s">
        <v>2</v>
      </c>
      <c r="C130" t="s">
        <v>1959</v>
      </c>
      <c r="D130" t="s">
        <v>1986</v>
      </c>
      <c r="E130" t="s">
        <v>697</v>
      </c>
      <c r="F130" s="2">
        <v>45387</v>
      </c>
      <c r="G130" t="s">
        <v>1879</v>
      </c>
      <c r="H130" t="s">
        <v>412</v>
      </c>
      <c r="I130" t="s">
        <v>192</v>
      </c>
      <c r="J130" s="5">
        <v>950380.38</v>
      </c>
      <c r="K130" s="5">
        <v>950380.38</v>
      </c>
      <c r="L130" s="5">
        <v>950380.38</v>
      </c>
      <c r="M130" s="5"/>
      <c r="N130"/>
      <c r="O130" s="38"/>
      <c r="P130" s="43"/>
      <c r="Q130" s="64"/>
      <c r="R130" s="8" t="str">
        <f t="shared" si="20"/>
        <v/>
      </c>
      <c r="S130" s="7" t="str">
        <f t="shared" si="21"/>
        <v/>
      </c>
      <c r="T130" s="9"/>
      <c r="U130" s="3" t="str">
        <f t="shared" si="22"/>
        <v/>
      </c>
      <c r="V130" s="3" t="str">
        <f t="shared" si="23"/>
        <v/>
      </c>
      <c r="W130" s="3" t="str">
        <f t="shared" si="24"/>
        <v/>
      </c>
      <c r="X130" s="83" t="str">
        <f t="shared" si="25"/>
        <v/>
      </c>
      <c r="Y130" s="3" t="str">
        <f t="shared" si="26"/>
        <v/>
      </c>
      <c r="Z130" s="3" t="str">
        <f t="shared" si="27"/>
        <v/>
      </c>
      <c r="AA130" s="12" t="str">
        <f t="shared" si="28"/>
        <v/>
      </c>
      <c r="AB130" s="12" t="str">
        <f t="shared" si="29"/>
        <v/>
      </c>
      <c r="AC130" s="12" t="str">
        <f t="shared" si="30"/>
        <v/>
      </c>
      <c r="AD130" t="str">
        <f t="shared" si="31"/>
        <v/>
      </c>
      <c r="AE130" t="str">
        <f t="shared" si="32"/>
        <v/>
      </c>
      <c r="AF130" t="s">
        <v>343</v>
      </c>
    </row>
    <row r="131" spans="1:32" x14ac:dyDescent="0.25">
      <c r="A131" t="s">
        <v>0</v>
      </c>
      <c r="B131" t="s">
        <v>2</v>
      </c>
      <c r="C131" t="s">
        <v>1959</v>
      </c>
      <c r="D131" t="s">
        <v>1986</v>
      </c>
      <c r="E131" t="s">
        <v>697</v>
      </c>
      <c r="F131" s="2">
        <v>45387</v>
      </c>
      <c r="G131" t="s">
        <v>1880</v>
      </c>
      <c r="H131" t="s">
        <v>412</v>
      </c>
      <c r="I131" t="s">
        <v>192</v>
      </c>
      <c r="J131" s="5">
        <v>404451.44</v>
      </c>
      <c r="K131" s="5">
        <v>404451.44</v>
      </c>
      <c r="L131" s="5">
        <v>404451.44</v>
      </c>
      <c r="M131" s="5"/>
      <c r="N131"/>
      <c r="O131" s="38"/>
      <c r="P131" s="43"/>
      <c r="Q131" s="64"/>
      <c r="R131" s="8" t="str">
        <f t="shared" si="20"/>
        <v/>
      </c>
      <c r="S131" s="7" t="str">
        <f t="shared" si="21"/>
        <v/>
      </c>
      <c r="T131" s="9"/>
      <c r="U131" s="3" t="str">
        <f t="shared" si="22"/>
        <v/>
      </c>
      <c r="V131" s="3" t="str">
        <f t="shared" si="23"/>
        <v/>
      </c>
      <c r="W131" s="3" t="str">
        <f t="shared" si="24"/>
        <v/>
      </c>
      <c r="X131" s="83" t="str">
        <f t="shared" si="25"/>
        <v/>
      </c>
      <c r="Y131" s="3" t="str">
        <f t="shared" si="26"/>
        <v/>
      </c>
      <c r="Z131" s="3" t="str">
        <f t="shared" si="27"/>
        <v/>
      </c>
      <c r="AA131" s="12" t="str">
        <f t="shared" si="28"/>
        <v/>
      </c>
      <c r="AB131" s="12" t="str">
        <f t="shared" si="29"/>
        <v/>
      </c>
      <c r="AC131" s="12" t="str">
        <f t="shared" si="30"/>
        <v/>
      </c>
      <c r="AD131" t="str">
        <f t="shared" si="31"/>
        <v/>
      </c>
      <c r="AE131" t="str">
        <f t="shared" si="32"/>
        <v/>
      </c>
      <c r="AF131" t="s">
        <v>343</v>
      </c>
    </row>
    <row r="132" spans="1:32" x14ac:dyDescent="0.25">
      <c r="A132" t="s">
        <v>0</v>
      </c>
      <c r="B132" t="s">
        <v>2</v>
      </c>
      <c r="C132" t="s">
        <v>1959</v>
      </c>
      <c r="D132" t="s">
        <v>1986</v>
      </c>
      <c r="E132" t="s">
        <v>697</v>
      </c>
      <c r="F132" s="2">
        <v>45390</v>
      </c>
      <c r="G132" t="s">
        <v>2130</v>
      </c>
      <c r="H132" t="s">
        <v>412</v>
      </c>
      <c r="I132" t="s">
        <v>192</v>
      </c>
      <c r="J132" s="5">
        <v>2153382.85</v>
      </c>
      <c r="K132" s="5">
        <v>2153382.85</v>
      </c>
      <c r="L132" s="5">
        <v>2153382.85</v>
      </c>
      <c r="M132" s="5"/>
      <c r="N132"/>
      <c r="O132" s="38"/>
      <c r="P132" s="43"/>
      <c r="Q132" s="64"/>
      <c r="R132" s="8" t="str">
        <f t="shared" si="20"/>
        <v/>
      </c>
      <c r="S132" s="7" t="str">
        <f t="shared" si="21"/>
        <v/>
      </c>
      <c r="T132" s="9"/>
      <c r="U132" s="3" t="str">
        <f t="shared" si="22"/>
        <v/>
      </c>
      <c r="V132" s="3" t="str">
        <f t="shared" si="23"/>
        <v/>
      </c>
      <c r="W132" s="3" t="str">
        <f t="shared" si="24"/>
        <v/>
      </c>
      <c r="X132" s="83" t="str">
        <f t="shared" si="25"/>
        <v/>
      </c>
      <c r="Y132" s="3" t="str">
        <f t="shared" si="26"/>
        <v/>
      </c>
      <c r="Z132" s="3" t="str">
        <f t="shared" si="27"/>
        <v/>
      </c>
      <c r="AA132" s="12" t="str">
        <f t="shared" si="28"/>
        <v/>
      </c>
      <c r="AB132" s="12" t="str">
        <f t="shared" si="29"/>
        <v/>
      </c>
      <c r="AC132" s="12" t="str">
        <f t="shared" si="30"/>
        <v/>
      </c>
      <c r="AD132" t="str">
        <f t="shared" si="31"/>
        <v/>
      </c>
      <c r="AE132" t="str">
        <f t="shared" si="32"/>
        <v/>
      </c>
      <c r="AF132" t="s">
        <v>343</v>
      </c>
    </row>
    <row r="133" spans="1:32" x14ac:dyDescent="0.25">
      <c r="A133" t="s">
        <v>0</v>
      </c>
      <c r="B133" t="s">
        <v>2</v>
      </c>
      <c r="C133" t="s">
        <v>1959</v>
      </c>
      <c r="D133" t="s">
        <v>1986</v>
      </c>
      <c r="E133" t="s">
        <v>697</v>
      </c>
      <c r="F133" s="2">
        <v>45390</v>
      </c>
      <c r="G133" t="s">
        <v>2131</v>
      </c>
      <c r="H133" t="s">
        <v>412</v>
      </c>
      <c r="I133" t="s">
        <v>192</v>
      </c>
      <c r="J133" s="5">
        <v>3183589.24</v>
      </c>
      <c r="K133" s="5">
        <v>3183589.24</v>
      </c>
      <c r="L133" s="5">
        <v>3183589.24</v>
      </c>
      <c r="M133" s="5"/>
      <c r="N133"/>
      <c r="O133" s="38"/>
      <c r="P133" s="43"/>
      <c r="Q133" s="64"/>
      <c r="R133" s="8" t="str">
        <f t="shared" si="20"/>
        <v/>
      </c>
      <c r="S133" s="7" t="str">
        <f t="shared" si="21"/>
        <v/>
      </c>
      <c r="T133" s="9"/>
      <c r="U133" s="3" t="str">
        <f t="shared" si="22"/>
        <v/>
      </c>
      <c r="V133" s="3" t="str">
        <f t="shared" si="23"/>
        <v/>
      </c>
      <c r="W133" s="3" t="str">
        <f t="shared" si="24"/>
        <v/>
      </c>
      <c r="X133" s="83" t="str">
        <f t="shared" si="25"/>
        <v/>
      </c>
      <c r="Y133" s="3" t="str">
        <f t="shared" si="26"/>
        <v/>
      </c>
      <c r="Z133" s="3" t="str">
        <f t="shared" si="27"/>
        <v/>
      </c>
      <c r="AA133" s="12" t="str">
        <f t="shared" si="28"/>
        <v/>
      </c>
      <c r="AB133" s="12" t="str">
        <f t="shared" si="29"/>
        <v/>
      </c>
      <c r="AC133" s="12" t="str">
        <f t="shared" si="30"/>
        <v/>
      </c>
      <c r="AD133" t="str">
        <f t="shared" si="31"/>
        <v/>
      </c>
      <c r="AE133" t="str">
        <f t="shared" si="32"/>
        <v/>
      </c>
      <c r="AF133" t="s">
        <v>343</v>
      </c>
    </row>
    <row r="134" spans="1:32" x14ac:dyDescent="0.25">
      <c r="A134" t="s">
        <v>0</v>
      </c>
      <c r="B134" t="s">
        <v>2</v>
      </c>
      <c r="C134" t="s">
        <v>1959</v>
      </c>
      <c r="D134" t="s">
        <v>1986</v>
      </c>
      <c r="E134" t="s">
        <v>697</v>
      </c>
      <c r="F134" s="2">
        <v>45390</v>
      </c>
      <c r="G134" t="s">
        <v>2132</v>
      </c>
      <c r="H134" t="s">
        <v>412</v>
      </c>
      <c r="I134" t="s">
        <v>192</v>
      </c>
      <c r="J134" s="5">
        <v>1371562.48</v>
      </c>
      <c r="K134" s="5">
        <v>1371562.48</v>
      </c>
      <c r="L134" s="5">
        <v>1371562.48</v>
      </c>
      <c r="M134" s="5"/>
      <c r="N134"/>
      <c r="O134" s="38"/>
      <c r="P134" s="43"/>
      <c r="Q134" s="64"/>
      <c r="R134" s="8" t="str">
        <f t="shared" si="20"/>
        <v/>
      </c>
      <c r="S134" s="7" t="str">
        <f t="shared" si="21"/>
        <v/>
      </c>
      <c r="T134" s="9"/>
      <c r="U134" s="3" t="str">
        <f t="shared" si="22"/>
        <v/>
      </c>
      <c r="V134" s="3" t="str">
        <f t="shared" si="23"/>
        <v/>
      </c>
      <c r="W134" s="3" t="str">
        <f t="shared" si="24"/>
        <v/>
      </c>
      <c r="X134" s="83" t="str">
        <f t="shared" si="25"/>
        <v/>
      </c>
      <c r="Y134" s="3" t="str">
        <f t="shared" si="26"/>
        <v/>
      </c>
      <c r="Z134" s="3" t="str">
        <f t="shared" si="27"/>
        <v/>
      </c>
      <c r="AA134" s="12" t="str">
        <f t="shared" si="28"/>
        <v/>
      </c>
      <c r="AB134" s="12" t="str">
        <f t="shared" si="29"/>
        <v/>
      </c>
      <c r="AC134" s="12" t="str">
        <f t="shared" si="30"/>
        <v/>
      </c>
      <c r="AD134" t="str">
        <f t="shared" si="31"/>
        <v/>
      </c>
      <c r="AE134" t="str">
        <f t="shared" si="32"/>
        <v/>
      </c>
      <c r="AF134" t="s">
        <v>343</v>
      </c>
    </row>
    <row r="135" spans="1:32" x14ac:dyDescent="0.25">
      <c r="A135" t="s">
        <v>0</v>
      </c>
      <c r="B135" t="s">
        <v>2</v>
      </c>
      <c r="C135" t="s">
        <v>1959</v>
      </c>
      <c r="D135" t="s">
        <v>1986</v>
      </c>
      <c r="E135" t="s">
        <v>697</v>
      </c>
      <c r="F135" s="2">
        <v>45390</v>
      </c>
      <c r="G135" t="s">
        <v>2133</v>
      </c>
      <c r="H135" t="s">
        <v>412</v>
      </c>
      <c r="I135" t="s">
        <v>192</v>
      </c>
      <c r="J135" s="5">
        <v>1158547.8999999999</v>
      </c>
      <c r="K135" s="5">
        <v>1158547.8999999999</v>
      </c>
      <c r="L135" s="5">
        <v>1158547.8999999999</v>
      </c>
      <c r="M135" s="5"/>
      <c r="N135"/>
      <c r="O135" s="38"/>
      <c r="P135" s="43"/>
      <c r="Q135" s="64"/>
      <c r="R135" s="8" t="str">
        <f t="shared" si="20"/>
        <v/>
      </c>
      <c r="S135" s="7" t="str">
        <f t="shared" si="21"/>
        <v/>
      </c>
      <c r="T135" s="9"/>
      <c r="U135" s="3" t="str">
        <f t="shared" si="22"/>
        <v/>
      </c>
      <c r="V135" s="3" t="str">
        <f t="shared" si="23"/>
        <v/>
      </c>
      <c r="W135" s="3" t="str">
        <f t="shared" si="24"/>
        <v/>
      </c>
      <c r="X135" s="83" t="str">
        <f t="shared" si="25"/>
        <v/>
      </c>
      <c r="Y135" s="3" t="str">
        <f t="shared" si="26"/>
        <v/>
      </c>
      <c r="Z135" s="3" t="str">
        <f t="shared" si="27"/>
        <v/>
      </c>
      <c r="AA135" s="12" t="str">
        <f t="shared" si="28"/>
        <v/>
      </c>
      <c r="AB135" s="12" t="str">
        <f t="shared" si="29"/>
        <v/>
      </c>
      <c r="AC135" s="12" t="str">
        <f t="shared" si="30"/>
        <v/>
      </c>
      <c r="AD135" t="str">
        <f t="shared" si="31"/>
        <v/>
      </c>
      <c r="AE135" t="str">
        <f t="shared" si="32"/>
        <v/>
      </c>
      <c r="AF135" t="s">
        <v>343</v>
      </c>
    </row>
    <row r="136" spans="1:32" x14ac:dyDescent="0.25">
      <c r="A136" t="s">
        <v>0</v>
      </c>
      <c r="B136" t="s">
        <v>2</v>
      </c>
      <c r="C136" t="s">
        <v>1959</v>
      </c>
      <c r="D136" t="s">
        <v>1986</v>
      </c>
      <c r="E136" t="s">
        <v>697</v>
      </c>
      <c r="F136" s="2">
        <v>45390</v>
      </c>
      <c r="G136" t="s">
        <v>2134</v>
      </c>
      <c r="H136" t="s">
        <v>412</v>
      </c>
      <c r="I136" t="s">
        <v>192</v>
      </c>
      <c r="J136" s="5">
        <v>27072.91</v>
      </c>
      <c r="K136" s="5">
        <v>27072.91</v>
      </c>
      <c r="L136" s="5">
        <v>27072.91</v>
      </c>
      <c r="M136" s="5"/>
      <c r="N136"/>
      <c r="O136" s="38"/>
      <c r="P136" s="43"/>
      <c r="Q136" s="64"/>
      <c r="R136" s="8" t="str">
        <f t="shared" ref="R136:R199" si="33">IFERROR(VLOOKUP(Q136,CTASPresup,2,0),"")</f>
        <v/>
      </c>
      <c r="S136" s="7" t="str">
        <f t="shared" ref="S136:S199" si="34">IF(AND(O136&lt;&gt;"",P136&lt;&gt;""),1,"")</f>
        <v/>
      </c>
      <c r="T136" s="9"/>
      <c r="U136" s="3" t="str">
        <f t="shared" ref="U136:U199" si="35">IF(OR(O136="X",P136&lt;&gt;""),A136,"")</f>
        <v/>
      </c>
      <c r="V136" s="3" t="str">
        <f t="shared" ref="V136:V199" si="36">IF(OR(O136="X",P136&lt;&gt;""),B136,"")</f>
        <v/>
      </c>
      <c r="W136" s="3" t="str">
        <f t="shared" ref="W136:W199" si="37">IF(OR(O136="X",P136&lt;&gt;""),E136,"")</f>
        <v/>
      </c>
      <c r="X136" s="83" t="str">
        <f t="shared" ref="X136:X199" si="38">IF(OR(P136="X",Q136&lt;&gt;""),F136,"")</f>
        <v/>
      </c>
      <c r="Y136" s="3" t="str">
        <f t="shared" ref="Y136:Y199" si="39">IF(OR(O136="X",P136&lt;&gt;""),G136,"")</f>
        <v/>
      </c>
      <c r="Z136" s="3" t="str">
        <f t="shared" ref="Z136:Z199" si="40">IF(OR(O136="X",P136&lt;&gt;""),H136,"")</f>
        <v/>
      </c>
      <c r="AA136" s="12" t="str">
        <f t="shared" ref="AA136:AA199" si="41">IF(OR(O136="X",P136&lt;&gt;""),J136,"")</f>
        <v/>
      </c>
      <c r="AB136" s="12" t="str">
        <f t="shared" ref="AB136:AB199" si="42">IF(O136="X",K136,"")</f>
        <v/>
      </c>
      <c r="AC136" s="12" t="str">
        <f t="shared" ref="AC136:AC199" si="43">IF(P136&gt;0,P136,"")</f>
        <v/>
      </c>
      <c r="AD136" t="str">
        <f t="shared" ref="AD136:AD199" si="44">IF(OR(O136="X",P136&gt;0),Q136,"")</f>
        <v/>
      </c>
      <c r="AE136" t="str">
        <f t="shared" ref="AE136:AE199" si="45">IF(OR(O136="X",P136&lt;&gt;""),R136,"")</f>
        <v/>
      </c>
      <c r="AF136" t="s">
        <v>343</v>
      </c>
    </row>
    <row r="137" spans="1:32" x14ac:dyDescent="0.25">
      <c r="A137" t="s">
        <v>0</v>
      </c>
      <c r="B137" t="s">
        <v>2</v>
      </c>
      <c r="C137" t="s">
        <v>1959</v>
      </c>
      <c r="D137" t="s">
        <v>1986</v>
      </c>
      <c r="E137" t="s">
        <v>697</v>
      </c>
      <c r="F137" s="2">
        <v>45391</v>
      </c>
      <c r="G137" t="s">
        <v>2135</v>
      </c>
      <c r="H137" t="s">
        <v>412</v>
      </c>
      <c r="I137" t="s">
        <v>192</v>
      </c>
      <c r="J137" s="5">
        <v>931215.9</v>
      </c>
      <c r="K137" s="5">
        <v>931215.9</v>
      </c>
      <c r="L137" s="5">
        <v>931215.9</v>
      </c>
      <c r="M137" s="5"/>
      <c r="N137"/>
      <c r="O137" s="38"/>
      <c r="P137" s="43"/>
      <c r="Q137" s="64"/>
      <c r="R137" s="8" t="str">
        <f t="shared" si="33"/>
        <v/>
      </c>
      <c r="S137" s="7" t="str">
        <f t="shared" si="34"/>
        <v/>
      </c>
      <c r="T137" s="9"/>
      <c r="U137" s="3" t="str">
        <f t="shared" si="35"/>
        <v/>
      </c>
      <c r="V137" s="3" t="str">
        <f t="shared" si="36"/>
        <v/>
      </c>
      <c r="W137" s="3" t="str">
        <f t="shared" si="37"/>
        <v/>
      </c>
      <c r="X137" s="83" t="str">
        <f t="shared" si="38"/>
        <v/>
      </c>
      <c r="Y137" s="3" t="str">
        <f t="shared" si="39"/>
        <v/>
      </c>
      <c r="Z137" s="3" t="str">
        <f t="shared" si="40"/>
        <v/>
      </c>
      <c r="AA137" s="12" t="str">
        <f t="shared" si="41"/>
        <v/>
      </c>
      <c r="AB137" s="12" t="str">
        <f t="shared" si="42"/>
        <v/>
      </c>
      <c r="AC137" s="12" t="str">
        <f t="shared" si="43"/>
        <v/>
      </c>
      <c r="AD137" t="str">
        <f t="shared" si="44"/>
        <v/>
      </c>
      <c r="AE137" t="str">
        <f t="shared" si="45"/>
        <v/>
      </c>
      <c r="AF137" t="s">
        <v>343</v>
      </c>
    </row>
    <row r="138" spans="1:32" x14ac:dyDescent="0.25">
      <c r="A138" t="s">
        <v>0</v>
      </c>
      <c r="B138" t="s">
        <v>2</v>
      </c>
      <c r="C138" t="s">
        <v>1959</v>
      </c>
      <c r="D138" t="s">
        <v>1986</v>
      </c>
      <c r="E138" t="s">
        <v>697</v>
      </c>
      <c r="F138" s="2">
        <v>45391</v>
      </c>
      <c r="G138" t="s">
        <v>2136</v>
      </c>
      <c r="H138" t="s">
        <v>412</v>
      </c>
      <c r="I138" t="s">
        <v>192</v>
      </c>
      <c r="J138" s="5">
        <v>401953.63</v>
      </c>
      <c r="K138" s="5">
        <v>401953.63</v>
      </c>
      <c r="L138" s="5">
        <v>401953.63</v>
      </c>
      <c r="M138" s="5"/>
      <c r="N138"/>
      <c r="O138" s="38"/>
      <c r="P138" s="43"/>
      <c r="Q138" s="64"/>
      <c r="R138" s="8" t="str">
        <f t="shared" si="33"/>
        <v/>
      </c>
      <c r="S138" s="7" t="str">
        <f t="shared" si="34"/>
        <v/>
      </c>
      <c r="T138" s="9"/>
      <c r="U138" s="3" t="str">
        <f t="shared" si="35"/>
        <v/>
      </c>
      <c r="V138" s="3" t="str">
        <f t="shared" si="36"/>
        <v/>
      </c>
      <c r="W138" s="3" t="str">
        <f t="shared" si="37"/>
        <v/>
      </c>
      <c r="X138" s="83" t="str">
        <f t="shared" si="38"/>
        <v/>
      </c>
      <c r="Y138" s="3" t="str">
        <f t="shared" si="39"/>
        <v/>
      </c>
      <c r="Z138" s="3" t="str">
        <f t="shared" si="40"/>
        <v/>
      </c>
      <c r="AA138" s="12" t="str">
        <f t="shared" si="41"/>
        <v/>
      </c>
      <c r="AB138" s="12" t="str">
        <f t="shared" si="42"/>
        <v/>
      </c>
      <c r="AC138" s="12" t="str">
        <f t="shared" si="43"/>
        <v/>
      </c>
      <c r="AD138" t="str">
        <f t="shared" si="44"/>
        <v/>
      </c>
      <c r="AE138" t="str">
        <f t="shared" si="45"/>
        <v/>
      </c>
      <c r="AF138" t="s">
        <v>343</v>
      </c>
    </row>
    <row r="139" spans="1:32" x14ac:dyDescent="0.25">
      <c r="A139" t="s">
        <v>0</v>
      </c>
      <c r="B139" t="s">
        <v>2</v>
      </c>
      <c r="C139" t="s">
        <v>1959</v>
      </c>
      <c r="D139" t="s">
        <v>1986</v>
      </c>
      <c r="E139" t="s">
        <v>697</v>
      </c>
      <c r="F139" s="2">
        <v>45391</v>
      </c>
      <c r="G139" t="s">
        <v>2137</v>
      </c>
      <c r="H139" t="s">
        <v>412</v>
      </c>
      <c r="I139" t="s">
        <v>192</v>
      </c>
      <c r="J139" s="5">
        <v>776246.04</v>
      </c>
      <c r="K139" s="5">
        <v>776246.04</v>
      </c>
      <c r="L139" s="5">
        <v>776246.04</v>
      </c>
      <c r="M139" s="5"/>
      <c r="N139"/>
      <c r="O139" s="38"/>
      <c r="P139" s="43"/>
      <c r="Q139" s="64"/>
      <c r="R139" s="8" t="str">
        <f t="shared" si="33"/>
        <v/>
      </c>
      <c r="S139" s="7" t="str">
        <f t="shared" si="34"/>
        <v/>
      </c>
      <c r="T139" s="9"/>
      <c r="U139" s="3" t="str">
        <f t="shared" si="35"/>
        <v/>
      </c>
      <c r="V139" s="3" t="str">
        <f t="shared" si="36"/>
        <v/>
      </c>
      <c r="W139" s="3" t="str">
        <f t="shared" si="37"/>
        <v/>
      </c>
      <c r="X139" s="83" t="str">
        <f t="shared" si="38"/>
        <v/>
      </c>
      <c r="Y139" s="3" t="str">
        <f t="shared" si="39"/>
        <v/>
      </c>
      <c r="Z139" s="3" t="str">
        <f t="shared" si="40"/>
        <v/>
      </c>
      <c r="AA139" s="12" t="str">
        <f t="shared" si="41"/>
        <v/>
      </c>
      <c r="AB139" s="12" t="str">
        <f t="shared" si="42"/>
        <v/>
      </c>
      <c r="AC139" s="12" t="str">
        <f t="shared" si="43"/>
        <v/>
      </c>
      <c r="AD139" t="str">
        <f t="shared" si="44"/>
        <v/>
      </c>
      <c r="AE139" t="str">
        <f t="shared" si="45"/>
        <v/>
      </c>
      <c r="AF139" t="s">
        <v>343</v>
      </c>
    </row>
    <row r="140" spans="1:32" x14ac:dyDescent="0.25">
      <c r="A140" t="s">
        <v>0</v>
      </c>
      <c r="B140" t="s">
        <v>2</v>
      </c>
      <c r="C140" t="s">
        <v>1959</v>
      </c>
      <c r="D140" t="s">
        <v>1986</v>
      </c>
      <c r="E140" t="s">
        <v>697</v>
      </c>
      <c r="F140" s="2">
        <v>45391</v>
      </c>
      <c r="G140" t="s">
        <v>2138</v>
      </c>
      <c r="H140" t="s">
        <v>412</v>
      </c>
      <c r="I140" t="s">
        <v>192</v>
      </c>
      <c r="J140" s="5">
        <v>589651.53</v>
      </c>
      <c r="K140" s="5">
        <v>589651.53</v>
      </c>
      <c r="L140" s="5">
        <v>589651.53</v>
      </c>
      <c r="M140" s="5"/>
      <c r="N140"/>
      <c r="O140" s="38"/>
      <c r="P140" s="43"/>
      <c r="Q140" s="64"/>
      <c r="R140" s="8" t="str">
        <f t="shared" si="33"/>
        <v/>
      </c>
      <c r="S140" s="7" t="str">
        <f t="shared" si="34"/>
        <v/>
      </c>
      <c r="T140" s="9"/>
      <c r="U140" s="3" t="str">
        <f t="shared" si="35"/>
        <v/>
      </c>
      <c r="V140" s="3" t="str">
        <f t="shared" si="36"/>
        <v/>
      </c>
      <c r="W140" s="3" t="str">
        <f t="shared" si="37"/>
        <v/>
      </c>
      <c r="X140" s="83" t="str">
        <f t="shared" si="38"/>
        <v/>
      </c>
      <c r="Y140" s="3" t="str">
        <f t="shared" si="39"/>
        <v/>
      </c>
      <c r="Z140" s="3" t="str">
        <f t="shared" si="40"/>
        <v/>
      </c>
      <c r="AA140" s="12" t="str">
        <f t="shared" si="41"/>
        <v/>
      </c>
      <c r="AB140" s="12" t="str">
        <f t="shared" si="42"/>
        <v/>
      </c>
      <c r="AC140" s="12" t="str">
        <f t="shared" si="43"/>
        <v/>
      </c>
      <c r="AD140" t="str">
        <f t="shared" si="44"/>
        <v/>
      </c>
      <c r="AE140" t="str">
        <f t="shared" si="45"/>
        <v/>
      </c>
      <c r="AF140" t="s">
        <v>343</v>
      </c>
    </row>
    <row r="141" spans="1:32" x14ac:dyDescent="0.25">
      <c r="A141" t="s">
        <v>0</v>
      </c>
      <c r="B141" t="s">
        <v>2</v>
      </c>
      <c r="C141" t="s">
        <v>1959</v>
      </c>
      <c r="D141" t="s">
        <v>1986</v>
      </c>
      <c r="E141" t="s">
        <v>697</v>
      </c>
      <c r="F141" s="2">
        <v>45391</v>
      </c>
      <c r="G141" t="s">
        <v>2139</v>
      </c>
      <c r="H141" t="s">
        <v>412</v>
      </c>
      <c r="I141" t="s">
        <v>192</v>
      </c>
      <c r="J141" s="5">
        <v>48138.81</v>
      </c>
      <c r="K141" s="5">
        <v>48138.81</v>
      </c>
      <c r="L141" s="5">
        <v>48138.81</v>
      </c>
      <c r="M141" s="5"/>
      <c r="N141"/>
      <c r="O141" s="38"/>
      <c r="P141" s="43"/>
      <c r="Q141" s="64"/>
      <c r="R141" s="8" t="str">
        <f t="shared" si="33"/>
        <v/>
      </c>
      <c r="S141" s="7" t="str">
        <f t="shared" si="34"/>
        <v/>
      </c>
      <c r="T141" s="9"/>
      <c r="U141" s="3" t="str">
        <f t="shared" si="35"/>
        <v/>
      </c>
      <c r="V141" s="3" t="str">
        <f t="shared" si="36"/>
        <v/>
      </c>
      <c r="W141" s="3" t="str">
        <f t="shared" si="37"/>
        <v/>
      </c>
      <c r="X141" s="83" t="str">
        <f t="shared" si="38"/>
        <v/>
      </c>
      <c r="Y141" s="3" t="str">
        <f t="shared" si="39"/>
        <v/>
      </c>
      <c r="Z141" s="3" t="str">
        <f t="shared" si="40"/>
        <v/>
      </c>
      <c r="AA141" s="12" t="str">
        <f t="shared" si="41"/>
        <v/>
      </c>
      <c r="AB141" s="12" t="str">
        <f t="shared" si="42"/>
        <v/>
      </c>
      <c r="AC141" s="12" t="str">
        <f t="shared" si="43"/>
        <v/>
      </c>
      <c r="AD141" t="str">
        <f t="shared" si="44"/>
        <v/>
      </c>
      <c r="AE141" t="str">
        <f t="shared" si="45"/>
        <v/>
      </c>
      <c r="AF141" t="s">
        <v>343</v>
      </c>
    </row>
    <row r="142" spans="1:32" x14ac:dyDescent="0.25">
      <c r="A142" t="s">
        <v>0</v>
      </c>
      <c r="B142" t="s">
        <v>2</v>
      </c>
      <c r="C142" t="s">
        <v>1959</v>
      </c>
      <c r="D142" t="s">
        <v>1986</v>
      </c>
      <c r="E142" t="s">
        <v>697</v>
      </c>
      <c r="F142" s="2">
        <v>45392</v>
      </c>
      <c r="G142" t="s">
        <v>2140</v>
      </c>
      <c r="H142" t="s">
        <v>412</v>
      </c>
      <c r="I142" t="s">
        <v>192</v>
      </c>
      <c r="J142" s="5">
        <v>1573491.71</v>
      </c>
      <c r="K142" s="5">
        <v>1573491.71</v>
      </c>
      <c r="L142" s="5">
        <v>1573491.71</v>
      </c>
      <c r="M142" s="5"/>
      <c r="N142"/>
      <c r="O142" s="38"/>
      <c r="P142" s="43"/>
      <c r="Q142" s="64"/>
      <c r="R142" s="8" t="str">
        <f t="shared" si="33"/>
        <v/>
      </c>
      <c r="S142" s="7" t="str">
        <f t="shared" si="34"/>
        <v/>
      </c>
      <c r="T142" s="9"/>
      <c r="U142" s="3" t="str">
        <f t="shared" si="35"/>
        <v/>
      </c>
      <c r="V142" s="3" t="str">
        <f t="shared" si="36"/>
        <v/>
      </c>
      <c r="W142" s="3" t="str">
        <f t="shared" si="37"/>
        <v/>
      </c>
      <c r="X142" s="83" t="str">
        <f t="shared" si="38"/>
        <v/>
      </c>
      <c r="Y142" s="3" t="str">
        <f t="shared" si="39"/>
        <v/>
      </c>
      <c r="Z142" s="3" t="str">
        <f t="shared" si="40"/>
        <v/>
      </c>
      <c r="AA142" s="12" t="str">
        <f t="shared" si="41"/>
        <v/>
      </c>
      <c r="AB142" s="12" t="str">
        <f t="shared" si="42"/>
        <v/>
      </c>
      <c r="AC142" s="12" t="str">
        <f t="shared" si="43"/>
        <v/>
      </c>
      <c r="AD142" t="str">
        <f t="shared" si="44"/>
        <v/>
      </c>
      <c r="AE142" t="str">
        <f t="shared" si="45"/>
        <v/>
      </c>
      <c r="AF142" t="s">
        <v>343</v>
      </c>
    </row>
    <row r="143" spans="1:32" x14ac:dyDescent="0.25">
      <c r="A143" t="s">
        <v>0</v>
      </c>
      <c r="B143" t="s">
        <v>2</v>
      </c>
      <c r="C143" t="s">
        <v>1959</v>
      </c>
      <c r="D143" t="s">
        <v>1986</v>
      </c>
      <c r="E143" t="s">
        <v>697</v>
      </c>
      <c r="F143" s="2">
        <v>45392</v>
      </c>
      <c r="G143" t="s">
        <v>2141</v>
      </c>
      <c r="H143" t="s">
        <v>412</v>
      </c>
      <c r="I143" t="s">
        <v>192</v>
      </c>
      <c r="J143" s="5">
        <v>717691.8</v>
      </c>
      <c r="K143" s="5">
        <v>717691.8</v>
      </c>
      <c r="L143" s="5">
        <v>717691.8</v>
      </c>
      <c r="M143" s="5"/>
      <c r="N143"/>
      <c r="O143" s="38"/>
      <c r="P143" s="43"/>
      <c r="Q143" s="64"/>
      <c r="R143" s="8" t="str">
        <f t="shared" si="33"/>
        <v/>
      </c>
      <c r="S143" s="7" t="str">
        <f t="shared" si="34"/>
        <v/>
      </c>
      <c r="T143" s="9"/>
      <c r="U143" s="3" t="str">
        <f t="shared" si="35"/>
        <v/>
      </c>
      <c r="V143" s="3" t="str">
        <f t="shared" si="36"/>
        <v/>
      </c>
      <c r="W143" s="3" t="str">
        <f t="shared" si="37"/>
        <v/>
      </c>
      <c r="X143" s="83" t="str">
        <f t="shared" si="38"/>
        <v/>
      </c>
      <c r="Y143" s="3" t="str">
        <f t="shared" si="39"/>
        <v/>
      </c>
      <c r="Z143" s="3" t="str">
        <f t="shared" si="40"/>
        <v/>
      </c>
      <c r="AA143" s="12" t="str">
        <f t="shared" si="41"/>
        <v/>
      </c>
      <c r="AB143" s="12" t="str">
        <f t="shared" si="42"/>
        <v/>
      </c>
      <c r="AC143" s="12" t="str">
        <f t="shared" si="43"/>
        <v/>
      </c>
      <c r="AD143" t="str">
        <f t="shared" si="44"/>
        <v/>
      </c>
      <c r="AE143" t="str">
        <f t="shared" si="45"/>
        <v/>
      </c>
      <c r="AF143" t="s">
        <v>343</v>
      </c>
    </row>
    <row r="144" spans="1:32" x14ac:dyDescent="0.25">
      <c r="A144" t="s">
        <v>0</v>
      </c>
      <c r="B144" t="s">
        <v>2</v>
      </c>
      <c r="C144" t="s">
        <v>1959</v>
      </c>
      <c r="D144" t="s">
        <v>1986</v>
      </c>
      <c r="E144" t="s">
        <v>697</v>
      </c>
      <c r="F144" s="2">
        <v>45392</v>
      </c>
      <c r="G144" t="s">
        <v>2142</v>
      </c>
      <c r="H144" t="s">
        <v>412</v>
      </c>
      <c r="I144" t="s">
        <v>192</v>
      </c>
      <c r="J144" s="5">
        <v>532399.65</v>
      </c>
      <c r="K144" s="5">
        <v>532399.65</v>
      </c>
      <c r="L144" s="5">
        <v>532399.65</v>
      </c>
      <c r="M144" s="5"/>
      <c r="N144"/>
      <c r="O144" s="38"/>
      <c r="P144" s="43"/>
      <c r="Q144" s="64"/>
      <c r="R144" s="8" t="str">
        <f t="shared" si="33"/>
        <v/>
      </c>
      <c r="S144" s="7" t="str">
        <f t="shared" si="34"/>
        <v/>
      </c>
      <c r="T144" s="9"/>
      <c r="U144" s="3" t="str">
        <f t="shared" si="35"/>
        <v/>
      </c>
      <c r="V144" s="3" t="str">
        <f t="shared" si="36"/>
        <v/>
      </c>
      <c r="W144" s="3" t="str">
        <f t="shared" si="37"/>
        <v/>
      </c>
      <c r="X144" s="83" t="str">
        <f t="shared" si="38"/>
        <v/>
      </c>
      <c r="Y144" s="3" t="str">
        <f t="shared" si="39"/>
        <v/>
      </c>
      <c r="Z144" s="3" t="str">
        <f t="shared" si="40"/>
        <v/>
      </c>
      <c r="AA144" s="12" t="str">
        <f t="shared" si="41"/>
        <v/>
      </c>
      <c r="AB144" s="12" t="str">
        <f t="shared" si="42"/>
        <v/>
      </c>
      <c r="AC144" s="12" t="str">
        <f t="shared" si="43"/>
        <v/>
      </c>
      <c r="AD144" t="str">
        <f t="shared" si="44"/>
        <v/>
      </c>
      <c r="AE144" t="str">
        <f t="shared" si="45"/>
        <v/>
      </c>
      <c r="AF144" t="s">
        <v>343</v>
      </c>
    </row>
    <row r="145" spans="1:32" x14ac:dyDescent="0.25">
      <c r="A145" t="s">
        <v>0</v>
      </c>
      <c r="B145" t="s">
        <v>2</v>
      </c>
      <c r="C145" t="s">
        <v>1959</v>
      </c>
      <c r="D145" t="s">
        <v>1986</v>
      </c>
      <c r="E145" t="s">
        <v>697</v>
      </c>
      <c r="F145" s="2">
        <v>45392</v>
      </c>
      <c r="G145" t="s">
        <v>2143</v>
      </c>
      <c r="H145" t="s">
        <v>412</v>
      </c>
      <c r="I145" t="s">
        <v>192</v>
      </c>
      <c r="J145" s="5">
        <v>468354.59</v>
      </c>
      <c r="K145" s="5">
        <v>468354.59</v>
      </c>
      <c r="L145" s="5">
        <v>468354.59</v>
      </c>
      <c r="M145" s="5"/>
      <c r="N145"/>
      <c r="O145" s="38"/>
      <c r="P145" s="43"/>
      <c r="Q145" s="64"/>
      <c r="R145" s="8" t="str">
        <f t="shared" si="33"/>
        <v/>
      </c>
      <c r="S145" s="7" t="str">
        <f t="shared" si="34"/>
        <v/>
      </c>
      <c r="T145" s="9"/>
      <c r="U145" s="3" t="str">
        <f t="shared" si="35"/>
        <v/>
      </c>
      <c r="V145" s="3" t="str">
        <f t="shared" si="36"/>
        <v/>
      </c>
      <c r="W145" s="3" t="str">
        <f t="shared" si="37"/>
        <v/>
      </c>
      <c r="X145" s="83" t="str">
        <f t="shared" si="38"/>
        <v/>
      </c>
      <c r="Y145" s="3" t="str">
        <f t="shared" si="39"/>
        <v/>
      </c>
      <c r="Z145" s="3" t="str">
        <f t="shared" si="40"/>
        <v/>
      </c>
      <c r="AA145" s="12" t="str">
        <f t="shared" si="41"/>
        <v/>
      </c>
      <c r="AB145" s="12" t="str">
        <f t="shared" si="42"/>
        <v/>
      </c>
      <c r="AC145" s="12" t="str">
        <f t="shared" si="43"/>
        <v/>
      </c>
      <c r="AD145" t="str">
        <f t="shared" si="44"/>
        <v/>
      </c>
      <c r="AE145" t="str">
        <f t="shared" si="45"/>
        <v/>
      </c>
      <c r="AF145" t="s">
        <v>343</v>
      </c>
    </row>
    <row r="146" spans="1:32" x14ac:dyDescent="0.25">
      <c r="A146" t="s">
        <v>0</v>
      </c>
      <c r="B146" t="s">
        <v>2</v>
      </c>
      <c r="C146" t="s">
        <v>1959</v>
      </c>
      <c r="D146" t="s">
        <v>1986</v>
      </c>
      <c r="E146" t="s">
        <v>697</v>
      </c>
      <c r="F146" s="2">
        <v>45392</v>
      </c>
      <c r="G146" t="s">
        <v>2144</v>
      </c>
      <c r="H146" t="s">
        <v>412</v>
      </c>
      <c r="I146" t="s">
        <v>192</v>
      </c>
      <c r="J146" s="5">
        <v>197387.81</v>
      </c>
      <c r="K146" s="5">
        <v>197387.81</v>
      </c>
      <c r="L146" s="5">
        <v>197387.81</v>
      </c>
      <c r="M146" s="5"/>
      <c r="N146"/>
      <c r="O146" s="38"/>
      <c r="P146" s="43"/>
      <c r="Q146" s="64"/>
      <c r="R146" s="8" t="str">
        <f t="shared" si="33"/>
        <v/>
      </c>
      <c r="S146" s="7" t="str">
        <f t="shared" si="34"/>
        <v/>
      </c>
      <c r="T146" s="9"/>
      <c r="U146" s="3" t="str">
        <f t="shared" si="35"/>
        <v/>
      </c>
      <c r="V146" s="3" t="str">
        <f t="shared" si="36"/>
        <v/>
      </c>
      <c r="W146" s="3" t="str">
        <f t="shared" si="37"/>
        <v/>
      </c>
      <c r="X146" s="83" t="str">
        <f t="shared" si="38"/>
        <v/>
      </c>
      <c r="Y146" s="3" t="str">
        <f t="shared" si="39"/>
        <v/>
      </c>
      <c r="Z146" s="3" t="str">
        <f t="shared" si="40"/>
        <v/>
      </c>
      <c r="AA146" s="12" t="str">
        <f t="shared" si="41"/>
        <v/>
      </c>
      <c r="AB146" s="12" t="str">
        <f t="shared" si="42"/>
        <v/>
      </c>
      <c r="AC146" s="12" t="str">
        <f t="shared" si="43"/>
        <v/>
      </c>
      <c r="AD146" t="str">
        <f t="shared" si="44"/>
        <v/>
      </c>
      <c r="AE146" t="str">
        <f t="shared" si="45"/>
        <v/>
      </c>
      <c r="AF146" t="s">
        <v>343</v>
      </c>
    </row>
    <row r="147" spans="1:32" x14ac:dyDescent="0.25">
      <c r="A147" t="s">
        <v>0</v>
      </c>
      <c r="B147" t="s">
        <v>2</v>
      </c>
      <c r="C147" t="s">
        <v>1959</v>
      </c>
      <c r="D147" t="s">
        <v>1986</v>
      </c>
      <c r="E147" t="s">
        <v>697</v>
      </c>
      <c r="F147" s="2">
        <v>45393</v>
      </c>
      <c r="G147" t="s">
        <v>2145</v>
      </c>
      <c r="H147" t="s">
        <v>412</v>
      </c>
      <c r="I147" t="s">
        <v>192</v>
      </c>
      <c r="J147" s="5">
        <v>1503239.75</v>
      </c>
      <c r="K147" s="5">
        <v>1503239.75</v>
      </c>
      <c r="L147" s="5">
        <v>1503239.75</v>
      </c>
      <c r="M147" s="5"/>
      <c r="N147"/>
      <c r="O147" s="38"/>
      <c r="P147" s="43"/>
      <c r="Q147" s="64"/>
      <c r="R147" s="8" t="str">
        <f t="shared" si="33"/>
        <v/>
      </c>
      <c r="S147" s="7" t="str">
        <f t="shared" si="34"/>
        <v/>
      </c>
      <c r="T147" s="9"/>
      <c r="U147" s="3" t="str">
        <f t="shared" si="35"/>
        <v/>
      </c>
      <c r="V147" s="3" t="str">
        <f t="shared" si="36"/>
        <v/>
      </c>
      <c r="W147" s="3" t="str">
        <f t="shared" si="37"/>
        <v/>
      </c>
      <c r="X147" s="83" t="str">
        <f t="shared" si="38"/>
        <v/>
      </c>
      <c r="Y147" s="3" t="str">
        <f t="shared" si="39"/>
        <v/>
      </c>
      <c r="Z147" s="3" t="str">
        <f t="shared" si="40"/>
        <v/>
      </c>
      <c r="AA147" s="12" t="str">
        <f t="shared" si="41"/>
        <v/>
      </c>
      <c r="AB147" s="12" t="str">
        <f t="shared" si="42"/>
        <v/>
      </c>
      <c r="AC147" s="12" t="str">
        <f t="shared" si="43"/>
        <v/>
      </c>
      <c r="AD147" t="str">
        <f t="shared" si="44"/>
        <v/>
      </c>
      <c r="AE147" t="str">
        <f t="shared" si="45"/>
        <v/>
      </c>
      <c r="AF147" t="s">
        <v>343</v>
      </c>
    </row>
    <row r="148" spans="1:32" x14ac:dyDescent="0.25">
      <c r="A148" t="s">
        <v>0</v>
      </c>
      <c r="B148" t="s">
        <v>2</v>
      </c>
      <c r="C148" t="s">
        <v>1959</v>
      </c>
      <c r="D148" t="s">
        <v>1986</v>
      </c>
      <c r="E148" t="s">
        <v>697</v>
      </c>
      <c r="F148" s="2">
        <v>45393</v>
      </c>
      <c r="G148" t="s">
        <v>2146</v>
      </c>
      <c r="H148" t="s">
        <v>412</v>
      </c>
      <c r="I148" t="s">
        <v>192</v>
      </c>
      <c r="J148" s="5">
        <v>1047117.62</v>
      </c>
      <c r="K148" s="5">
        <v>1047117.62</v>
      </c>
      <c r="L148" s="5">
        <v>1047117.62</v>
      </c>
      <c r="M148" s="5"/>
      <c r="N148"/>
      <c r="O148" s="38"/>
      <c r="P148" s="43"/>
      <c r="Q148" s="64"/>
      <c r="R148" s="8" t="str">
        <f t="shared" si="33"/>
        <v/>
      </c>
      <c r="S148" s="7" t="str">
        <f t="shared" si="34"/>
        <v/>
      </c>
      <c r="T148" s="9"/>
      <c r="U148" s="3" t="str">
        <f t="shared" si="35"/>
        <v/>
      </c>
      <c r="V148" s="3" t="str">
        <f t="shared" si="36"/>
        <v/>
      </c>
      <c r="W148" s="3" t="str">
        <f t="shared" si="37"/>
        <v/>
      </c>
      <c r="X148" s="83" t="str">
        <f t="shared" si="38"/>
        <v/>
      </c>
      <c r="Y148" s="3" t="str">
        <f t="shared" si="39"/>
        <v/>
      </c>
      <c r="Z148" s="3" t="str">
        <f t="shared" si="40"/>
        <v/>
      </c>
      <c r="AA148" s="12" t="str">
        <f t="shared" si="41"/>
        <v/>
      </c>
      <c r="AB148" s="12" t="str">
        <f t="shared" si="42"/>
        <v/>
      </c>
      <c r="AC148" s="12" t="str">
        <f t="shared" si="43"/>
        <v/>
      </c>
      <c r="AD148" t="str">
        <f t="shared" si="44"/>
        <v/>
      </c>
      <c r="AE148" t="str">
        <f t="shared" si="45"/>
        <v/>
      </c>
      <c r="AF148" t="s">
        <v>343</v>
      </c>
    </row>
    <row r="149" spans="1:32" x14ac:dyDescent="0.25">
      <c r="A149" t="s">
        <v>0</v>
      </c>
      <c r="B149" t="s">
        <v>2</v>
      </c>
      <c r="C149" t="s">
        <v>1959</v>
      </c>
      <c r="D149" t="s">
        <v>1986</v>
      </c>
      <c r="E149" t="s">
        <v>697</v>
      </c>
      <c r="F149" s="2">
        <v>45393</v>
      </c>
      <c r="G149" t="s">
        <v>2147</v>
      </c>
      <c r="H149" t="s">
        <v>412</v>
      </c>
      <c r="I149" t="s">
        <v>192</v>
      </c>
      <c r="J149" s="5">
        <v>249572.04</v>
      </c>
      <c r="K149" s="5">
        <v>249572.04</v>
      </c>
      <c r="L149" s="5">
        <v>249572.04</v>
      </c>
      <c r="M149" s="5"/>
      <c r="N149"/>
      <c r="O149" s="38"/>
      <c r="P149" s="43"/>
      <c r="Q149" s="64"/>
      <c r="R149" s="8" t="str">
        <f t="shared" si="33"/>
        <v/>
      </c>
      <c r="S149" s="7" t="str">
        <f t="shared" si="34"/>
        <v/>
      </c>
      <c r="T149" s="9"/>
      <c r="U149" s="3" t="str">
        <f t="shared" si="35"/>
        <v/>
      </c>
      <c r="V149" s="3" t="str">
        <f t="shared" si="36"/>
        <v/>
      </c>
      <c r="W149" s="3" t="str">
        <f t="shared" si="37"/>
        <v/>
      </c>
      <c r="X149" s="83" t="str">
        <f t="shared" si="38"/>
        <v/>
      </c>
      <c r="Y149" s="3" t="str">
        <f t="shared" si="39"/>
        <v/>
      </c>
      <c r="Z149" s="3" t="str">
        <f t="shared" si="40"/>
        <v/>
      </c>
      <c r="AA149" s="12" t="str">
        <f t="shared" si="41"/>
        <v/>
      </c>
      <c r="AB149" s="12" t="str">
        <f t="shared" si="42"/>
        <v/>
      </c>
      <c r="AC149" s="12" t="str">
        <f t="shared" si="43"/>
        <v/>
      </c>
      <c r="AD149" t="str">
        <f t="shared" si="44"/>
        <v/>
      </c>
      <c r="AE149" t="str">
        <f t="shared" si="45"/>
        <v/>
      </c>
      <c r="AF149" t="s">
        <v>343</v>
      </c>
    </row>
    <row r="150" spans="1:32" x14ac:dyDescent="0.25">
      <c r="A150" t="s">
        <v>0</v>
      </c>
      <c r="B150" t="s">
        <v>2</v>
      </c>
      <c r="C150" t="s">
        <v>1959</v>
      </c>
      <c r="D150" t="s">
        <v>1986</v>
      </c>
      <c r="E150" t="s">
        <v>697</v>
      </c>
      <c r="F150" s="2">
        <v>45393</v>
      </c>
      <c r="G150" t="s">
        <v>2148</v>
      </c>
      <c r="H150" t="s">
        <v>412</v>
      </c>
      <c r="I150" t="s">
        <v>192</v>
      </c>
      <c r="J150" s="5">
        <v>781447.74</v>
      </c>
      <c r="K150" s="5">
        <v>781447.74</v>
      </c>
      <c r="L150" s="5">
        <v>781447.74</v>
      </c>
      <c r="M150" s="5"/>
      <c r="N150"/>
      <c r="O150" s="38"/>
      <c r="P150" s="43"/>
      <c r="Q150" s="64"/>
      <c r="R150" s="8" t="str">
        <f t="shared" si="33"/>
        <v/>
      </c>
      <c r="S150" s="7" t="str">
        <f t="shared" si="34"/>
        <v/>
      </c>
      <c r="T150" s="9"/>
      <c r="U150" s="3" t="str">
        <f t="shared" si="35"/>
        <v/>
      </c>
      <c r="V150" s="3" t="str">
        <f t="shared" si="36"/>
        <v/>
      </c>
      <c r="W150" s="3" t="str">
        <f t="shared" si="37"/>
        <v/>
      </c>
      <c r="X150" s="83" t="str">
        <f t="shared" si="38"/>
        <v/>
      </c>
      <c r="Y150" s="3" t="str">
        <f t="shared" si="39"/>
        <v/>
      </c>
      <c r="Z150" s="3" t="str">
        <f t="shared" si="40"/>
        <v/>
      </c>
      <c r="AA150" s="12" t="str">
        <f t="shared" si="41"/>
        <v/>
      </c>
      <c r="AB150" s="12" t="str">
        <f t="shared" si="42"/>
        <v/>
      </c>
      <c r="AC150" s="12" t="str">
        <f t="shared" si="43"/>
        <v/>
      </c>
      <c r="AD150" t="str">
        <f t="shared" si="44"/>
        <v/>
      </c>
      <c r="AE150" t="str">
        <f t="shared" si="45"/>
        <v/>
      </c>
      <c r="AF150" t="s">
        <v>343</v>
      </c>
    </row>
    <row r="151" spans="1:32" x14ac:dyDescent="0.25">
      <c r="A151" t="s">
        <v>0</v>
      </c>
      <c r="B151" t="s">
        <v>2</v>
      </c>
      <c r="C151" t="s">
        <v>1959</v>
      </c>
      <c r="D151" t="s">
        <v>1986</v>
      </c>
      <c r="E151" t="s">
        <v>697</v>
      </c>
      <c r="F151" s="2">
        <v>45393</v>
      </c>
      <c r="G151" t="s">
        <v>2149</v>
      </c>
      <c r="H151" t="s">
        <v>412</v>
      </c>
      <c r="I151" t="s">
        <v>192</v>
      </c>
      <c r="J151" s="5">
        <v>69338.12</v>
      </c>
      <c r="K151" s="5">
        <v>69338.12</v>
      </c>
      <c r="L151" s="5">
        <v>69338.12</v>
      </c>
      <c r="M151" s="5"/>
      <c r="N151"/>
      <c r="O151" s="38"/>
      <c r="P151" s="43"/>
      <c r="Q151" s="64"/>
      <c r="R151" s="8" t="str">
        <f t="shared" si="33"/>
        <v/>
      </c>
      <c r="S151" s="7" t="str">
        <f t="shared" si="34"/>
        <v/>
      </c>
      <c r="T151" s="9"/>
      <c r="U151" s="3" t="str">
        <f t="shared" si="35"/>
        <v/>
      </c>
      <c r="V151" s="3" t="str">
        <f t="shared" si="36"/>
        <v/>
      </c>
      <c r="W151" s="3" t="str">
        <f t="shared" si="37"/>
        <v/>
      </c>
      <c r="X151" s="83" t="str">
        <f t="shared" si="38"/>
        <v/>
      </c>
      <c r="Y151" s="3" t="str">
        <f t="shared" si="39"/>
        <v/>
      </c>
      <c r="Z151" s="3" t="str">
        <f t="shared" si="40"/>
        <v/>
      </c>
      <c r="AA151" s="12" t="str">
        <f t="shared" si="41"/>
        <v/>
      </c>
      <c r="AB151" s="12" t="str">
        <f t="shared" si="42"/>
        <v/>
      </c>
      <c r="AC151" s="12" t="str">
        <f t="shared" si="43"/>
        <v/>
      </c>
      <c r="AD151" t="str">
        <f t="shared" si="44"/>
        <v/>
      </c>
      <c r="AE151" t="str">
        <f t="shared" si="45"/>
        <v/>
      </c>
      <c r="AF151" t="s">
        <v>343</v>
      </c>
    </row>
    <row r="152" spans="1:32" x14ac:dyDescent="0.25">
      <c r="A152" t="s">
        <v>0</v>
      </c>
      <c r="B152" t="s">
        <v>2</v>
      </c>
      <c r="C152" t="s">
        <v>1959</v>
      </c>
      <c r="D152" t="s">
        <v>1986</v>
      </c>
      <c r="E152" t="s">
        <v>697</v>
      </c>
      <c r="F152" s="2">
        <v>45394</v>
      </c>
      <c r="G152" t="s">
        <v>2150</v>
      </c>
      <c r="H152" t="s">
        <v>412</v>
      </c>
      <c r="I152" t="s">
        <v>192</v>
      </c>
      <c r="J152" s="5">
        <v>998453.74</v>
      </c>
      <c r="K152" s="5">
        <v>998453.74</v>
      </c>
      <c r="L152" s="5">
        <v>998453.74</v>
      </c>
      <c r="M152" s="5"/>
      <c r="N152"/>
      <c r="O152" s="38"/>
      <c r="P152" s="43"/>
      <c r="Q152" s="64"/>
      <c r="R152" s="8" t="str">
        <f t="shared" si="33"/>
        <v/>
      </c>
      <c r="S152" s="7" t="str">
        <f t="shared" si="34"/>
        <v/>
      </c>
      <c r="T152" s="9"/>
      <c r="U152" s="3" t="str">
        <f t="shared" si="35"/>
        <v/>
      </c>
      <c r="V152" s="3" t="str">
        <f t="shared" si="36"/>
        <v/>
      </c>
      <c r="W152" s="3" t="str">
        <f t="shared" si="37"/>
        <v/>
      </c>
      <c r="X152" s="83" t="str">
        <f t="shared" si="38"/>
        <v/>
      </c>
      <c r="Y152" s="3" t="str">
        <f t="shared" si="39"/>
        <v/>
      </c>
      <c r="Z152" s="3" t="str">
        <f t="shared" si="40"/>
        <v/>
      </c>
      <c r="AA152" s="12" t="str">
        <f t="shared" si="41"/>
        <v/>
      </c>
      <c r="AB152" s="12" t="str">
        <f t="shared" si="42"/>
        <v/>
      </c>
      <c r="AC152" s="12" t="str">
        <f t="shared" si="43"/>
        <v/>
      </c>
      <c r="AD152" t="str">
        <f t="shared" si="44"/>
        <v/>
      </c>
      <c r="AE152" t="str">
        <f t="shared" si="45"/>
        <v/>
      </c>
      <c r="AF152" t="s">
        <v>343</v>
      </c>
    </row>
    <row r="153" spans="1:32" x14ac:dyDescent="0.25">
      <c r="A153" t="s">
        <v>0</v>
      </c>
      <c r="B153" t="s">
        <v>2</v>
      </c>
      <c r="C153" t="s">
        <v>1959</v>
      </c>
      <c r="D153" t="s">
        <v>1986</v>
      </c>
      <c r="E153" t="s">
        <v>697</v>
      </c>
      <c r="F153" s="2">
        <v>45394</v>
      </c>
      <c r="G153" t="s">
        <v>2151</v>
      </c>
      <c r="H153" t="s">
        <v>412</v>
      </c>
      <c r="I153" t="s">
        <v>192</v>
      </c>
      <c r="J153" s="5">
        <v>1665402.48</v>
      </c>
      <c r="K153" s="5">
        <v>1665402.48</v>
      </c>
      <c r="L153" s="5">
        <v>1665402.48</v>
      </c>
      <c r="M153" s="5"/>
      <c r="N153"/>
      <c r="O153" s="38"/>
      <c r="P153" s="43"/>
      <c r="Q153" s="64"/>
      <c r="R153" s="8" t="str">
        <f t="shared" si="33"/>
        <v/>
      </c>
      <c r="S153" s="7" t="str">
        <f t="shared" si="34"/>
        <v/>
      </c>
      <c r="T153" s="9"/>
      <c r="U153" s="3" t="str">
        <f t="shared" si="35"/>
        <v/>
      </c>
      <c r="V153" s="3" t="str">
        <f t="shared" si="36"/>
        <v/>
      </c>
      <c r="W153" s="3" t="str">
        <f t="shared" si="37"/>
        <v/>
      </c>
      <c r="X153" s="83" t="str">
        <f t="shared" si="38"/>
        <v/>
      </c>
      <c r="Y153" s="3" t="str">
        <f t="shared" si="39"/>
        <v/>
      </c>
      <c r="Z153" s="3" t="str">
        <f t="shared" si="40"/>
        <v/>
      </c>
      <c r="AA153" s="12" t="str">
        <f t="shared" si="41"/>
        <v/>
      </c>
      <c r="AB153" s="12" t="str">
        <f t="shared" si="42"/>
        <v/>
      </c>
      <c r="AC153" s="12" t="str">
        <f t="shared" si="43"/>
        <v/>
      </c>
      <c r="AD153" t="str">
        <f t="shared" si="44"/>
        <v/>
      </c>
      <c r="AE153" t="str">
        <f t="shared" si="45"/>
        <v/>
      </c>
      <c r="AF153" t="s">
        <v>343</v>
      </c>
    </row>
    <row r="154" spans="1:32" x14ac:dyDescent="0.25">
      <c r="A154" t="s">
        <v>0</v>
      </c>
      <c r="B154" t="s">
        <v>2</v>
      </c>
      <c r="C154" t="s">
        <v>1959</v>
      </c>
      <c r="D154" t="s">
        <v>1986</v>
      </c>
      <c r="E154" t="s">
        <v>697</v>
      </c>
      <c r="F154" s="2">
        <v>45394</v>
      </c>
      <c r="G154" t="s">
        <v>2152</v>
      </c>
      <c r="H154" t="s">
        <v>412</v>
      </c>
      <c r="I154" t="s">
        <v>192</v>
      </c>
      <c r="J154" s="5">
        <v>969843.73</v>
      </c>
      <c r="K154" s="5">
        <v>969843.73</v>
      </c>
      <c r="L154" s="5">
        <v>969843.73</v>
      </c>
      <c r="M154" s="5"/>
      <c r="N154"/>
      <c r="O154" s="38"/>
      <c r="P154" s="43"/>
      <c r="Q154" s="64"/>
      <c r="R154" s="8" t="str">
        <f t="shared" si="33"/>
        <v/>
      </c>
      <c r="S154" s="7" t="str">
        <f t="shared" si="34"/>
        <v/>
      </c>
      <c r="T154" s="9"/>
      <c r="U154" s="3" t="str">
        <f t="shared" si="35"/>
        <v/>
      </c>
      <c r="V154" s="3" t="str">
        <f t="shared" si="36"/>
        <v/>
      </c>
      <c r="W154" s="3" t="str">
        <f t="shared" si="37"/>
        <v/>
      </c>
      <c r="X154" s="83" t="str">
        <f t="shared" si="38"/>
        <v/>
      </c>
      <c r="Y154" s="3" t="str">
        <f t="shared" si="39"/>
        <v/>
      </c>
      <c r="Z154" s="3" t="str">
        <f t="shared" si="40"/>
        <v/>
      </c>
      <c r="AA154" s="12" t="str">
        <f t="shared" si="41"/>
        <v/>
      </c>
      <c r="AB154" s="12" t="str">
        <f t="shared" si="42"/>
        <v/>
      </c>
      <c r="AC154" s="12" t="str">
        <f t="shared" si="43"/>
        <v/>
      </c>
      <c r="AD154" t="str">
        <f t="shared" si="44"/>
        <v/>
      </c>
      <c r="AE154" t="str">
        <f t="shared" si="45"/>
        <v/>
      </c>
      <c r="AF154" t="s">
        <v>343</v>
      </c>
    </row>
    <row r="155" spans="1:32" x14ac:dyDescent="0.25">
      <c r="A155" t="s">
        <v>0</v>
      </c>
      <c r="B155" t="s">
        <v>2</v>
      </c>
      <c r="C155" t="s">
        <v>1959</v>
      </c>
      <c r="D155" t="s">
        <v>1986</v>
      </c>
      <c r="E155" t="s">
        <v>697</v>
      </c>
      <c r="F155" s="2">
        <v>45394</v>
      </c>
      <c r="G155" t="s">
        <v>2153</v>
      </c>
      <c r="H155" t="s">
        <v>412</v>
      </c>
      <c r="I155" t="s">
        <v>192</v>
      </c>
      <c r="J155" s="5">
        <v>5915.89</v>
      </c>
      <c r="K155" s="5">
        <v>5915.89</v>
      </c>
      <c r="L155" s="5">
        <v>5915.89</v>
      </c>
      <c r="M155" s="5"/>
      <c r="N155"/>
      <c r="O155" s="38"/>
      <c r="P155" s="43"/>
      <c r="Q155" s="64"/>
      <c r="R155" s="8" t="str">
        <f t="shared" si="33"/>
        <v/>
      </c>
      <c r="S155" s="7" t="str">
        <f t="shared" si="34"/>
        <v/>
      </c>
      <c r="T155" s="9"/>
      <c r="U155" s="3" t="str">
        <f t="shared" si="35"/>
        <v/>
      </c>
      <c r="V155" s="3" t="str">
        <f t="shared" si="36"/>
        <v/>
      </c>
      <c r="W155" s="3" t="str">
        <f t="shared" si="37"/>
        <v/>
      </c>
      <c r="X155" s="83" t="str">
        <f t="shared" si="38"/>
        <v/>
      </c>
      <c r="Y155" s="3" t="str">
        <f t="shared" si="39"/>
        <v/>
      </c>
      <c r="Z155" s="3" t="str">
        <f t="shared" si="40"/>
        <v/>
      </c>
      <c r="AA155" s="12" t="str">
        <f t="shared" si="41"/>
        <v/>
      </c>
      <c r="AB155" s="12" t="str">
        <f t="shared" si="42"/>
        <v/>
      </c>
      <c r="AC155" s="12" t="str">
        <f t="shared" si="43"/>
        <v/>
      </c>
      <c r="AD155" t="str">
        <f t="shared" si="44"/>
        <v/>
      </c>
      <c r="AE155" t="str">
        <f t="shared" si="45"/>
        <v/>
      </c>
      <c r="AF155" t="s">
        <v>343</v>
      </c>
    </row>
    <row r="156" spans="1:32" x14ac:dyDescent="0.25">
      <c r="A156" t="s">
        <v>0</v>
      </c>
      <c r="B156" t="s">
        <v>2</v>
      </c>
      <c r="C156" t="s">
        <v>1959</v>
      </c>
      <c r="D156" t="s">
        <v>1986</v>
      </c>
      <c r="E156" t="s">
        <v>697</v>
      </c>
      <c r="F156" s="2">
        <v>45394</v>
      </c>
      <c r="G156" t="s">
        <v>2154</v>
      </c>
      <c r="H156" t="s">
        <v>412</v>
      </c>
      <c r="I156" t="s">
        <v>192</v>
      </c>
      <c r="J156" s="5">
        <v>18100.18</v>
      </c>
      <c r="K156" s="5">
        <v>18100.18</v>
      </c>
      <c r="L156" s="5">
        <v>18100.18</v>
      </c>
      <c r="M156" s="5"/>
      <c r="N156"/>
      <c r="O156" s="38"/>
      <c r="P156" s="43"/>
      <c r="Q156" s="64"/>
      <c r="R156" s="8" t="str">
        <f t="shared" si="33"/>
        <v/>
      </c>
      <c r="S156" s="7" t="str">
        <f t="shared" si="34"/>
        <v/>
      </c>
      <c r="T156" s="9"/>
      <c r="U156" s="3" t="str">
        <f t="shared" si="35"/>
        <v/>
      </c>
      <c r="V156" s="3" t="str">
        <f t="shared" si="36"/>
        <v/>
      </c>
      <c r="W156" s="3" t="str">
        <f t="shared" si="37"/>
        <v/>
      </c>
      <c r="X156" s="83" t="str">
        <f t="shared" si="38"/>
        <v/>
      </c>
      <c r="Y156" s="3" t="str">
        <f t="shared" si="39"/>
        <v/>
      </c>
      <c r="Z156" s="3" t="str">
        <f t="shared" si="40"/>
        <v/>
      </c>
      <c r="AA156" s="12" t="str">
        <f t="shared" si="41"/>
        <v/>
      </c>
      <c r="AB156" s="12" t="str">
        <f t="shared" si="42"/>
        <v/>
      </c>
      <c r="AC156" s="12" t="str">
        <f t="shared" si="43"/>
        <v/>
      </c>
      <c r="AD156" t="str">
        <f t="shared" si="44"/>
        <v/>
      </c>
      <c r="AE156" t="str">
        <f t="shared" si="45"/>
        <v/>
      </c>
      <c r="AF156" t="s">
        <v>343</v>
      </c>
    </row>
    <row r="157" spans="1:32" x14ac:dyDescent="0.25">
      <c r="A157" t="s">
        <v>0</v>
      </c>
      <c r="B157" t="s">
        <v>2</v>
      </c>
      <c r="C157" t="s">
        <v>1959</v>
      </c>
      <c r="D157" t="s">
        <v>1986</v>
      </c>
      <c r="E157" t="s">
        <v>697</v>
      </c>
      <c r="F157" s="2">
        <v>45394</v>
      </c>
      <c r="G157" t="s">
        <v>2155</v>
      </c>
      <c r="H157" t="s">
        <v>412</v>
      </c>
      <c r="I157" t="s">
        <v>192</v>
      </c>
      <c r="J157" s="5">
        <v>539592.84</v>
      </c>
      <c r="K157" s="5">
        <v>539592.84</v>
      </c>
      <c r="L157" s="5">
        <v>539592.84</v>
      </c>
      <c r="M157" s="5"/>
      <c r="N157"/>
      <c r="O157" s="38"/>
      <c r="P157" s="43"/>
      <c r="Q157" s="64"/>
      <c r="R157" s="8" t="str">
        <f t="shared" si="33"/>
        <v/>
      </c>
      <c r="S157" s="7" t="str">
        <f t="shared" si="34"/>
        <v/>
      </c>
      <c r="T157" s="9"/>
      <c r="U157" s="3" t="str">
        <f t="shared" si="35"/>
        <v/>
      </c>
      <c r="V157" s="3" t="str">
        <f t="shared" si="36"/>
        <v/>
      </c>
      <c r="W157" s="3" t="str">
        <f t="shared" si="37"/>
        <v/>
      </c>
      <c r="X157" s="83" t="str">
        <f t="shared" si="38"/>
        <v/>
      </c>
      <c r="Y157" s="3" t="str">
        <f t="shared" si="39"/>
        <v/>
      </c>
      <c r="Z157" s="3" t="str">
        <f t="shared" si="40"/>
        <v/>
      </c>
      <c r="AA157" s="12" t="str">
        <f t="shared" si="41"/>
        <v/>
      </c>
      <c r="AB157" s="12" t="str">
        <f t="shared" si="42"/>
        <v/>
      </c>
      <c r="AC157" s="12" t="str">
        <f t="shared" si="43"/>
        <v/>
      </c>
      <c r="AD157" t="str">
        <f t="shared" si="44"/>
        <v/>
      </c>
      <c r="AE157" t="str">
        <f t="shared" si="45"/>
        <v/>
      </c>
      <c r="AF157" t="s">
        <v>343</v>
      </c>
    </row>
    <row r="158" spans="1:32" x14ac:dyDescent="0.25">
      <c r="A158" t="s">
        <v>0</v>
      </c>
      <c r="B158" t="s">
        <v>2</v>
      </c>
      <c r="C158" t="s">
        <v>1959</v>
      </c>
      <c r="D158" t="s">
        <v>1986</v>
      </c>
      <c r="E158" t="s">
        <v>697</v>
      </c>
      <c r="F158" s="2">
        <v>45398</v>
      </c>
      <c r="G158" t="s">
        <v>2156</v>
      </c>
      <c r="H158" t="s">
        <v>412</v>
      </c>
      <c r="I158" t="s">
        <v>192</v>
      </c>
      <c r="J158" s="5">
        <v>2611628.75</v>
      </c>
      <c r="K158" s="5">
        <v>2611628.75</v>
      </c>
      <c r="L158" s="5">
        <v>2611628.75</v>
      </c>
      <c r="M158" s="5"/>
      <c r="N158"/>
      <c r="O158" s="38"/>
      <c r="P158" s="43"/>
      <c r="Q158" s="64"/>
      <c r="R158" s="8" t="str">
        <f t="shared" si="33"/>
        <v/>
      </c>
      <c r="S158" s="7" t="str">
        <f t="shared" si="34"/>
        <v/>
      </c>
      <c r="T158" s="9"/>
      <c r="U158" s="3" t="str">
        <f t="shared" si="35"/>
        <v/>
      </c>
      <c r="V158" s="3" t="str">
        <f t="shared" si="36"/>
        <v/>
      </c>
      <c r="W158" s="3" t="str">
        <f t="shared" si="37"/>
        <v/>
      </c>
      <c r="X158" s="83" t="str">
        <f t="shared" si="38"/>
        <v/>
      </c>
      <c r="Y158" s="3" t="str">
        <f t="shared" si="39"/>
        <v/>
      </c>
      <c r="Z158" s="3" t="str">
        <f t="shared" si="40"/>
        <v/>
      </c>
      <c r="AA158" s="12" t="str">
        <f t="shared" si="41"/>
        <v/>
      </c>
      <c r="AB158" s="12" t="str">
        <f t="shared" si="42"/>
        <v/>
      </c>
      <c r="AC158" s="12" t="str">
        <f t="shared" si="43"/>
        <v/>
      </c>
      <c r="AD158" t="str">
        <f t="shared" si="44"/>
        <v/>
      </c>
      <c r="AE158" t="str">
        <f t="shared" si="45"/>
        <v/>
      </c>
      <c r="AF158" t="s">
        <v>343</v>
      </c>
    </row>
    <row r="159" spans="1:32" x14ac:dyDescent="0.25">
      <c r="A159" t="s">
        <v>0</v>
      </c>
      <c r="B159" t="s">
        <v>2</v>
      </c>
      <c r="C159" t="s">
        <v>1959</v>
      </c>
      <c r="D159" t="s">
        <v>1986</v>
      </c>
      <c r="E159" t="s">
        <v>697</v>
      </c>
      <c r="F159" s="2">
        <v>45398</v>
      </c>
      <c r="G159" t="s">
        <v>2157</v>
      </c>
      <c r="H159" t="s">
        <v>412</v>
      </c>
      <c r="I159" t="s">
        <v>192</v>
      </c>
      <c r="J159" s="5">
        <v>1499214.27</v>
      </c>
      <c r="K159" s="5">
        <v>1499214.27</v>
      </c>
      <c r="L159" s="5">
        <v>1499214.27</v>
      </c>
      <c r="M159" s="5"/>
      <c r="N159"/>
      <c r="O159" s="38"/>
      <c r="P159" s="43"/>
      <c r="Q159" s="64"/>
      <c r="R159" s="8" t="str">
        <f t="shared" si="33"/>
        <v/>
      </c>
      <c r="S159" s="7" t="str">
        <f t="shared" si="34"/>
        <v/>
      </c>
      <c r="T159" s="9"/>
      <c r="U159" s="3" t="str">
        <f t="shared" si="35"/>
        <v/>
      </c>
      <c r="V159" s="3" t="str">
        <f t="shared" si="36"/>
        <v/>
      </c>
      <c r="W159" s="3" t="str">
        <f t="shared" si="37"/>
        <v/>
      </c>
      <c r="X159" s="83" t="str">
        <f t="shared" si="38"/>
        <v/>
      </c>
      <c r="Y159" s="3" t="str">
        <f t="shared" si="39"/>
        <v/>
      </c>
      <c r="Z159" s="3" t="str">
        <f t="shared" si="40"/>
        <v/>
      </c>
      <c r="AA159" s="12" t="str">
        <f t="shared" si="41"/>
        <v/>
      </c>
      <c r="AB159" s="12" t="str">
        <f t="shared" si="42"/>
        <v/>
      </c>
      <c r="AC159" s="12" t="str">
        <f t="shared" si="43"/>
        <v/>
      </c>
      <c r="AD159" t="str">
        <f t="shared" si="44"/>
        <v/>
      </c>
      <c r="AE159" t="str">
        <f t="shared" si="45"/>
        <v/>
      </c>
      <c r="AF159" t="s">
        <v>343</v>
      </c>
    </row>
    <row r="160" spans="1:32" x14ac:dyDescent="0.25">
      <c r="A160" t="s">
        <v>0</v>
      </c>
      <c r="B160" t="s">
        <v>2</v>
      </c>
      <c r="C160" t="s">
        <v>1959</v>
      </c>
      <c r="D160" t="s">
        <v>1986</v>
      </c>
      <c r="E160" t="s">
        <v>697</v>
      </c>
      <c r="F160" s="2">
        <v>45398</v>
      </c>
      <c r="G160" t="s">
        <v>2158</v>
      </c>
      <c r="H160" t="s">
        <v>412</v>
      </c>
      <c r="I160" t="s">
        <v>192</v>
      </c>
      <c r="J160" s="5">
        <v>1222336.67</v>
      </c>
      <c r="K160" s="5">
        <v>1222336.67</v>
      </c>
      <c r="L160" s="5">
        <v>1222336.67</v>
      </c>
      <c r="M160" s="5"/>
      <c r="N160"/>
      <c r="O160" s="38"/>
      <c r="P160" s="43"/>
      <c r="Q160" s="64"/>
      <c r="R160" s="8" t="str">
        <f t="shared" si="33"/>
        <v/>
      </c>
      <c r="S160" s="7" t="str">
        <f t="shared" si="34"/>
        <v/>
      </c>
      <c r="T160" s="9"/>
      <c r="U160" s="3" t="str">
        <f t="shared" si="35"/>
        <v/>
      </c>
      <c r="V160" s="3" t="str">
        <f t="shared" si="36"/>
        <v/>
      </c>
      <c r="W160" s="3" t="str">
        <f t="shared" si="37"/>
        <v/>
      </c>
      <c r="X160" s="83" t="str">
        <f t="shared" si="38"/>
        <v/>
      </c>
      <c r="Y160" s="3" t="str">
        <f t="shared" si="39"/>
        <v/>
      </c>
      <c r="Z160" s="3" t="str">
        <f t="shared" si="40"/>
        <v/>
      </c>
      <c r="AA160" s="12" t="str">
        <f t="shared" si="41"/>
        <v/>
      </c>
      <c r="AB160" s="12" t="str">
        <f t="shared" si="42"/>
        <v/>
      </c>
      <c r="AC160" s="12" t="str">
        <f t="shared" si="43"/>
        <v/>
      </c>
      <c r="AD160" t="str">
        <f t="shared" si="44"/>
        <v/>
      </c>
      <c r="AE160" t="str">
        <f t="shared" si="45"/>
        <v/>
      </c>
      <c r="AF160" t="s">
        <v>343</v>
      </c>
    </row>
    <row r="161" spans="1:32" x14ac:dyDescent="0.25">
      <c r="A161" t="s">
        <v>0</v>
      </c>
      <c r="B161" t="s">
        <v>2</v>
      </c>
      <c r="C161" t="s">
        <v>1959</v>
      </c>
      <c r="D161" t="s">
        <v>1986</v>
      </c>
      <c r="E161" t="s">
        <v>697</v>
      </c>
      <c r="F161" s="2">
        <v>45398</v>
      </c>
      <c r="G161" t="s">
        <v>2159</v>
      </c>
      <c r="H161" t="s">
        <v>412</v>
      </c>
      <c r="I161" t="s">
        <v>192</v>
      </c>
      <c r="J161" s="5">
        <v>923304.88</v>
      </c>
      <c r="K161" s="5">
        <v>923304.88</v>
      </c>
      <c r="L161" s="5">
        <v>923304.88</v>
      </c>
      <c r="M161" s="5"/>
      <c r="N161"/>
      <c r="O161" s="38"/>
      <c r="P161" s="43"/>
      <c r="Q161" s="64"/>
      <c r="R161" s="8" t="str">
        <f t="shared" si="33"/>
        <v/>
      </c>
      <c r="S161" s="7" t="str">
        <f t="shared" si="34"/>
        <v/>
      </c>
      <c r="T161" s="9"/>
      <c r="U161" s="3" t="str">
        <f t="shared" si="35"/>
        <v/>
      </c>
      <c r="V161" s="3" t="str">
        <f t="shared" si="36"/>
        <v/>
      </c>
      <c r="W161" s="3" t="str">
        <f t="shared" si="37"/>
        <v/>
      </c>
      <c r="X161" s="83" t="str">
        <f t="shared" si="38"/>
        <v/>
      </c>
      <c r="Y161" s="3" t="str">
        <f t="shared" si="39"/>
        <v/>
      </c>
      <c r="Z161" s="3" t="str">
        <f t="shared" si="40"/>
        <v/>
      </c>
      <c r="AA161" s="12" t="str">
        <f t="shared" si="41"/>
        <v/>
      </c>
      <c r="AB161" s="12" t="str">
        <f t="shared" si="42"/>
        <v/>
      </c>
      <c r="AC161" s="12" t="str">
        <f t="shared" si="43"/>
        <v/>
      </c>
      <c r="AD161" t="str">
        <f t="shared" si="44"/>
        <v/>
      </c>
      <c r="AE161" t="str">
        <f t="shared" si="45"/>
        <v/>
      </c>
      <c r="AF161" t="s">
        <v>343</v>
      </c>
    </row>
    <row r="162" spans="1:32" x14ac:dyDescent="0.25">
      <c r="A162" t="s">
        <v>0</v>
      </c>
      <c r="B162" t="s">
        <v>2</v>
      </c>
      <c r="C162" t="s">
        <v>1959</v>
      </c>
      <c r="D162" t="s">
        <v>1986</v>
      </c>
      <c r="E162" t="s">
        <v>697</v>
      </c>
      <c r="F162" s="2">
        <v>45398</v>
      </c>
      <c r="G162" t="s">
        <v>2160</v>
      </c>
      <c r="H162" t="s">
        <v>412</v>
      </c>
      <c r="I162" t="s">
        <v>192</v>
      </c>
      <c r="J162" s="5">
        <v>151017.75</v>
      </c>
      <c r="K162" s="5">
        <v>151017.75</v>
      </c>
      <c r="L162" s="5">
        <v>151017.75</v>
      </c>
      <c r="M162" s="5"/>
      <c r="N162"/>
      <c r="O162" s="38"/>
      <c r="P162" s="43"/>
      <c r="Q162" s="64"/>
      <c r="R162" s="8" t="str">
        <f t="shared" si="33"/>
        <v/>
      </c>
      <c r="S162" s="7" t="str">
        <f t="shared" si="34"/>
        <v/>
      </c>
      <c r="T162" s="9"/>
      <c r="U162" s="3" t="str">
        <f t="shared" si="35"/>
        <v/>
      </c>
      <c r="V162" s="3" t="str">
        <f t="shared" si="36"/>
        <v/>
      </c>
      <c r="W162" s="3" t="str">
        <f t="shared" si="37"/>
        <v/>
      </c>
      <c r="X162" s="83" t="str">
        <f t="shared" si="38"/>
        <v/>
      </c>
      <c r="Y162" s="3" t="str">
        <f t="shared" si="39"/>
        <v/>
      </c>
      <c r="Z162" s="3" t="str">
        <f t="shared" si="40"/>
        <v/>
      </c>
      <c r="AA162" s="12" t="str">
        <f t="shared" si="41"/>
        <v/>
      </c>
      <c r="AB162" s="12" t="str">
        <f t="shared" si="42"/>
        <v/>
      </c>
      <c r="AC162" s="12" t="str">
        <f t="shared" si="43"/>
        <v/>
      </c>
      <c r="AD162" t="str">
        <f t="shared" si="44"/>
        <v/>
      </c>
      <c r="AE162" t="str">
        <f t="shared" si="45"/>
        <v/>
      </c>
      <c r="AF162" t="s">
        <v>343</v>
      </c>
    </row>
    <row r="163" spans="1:32" x14ac:dyDescent="0.25">
      <c r="A163" t="s">
        <v>0</v>
      </c>
      <c r="B163" t="s">
        <v>2</v>
      </c>
      <c r="C163" t="s">
        <v>1959</v>
      </c>
      <c r="D163" t="s">
        <v>1986</v>
      </c>
      <c r="E163" t="s">
        <v>697</v>
      </c>
      <c r="F163" s="2">
        <v>45399</v>
      </c>
      <c r="G163" t="s">
        <v>2286</v>
      </c>
      <c r="H163" t="s">
        <v>412</v>
      </c>
      <c r="I163" t="s">
        <v>192</v>
      </c>
      <c r="J163" s="5">
        <v>1300484.98</v>
      </c>
      <c r="K163" s="5">
        <v>1300484.98</v>
      </c>
      <c r="L163" s="5">
        <v>1300484.98</v>
      </c>
      <c r="M163" s="5"/>
      <c r="N163"/>
      <c r="O163" s="38"/>
      <c r="P163" s="43"/>
      <c r="Q163" s="64"/>
      <c r="R163" s="8" t="str">
        <f t="shared" si="33"/>
        <v/>
      </c>
      <c r="S163" s="7" t="str">
        <f t="shared" si="34"/>
        <v/>
      </c>
      <c r="T163" s="9"/>
      <c r="U163" s="3" t="str">
        <f t="shared" si="35"/>
        <v/>
      </c>
      <c r="V163" s="3" t="str">
        <f t="shared" si="36"/>
        <v/>
      </c>
      <c r="W163" s="3" t="str">
        <f t="shared" si="37"/>
        <v/>
      </c>
      <c r="X163" s="83" t="str">
        <f t="shared" si="38"/>
        <v/>
      </c>
      <c r="Y163" s="3" t="str">
        <f t="shared" si="39"/>
        <v/>
      </c>
      <c r="Z163" s="3" t="str">
        <f t="shared" si="40"/>
        <v/>
      </c>
      <c r="AA163" s="12" t="str">
        <f t="shared" si="41"/>
        <v/>
      </c>
      <c r="AB163" s="12" t="str">
        <f t="shared" si="42"/>
        <v/>
      </c>
      <c r="AC163" s="12" t="str">
        <f t="shared" si="43"/>
        <v/>
      </c>
      <c r="AD163" t="str">
        <f t="shared" si="44"/>
        <v/>
      </c>
      <c r="AE163" t="str">
        <f t="shared" si="45"/>
        <v/>
      </c>
      <c r="AF163" t="s">
        <v>343</v>
      </c>
    </row>
    <row r="164" spans="1:32" x14ac:dyDescent="0.25">
      <c r="A164" t="s">
        <v>0</v>
      </c>
      <c r="B164" t="s">
        <v>2</v>
      </c>
      <c r="C164" t="s">
        <v>1959</v>
      </c>
      <c r="D164" t="s">
        <v>1986</v>
      </c>
      <c r="E164" t="s">
        <v>697</v>
      </c>
      <c r="F164" s="2">
        <v>45399</v>
      </c>
      <c r="G164" t="s">
        <v>2287</v>
      </c>
      <c r="H164" t="s">
        <v>412</v>
      </c>
      <c r="I164" t="s">
        <v>192</v>
      </c>
      <c r="J164" s="5">
        <v>862728.78</v>
      </c>
      <c r="K164" s="5">
        <v>862728.78</v>
      </c>
      <c r="L164" s="5">
        <v>862728.78</v>
      </c>
      <c r="M164" s="5"/>
      <c r="N164"/>
      <c r="O164" s="38"/>
      <c r="P164" s="43"/>
      <c r="Q164" s="64"/>
      <c r="R164" s="8" t="str">
        <f t="shared" si="33"/>
        <v/>
      </c>
      <c r="S164" s="7" t="str">
        <f t="shared" si="34"/>
        <v/>
      </c>
      <c r="T164" s="9"/>
      <c r="U164" s="3" t="str">
        <f t="shared" si="35"/>
        <v/>
      </c>
      <c r="V164" s="3" t="str">
        <f t="shared" si="36"/>
        <v/>
      </c>
      <c r="W164" s="3" t="str">
        <f t="shared" si="37"/>
        <v/>
      </c>
      <c r="X164" s="83" t="str">
        <f t="shared" si="38"/>
        <v/>
      </c>
      <c r="Y164" s="3" t="str">
        <f t="shared" si="39"/>
        <v/>
      </c>
      <c r="Z164" s="3" t="str">
        <f t="shared" si="40"/>
        <v/>
      </c>
      <c r="AA164" s="12" t="str">
        <f t="shared" si="41"/>
        <v/>
      </c>
      <c r="AB164" s="12" t="str">
        <f t="shared" si="42"/>
        <v/>
      </c>
      <c r="AC164" s="12" t="str">
        <f t="shared" si="43"/>
        <v/>
      </c>
      <c r="AD164" t="str">
        <f t="shared" si="44"/>
        <v/>
      </c>
      <c r="AE164" t="str">
        <f t="shared" si="45"/>
        <v/>
      </c>
      <c r="AF164" t="s">
        <v>343</v>
      </c>
    </row>
    <row r="165" spans="1:32" x14ac:dyDescent="0.25">
      <c r="A165" t="s">
        <v>0</v>
      </c>
      <c r="B165" t="s">
        <v>2</v>
      </c>
      <c r="C165" t="s">
        <v>1959</v>
      </c>
      <c r="D165" t="s">
        <v>1986</v>
      </c>
      <c r="E165" t="s">
        <v>697</v>
      </c>
      <c r="F165" s="2">
        <v>45399</v>
      </c>
      <c r="G165" t="s">
        <v>2288</v>
      </c>
      <c r="H165" t="s">
        <v>412</v>
      </c>
      <c r="I165" t="s">
        <v>192</v>
      </c>
      <c r="J165" s="5">
        <v>157477.22</v>
      </c>
      <c r="K165" s="5">
        <v>157477.22</v>
      </c>
      <c r="L165" s="5">
        <v>157477.22</v>
      </c>
      <c r="M165" s="5"/>
      <c r="N165"/>
      <c r="O165" s="38"/>
      <c r="P165" s="43"/>
      <c r="Q165" s="64"/>
      <c r="R165" s="8" t="str">
        <f t="shared" si="33"/>
        <v/>
      </c>
      <c r="S165" s="7" t="str">
        <f t="shared" si="34"/>
        <v/>
      </c>
      <c r="T165" s="9"/>
      <c r="U165" s="3" t="str">
        <f t="shared" si="35"/>
        <v/>
      </c>
      <c r="V165" s="3" t="str">
        <f t="shared" si="36"/>
        <v/>
      </c>
      <c r="W165" s="3" t="str">
        <f t="shared" si="37"/>
        <v/>
      </c>
      <c r="X165" s="83" t="str">
        <f t="shared" si="38"/>
        <v/>
      </c>
      <c r="Y165" s="3" t="str">
        <f t="shared" si="39"/>
        <v/>
      </c>
      <c r="Z165" s="3" t="str">
        <f t="shared" si="40"/>
        <v/>
      </c>
      <c r="AA165" s="12" t="str">
        <f t="shared" si="41"/>
        <v/>
      </c>
      <c r="AB165" s="12" t="str">
        <f t="shared" si="42"/>
        <v/>
      </c>
      <c r="AC165" s="12" t="str">
        <f t="shared" si="43"/>
        <v/>
      </c>
      <c r="AD165" t="str">
        <f t="shared" si="44"/>
        <v/>
      </c>
      <c r="AE165" t="str">
        <f t="shared" si="45"/>
        <v/>
      </c>
      <c r="AF165" t="s">
        <v>343</v>
      </c>
    </row>
    <row r="166" spans="1:32" x14ac:dyDescent="0.25">
      <c r="A166" t="s">
        <v>0</v>
      </c>
      <c r="B166" t="s">
        <v>2</v>
      </c>
      <c r="C166" t="s">
        <v>1959</v>
      </c>
      <c r="D166" t="s">
        <v>1986</v>
      </c>
      <c r="E166" t="s">
        <v>697</v>
      </c>
      <c r="F166" s="2">
        <v>45399</v>
      </c>
      <c r="G166" t="s">
        <v>2289</v>
      </c>
      <c r="H166" t="s">
        <v>412</v>
      </c>
      <c r="I166" t="s">
        <v>192</v>
      </c>
      <c r="J166" s="5">
        <v>472770.13</v>
      </c>
      <c r="K166" s="5">
        <v>472770.13</v>
      </c>
      <c r="L166" s="5">
        <v>472770.13</v>
      </c>
      <c r="M166" s="5"/>
      <c r="N166"/>
      <c r="O166" s="38"/>
      <c r="P166" s="43"/>
      <c r="Q166" s="64"/>
      <c r="R166" s="8" t="str">
        <f t="shared" si="33"/>
        <v/>
      </c>
      <c r="S166" s="7" t="str">
        <f t="shared" si="34"/>
        <v/>
      </c>
      <c r="T166" s="9"/>
      <c r="U166" s="3" t="str">
        <f t="shared" si="35"/>
        <v/>
      </c>
      <c r="V166" s="3" t="str">
        <f t="shared" si="36"/>
        <v/>
      </c>
      <c r="W166" s="3" t="str">
        <f t="shared" si="37"/>
        <v/>
      </c>
      <c r="X166" s="83" t="str">
        <f t="shared" si="38"/>
        <v/>
      </c>
      <c r="Y166" s="3" t="str">
        <f t="shared" si="39"/>
        <v/>
      </c>
      <c r="Z166" s="3" t="str">
        <f t="shared" si="40"/>
        <v/>
      </c>
      <c r="AA166" s="12" t="str">
        <f t="shared" si="41"/>
        <v/>
      </c>
      <c r="AB166" s="12" t="str">
        <f t="shared" si="42"/>
        <v/>
      </c>
      <c r="AC166" s="12" t="str">
        <f t="shared" si="43"/>
        <v/>
      </c>
      <c r="AD166" t="str">
        <f t="shared" si="44"/>
        <v/>
      </c>
      <c r="AE166" t="str">
        <f t="shared" si="45"/>
        <v/>
      </c>
      <c r="AF166" t="s">
        <v>343</v>
      </c>
    </row>
    <row r="167" spans="1:32" x14ac:dyDescent="0.25">
      <c r="A167" t="s">
        <v>0</v>
      </c>
      <c r="B167" t="s">
        <v>2</v>
      </c>
      <c r="C167" t="s">
        <v>1959</v>
      </c>
      <c r="D167" t="s">
        <v>1986</v>
      </c>
      <c r="E167" t="s">
        <v>697</v>
      </c>
      <c r="F167" s="2">
        <v>45400</v>
      </c>
      <c r="G167" t="s">
        <v>2290</v>
      </c>
      <c r="H167" t="s">
        <v>412</v>
      </c>
      <c r="I167" t="s">
        <v>192</v>
      </c>
      <c r="J167" s="5">
        <v>1442821.26</v>
      </c>
      <c r="K167" s="5">
        <v>1442821.26</v>
      </c>
      <c r="L167" s="5">
        <v>1442821.26</v>
      </c>
      <c r="M167" s="5"/>
      <c r="N167"/>
      <c r="O167" s="38"/>
      <c r="P167" s="43"/>
      <c r="Q167" s="64"/>
      <c r="R167" s="8" t="str">
        <f t="shared" si="33"/>
        <v/>
      </c>
      <c r="S167" s="7" t="str">
        <f t="shared" si="34"/>
        <v/>
      </c>
      <c r="T167" s="9"/>
      <c r="U167" s="3" t="str">
        <f t="shared" si="35"/>
        <v/>
      </c>
      <c r="V167" s="3" t="str">
        <f t="shared" si="36"/>
        <v/>
      </c>
      <c r="W167" s="3" t="str">
        <f t="shared" si="37"/>
        <v/>
      </c>
      <c r="X167" s="83" t="str">
        <f t="shared" si="38"/>
        <v/>
      </c>
      <c r="Y167" s="3" t="str">
        <f t="shared" si="39"/>
        <v/>
      </c>
      <c r="Z167" s="3" t="str">
        <f t="shared" si="40"/>
        <v/>
      </c>
      <c r="AA167" s="12" t="str">
        <f t="shared" si="41"/>
        <v/>
      </c>
      <c r="AB167" s="12" t="str">
        <f t="shared" si="42"/>
        <v/>
      </c>
      <c r="AC167" s="12" t="str">
        <f t="shared" si="43"/>
        <v/>
      </c>
      <c r="AD167" t="str">
        <f t="shared" si="44"/>
        <v/>
      </c>
      <c r="AE167" t="str">
        <f t="shared" si="45"/>
        <v/>
      </c>
      <c r="AF167" t="s">
        <v>343</v>
      </c>
    </row>
    <row r="168" spans="1:32" x14ac:dyDescent="0.25">
      <c r="A168" t="s">
        <v>0</v>
      </c>
      <c r="B168" t="s">
        <v>2</v>
      </c>
      <c r="C168" t="s">
        <v>1959</v>
      </c>
      <c r="D168" t="s">
        <v>1986</v>
      </c>
      <c r="E168" t="s">
        <v>697</v>
      </c>
      <c r="F168" s="2">
        <v>45400</v>
      </c>
      <c r="G168" t="s">
        <v>2291</v>
      </c>
      <c r="H168" t="s">
        <v>412</v>
      </c>
      <c r="I168" t="s">
        <v>192</v>
      </c>
      <c r="J168" s="5">
        <v>1019744.07</v>
      </c>
      <c r="K168" s="5">
        <v>1019744.07</v>
      </c>
      <c r="L168" s="5">
        <v>1019744.07</v>
      </c>
      <c r="M168" s="5"/>
      <c r="N168"/>
      <c r="O168" s="38"/>
      <c r="P168" s="43"/>
      <c r="Q168" s="64"/>
      <c r="R168" s="8" t="str">
        <f t="shared" si="33"/>
        <v/>
      </c>
      <c r="S168" s="7" t="str">
        <f t="shared" si="34"/>
        <v/>
      </c>
      <c r="T168" s="9"/>
      <c r="U168" s="3" t="str">
        <f t="shared" si="35"/>
        <v/>
      </c>
      <c r="V168" s="3" t="str">
        <f t="shared" si="36"/>
        <v/>
      </c>
      <c r="W168" s="3" t="str">
        <f t="shared" si="37"/>
        <v/>
      </c>
      <c r="X168" s="83" t="str">
        <f t="shared" si="38"/>
        <v/>
      </c>
      <c r="Y168" s="3" t="str">
        <f t="shared" si="39"/>
        <v/>
      </c>
      <c r="Z168" s="3" t="str">
        <f t="shared" si="40"/>
        <v/>
      </c>
      <c r="AA168" s="12" t="str">
        <f t="shared" si="41"/>
        <v/>
      </c>
      <c r="AB168" s="12" t="str">
        <f t="shared" si="42"/>
        <v/>
      </c>
      <c r="AC168" s="12" t="str">
        <f t="shared" si="43"/>
        <v/>
      </c>
      <c r="AD168" t="str">
        <f t="shared" si="44"/>
        <v/>
      </c>
      <c r="AE168" t="str">
        <f t="shared" si="45"/>
        <v/>
      </c>
      <c r="AF168" t="s">
        <v>343</v>
      </c>
    </row>
    <row r="169" spans="1:32" x14ac:dyDescent="0.25">
      <c r="A169" t="s">
        <v>0</v>
      </c>
      <c r="B169" t="s">
        <v>2</v>
      </c>
      <c r="C169" t="s">
        <v>1959</v>
      </c>
      <c r="D169" t="s">
        <v>1986</v>
      </c>
      <c r="E169" t="s">
        <v>697</v>
      </c>
      <c r="F169" s="2">
        <v>45400</v>
      </c>
      <c r="G169" t="s">
        <v>2292</v>
      </c>
      <c r="H169" t="s">
        <v>412</v>
      </c>
      <c r="I169" t="s">
        <v>192</v>
      </c>
      <c r="J169" s="5">
        <v>307383.71999999997</v>
      </c>
      <c r="K169" s="5">
        <v>307383.71999999997</v>
      </c>
      <c r="L169" s="5">
        <v>307383.71999999997</v>
      </c>
      <c r="M169" s="5"/>
      <c r="N169"/>
      <c r="O169" s="38"/>
      <c r="P169" s="43"/>
      <c r="Q169" s="64"/>
      <c r="R169" s="8" t="str">
        <f t="shared" si="33"/>
        <v/>
      </c>
      <c r="S169" s="7" t="str">
        <f t="shared" si="34"/>
        <v/>
      </c>
      <c r="T169" s="9"/>
      <c r="U169" s="3" t="str">
        <f t="shared" si="35"/>
        <v/>
      </c>
      <c r="V169" s="3" t="str">
        <f t="shared" si="36"/>
        <v/>
      </c>
      <c r="W169" s="3" t="str">
        <f t="shared" si="37"/>
        <v/>
      </c>
      <c r="X169" s="83" t="str">
        <f t="shared" si="38"/>
        <v/>
      </c>
      <c r="Y169" s="3" t="str">
        <f t="shared" si="39"/>
        <v/>
      </c>
      <c r="Z169" s="3" t="str">
        <f t="shared" si="40"/>
        <v/>
      </c>
      <c r="AA169" s="12" t="str">
        <f t="shared" si="41"/>
        <v/>
      </c>
      <c r="AB169" s="12" t="str">
        <f t="shared" si="42"/>
        <v/>
      </c>
      <c r="AC169" s="12" t="str">
        <f t="shared" si="43"/>
        <v/>
      </c>
      <c r="AD169" t="str">
        <f t="shared" si="44"/>
        <v/>
      </c>
      <c r="AE169" t="str">
        <f t="shared" si="45"/>
        <v/>
      </c>
      <c r="AF169" t="s">
        <v>343</v>
      </c>
    </row>
    <row r="170" spans="1:32" x14ac:dyDescent="0.25">
      <c r="A170" t="s">
        <v>0</v>
      </c>
      <c r="B170" t="s">
        <v>2</v>
      </c>
      <c r="C170" t="s">
        <v>1959</v>
      </c>
      <c r="D170" t="s">
        <v>1986</v>
      </c>
      <c r="E170" t="s">
        <v>697</v>
      </c>
      <c r="F170" s="2">
        <v>45400</v>
      </c>
      <c r="G170" t="s">
        <v>2293</v>
      </c>
      <c r="H170" t="s">
        <v>412</v>
      </c>
      <c r="I170" t="s">
        <v>192</v>
      </c>
      <c r="J170" s="5">
        <v>726060.71</v>
      </c>
      <c r="K170" s="5">
        <v>726060.71</v>
      </c>
      <c r="L170" s="5">
        <v>726060.71</v>
      </c>
      <c r="M170" s="5"/>
      <c r="N170"/>
      <c r="O170" s="38"/>
      <c r="P170" s="43"/>
      <c r="Q170" s="64"/>
      <c r="R170" s="8" t="str">
        <f t="shared" si="33"/>
        <v/>
      </c>
      <c r="S170" s="7" t="str">
        <f t="shared" si="34"/>
        <v/>
      </c>
      <c r="T170" s="9"/>
      <c r="U170" s="3" t="str">
        <f t="shared" si="35"/>
        <v/>
      </c>
      <c r="V170" s="3" t="str">
        <f t="shared" si="36"/>
        <v/>
      </c>
      <c r="W170" s="3" t="str">
        <f t="shared" si="37"/>
        <v/>
      </c>
      <c r="X170" s="83" t="str">
        <f t="shared" si="38"/>
        <v/>
      </c>
      <c r="Y170" s="3" t="str">
        <f t="shared" si="39"/>
        <v/>
      </c>
      <c r="Z170" s="3" t="str">
        <f t="shared" si="40"/>
        <v/>
      </c>
      <c r="AA170" s="12" t="str">
        <f t="shared" si="41"/>
        <v/>
      </c>
      <c r="AB170" s="12" t="str">
        <f t="shared" si="42"/>
        <v/>
      </c>
      <c r="AC170" s="12" t="str">
        <f t="shared" si="43"/>
        <v/>
      </c>
      <c r="AD170" t="str">
        <f t="shared" si="44"/>
        <v/>
      </c>
      <c r="AE170" t="str">
        <f t="shared" si="45"/>
        <v/>
      </c>
      <c r="AF170" t="s">
        <v>343</v>
      </c>
    </row>
    <row r="171" spans="1:32" x14ac:dyDescent="0.25">
      <c r="A171" t="s">
        <v>0</v>
      </c>
      <c r="B171" t="s">
        <v>2</v>
      </c>
      <c r="C171" t="s">
        <v>1959</v>
      </c>
      <c r="D171" t="s">
        <v>1986</v>
      </c>
      <c r="E171" t="s">
        <v>697</v>
      </c>
      <c r="F171" s="2">
        <v>45400</v>
      </c>
      <c r="G171" t="s">
        <v>2294</v>
      </c>
      <c r="H171" t="s">
        <v>412</v>
      </c>
      <c r="I171" t="s">
        <v>192</v>
      </c>
      <c r="J171" s="5">
        <v>20089.21</v>
      </c>
      <c r="K171" s="5">
        <v>20089.21</v>
      </c>
      <c r="L171" s="5">
        <v>20089.21</v>
      </c>
      <c r="M171" s="5"/>
      <c r="N171"/>
      <c r="O171" s="38"/>
      <c r="P171" s="43"/>
      <c r="Q171" s="64"/>
      <c r="R171" s="8" t="str">
        <f t="shared" si="33"/>
        <v/>
      </c>
      <c r="S171" s="7" t="str">
        <f t="shared" si="34"/>
        <v/>
      </c>
      <c r="T171" s="9"/>
      <c r="U171" s="3" t="str">
        <f t="shared" si="35"/>
        <v/>
      </c>
      <c r="V171" s="3" t="str">
        <f t="shared" si="36"/>
        <v/>
      </c>
      <c r="W171" s="3" t="str">
        <f t="shared" si="37"/>
        <v/>
      </c>
      <c r="X171" s="83" t="str">
        <f t="shared" si="38"/>
        <v/>
      </c>
      <c r="Y171" s="3" t="str">
        <f t="shared" si="39"/>
        <v/>
      </c>
      <c r="Z171" s="3" t="str">
        <f t="shared" si="40"/>
        <v/>
      </c>
      <c r="AA171" s="12" t="str">
        <f t="shared" si="41"/>
        <v/>
      </c>
      <c r="AB171" s="12" t="str">
        <f t="shared" si="42"/>
        <v/>
      </c>
      <c r="AC171" s="12" t="str">
        <f t="shared" si="43"/>
        <v/>
      </c>
      <c r="AD171" t="str">
        <f t="shared" si="44"/>
        <v/>
      </c>
      <c r="AE171" t="str">
        <f t="shared" si="45"/>
        <v/>
      </c>
      <c r="AF171" t="s">
        <v>343</v>
      </c>
    </row>
    <row r="172" spans="1:32" x14ac:dyDescent="0.25">
      <c r="A172" t="s">
        <v>0</v>
      </c>
      <c r="B172" t="s">
        <v>2</v>
      </c>
      <c r="C172" t="s">
        <v>1959</v>
      </c>
      <c r="D172" t="s">
        <v>1986</v>
      </c>
      <c r="E172" t="s">
        <v>697</v>
      </c>
      <c r="F172" s="2">
        <v>45401</v>
      </c>
      <c r="G172" t="s">
        <v>2295</v>
      </c>
      <c r="H172" t="s">
        <v>412</v>
      </c>
      <c r="I172" t="s">
        <v>192</v>
      </c>
      <c r="J172" s="5">
        <v>982174.84</v>
      </c>
      <c r="K172" s="5">
        <v>982174.84</v>
      </c>
      <c r="L172" s="5">
        <v>982174.84</v>
      </c>
      <c r="M172" s="5"/>
      <c r="N172"/>
      <c r="O172" s="38"/>
      <c r="P172" s="43"/>
      <c r="Q172" s="64"/>
      <c r="R172" s="8" t="str">
        <f t="shared" si="33"/>
        <v/>
      </c>
      <c r="S172" s="7" t="str">
        <f t="shared" si="34"/>
        <v/>
      </c>
      <c r="T172" s="9"/>
      <c r="U172" s="3" t="str">
        <f t="shared" si="35"/>
        <v/>
      </c>
      <c r="V172" s="3" t="str">
        <f t="shared" si="36"/>
        <v/>
      </c>
      <c r="W172" s="3" t="str">
        <f t="shared" si="37"/>
        <v/>
      </c>
      <c r="X172" s="83" t="str">
        <f t="shared" si="38"/>
        <v/>
      </c>
      <c r="Y172" s="3" t="str">
        <f t="shared" si="39"/>
        <v/>
      </c>
      <c r="Z172" s="3" t="str">
        <f t="shared" si="40"/>
        <v/>
      </c>
      <c r="AA172" s="12" t="str">
        <f t="shared" si="41"/>
        <v/>
      </c>
      <c r="AB172" s="12" t="str">
        <f t="shared" si="42"/>
        <v/>
      </c>
      <c r="AC172" s="12" t="str">
        <f t="shared" si="43"/>
        <v/>
      </c>
      <c r="AD172" t="str">
        <f t="shared" si="44"/>
        <v/>
      </c>
      <c r="AE172" t="str">
        <f t="shared" si="45"/>
        <v/>
      </c>
      <c r="AF172" t="s">
        <v>343</v>
      </c>
    </row>
    <row r="173" spans="1:32" x14ac:dyDescent="0.25">
      <c r="A173" t="s">
        <v>0</v>
      </c>
      <c r="B173" t="s">
        <v>2</v>
      </c>
      <c r="C173" t="s">
        <v>1959</v>
      </c>
      <c r="D173" t="s">
        <v>1986</v>
      </c>
      <c r="E173" t="s">
        <v>697</v>
      </c>
      <c r="F173" s="2">
        <v>45401</v>
      </c>
      <c r="G173" t="s">
        <v>2296</v>
      </c>
      <c r="H173" t="s">
        <v>412</v>
      </c>
      <c r="I173" t="s">
        <v>192</v>
      </c>
      <c r="J173" s="5">
        <v>548644.18000000005</v>
      </c>
      <c r="K173" s="5">
        <v>548644.18000000005</v>
      </c>
      <c r="L173" s="5">
        <v>548644.18000000005</v>
      </c>
      <c r="M173" s="5"/>
      <c r="N173"/>
      <c r="O173" s="38"/>
      <c r="P173" s="43"/>
      <c r="Q173" s="64"/>
      <c r="R173" s="8" t="str">
        <f t="shared" si="33"/>
        <v/>
      </c>
      <c r="S173" s="7" t="str">
        <f t="shared" si="34"/>
        <v/>
      </c>
      <c r="T173" s="9"/>
      <c r="U173" s="3" t="str">
        <f t="shared" si="35"/>
        <v/>
      </c>
      <c r="V173" s="3" t="str">
        <f t="shared" si="36"/>
        <v/>
      </c>
      <c r="W173" s="3" t="str">
        <f t="shared" si="37"/>
        <v/>
      </c>
      <c r="X173" s="83" t="str">
        <f t="shared" si="38"/>
        <v/>
      </c>
      <c r="Y173" s="3" t="str">
        <f t="shared" si="39"/>
        <v/>
      </c>
      <c r="Z173" s="3" t="str">
        <f t="shared" si="40"/>
        <v/>
      </c>
      <c r="AA173" s="12" t="str">
        <f t="shared" si="41"/>
        <v/>
      </c>
      <c r="AB173" s="12" t="str">
        <f t="shared" si="42"/>
        <v/>
      </c>
      <c r="AC173" s="12" t="str">
        <f t="shared" si="43"/>
        <v/>
      </c>
      <c r="AD173" t="str">
        <f t="shared" si="44"/>
        <v/>
      </c>
      <c r="AE173" t="str">
        <f t="shared" si="45"/>
        <v/>
      </c>
      <c r="AF173" t="s">
        <v>343</v>
      </c>
    </row>
    <row r="174" spans="1:32" x14ac:dyDescent="0.25">
      <c r="A174" t="s">
        <v>0</v>
      </c>
      <c r="B174" t="s">
        <v>2</v>
      </c>
      <c r="C174" t="s">
        <v>1959</v>
      </c>
      <c r="D174" t="s">
        <v>1986</v>
      </c>
      <c r="E174" t="s">
        <v>697</v>
      </c>
      <c r="F174" s="2">
        <v>45401</v>
      </c>
      <c r="G174" t="s">
        <v>2297</v>
      </c>
      <c r="H174" t="s">
        <v>412</v>
      </c>
      <c r="I174" t="s">
        <v>192</v>
      </c>
      <c r="J174" s="5">
        <v>515479.99</v>
      </c>
      <c r="K174" s="5">
        <v>515479.99</v>
      </c>
      <c r="L174" s="5">
        <v>515479.99</v>
      </c>
      <c r="M174" s="5"/>
      <c r="N174"/>
      <c r="O174" s="38"/>
      <c r="P174" s="43"/>
      <c r="Q174" s="64"/>
      <c r="R174" s="8" t="str">
        <f t="shared" si="33"/>
        <v/>
      </c>
      <c r="S174" s="7" t="str">
        <f t="shared" si="34"/>
        <v/>
      </c>
      <c r="T174" s="9"/>
      <c r="U174" s="3" t="str">
        <f t="shared" si="35"/>
        <v/>
      </c>
      <c r="V174" s="3" t="str">
        <f t="shared" si="36"/>
        <v/>
      </c>
      <c r="W174" s="3" t="str">
        <f t="shared" si="37"/>
        <v/>
      </c>
      <c r="X174" s="83" t="str">
        <f t="shared" si="38"/>
        <v/>
      </c>
      <c r="Y174" s="3" t="str">
        <f t="shared" si="39"/>
        <v/>
      </c>
      <c r="Z174" s="3" t="str">
        <f t="shared" si="40"/>
        <v/>
      </c>
      <c r="AA174" s="12" t="str">
        <f t="shared" si="41"/>
        <v/>
      </c>
      <c r="AB174" s="12" t="str">
        <f t="shared" si="42"/>
        <v/>
      </c>
      <c r="AC174" s="12" t="str">
        <f t="shared" si="43"/>
        <v/>
      </c>
      <c r="AD174" t="str">
        <f t="shared" si="44"/>
        <v/>
      </c>
      <c r="AE174" t="str">
        <f t="shared" si="45"/>
        <v/>
      </c>
      <c r="AF174" t="s">
        <v>343</v>
      </c>
    </row>
    <row r="175" spans="1:32" x14ac:dyDescent="0.25">
      <c r="A175" t="s">
        <v>0</v>
      </c>
      <c r="B175" t="s">
        <v>2</v>
      </c>
      <c r="C175" t="s">
        <v>1959</v>
      </c>
      <c r="D175" t="s">
        <v>1986</v>
      </c>
      <c r="E175" t="s">
        <v>697</v>
      </c>
      <c r="F175" s="2">
        <v>45401</v>
      </c>
      <c r="G175" t="s">
        <v>2298</v>
      </c>
      <c r="H175" t="s">
        <v>412</v>
      </c>
      <c r="I175" t="s">
        <v>192</v>
      </c>
      <c r="J175" s="5">
        <v>346301.57</v>
      </c>
      <c r="K175" s="5">
        <v>346301.57</v>
      </c>
      <c r="L175" s="5">
        <v>346301.57</v>
      </c>
      <c r="M175" s="5"/>
      <c r="N175"/>
      <c r="O175" s="38"/>
      <c r="P175" s="43"/>
      <c r="Q175" s="64"/>
      <c r="R175" s="8" t="str">
        <f t="shared" si="33"/>
        <v/>
      </c>
      <c r="S175" s="7" t="str">
        <f t="shared" si="34"/>
        <v/>
      </c>
      <c r="T175" s="9"/>
      <c r="U175" s="3" t="str">
        <f t="shared" si="35"/>
        <v/>
      </c>
      <c r="V175" s="3" t="str">
        <f t="shared" si="36"/>
        <v/>
      </c>
      <c r="W175" s="3" t="str">
        <f t="shared" si="37"/>
        <v/>
      </c>
      <c r="X175" s="83" t="str">
        <f t="shared" si="38"/>
        <v/>
      </c>
      <c r="Y175" s="3" t="str">
        <f t="shared" si="39"/>
        <v/>
      </c>
      <c r="Z175" s="3" t="str">
        <f t="shared" si="40"/>
        <v/>
      </c>
      <c r="AA175" s="12" t="str">
        <f t="shared" si="41"/>
        <v/>
      </c>
      <c r="AB175" s="12" t="str">
        <f t="shared" si="42"/>
        <v/>
      </c>
      <c r="AC175" s="12" t="str">
        <f t="shared" si="43"/>
        <v/>
      </c>
      <c r="AD175" t="str">
        <f t="shared" si="44"/>
        <v/>
      </c>
      <c r="AE175" t="str">
        <f t="shared" si="45"/>
        <v/>
      </c>
      <c r="AF175" t="s">
        <v>343</v>
      </c>
    </row>
    <row r="176" spans="1:32" x14ac:dyDescent="0.25">
      <c r="A176" t="s">
        <v>0</v>
      </c>
      <c r="B176" t="s">
        <v>2</v>
      </c>
      <c r="C176" t="s">
        <v>1959</v>
      </c>
      <c r="D176" t="s">
        <v>1986</v>
      </c>
      <c r="E176" t="s">
        <v>697</v>
      </c>
      <c r="F176" s="2">
        <v>45401</v>
      </c>
      <c r="G176" t="s">
        <v>2299</v>
      </c>
      <c r="H176" t="s">
        <v>412</v>
      </c>
      <c r="I176" t="s">
        <v>192</v>
      </c>
      <c r="J176" s="5">
        <v>197023.16</v>
      </c>
      <c r="K176" s="5">
        <v>197023.16</v>
      </c>
      <c r="L176" s="5">
        <v>197023.16</v>
      </c>
      <c r="M176" s="5"/>
      <c r="N176"/>
      <c r="O176" s="38"/>
      <c r="P176" s="43"/>
      <c r="Q176" s="64"/>
      <c r="R176" s="8" t="str">
        <f t="shared" si="33"/>
        <v/>
      </c>
      <c r="S176" s="7" t="str">
        <f t="shared" si="34"/>
        <v/>
      </c>
      <c r="T176" s="9"/>
      <c r="U176" s="3" t="str">
        <f t="shared" si="35"/>
        <v/>
      </c>
      <c r="V176" s="3" t="str">
        <f t="shared" si="36"/>
        <v/>
      </c>
      <c r="W176" s="3" t="str">
        <f t="shared" si="37"/>
        <v/>
      </c>
      <c r="X176" s="83" t="str">
        <f t="shared" si="38"/>
        <v/>
      </c>
      <c r="Y176" s="3" t="str">
        <f t="shared" si="39"/>
        <v/>
      </c>
      <c r="Z176" s="3" t="str">
        <f t="shared" si="40"/>
        <v/>
      </c>
      <c r="AA176" s="12" t="str">
        <f t="shared" si="41"/>
        <v/>
      </c>
      <c r="AB176" s="12" t="str">
        <f t="shared" si="42"/>
        <v/>
      </c>
      <c r="AC176" s="12" t="str">
        <f t="shared" si="43"/>
        <v/>
      </c>
      <c r="AD176" t="str">
        <f t="shared" si="44"/>
        <v/>
      </c>
      <c r="AE176" t="str">
        <f t="shared" si="45"/>
        <v/>
      </c>
      <c r="AF176" t="s">
        <v>343</v>
      </c>
    </row>
    <row r="177" spans="1:32" x14ac:dyDescent="0.25">
      <c r="A177" t="s">
        <v>0</v>
      </c>
      <c r="B177" t="s">
        <v>2</v>
      </c>
      <c r="C177" t="s">
        <v>1959</v>
      </c>
      <c r="D177" t="s">
        <v>1986</v>
      </c>
      <c r="E177" t="s">
        <v>697</v>
      </c>
      <c r="F177" s="2">
        <v>45404</v>
      </c>
      <c r="G177" t="s">
        <v>2363</v>
      </c>
      <c r="H177" t="s">
        <v>412</v>
      </c>
      <c r="I177" t="s">
        <v>192</v>
      </c>
      <c r="J177" s="5">
        <v>2516014.73</v>
      </c>
      <c r="K177" s="5">
        <v>2516014.73</v>
      </c>
      <c r="L177" s="5">
        <v>2516014.73</v>
      </c>
      <c r="M177" s="5"/>
      <c r="N177"/>
      <c r="O177" s="38"/>
      <c r="P177" s="43"/>
      <c r="Q177" s="64"/>
      <c r="R177" s="8" t="str">
        <f t="shared" si="33"/>
        <v/>
      </c>
      <c r="S177" s="7" t="str">
        <f t="shared" si="34"/>
        <v/>
      </c>
      <c r="T177" s="9"/>
      <c r="U177" s="3" t="str">
        <f t="shared" si="35"/>
        <v/>
      </c>
      <c r="V177" s="3" t="str">
        <f t="shared" si="36"/>
        <v/>
      </c>
      <c r="W177" s="3" t="str">
        <f t="shared" si="37"/>
        <v/>
      </c>
      <c r="X177" s="83" t="str">
        <f t="shared" si="38"/>
        <v/>
      </c>
      <c r="Y177" s="3" t="str">
        <f t="shared" si="39"/>
        <v/>
      </c>
      <c r="Z177" s="3" t="str">
        <f t="shared" si="40"/>
        <v/>
      </c>
      <c r="AA177" s="12" t="str">
        <f t="shared" si="41"/>
        <v/>
      </c>
      <c r="AB177" s="12" t="str">
        <f t="shared" si="42"/>
        <v/>
      </c>
      <c r="AC177" s="12" t="str">
        <f t="shared" si="43"/>
        <v/>
      </c>
      <c r="AD177" t="str">
        <f t="shared" si="44"/>
        <v/>
      </c>
      <c r="AE177" t="str">
        <f t="shared" si="45"/>
        <v/>
      </c>
      <c r="AF177" t="s">
        <v>343</v>
      </c>
    </row>
    <row r="178" spans="1:32" x14ac:dyDescent="0.25">
      <c r="A178" t="s">
        <v>0</v>
      </c>
      <c r="B178" t="s">
        <v>2</v>
      </c>
      <c r="C178" t="s">
        <v>1959</v>
      </c>
      <c r="D178" t="s">
        <v>1986</v>
      </c>
      <c r="E178" t="s">
        <v>697</v>
      </c>
      <c r="F178" s="2">
        <v>45404</v>
      </c>
      <c r="G178" t="s">
        <v>2364</v>
      </c>
      <c r="H178" t="s">
        <v>412</v>
      </c>
      <c r="I178" t="s">
        <v>192</v>
      </c>
      <c r="J178" s="5">
        <v>1098476.1100000001</v>
      </c>
      <c r="K178" s="5">
        <v>1098476.1100000001</v>
      </c>
      <c r="L178" s="5">
        <v>1098476.1100000001</v>
      </c>
      <c r="M178" s="5"/>
      <c r="N178"/>
      <c r="O178" s="38"/>
      <c r="P178" s="43"/>
      <c r="Q178" s="64"/>
      <c r="R178" s="8" t="str">
        <f t="shared" si="33"/>
        <v/>
      </c>
      <c r="S178" s="7" t="str">
        <f t="shared" si="34"/>
        <v/>
      </c>
      <c r="T178" s="9"/>
      <c r="U178" s="3" t="str">
        <f t="shared" si="35"/>
        <v/>
      </c>
      <c r="V178" s="3" t="str">
        <f t="shared" si="36"/>
        <v/>
      </c>
      <c r="W178" s="3" t="str">
        <f t="shared" si="37"/>
        <v/>
      </c>
      <c r="X178" s="83" t="str">
        <f t="shared" si="38"/>
        <v/>
      </c>
      <c r="Y178" s="3" t="str">
        <f t="shared" si="39"/>
        <v/>
      </c>
      <c r="Z178" s="3" t="str">
        <f t="shared" si="40"/>
        <v/>
      </c>
      <c r="AA178" s="12" t="str">
        <f t="shared" si="41"/>
        <v/>
      </c>
      <c r="AB178" s="12" t="str">
        <f t="shared" si="42"/>
        <v/>
      </c>
      <c r="AC178" s="12" t="str">
        <f t="shared" si="43"/>
        <v/>
      </c>
      <c r="AD178" t="str">
        <f t="shared" si="44"/>
        <v/>
      </c>
      <c r="AE178" t="str">
        <f t="shared" si="45"/>
        <v/>
      </c>
      <c r="AF178" t="s">
        <v>343</v>
      </c>
    </row>
    <row r="179" spans="1:32" x14ac:dyDescent="0.25">
      <c r="A179" t="s">
        <v>0</v>
      </c>
      <c r="B179" t="s">
        <v>2</v>
      </c>
      <c r="C179" t="s">
        <v>1959</v>
      </c>
      <c r="D179" t="s">
        <v>1986</v>
      </c>
      <c r="E179" t="s">
        <v>697</v>
      </c>
      <c r="F179" s="2">
        <v>45404</v>
      </c>
      <c r="G179" t="s">
        <v>2365</v>
      </c>
      <c r="H179" t="s">
        <v>412</v>
      </c>
      <c r="I179" t="s">
        <v>192</v>
      </c>
      <c r="J179" s="5">
        <v>848903.25</v>
      </c>
      <c r="K179" s="5">
        <v>848903.25</v>
      </c>
      <c r="L179" s="5">
        <v>848903.25</v>
      </c>
      <c r="M179" s="5"/>
      <c r="N179"/>
      <c r="O179" s="38"/>
      <c r="P179" s="43"/>
      <c r="Q179" s="64"/>
      <c r="R179" s="8" t="str">
        <f t="shared" si="33"/>
        <v/>
      </c>
      <c r="S179" s="7" t="str">
        <f t="shared" si="34"/>
        <v/>
      </c>
      <c r="T179" s="9"/>
      <c r="U179" s="3" t="str">
        <f t="shared" si="35"/>
        <v/>
      </c>
      <c r="V179" s="3" t="str">
        <f t="shared" si="36"/>
        <v/>
      </c>
      <c r="W179" s="3" t="str">
        <f t="shared" si="37"/>
        <v/>
      </c>
      <c r="X179" s="83" t="str">
        <f t="shared" si="38"/>
        <v/>
      </c>
      <c r="Y179" s="3" t="str">
        <f t="shared" si="39"/>
        <v/>
      </c>
      <c r="Z179" s="3" t="str">
        <f t="shared" si="40"/>
        <v/>
      </c>
      <c r="AA179" s="12" t="str">
        <f t="shared" si="41"/>
        <v/>
      </c>
      <c r="AB179" s="12" t="str">
        <f t="shared" si="42"/>
        <v/>
      </c>
      <c r="AC179" s="12" t="str">
        <f t="shared" si="43"/>
        <v/>
      </c>
      <c r="AD179" t="str">
        <f t="shared" si="44"/>
        <v/>
      </c>
      <c r="AE179" t="str">
        <f t="shared" si="45"/>
        <v/>
      </c>
      <c r="AF179" t="s">
        <v>343</v>
      </c>
    </row>
    <row r="180" spans="1:32" x14ac:dyDescent="0.25">
      <c r="A180" t="s">
        <v>0</v>
      </c>
      <c r="B180" t="s">
        <v>2</v>
      </c>
      <c r="C180" t="s">
        <v>1959</v>
      </c>
      <c r="D180" t="s">
        <v>1986</v>
      </c>
      <c r="E180" t="s">
        <v>697</v>
      </c>
      <c r="F180" s="2">
        <v>45404</v>
      </c>
      <c r="G180" t="s">
        <v>2366</v>
      </c>
      <c r="H180" t="s">
        <v>412</v>
      </c>
      <c r="I180" t="s">
        <v>192</v>
      </c>
      <c r="J180" s="5">
        <v>795001.89</v>
      </c>
      <c r="K180" s="5">
        <v>795001.89</v>
      </c>
      <c r="L180" s="5">
        <v>795001.89</v>
      </c>
      <c r="M180" s="5"/>
      <c r="N180"/>
      <c r="O180" s="38"/>
      <c r="P180" s="43"/>
      <c r="Q180" s="64"/>
      <c r="R180" s="8" t="str">
        <f t="shared" si="33"/>
        <v/>
      </c>
      <c r="S180" s="7" t="str">
        <f t="shared" si="34"/>
        <v/>
      </c>
      <c r="T180" s="9"/>
      <c r="U180" s="3" t="str">
        <f t="shared" si="35"/>
        <v/>
      </c>
      <c r="V180" s="3" t="str">
        <f t="shared" si="36"/>
        <v/>
      </c>
      <c r="W180" s="3" t="str">
        <f t="shared" si="37"/>
        <v/>
      </c>
      <c r="X180" s="83" t="str">
        <f t="shared" si="38"/>
        <v/>
      </c>
      <c r="Y180" s="3" t="str">
        <f t="shared" si="39"/>
        <v/>
      </c>
      <c r="Z180" s="3" t="str">
        <f t="shared" si="40"/>
        <v/>
      </c>
      <c r="AA180" s="12" t="str">
        <f t="shared" si="41"/>
        <v/>
      </c>
      <c r="AB180" s="12" t="str">
        <f t="shared" si="42"/>
        <v/>
      </c>
      <c r="AC180" s="12" t="str">
        <f t="shared" si="43"/>
        <v/>
      </c>
      <c r="AD180" t="str">
        <f t="shared" si="44"/>
        <v/>
      </c>
      <c r="AE180" t="str">
        <f t="shared" si="45"/>
        <v/>
      </c>
      <c r="AF180" t="s">
        <v>343</v>
      </c>
    </row>
    <row r="181" spans="1:32" x14ac:dyDescent="0.25">
      <c r="A181" t="s">
        <v>0</v>
      </c>
      <c r="B181" t="s">
        <v>2</v>
      </c>
      <c r="C181" t="s">
        <v>1959</v>
      </c>
      <c r="D181" t="s">
        <v>1986</v>
      </c>
      <c r="E181" t="s">
        <v>697</v>
      </c>
      <c r="F181" s="2">
        <v>45404</v>
      </c>
      <c r="G181" t="s">
        <v>2367</v>
      </c>
      <c r="H181" t="s">
        <v>412</v>
      </c>
      <c r="I181" t="s">
        <v>192</v>
      </c>
      <c r="J181" s="5">
        <v>81342.62</v>
      </c>
      <c r="K181" s="5">
        <v>81342.62</v>
      </c>
      <c r="L181" s="5">
        <v>81342.62</v>
      </c>
      <c r="M181" s="5"/>
      <c r="N181"/>
      <c r="O181" s="38"/>
      <c r="P181" s="43"/>
      <c r="Q181" s="64"/>
      <c r="R181" s="8" t="str">
        <f t="shared" si="33"/>
        <v/>
      </c>
      <c r="S181" s="7" t="str">
        <f t="shared" si="34"/>
        <v/>
      </c>
      <c r="T181" s="9"/>
      <c r="U181" s="3" t="str">
        <f t="shared" si="35"/>
        <v/>
      </c>
      <c r="V181" s="3" t="str">
        <f t="shared" si="36"/>
        <v/>
      </c>
      <c r="W181" s="3" t="str">
        <f t="shared" si="37"/>
        <v/>
      </c>
      <c r="X181" s="83" t="str">
        <f t="shared" si="38"/>
        <v/>
      </c>
      <c r="Y181" s="3" t="str">
        <f t="shared" si="39"/>
        <v/>
      </c>
      <c r="Z181" s="3" t="str">
        <f t="shared" si="40"/>
        <v/>
      </c>
      <c r="AA181" s="12" t="str">
        <f t="shared" si="41"/>
        <v/>
      </c>
      <c r="AB181" s="12" t="str">
        <f t="shared" si="42"/>
        <v/>
      </c>
      <c r="AC181" s="12" t="str">
        <f t="shared" si="43"/>
        <v/>
      </c>
      <c r="AD181" t="str">
        <f t="shared" si="44"/>
        <v/>
      </c>
      <c r="AE181" t="str">
        <f t="shared" si="45"/>
        <v/>
      </c>
      <c r="AF181" t="s">
        <v>343</v>
      </c>
    </row>
    <row r="182" spans="1:32" x14ac:dyDescent="0.25">
      <c r="A182" t="s">
        <v>0</v>
      </c>
      <c r="B182" t="s">
        <v>2</v>
      </c>
      <c r="C182" t="s">
        <v>1959</v>
      </c>
      <c r="D182" t="s">
        <v>1986</v>
      </c>
      <c r="E182" t="s">
        <v>697</v>
      </c>
      <c r="F182" s="2">
        <v>45404</v>
      </c>
      <c r="G182" t="s">
        <v>2368</v>
      </c>
      <c r="H182" t="s">
        <v>412</v>
      </c>
      <c r="I182" t="s">
        <v>192</v>
      </c>
      <c r="J182" s="5">
        <v>32487.5</v>
      </c>
      <c r="K182" s="5">
        <v>32487.5</v>
      </c>
      <c r="L182" s="5">
        <v>32487.5</v>
      </c>
      <c r="M182" s="5"/>
      <c r="N182"/>
      <c r="O182" s="38"/>
      <c r="P182" s="43"/>
      <c r="Q182" s="64"/>
      <c r="R182" s="8" t="str">
        <f t="shared" si="33"/>
        <v/>
      </c>
      <c r="S182" s="7" t="str">
        <f t="shared" si="34"/>
        <v/>
      </c>
      <c r="T182" s="9"/>
      <c r="U182" s="3" t="str">
        <f t="shared" si="35"/>
        <v/>
      </c>
      <c r="V182" s="3" t="str">
        <f t="shared" si="36"/>
        <v/>
      </c>
      <c r="W182" s="3" t="str">
        <f t="shared" si="37"/>
        <v/>
      </c>
      <c r="X182" s="83" t="str">
        <f t="shared" si="38"/>
        <v/>
      </c>
      <c r="Y182" s="3" t="str">
        <f t="shared" si="39"/>
        <v/>
      </c>
      <c r="Z182" s="3" t="str">
        <f t="shared" si="40"/>
        <v/>
      </c>
      <c r="AA182" s="12" t="str">
        <f t="shared" si="41"/>
        <v/>
      </c>
      <c r="AB182" s="12" t="str">
        <f t="shared" si="42"/>
        <v/>
      </c>
      <c r="AC182" s="12" t="str">
        <f t="shared" si="43"/>
        <v/>
      </c>
      <c r="AD182" t="str">
        <f t="shared" si="44"/>
        <v/>
      </c>
      <c r="AE182" t="str">
        <f t="shared" si="45"/>
        <v/>
      </c>
      <c r="AF182" t="s">
        <v>343</v>
      </c>
    </row>
    <row r="183" spans="1:32" x14ac:dyDescent="0.25">
      <c r="A183" t="s">
        <v>0</v>
      </c>
      <c r="B183" t="s">
        <v>2</v>
      </c>
      <c r="C183" t="s">
        <v>1959</v>
      </c>
      <c r="D183" t="s">
        <v>1986</v>
      </c>
      <c r="E183" t="s">
        <v>697</v>
      </c>
      <c r="F183" s="2">
        <v>45405</v>
      </c>
      <c r="G183" t="s">
        <v>2369</v>
      </c>
      <c r="H183" t="s">
        <v>412</v>
      </c>
      <c r="I183" t="s">
        <v>192</v>
      </c>
      <c r="J183" s="5">
        <v>292962</v>
      </c>
      <c r="K183" s="5">
        <v>292962</v>
      </c>
      <c r="L183" s="5">
        <v>292962</v>
      </c>
      <c r="M183" s="5"/>
      <c r="N183"/>
      <c r="O183" s="38"/>
      <c r="P183" s="43"/>
      <c r="Q183" s="64"/>
      <c r="R183" s="8" t="str">
        <f t="shared" si="33"/>
        <v/>
      </c>
      <c r="S183" s="7" t="str">
        <f t="shared" si="34"/>
        <v/>
      </c>
      <c r="T183" s="9"/>
      <c r="U183" s="3" t="str">
        <f t="shared" si="35"/>
        <v/>
      </c>
      <c r="V183" s="3" t="str">
        <f t="shared" si="36"/>
        <v/>
      </c>
      <c r="W183" s="3" t="str">
        <f t="shared" si="37"/>
        <v/>
      </c>
      <c r="X183" s="83" t="str">
        <f t="shared" si="38"/>
        <v/>
      </c>
      <c r="Y183" s="3" t="str">
        <f t="shared" si="39"/>
        <v/>
      </c>
      <c r="Z183" s="3" t="str">
        <f t="shared" si="40"/>
        <v/>
      </c>
      <c r="AA183" s="12" t="str">
        <f t="shared" si="41"/>
        <v/>
      </c>
      <c r="AB183" s="12" t="str">
        <f t="shared" si="42"/>
        <v/>
      </c>
      <c r="AC183" s="12" t="str">
        <f t="shared" si="43"/>
        <v/>
      </c>
      <c r="AD183" t="str">
        <f t="shared" si="44"/>
        <v/>
      </c>
      <c r="AE183" t="str">
        <f t="shared" si="45"/>
        <v/>
      </c>
      <c r="AF183" t="s">
        <v>343</v>
      </c>
    </row>
    <row r="184" spans="1:32" x14ac:dyDescent="0.25">
      <c r="A184" t="s">
        <v>0</v>
      </c>
      <c r="B184" t="s">
        <v>2</v>
      </c>
      <c r="C184" t="s">
        <v>1959</v>
      </c>
      <c r="D184" t="s">
        <v>1986</v>
      </c>
      <c r="E184" t="s">
        <v>697</v>
      </c>
      <c r="F184" s="2">
        <v>45405</v>
      </c>
      <c r="G184" t="s">
        <v>2370</v>
      </c>
      <c r="H184" t="s">
        <v>412</v>
      </c>
      <c r="I184" t="s">
        <v>192</v>
      </c>
      <c r="J184" s="5">
        <v>112741.35</v>
      </c>
      <c r="K184" s="5">
        <v>112741.35</v>
      </c>
      <c r="L184" s="5">
        <v>112741.35</v>
      </c>
      <c r="M184" s="5"/>
      <c r="N184"/>
      <c r="O184" s="38"/>
      <c r="P184" s="43"/>
      <c r="Q184" s="64"/>
      <c r="R184" s="8" t="str">
        <f t="shared" si="33"/>
        <v/>
      </c>
      <c r="S184" s="7" t="str">
        <f t="shared" si="34"/>
        <v/>
      </c>
      <c r="T184" s="9"/>
      <c r="U184" s="3" t="str">
        <f t="shared" si="35"/>
        <v/>
      </c>
      <c r="V184" s="3" t="str">
        <f t="shared" si="36"/>
        <v/>
      </c>
      <c r="W184" s="3" t="str">
        <f t="shared" si="37"/>
        <v/>
      </c>
      <c r="X184" s="83" t="str">
        <f t="shared" si="38"/>
        <v/>
      </c>
      <c r="Y184" s="3" t="str">
        <f t="shared" si="39"/>
        <v/>
      </c>
      <c r="Z184" s="3" t="str">
        <f t="shared" si="40"/>
        <v/>
      </c>
      <c r="AA184" s="12" t="str">
        <f t="shared" si="41"/>
        <v/>
      </c>
      <c r="AB184" s="12" t="str">
        <f t="shared" si="42"/>
        <v/>
      </c>
      <c r="AC184" s="12" t="str">
        <f t="shared" si="43"/>
        <v/>
      </c>
      <c r="AD184" t="str">
        <f t="shared" si="44"/>
        <v/>
      </c>
      <c r="AE184" t="str">
        <f t="shared" si="45"/>
        <v/>
      </c>
      <c r="AF184" t="s">
        <v>343</v>
      </c>
    </row>
    <row r="185" spans="1:32" x14ac:dyDescent="0.25">
      <c r="A185" t="s">
        <v>0</v>
      </c>
      <c r="B185" t="s">
        <v>2</v>
      </c>
      <c r="C185" t="s">
        <v>1959</v>
      </c>
      <c r="D185" t="s">
        <v>1986</v>
      </c>
      <c r="E185" t="s">
        <v>697</v>
      </c>
      <c r="F185" s="2">
        <v>45405</v>
      </c>
      <c r="G185" t="s">
        <v>2371</v>
      </c>
      <c r="H185" t="s">
        <v>412</v>
      </c>
      <c r="I185" t="s">
        <v>192</v>
      </c>
      <c r="J185" s="5">
        <v>534699.02</v>
      </c>
      <c r="K185" s="5">
        <v>534699.02</v>
      </c>
      <c r="L185" s="5">
        <v>534699.02</v>
      </c>
      <c r="M185" s="5"/>
      <c r="N185"/>
      <c r="O185" s="38"/>
      <c r="P185" s="43"/>
      <c r="Q185" s="64"/>
      <c r="R185" s="8" t="str">
        <f t="shared" si="33"/>
        <v/>
      </c>
      <c r="S185" s="7" t="str">
        <f t="shared" si="34"/>
        <v/>
      </c>
      <c r="T185" s="9"/>
      <c r="U185" s="3" t="str">
        <f t="shared" si="35"/>
        <v/>
      </c>
      <c r="V185" s="3" t="str">
        <f t="shared" si="36"/>
        <v/>
      </c>
      <c r="W185" s="3" t="str">
        <f t="shared" si="37"/>
        <v/>
      </c>
      <c r="X185" s="83" t="str">
        <f t="shared" si="38"/>
        <v/>
      </c>
      <c r="Y185" s="3" t="str">
        <f t="shared" si="39"/>
        <v/>
      </c>
      <c r="Z185" s="3" t="str">
        <f t="shared" si="40"/>
        <v/>
      </c>
      <c r="AA185" s="12" t="str">
        <f t="shared" si="41"/>
        <v/>
      </c>
      <c r="AB185" s="12" t="str">
        <f t="shared" si="42"/>
        <v/>
      </c>
      <c r="AC185" s="12" t="str">
        <f t="shared" si="43"/>
        <v/>
      </c>
      <c r="AD185" t="str">
        <f t="shared" si="44"/>
        <v/>
      </c>
      <c r="AE185" t="str">
        <f t="shared" si="45"/>
        <v/>
      </c>
      <c r="AF185" t="s">
        <v>343</v>
      </c>
    </row>
    <row r="186" spans="1:32" x14ac:dyDescent="0.25">
      <c r="A186" t="s">
        <v>0</v>
      </c>
      <c r="B186" t="s">
        <v>2</v>
      </c>
      <c r="C186" t="s">
        <v>1959</v>
      </c>
      <c r="D186" t="s">
        <v>1986</v>
      </c>
      <c r="E186" t="s">
        <v>697</v>
      </c>
      <c r="F186" s="2">
        <v>45405</v>
      </c>
      <c r="G186" t="s">
        <v>2372</v>
      </c>
      <c r="H186" t="s">
        <v>412</v>
      </c>
      <c r="I186" t="s">
        <v>192</v>
      </c>
      <c r="J186" s="5">
        <v>446163.11</v>
      </c>
      <c r="K186" s="5">
        <v>446163.11</v>
      </c>
      <c r="L186" s="5">
        <v>446163.11</v>
      </c>
      <c r="M186" s="5"/>
      <c r="N186"/>
      <c r="O186" s="38"/>
      <c r="P186" s="43"/>
      <c r="Q186" s="64"/>
      <c r="R186" s="8" t="str">
        <f t="shared" si="33"/>
        <v/>
      </c>
      <c r="S186" s="7" t="str">
        <f t="shared" si="34"/>
        <v/>
      </c>
      <c r="T186" s="9"/>
      <c r="U186" s="3" t="str">
        <f t="shared" si="35"/>
        <v/>
      </c>
      <c r="V186" s="3" t="str">
        <f t="shared" si="36"/>
        <v/>
      </c>
      <c r="W186" s="3" t="str">
        <f t="shared" si="37"/>
        <v/>
      </c>
      <c r="X186" s="83" t="str">
        <f t="shared" si="38"/>
        <v/>
      </c>
      <c r="Y186" s="3" t="str">
        <f t="shared" si="39"/>
        <v/>
      </c>
      <c r="Z186" s="3" t="str">
        <f t="shared" si="40"/>
        <v/>
      </c>
      <c r="AA186" s="12" t="str">
        <f t="shared" si="41"/>
        <v/>
      </c>
      <c r="AB186" s="12" t="str">
        <f t="shared" si="42"/>
        <v/>
      </c>
      <c r="AC186" s="12" t="str">
        <f t="shared" si="43"/>
        <v/>
      </c>
      <c r="AD186" t="str">
        <f t="shared" si="44"/>
        <v/>
      </c>
      <c r="AE186" t="str">
        <f t="shared" si="45"/>
        <v/>
      </c>
      <c r="AF186" t="s">
        <v>343</v>
      </c>
    </row>
    <row r="187" spans="1:32" x14ac:dyDescent="0.25">
      <c r="A187" t="s">
        <v>0</v>
      </c>
      <c r="B187" t="s">
        <v>2</v>
      </c>
      <c r="C187" t="s">
        <v>1959</v>
      </c>
      <c r="D187" t="s">
        <v>1986</v>
      </c>
      <c r="E187" t="s">
        <v>697</v>
      </c>
      <c r="F187" s="2">
        <v>45405</v>
      </c>
      <c r="G187" t="s">
        <v>2373</v>
      </c>
      <c r="H187" t="s">
        <v>412</v>
      </c>
      <c r="I187" t="s">
        <v>192</v>
      </c>
      <c r="J187" s="5">
        <v>22741.25</v>
      </c>
      <c r="K187" s="5">
        <v>22741.25</v>
      </c>
      <c r="L187" s="5">
        <v>22741.25</v>
      </c>
      <c r="M187" s="5"/>
      <c r="N187"/>
      <c r="O187" s="38"/>
      <c r="P187" s="43"/>
      <c r="Q187" s="64"/>
      <c r="R187" s="8" t="str">
        <f t="shared" si="33"/>
        <v/>
      </c>
      <c r="S187" s="7" t="str">
        <f t="shared" si="34"/>
        <v/>
      </c>
      <c r="T187" s="9"/>
      <c r="U187" s="3" t="str">
        <f t="shared" si="35"/>
        <v/>
      </c>
      <c r="V187" s="3" t="str">
        <f t="shared" si="36"/>
        <v/>
      </c>
      <c r="W187" s="3" t="str">
        <f t="shared" si="37"/>
        <v/>
      </c>
      <c r="X187" s="83" t="str">
        <f t="shared" si="38"/>
        <v/>
      </c>
      <c r="Y187" s="3" t="str">
        <f t="shared" si="39"/>
        <v/>
      </c>
      <c r="Z187" s="3" t="str">
        <f t="shared" si="40"/>
        <v/>
      </c>
      <c r="AA187" s="12" t="str">
        <f t="shared" si="41"/>
        <v/>
      </c>
      <c r="AB187" s="12" t="str">
        <f t="shared" si="42"/>
        <v/>
      </c>
      <c r="AC187" s="12" t="str">
        <f t="shared" si="43"/>
        <v/>
      </c>
      <c r="AD187" t="str">
        <f t="shared" si="44"/>
        <v/>
      </c>
      <c r="AE187" t="str">
        <f t="shared" si="45"/>
        <v/>
      </c>
      <c r="AF187" t="s">
        <v>343</v>
      </c>
    </row>
    <row r="188" spans="1:32" x14ac:dyDescent="0.25">
      <c r="A188" t="s">
        <v>0</v>
      </c>
      <c r="B188" t="s">
        <v>2</v>
      </c>
      <c r="C188" t="s">
        <v>1959</v>
      </c>
      <c r="D188" t="s">
        <v>1986</v>
      </c>
      <c r="E188" t="s">
        <v>697</v>
      </c>
      <c r="F188" s="2">
        <v>45406</v>
      </c>
      <c r="G188" t="s">
        <v>2374</v>
      </c>
      <c r="H188" t="s">
        <v>412</v>
      </c>
      <c r="I188" t="s">
        <v>192</v>
      </c>
      <c r="J188" s="5">
        <v>182157.94</v>
      </c>
      <c r="K188" s="5">
        <v>182157.94</v>
      </c>
      <c r="L188" s="5">
        <v>182157.94</v>
      </c>
      <c r="M188" s="5"/>
      <c r="N188"/>
      <c r="O188" s="38"/>
      <c r="P188" s="43"/>
      <c r="Q188" s="64"/>
      <c r="R188" s="8" t="str">
        <f t="shared" si="33"/>
        <v/>
      </c>
      <c r="S188" s="7" t="str">
        <f t="shared" si="34"/>
        <v/>
      </c>
      <c r="T188" s="9"/>
      <c r="U188" s="3" t="str">
        <f t="shared" si="35"/>
        <v/>
      </c>
      <c r="V188" s="3" t="str">
        <f t="shared" si="36"/>
        <v/>
      </c>
      <c r="W188" s="3" t="str">
        <f t="shared" si="37"/>
        <v/>
      </c>
      <c r="X188" s="83" t="str">
        <f t="shared" si="38"/>
        <v/>
      </c>
      <c r="Y188" s="3" t="str">
        <f t="shared" si="39"/>
        <v/>
      </c>
      <c r="Z188" s="3" t="str">
        <f t="shared" si="40"/>
        <v/>
      </c>
      <c r="AA188" s="12" t="str">
        <f t="shared" si="41"/>
        <v/>
      </c>
      <c r="AB188" s="12" t="str">
        <f t="shared" si="42"/>
        <v/>
      </c>
      <c r="AC188" s="12" t="str">
        <f t="shared" si="43"/>
        <v/>
      </c>
      <c r="AD188" t="str">
        <f t="shared" si="44"/>
        <v/>
      </c>
      <c r="AE188" t="str">
        <f t="shared" si="45"/>
        <v/>
      </c>
      <c r="AF188" t="s">
        <v>343</v>
      </c>
    </row>
    <row r="189" spans="1:32" x14ac:dyDescent="0.25">
      <c r="A189" t="s">
        <v>0</v>
      </c>
      <c r="B189" t="s">
        <v>2</v>
      </c>
      <c r="C189" t="s">
        <v>1959</v>
      </c>
      <c r="D189" t="s">
        <v>1986</v>
      </c>
      <c r="E189" t="s">
        <v>697</v>
      </c>
      <c r="F189" s="2">
        <v>45406</v>
      </c>
      <c r="G189" t="s">
        <v>2375</v>
      </c>
      <c r="H189" t="s">
        <v>412</v>
      </c>
      <c r="I189" t="s">
        <v>192</v>
      </c>
      <c r="J189" s="5">
        <v>238407.65</v>
      </c>
      <c r="K189" s="5">
        <v>238407.65</v>
      </c>
      <c r="L189" s="5">
        <v>238407.65</v>
      </c>
      <c r="M189" s="5"/>
      <c r="N189"/>
      <c r="O189" s="38"/>
      <c r="P189" s="43"/>
      <c r="Q189" s="64"/>
      <c r="R189" s="8" t="str">
        <f t="shared" si="33"/>
        <v/>
      </c>
      <c r="S189" s="7" t="str">
        <f t="shared" si="34"/>
        <v/>
      </c>
      <c r="T189" s="9"/>
      <c r="U189" s="3" t="str">
        <f t="shared" si="35"/>
        <v/>
      </c>
      <c r="V189" s="3" t="str">
        <f t="shared" si="36"/>
        <v/>
      </c>
      <c r="W189" s="3" t="str">
        <f t="shared" si="37"/>
        <v/>
      </c>
      <c r="X189" s="83" t="str">
        <f t="shared" si="38"/>
        <v/>
      </c>
      <c r="Y189" s="3" t="str">
        <f t="shared" si="39"/>
        <v/>
      </c>
      <c r="Z189" s="3" t="str">
        <f t="shared" si="40"/>
        <v/>
      </c>
      <c r="AA189" s="12" t="str">
        <f t="shared" si="41"/>
        <v/>
      </c>
      <c r="AB189" s="12" t="str">
        <f t="shared" si="42"/>
        <v/>
      </c>
      <c r="AC189" s="12" t="str">
        <f t="shared" si="43"/>
        <v/>
      </c>
      <c r="AD189" t="str">
        <f t="shared" si="44"/>
        <v/>
      </c>
      <c r="AE189" t="str">
        <f t="shared" si="45"/>
        <v/>
      </c>
      <c r="AF189" t="s">
        <v>343</v>
      </c>
    </row>
    <row r="190" spans="1:32" x14ac:dyDescent="0.25">
      <c r="A190" t="s">
        <v>0</v>
      </c>
      <c r="B190" t="s">
        <v>2</v>
      </c>
      <c r="C190" t="s">
        <v>1959</v>
      </c>
      <c r="D190" t="s">
        <v>1986</v>
      </c>
      <c r="E190" t="s">
        <v>697</v>
      </c>
      <c r="F190" s="2">
        <v>45406</v>
      </c>
      <c r="G190" t="s">
        <v>2376</v>
      </c>
      <c r="H190" t="s">
        <v>412</v>
      </c>
      <c r="I190" t="s">
        <v>192</v>
      </c>
      <c r="J190" s="5">
        <v>119763.07</v>
      </c>
      <c r="K190" s="5">
        <v>119763.07</v>
      </c>
      <c r="L190" s="5">
        <v>119763.07</v>
      </c>
      <c r="M190" s="5"/>
      <c r="N190"/>
      <c r="O190" s="38"/>
      <c r="P190" s="43"/>
      <c r="Q190" s="64"/>
      <c r="R190" s="8" t="str">
        <f t="shared" si="33"/>
        <v/>
      </c>
      <c r="S190" s="7" t="str">
        <f t="shared" si="34"/>
        <v/>
      </c>
      <c r="T190" s="9"/>
      <c r="U190" s="3" t="str">
        <f t="shared" si="35"/>
        <v/>
      </c>
      <c r="V190" s="3" t="str">
        <f t="shared" si="36"/>
        <v/>
      </c>
      <c r="W190" s="3" t="str">
        <f t="shared" si="37"/>
        <v/>
      </c>
      <c r="X190" s="83" t="str">
        <f t="shared" si="38"/>
        <v/>
      </c>
      <c r="Y190" s="3" t="str">
        <f t="shared" si="39"/>
        <v/>
      </c>
      <c r="Z190" s="3" t="str">
        <f t="shared" si="40"/>
        <v/>
      </c>
      <c r="AA190" s="12" t="str">
        <f t="shared" si="41"/>
        <v/>
      </c>
      <c r="AB190" s="12" t="str">
        <f t="shared" si="42"/>
        <v/>
      </c>
      <c r="AC190" s="12" t="str">
        <f t="shared" si="43"/>
        <v/>
      </c>
      <c r="AD190" t="str">
        <f t="shared" si="44"/>
        <v/>
      </c>
      <c r="AE190" t="str">
        <f t="shared" si="45"/>
        <v/>
      </c>
      <c r="AF190" t="s">
        <v>343</v>
      </c>
    </row>
    <row r="191" spans="1:32" x14ac:dyDescent="0.25">
      <c r="A191" t="s">
        <v>0</v>
      </c>
      <c r="B191" t="s">
        <v>2</v>
      </c>
      <c r="C191" t="s">
        <v>1959</v>
      </c>
      <c r="D191" t="s">
        <v>1986</v>
      </c>
      <c r="E191" t="s">
        <v>697</v>
      </c>
      <c r="F191" s="2">
        <v>45406</v>
      </c>
      <c r="G191" t="s">
        <v>2377</v>
      </c>
      <c r="H191" t="s">
        <v>412</v>
      </c>
      <c r="I191" t="s">
        <v>192</v>
      </c>
      <c r="J191" s="5">
        <v>530496.61</v>
      </c>
      <c r="K191" s="5">
        <v>530496.61</v>
      </c>
      <c r="L191" s="5">
        <v>530496.61</v>
      </c>
      <c r="M191" s="5"/>
      <c r="N191"/>
      <c r="O191" s="38"/>
      <c r="P191" s="43"/>
      <c r="Q191" s="64"/>
      <c r="R191" s="8" t="str">
        <f t="shared" si="33"/>
        <v/>
      </c>
      <c r="S191" s="7" t="str">
        <f t="shared" si="34"/>
        <v/>
      </c>
      <c r="T191" s="9"/>
      <c r="U191" s="3" t="str">
        <f t="shared" si="35"/>
        <v/>
      </c>
      <c r="V191" s="3" t="str">
        <f t="shared" si="36"/>
        <v/>
      </c>
      <c r="W191" s="3" t="str">
        <f t="shared" si="37"/>
        <v/>
      </c>
      <c r="X191" s="83" t="str">
        <f t="shared" si="38"/>
        <v/>
      </c>
      <c r="Y191" s="3" t="str">
        <f t="shared" si="39"/>
        <v/>
      </c>
      <c r="Z191" s="3" t="str">
        <f t="shared" si="40"/>
        <v/>
      </c>
      <c r="AA191" s="12" t="str">
        <f t="shared" si="41"/>
        <v/>
      </c>
      <c r="AB191" s="12" t="str">
        <f t="shared" si="42"/>
        <v/>
      </c>
      <c r="AC191" s="12" t="str">
        <f t="shared" si="43"/>
        <v/>
      </c>
      <c r="AD191" t="str">
        <f t="shared" si="44"/>
        <v/>
      </c>
      <c r="AE191" t="str">
        <f t="shared" si="45"/>
        <v/>
      </c>
      <c r="AF191" t="s">
        <v>343</v>
      </c>
    </row>
    <row r="192" spans="1:32" x14ac:dyDescent="0.25">
      <c r="A192" t="s">
        <v>0</v>
      </c>
      <c r="B192" t="s">
        <v>2</v>
      </c>
      <c r="C192" t="s">
        <v>1959</v>
      </c>
      <c r="D192" t="s">
        <v>1986</v>
      </c>
      <c r="E192" t="s">
        <v>697</v>
      </c>
      <c r="F192" s="2">
        <v>45407</v>
      </c>
      <c r="G192" t="s">
        <v>2378</v>
      </c>
      <c r="H192" t="s">
        <v>412</v>
      </c>
      <c r="I192" t="s">
        <v>192</v>
      </c>
      <c r="J192" s="5">
        <v>260178.8</v>
      </c>
      <c r="K192" s="5">
        <v>260178.8</v>
      </c>
      <c r="L192" s="5">
        <v>260178.8</v>
      </c>
      <c r="M192" s="5"/>
      <c r="N192"/>
      <c r="O192" s="38"/>
      <c r="P192" s="43"/>
      <c r="Q192" s="64"/>
      <c r="R192" s="8" t="str">
        <f t="shared" si="33"/>
        <v/>
      </c>
      <c r="S192" s="7" t="str">
        <f t="shared" si="34"/>
        <v/>
      </c>
      <c r="T192" s="9"/>
      <c r="U192" s="3" t="str">
        <f t="shared" si="35"/>
        <v/>
      </c>
      <c r="V192" s="3" t="str">
        <f t="shared" si="36"/>
        <v/>
      </c>
      <c r="W192" s="3" t="str">
        <f t="shared" si="37"/>
        <v/>
      </c>
      <c r="X192" s="83" t="str">
        <f t="shared" si="38"/>
        <v/>
      </c>
      <c r="Y192" s="3" t="str">
        <f t="shared" si="39"/>
        <v/>
      </c>
      <c r="Z192" s="3" t="str">
        <f t="shared" si="40"/>
        <v/>
      </c>
      <c r="AA192" s="12" t="str">
        <f t="shared" si="41"/>
        <v/>
      </c>
      <c r="AB192" s="12" t="str">
        <f t="shared" si="42"/>
        <v/>
      </c>
      <c r="AC192" s="12" t="str">
        <f t="shared" si="43"/>
        <v/>
      </c>
      <c r="AD192" t="str">
        <f t="shared" si="44"/>
        <v/>
      </c>
      <c r="AE192" t="str">
        <f t="shared" si="45"/>
        <v/>
      </c>
      <c r="AF192" t="s">
        <v>343</v>
      </c>
    </row>
    <row r="193" spans="1:32" x14ac:dyDescent="0.25">
      <c r="A193" t="s">
        <v>0</v>
      </c>
      <c r="B193" t="s">
        <v>2</v>
      </c>
      <c r="C193" t="s">
        <v>1959</v>
      </c>
      <c r="D193" t="s">
        <v>1986</v>
      </c>
      <c r="E193" t="s">
        <v>697</v>
      </c>
      <c r="F193" s="2">
        <v>45407</v>
      </c>
      <c r="G193" t="s">
        <v>2379</v>
      </c>
      <c r="H193" t="s">
        <v>412</v>
      </c>
      <c r="I193" t="s">
        <v>192</v>
      </c>
      <c r="J193" s="5">
        <v>475635.05</v>
      </c>
      <c r="K193" s="5">
        <v>475635.05</v>
      </c>
      <c r="L193" s="5">
        <v>475635.05</v>
      </c>
      <c r="M193" s="5"/>
      <c r="N193"/>
      <c r="O193" s="38"/>
      <c r="P193" s="43"/>
      <c r="Q193" s="64"/>
      <c r="R193" s="8" t="str">
        <f t="shared" si="33"/>
        <v/>
      </c>
      <c r="S193" s="7" t="str">
        <f t="shared" si="34"/>
        <v/>
      </c>
      <c r="T193" s="9"/>
      <c r="U193" s="3" t="str">
        <f t="shared" si="35"/>
        <v/>
      </c>
      <c r="V193" s="3" t="str">
        <f t="shared" si="36"/>
        <v/>
      </c>
      <c r="W193" s="3" t="str">
        <f t="shared" si="37"/>
        <v/>
      </c>
      <c r="X193" s="83" t="str">
        <f t="shared" si="38"/>
        <v/>
      </c>
      <c r="Y193" s="3" t="str">
        <f t="shared" si="39"/>
        <v/>
      </c>
      <c r="Z193" s="3" t="str">
        <f t="shared" si="40"/>
        <v/>
      </c>
      <c r="AA193" s="12" t="str">
        <f t="shared" si="41"/>
        <v/>
      </c>
      <c r="AB193" s="12" t="str">
        <f t="shared" si="42"/>
        <v/>
      </c>
      <c r="AC193" s="12" t="str">
        <f t="shared" si="43"/>
        <v/>
      </c>
      <c r="AD193" t="str">
        <f t="shared" si="44"/>
        <v/>
      </c>
      <c r="AE193" t="str">
        <f t="shared" si="45"/>
        <v/>
      </c>
      <c r="AF193" t="s">
        <v>343</v>
      </c>
    </row>
    <row r="194" spans="1:32" x14ac:dyDescent="0.25">
      <c r="A194" t="s">
        <v>0</v>
      </c>
      <c r="B194" t="s">
        <v>2</v>
      </c>
      <c r="C194" t="s">
        <v>1959</v>
      </c>
      <c r="D194" t="s">
        <v>1986</v>
      </c>
      <c r="E194" t="s">
        <v>697</v>
      </c>
      <c r="F194" s="2">
        <v>45407</v>
      </c>
      <c r="G194" t="s">
        <v>2380</v>
      </c>
      <c r="H194" t="s">
        <v>412</v>
      </c>
      <c r="I194" t="s">
        <v>192</v>
      </c>
      <c r="J194" s="5">
        <v>381726.36</v>
      </c>
      <c r="K194" s="5">
        <v>381726.36</v>
      </c>
      <c r="L194" s="5">
        <v>381726.36</v>
      </c>
      <c r="M194" s="5"/>
      <c r="N194"/>
      <c r="O194" s="38"/>
      <c r="P194" s="43"/>
      <c r="Q194" s="64"/>
      <c r="R194" s="8" t="str">
        <f t="shared" si="33"/>
        <v/>
      </c>
      <c r="S194" s="7" t="str">
        <f t="shared" si="34"/>
        <v/>
      </c>
      <c r="T194" s="9"/>
      <c r="U194" s="3" t="str">
        <f t="shared" si="35"/>
        <v/>
      </c>
      <c r="V194" s="3" t="str">
        <f t="shared" si="36"/>
        <v/>
      </c>
      <c r="W194" s="3" t="str">
        <f t="shared" si="37"/>
        <v/>
      </c>
      <c r="X194" s="83" t="str">
        <f t="shared" si="38"/>
        <v/>
      </c>
      <c r="Y194" s="3" t="str">
        <f t="shared" si="39"/>
        <v/>
      </c>
      <c r="Z194" s="3" t="str">
        <f t="shared" si="40"/>
        <v/>
      </c>
      <c r="AA194" s="12" t="str">
        <f t="shared" si="41"/>
        <v/>
      </c>
      <c r="AB194" s="12" t="str">
        <f t="shared" si="42"/>
        <v/>
      </c>
      <c r="AC194" s="12" t="str">
        <f t="shared" si="43"/>
        <v/>
      </c>
      <c r="AD194" t="str">
        <f t="shared" si="44"/>
        <v/>
      </c>
      <c r="AE194" t="str">
        <f t="shared" si="45"/>
        <v/>
      </c>
      <c r="AF194" t="s">
        <v>343</v>
      </c>
    </row>
    <row r="195" spans="1:32" x14ac:dyDescent="0.25">
      <c r="A195" t="s">
        <v>0</v>
      </c>
      <c r="B195" t="s">
        <v>2</v>
      </c>
      <c r="C195" t="s">
        <v>1959</v>
      </c>
      <c r="D195" t="s">
        <v>1986</v>
      </c>
      <c r="E195" t="s">
        <v>697</v>
      </c>
      <c r="F195" s="2">
        <v>45407</v>
      </c>
      <c r="G195" t="s">
        <v>2381</v>
      </c>
      <c r="H195" t="s">
        <v>412</v>
      </c>
      <c r="I195" t="s">
        <v>192</v>
      </c>
      <c r="J195" s="5">
        <v>254329.97</v>
      </c>
      <c r="K195" s="5">
        <v>254329.97</v>
      </c>
      <c r="L195" s="5">
        <v>254329.97</v>
      </c>
      <c r="M195" s="5"/>
      <c r="N195"/>
      <c r="O195" s="38"/>
      <c r="P195" s="43"/>
      <c r="Q195" s="64"/>
      <c r="R195" s="8" t="str">
        <f t="shared" si="33"/>
        <v/>
      </c>
      <c r="S195" s="7" t="str">
        <f t="shared" si="34"/>
        <v/>
      </c>
      <c r="T195" s="9"/>
      <c r="U195" s="3" t="str">
        <f t="shared" si="35"/>
        <v/>
      </c>
      <c r="V195" s="3" t="str">
        <f t="shared" si="36"/>
        <v/>
      </c>
      <c r="W195" s="3" t="str">
        <f t="shared" si="37"/>
        <v/>
      </c>
      <c r="X195" s="83" t="str">
        <f t="shared" si="38"/>
        <v/>
      </c>
      <c r="Y195" s="3" t="str">
        <f t="shared" si="39"/>
        <v/>
      </c>
      <c r="Z195" s="3" t="str">
        <f t="shared" si="40"/>
        <v/>
      </c>
      <c r="AA195" s="12" t="str">
        <f t="shared" si="41"/>
        <v/>
      </c>
      <c r="AB195" s="12" t="str">
        <f t="shared" si="42"/>
        <v/>
      </c>
      <c r="AC195" s="12" t="str">
        <f t="shared" si="43"/>
        <v/>
      </c>
      <c r="AD195" t="str">
        <f t="shared" si="44"/>
        <v/>
      </c>
      <c r="AE195" t="str">
        <f t="shared" si="45"/>
        <v/>
      </c>
      <c r="AF195" t="s">
        <v>343</v>
      </c>
    </row>
    <row r="196" spans="1:32" x14ac:dyDescent="0.25">
      <c r="A196" t="s">
        <v>0</v>
      </c>
      <c r="B196" t="s">
        <v>2</v>
      </c>
      <c r="C196" t="s">
        <v>1959</v>
      </c>
      <c r="D196" t="s">
        <v>1986</v>
      </c>
      <c r="E196" t="s">
        <v>697</v>
      </c>
      <c r="F196" s="2">
        <v>45407</v>
      </c>
      <c r="G196" t="s">
        <v>2382</v>
      </c>
      <c r="H196" t="s">
        <v>412</v>
      </c>
      <c r="I196" t="s">
        <v>192</v>
      </c>
      <c r="J196" s="5">
        <v>66868.72</v>
      </c>
      <c r="K196" s="5">
        <v>66868.72</v>
      </c>
      <c r="L196" s="5">
        <v>66868.72</v>
      </c>
      <c r="M196" s="5"/>
      <c r="N196"/>
      <c r="O196" s="38"/>
      <c r="P196" s="43"/>
      <c r="Q196" s="64"/>
      <c r="R196" s="8" t="str">
        <f t="shared" si="33"/>
        <v/>
      </c>
      <c r="S196" s="7" t="str">
        <f t="shared" si="34"/>
        <v/>
      </c>
      <c r="T196" s="9"/>
      <c r="U196" s="3" t="str">
        <f t="shared" si="35"/>
        <v/>
      </c>
      <c r="V196" s="3" t="str">
        <f t="shared" si="36"/>
        <v/>
      </c>
      <c r="W196" s="3" t="str">
        <f t="shared" si="37"/>
        <v/>
      </c>
      <c r="X196" s="83" t="str">
        <f t="shared" si="38"/>
        <v/>
      </c>
      <c r="Y196" s="3" t="str">
        <f t="shared" si="39"/>
        <v/>
      </c>
      <c r="Z196" s="3" t="str">
        <f t="shared" si="40"/>
        <v/>
      </c>
      <c r="AA196" s="12" t="str">
        <f t="shared" si="41"/>
        <v/>
      </c>
      <c r="AB196" s="12" t="str">
        <f t="shared" si="42"/>
        <v/>
      </c>
      <c r="AC196" s="12" t="str">
        <f t="shared" si="43"/>
        <v/>
      </c>
      <c r="AD196" t="str">
        <f t="shared" si="44"/>
        <v/>
      </c>
      <c r="AE196" t="str">
        <f t="shared" si="45"/>
        <v/>
      </c>
      <c r="AF196" t="s">
        <v>343</v>
      </c>
    </row>
    <row r="197" spans="1:32" x14ac:dyDescent="0.25">
      <c r="A197" t="s">
        <v>0</v>
      </c>
      <c r="B197" t="s">
        <v>2</v>
      </c>
      <c r="C197" t="s">
        <v>1959</v>
      </c>
      <c r="D197" t="s">
        <v>1986</v>
      </c>
      <c r="E197" t="s">
        <v>697</v>
      </c>
      <c r="F197" s="2">
        <v>45408</v>
      </c>
      <c r="G197" t="s">
        <v>2383</v>
      </c>
      <c r="H197" t="s">
        <v>412</v>
      </c>
      <c r="I197" t="s">
        <v>192</v>
      </c>
      <c r="J197" s="5">
        <v>450277.3</v>
      </c>
      <c r="K197" s="5">
        <v>450277.3</v>
      </c>
      <c r="L197" s="5">
        <v>450277.3</v>
      </c>
      <c r="M197" s="5"/>
      <c r="N197"/>
      <c r="O197" s="38"/>
      <c r="P197" s="43"/>
      <c r="Q197" s="64"/>
      <c r="R197" s="8" t="str">
        <f t="shared" si="33"/>
        <v/>
      </c>
      <c r="S197" s="7" t="str">
        <f t="shared" si="34"/>
        <v/>
      </c>
      <c r="T197" s="9"/>
      <c r="U197" s="3" t="str">
        <f t="shared" si="35"/>
        <v/>
      </c>
      <c r="V197" s="3" t="str">
        <f t="shared" si="36"/>
        <v/>
      </c>
      <c r="W197" s="3" t="str">
        <f t="shared" si="37"/>
        <v/>
      </c>
      <c r="X197" s="83" t="str">
        <f t="shared" si="38"/>
        <v/>
      </c>
      <c r="Y197" s="3" t="str">
        <f t="shared" si="39"/>
        <v/>
      </c>
      <c r="Z197" s="3" t="str">
        <f t="shared" si="40"/>
        <v/>
      </c>
      <c r="AA197" s="12" t="str">
        <f t="shared" si="41"/>
        <v/>
      </c>
      <c r="AB197" s="12" t="str">
        <f t="shared" si="42"/>
        <v/>
      </c>
      <c r="AC197" s="12" t="str">
        <f t="shared" si="43"/>
        <v/>
      </c>
      <c r="AD197" t="str">
        <f t="shared" si="44"/>
        <v/>
      </c>
      <c r="AE197" t="str">
        <f t="shared" si="45"/>
        <v/>
      </c>
      <c r="AF197" t="s">
        <v>343</v>
      </c>
    </row>
    <row r="198" spans="1:32" x14ac:dyDescent="0.25">
      <c r="A198" t="s">
        <v>0</v>
      </c>
      <c r="B198" t="s">
        <v>2</v>
      </c>
      <c r="C198" t="s">
        <v>1959</v>
      </c>
      <c r="D198" t="s">
        <v>1986</v>
      </c>
      <c r="E198" t="s">
        <v>697</v>
      </c>
      <c r="F198" s="2">
        <v>45408</v>
      </c>
      <c r="G198" t="s">
        <v>2384</v>
      </c>
      <c r="H198" t="s">
        <v>412</v>
      </c>
      <c r="I198" t="s">
        <v>192</v>
      </c>
      <c r="J198" s="5">
        <v>1165617.5900000001</v>
      </c>
      <c r="K198" s="5">
        <v>1165617.5900000001</v>
      </c>
      <c r="L198" s="5">
        <v>1165617.5900000001</v>
      </c>
      <c r="M198" s="5"/>
      <c r="N198"/>
      <c r="O198" s="38"/>
      <c r="P198" s="43"/>
      <c r="Q198" s="64"/>
      <c r="R198" s="8" t="str">
        <f t="shared" si="33"/>
        <v/>
      </c>
      <c r="S198" s="7" t="str">
        <f t="shared" si="34"/>
        <v/>
      </c>
      <c r="T198" s="9"/>
      <c r="U198" s="3" t="str">
        <f t="shared" si="35"/>
        <v/>
      </c>
      <c r="V198" s="3" t="str">
        <f t="shared" si="36"/>
        <v/>
      </c>
      <c r="W198" s="3" t="str">
        <f t="shared" si="37"/>
        <v/>
      </c>
      <c r="X198" s="83" t="str">
        <f t="shared" si="38"/>
        <v/>
      </c>
      <c r="Y198" s="3" t="str">
        <f t="shared" si="39"/>
        <v/>
      </c>
      <c r="Z198" s="3" t="str">
        <f t="shared" si="40"/>
        <v/>
      </c>
      <c r="AA198" s="12" t="str">
        <f t="shared" si="41"/>
        <v/>
      </c>
      <c r="AB198" s="12" t="str">
        <f t="shared" si="42"/>
        <v/>
      </c>
      <c r="AC198" s="12" t="str">
        <f t="shared" si="43"/>
        <v/>
      </c>
      <c r="AD198" t="str">
        <f t="shared" si="44"/>
        <v/>
      </c>
      <c r="AE198" t="str">
        <f t="shared" si="45"/>
        <v/>
      </c>
      <c r="AF198" t="s">
        <v>343</v>
      </c>
    </row>
    <row r="199" spans="1:32" x14ac:dyDescent="0.25">
      <c r="A199" t="s">
        <v>0</v>
      </c>
      <c r="B199" t="s">
        <v>2</v>
      </c>
      <c r="C199" t="s">
        <v>1959</v>
      </c>
      <c r="D199" t="s">
        <v>1986</v>
      </c>
      <c r="E199" t="s">
        <v>697</v>
      </c>
      <c r="F199" s="2">
        <v>45408</v>
      </c>
      <c r="G199" t="s">
        <v>2385</v>
      </c>
      <c r="H199" t="s">
        <v>412</v>
      </c>
      <c r="I199" t="s">
        <v>192</v>
      </c>
      <c r="J199" s="5">
        <v>767456.62</v>
      </c>
      <c r="K199" s="5">
        <v>767456.62</v>
      </c>
      <c r="L199" s="5">
        <v>767456.62</v>
      </c>
      <c r="M199" s="5"/>
      <c r="N199"/>
      <c r="O199" s="38"/>
      <c r="P199" s="43"/>
      <c r="Q199" s="64"/>
      <c r="R199" s="8" t="str">
        <f t="shared" si="33"/>
        <v/>
      </c>
      <c r="S199" s="7" t="str">
        <f t="shared" si="34"/>
        <v/>
      </c>
      <c r="T199" s="9"/>
      <c r="U199" s="3" t="str">
        <f t="shared" si="35"/>
        <v/>
      </c>
      <c r="V199" s="3" t="str">
        <f t="shared" si="36"/>
        <v/>
      </c>
      <c r="W199" s="3" t="str">
        <f t="shared" si="37"/>
        <v/>
      </c>
      <c r="X199" s="83" t="str">
        <f t="shared" si="38"/>
        <v/>
      </c>
      <c r="Y199" s="3" t="str">
        <f t="shared" si="39"/>
        <v/>
      </c>
      <c r="Z199" s="3" t="str">
        <f t="shared" si="40"/>
        <v/>
      </c>
      <c r="AA199" s="12" t="str">
        <f t="shared" si="41"/>
        <v/>
      </c>
      <c r="AB199" s="12" t="str">
        <f t="shared" si="42"/>
        <v/>
      </c>
      <c r="AC199" s="12" t="str">
        <f t="shared" si="43"/>
        <v/>
      </c>
      <c r="AD199" t="str">
        <f t="shared" si="44"/>
        <v/>
      </c>
      <c r="AE199" t="str">
        <f t="shared" si="45"/>
        <v/>
      </c>
      <c r="AF199" t="s">
        <v>343</v>
      </c>
    </row>
    <row r="200" spans="1:32" x14ac:dyDescent="0.25">
      <c r="A200" t="s">
        <v>0</v>
      </c>
      <c r="B200" t="s">
        <v>2</v>
      </c>
      <c r="C200" t="s">
        <v>1959</v>
      </c>
      <c r="D200" t="s">
        <v>1986</v>
      </c>
      <c r="E200" t="s">
        <v>697</v>
      </c>
      <c r="F200" s="2">
        <v>45408</v>
      </c>
      <c r="G200" t="s">
        <v>2386</v>
      </c>
      <c r="H200" t="s">
        <v>412</v>
      </c>
      <c r="I200" t="s">
        <v>192</v>
      </c>
      <c r="J200" s="5">
        <v>581983.75</v>
      </c>
      <c r="K200" s="5">
        <v>581983.75</v>
      </c>
      <c r="L200" s="5">
        <v>581983.75</v>
      </c>
      <c r="M200" s="5"/>
      <c r="N200"/>
      <c r="O200" s="38"/>
      <c r="P200" s="43"/>
      <c r="Q200" s="64"/>
      <c r="R200" s="8" t="str">
        <f t="shared" ref="R200:R263" si="46">IFERROR(VLOOKUP(Q200,CTASPresup,2,0),"")</f>
        <v/>
      </c>
      <c r="S200" s="7" t="str">
        <f t="shared" ref="S200:S263" si="47">IF(AND(O200&lt;&gt;"",P200&lt;&gt;""),1,"")</f>
        <v/>
      </c>
      <c r="T200" s="9"/>
      <c r="U200" s="3" t="str">
        <f t="shared" ref="U200:U263" si="48">IF(OR(O200="X",P200&lt;&gt;""),A200,"")</f>
        <v/>
      </c>
      <c r="V200" s="3" t="str">
        <f t="shared" ref="V200:V263" si="49">IF(OR(O200="X",P200&lt;&gt;""),B200,"")</f>
        <v/>
      </c>
      <c r="W200" s="3" t="str">
        <f t="shared" ref="W200:W263" si="50">IF(OR(O200="X",P200&lt;&gt;""),E200,"")</f>
        <v/>
      </c>
      <c r="X200" s="83" t="str">
        <f t="shared" ref="X200:X263" si="51">IF(OR(P200="X",Q200&lt;&gt;""),F200,"")</f>
        <v/>
      </c>
      <c r="Y200" s="3" t="str">
        <f t="shared" ref="Y200:Y263" si="52">IF(OR(O200="X",P200&lt;&gt;""),G200,"")</f>
        <v/>
      </c>
      <c r="Z200" s="3" t="str">
        <f t="shared" ref="Z200:Z263" si="53">IF(OR(O200="X",P200&lt;&gt;""),H200,"")</f>
        <v/>
      </c>
      <c r="AA200" s="12" t="str">
        <f t="shared" ref="AA200:AA263" si="54">IF(OR(O200="X",P200&lt;&gt;""),J200,"")</f>
        <v/>
      </c>
      <c r="AB200" s="12" t="str">
        <f t="shared" ref="AB200:AB263" si="55">IF(O200="X",K200,"")</f>
        <v/>
      </c>
      <c r="AC200" s="12" t="str">
        <f t="shared" ref="AC200:AC263" si="56">IF(P200&gt;0,P200,"")</f>
        <v/>
      </c>
      <c r="AD200" t="str">
        <f t="shared" ref="AD200:AD263" si="57">IF(OR(O200="X",P200&gt;0),Q200,"")</f>
        <v/>
      </c>
      <c r="AE200" t="str">
        <f t="shared" ref="AE200:AE263" si="58">IF(OR(O200="X",P200&lt;&gt;""),R200,"")</f>
        <v/>
      </c>
      <c r="AF200" t="s">
        <v>343</v>
      </c>
    </row>
    <row r="201" spans="1:32" x14ac:dyDescent="0.25">
      <c r="A201" t="s">
        <v>0</v>
      </c>
      <c r="B201" t="s">
        <v>2</v>
      </c>
      <c r="C201" t="s">
        <v>1959</v>
      </c>
      <c r="D201" t="s">
        <v>1986</v>
      </c>
      <c r="E201" t="s">
        <v>697</v>
      </c>
      <c r="F201" s="2">
        <v>45408</v>
      </c>
      <c r="G201" t="s">
        <v>2387</v>
      </c>
      <c r="H201" t="s">
        <v>412</v>
      </c>
      <c r="I201" t="s">
        <v>192</v>
      </c>
      <c r="J201" s="5">
        <v>53172.74</v>
      </c>
      <c r="K201" s="5">
        <v>53172.74</v>
      </c>
      <c r="L201" s="5">
        <v>53172.74</v>
      </c>
      <c r="M201" s="5"/>
      <c r="N201"/>
      <c r="O201" s="38"/>
      <c r="P201" s="43"/>
      <c r="Q201" s="64"/>
      <c r="R201" s="8" t="str">
        <f t="shared" si="46"/>
        <v/>
      </c>
      <c r="S201" s="7" t="str">
        <f t="shared" si="47"/>
        <v/>
      </c>
      <c r="T201" s="9"/>
      <c r="U201" s="3" t="str">
        <f t="shared" si="48"/>
        <v/>
      </c>
      <c r="V201" s="3" t="str">
        <f t="shared" si="49"/>
        <v/>
      </c>
      <c r="W201" s="3" t="str">
        <f t="shared" si="50"/>
        <v/>
      </c>
      <c r="X201" s="83" t="str">
        <f t="shared" si="51"/>
        <v/>
      </c>
      <c r="Y201" s="3" t="str">
        <f t="shared" si="52"/>
        <v/>
      </c>
      <c r="Z201" s="3" t="str">
        <f t="shared" si="53"/>
        <v/>
      </c>
      <c r="AA201" s="12" t="str">
        <f t="shared" si="54"/>
        <v/>
      </c>
      <c r="AB201" s="12" t="str">
        <f t="shared" si="55"/>
        <v/>
      </c>
      <c r="AC201" s="12" t="str">
        <f t="shared" si="56"/>
        <v/>
      </c>
      <c r="AD201" t="str">
        <f t="shared" si="57"/>
        <v/>
      </c>
      <c r="AE201" t="str">
        <f t="shared" si="58"/>
        <v/>
      </c>
      <c r="AF201" t="s">
        <v>343</v>
      </c>
    </row>
    <row r="202" spans="1:32" x14ac:dyDescent="0.25">
      <c r="A202" t="s">
        <v>0</v>
      </c>
      <c r="B202" t="s">
        <v>2</v>
      </c>
      <c r="C202" t="s">
        <v>1959</v>
      </c>
      <c r="D202" t="s">
        <v>2388</v>
      </c>
      <c r="E202" t="s">
        <v>2389</v>
      </c>
      <c r="F202" s="2">
        <v>45399</v>
      </c>
      <c r="G202" t="s">
        <v>2390</v>
      </c>
      <c r="H202" t="s">
        <v>412</v>
      </c>
      <c r="I202" t="s">
        <v>404</v>
      </c>
      <c r="J202" s="5">
        <v>100000</v>
      </c>
      <c r="K202" s="5">
        <v>100000</v>
      </c>
      <c r="L202" s="5">
        <v>100000</v>
      </c>
      <c r="M202" s="5"/>
      <c r="N202"/>
      <c r="O202" s="38"/>
      <c r="P202" s="43"/>
      <c r="Q202" s="64"/>
      <c r="R202" s="8" t="str">
        <f t="shared" si="46"/>
        <v/>
      </c>
      <c r="S202" s="7" t="str">
        <f t="shared" si="47"/>
        <v/>
      </c>
      <c r="T202" s="9"/>
      <c r="U202" s="3" t="str">
        <f t="shared" si="48"/>
        <v/>
      </c>
      <c r="V202" s="3" t="str">
        <f t="shared" si="49"/>
        <v/>
      </c>
      <c r="W202" s="3" t="str">
        <f t="shared" si="50"/>
        <v/>
      </c>
      <c r="X202" s="83" t="str">
        <f t="shared" si="51"/>
        <v/>
      </c>
      <c r="Y202" s="3" t="str">
        <f t="shared" si="52"/>
        <v/>
      </c>
      <c r="Z202" s="3" t="str">
        <f t="shared" si="53"/>
        <v/>
      </c>
      <c r="AA202" s="12" t="str">
        <f t="shared" si="54"/>
        <v/>
      </c>
      <c r="AB202" s="12" t="str">
        <f t="shared" si="55"/>
        <v/>
      </c>
      <c r="AC202" s="12" t="str">
        <f t="shared" si="56"/>
        <v/>
      </c>
      <c r="AD202" t="str">
        <f t="shared" si="57"/>
        <v/>
      </c>
      <c r="AE202" t="str">
        <f t="shared" si="58"/>
        <v/>
      </c>
      <c r="AF202" t="s">
        <v>343</v>
      </c>
    </row>
    <row r="203" spans="1:32" x14ac:dyDescent="0.25">
      <c r="A203" t="s">
        <v>0</v>
      </c>
      <c r="B203" t="s">
        <v>2</v>
      </c>
      <c r="C203" t="s">
        <v>1959</v>
      </c>
      <c r="D203" t="s">
        <v>1987</v>
      </c>
      <c r="E203" t="s">
        <v>12</v>
      </c>
      <c r="F203" s="2">
        <v>44147</v>
      </c>
      <c r="G203" t="s">
        <v>96</v>
      </c>
      <c r="H203" t="s">
        <v>175</v>
      </c>
      <c r="I203" t="s">
        <v>192</v>
      </c>
      <c r="J203" s="5">
        <v>455164</v>
      </c>
      <c r="K203" s="5">
        <v>455164</v>
      </c>
      <c r="L203" s="5">
        <v>455164</v>
      </c>
      <c r="M203" s="5"/>
      <c r="N203"/>
      <c r="O203" s="38"/>
      <c r="P203" s="43"/>
      <c r="Q203" s="64"/>
      <c r="R203" s="8" t="str">
        <f t="shared" si="46"/>
        <v/>
      </c>
      <c r="S203" s="7" t="str">
        <f t="shared" si="47"/>
        <v/>
      </c>
      <c r="T203" s="9"/>
      <c r="U203" s="3" t="str">
        <f t="shared" si="48"/>
        <v/>
      </c>
      <c r="V203" s="3" t="str">
        <f t="shared" si="49"/>
        <v/>
      </c>
      <c r="W203" s="3" t="str">
        <f t="shared" si="50"/>
        <v/>
      </c>
      <c r="X203" s="83" t="str">
        <f t="shared" si="51"/>
        <v/>
      </c>
      <c r="Y203" s="3" t="str">
        <f t="shared" si="52"/>
        <v/>
      </c>
      <c r="Z203" s="3" t="str">
        <f t="shared" si="53"/>
        <v/>
      </c>
      <c r="AA203" s="12" t="str">
        <f t="shared" si="54"/>
        <v/>
      </c>
      <c r="AB203" s="12" t="str">
        <f t="shared" si="55"/>
        <v/>
      </c>
      <c r="AC203" s="12" t="str">
        <f t="shared" si="56"/>
        <v/>
      </c>
      <c r="AD203" t="str">
        <f t="shared" si="57"/>
        <v/>
      </c>
      <c r="AE203" t="str">
        <f t="shared" si="58"/>
        <v/>
      </c>
      <c r="AF203" t="s">
        <v>343</v>
      </c>
    </row>
    <row r="204" spans="1:32" x14ac:dyDescent="0.25">
      <c r="A204" t="s">
        <v>0</v>
      </c>
      <c r="B204" t="s">
        <v>2</v>
      </c>
      <c r="C204" t="s">
        <v>1959</v>
      </c>
      <c r="D204" t="s">
        <v>1988</v>
      </c>
      <c r="E204" t="s">
        <v>24</v>
      </c>
      <c r="F204" s="2">
        <v>45103</v>
      </c>
      <c r="G204" t="s">
        <v>97</v>
      </c>
      <c r="H204" t="s">
        <v>175</v>
      </c>
      <c r="I204" t="s">
        <v>192</v>
      </c>
      <c r="J204" s="5">
        <v>10000</v>
      </c>
      <c r="K204" s="5">
        <v>10000</v>
      </c>
      <c r="L204" s="5">
        <v>10000</v>
      </c>
      <c r="M204" s="5"/>
      <c r="N204"/>
      <c r="O204" s="38"/>
      <c r="P204" s="43"/>
      <c r="Q204" s="64"/>
      <c r="R204" s="8" t="str">
        <f t="shared" si="46"/>
        <v/>
      </c>
      <c r="S204" s="7" t="str">
        <f t="shared" si="47"/>
        <v/>
      </c>
      <c r="T204" s="9"/>
      <c r="U204" s="3" t="str">
        <f t="shared" si="48"/>
        <v/>
      </c>
      <c r="V204" s="3" t="str">
        <f t="shared" si="49"/>
        <v/>
      </c>
      <c r="W204" s="3" t="str">
        <f t="shared" si="50"/>
        <v/>
      </c>
      <c r="X204" s="83" t="str">
        <f t="shared" si="51"/>
        <v/>
      </c>
      <c r="Y204" s="3" t="str">
        <f t="shared" si="52"/>
        <v/>
      </c>
      <c r="Z204" s="3" t="str">
        <f t="shared" si="53"/>
        <v/>
      </c>
      <c r="AA204" s="12" t="str">
        <f t="shared" si="54"/>
        <v/>
      </c>
      <c r="AB204" s="12" t="str">
        <f t="shared" si="55"/>
        <v/>
      </c>
      <c r="AC204" s="12" t="str">
        <f t="shared" si="56"/>
        <v/>
      </c>
      <c r="AD204" t="str">
        <f t="shared" si="57"/>
        <v/>
      </c>
      <c r="AE204" t="str">
        <f t="shared" si="58"/>
        <v/>
      </c>
      <c r="AF204" t="s">
        <v>343</v>
      </c>
    </row>
    <row r="205" spans="1:32" x14ac:dyDescent="0.25">
      <c r="A205" t="s">
        <v>0</v>
      </c>
      <c r="B205" t="s">
        <v>2</v>
      </c>
      <c r="C205" t="s">
        <v>1959</v>
      </c>
      <c r="D205" t="s">
        <v>1988</v>
      </c>
      <c r="E205" t="s">
        <v>24</v>
      </c>
      <c r="F205" s="2">
        <v>45365</v>
      </c>
      <c r="G205" t="s">
        <v>1696</v>
      </c>
      <c r="H205" t="s">
        <v>178</v>
      </c>
      <c r="I205" t="s">
        <v>404</v>
      </c>
      <c r="J205" s="5">
        <v>5000</v>
      </c>
      <c r="K205" s="5">
        <v>5000</v>
      </c>
      <c r="L205" s="5">
        <v>5000</v>
      </c>
      <c r="M205" s="5"/>
      <c r="N205"/>
      <c r="O205" s="38"/>
      <c r="P205" s="43"/>
      <c r="Q205" s="64"/>
      <c r="R205" s="8" t="str">
        <f t="shared" si="46"/>
        <v/>
      </c>
      <c r="S205" s="7" t="str">
        <f t="shared" si="47"/>
        <v/>
      </c>
      <c r="T205" s="9"/>
      <c r="U205" s="3" t="str">
        <f t="shared" si="48"/>
        <v/>
      </c>
      <c r="V205" s="3" t="str">
        <f t="shared" si="49"/>
        <v/>
      </c>
      <c r="W205" s="3" t="str">
        <f t="shared" si="50"/>
        <v/>
      </c>
      <c r="X205" s="83" t="str">
        <f t="shared" si="51"/>
        <v/>
      </c>
      <c r="Y205" s="3" t="str">
        <f t="shared" si="52"/>
        <v/>
      </c>
      <c r="Z205" s="3" t="str">
        <f t="shared" si="53"/>
        <v/>
      </c>
      <c r="AA205" s="12" t="str">
        <f t="shared" si="54"/>
        <v/>
      </c>
      <c r="AB205" s="12" t="str">
        <f t="shared" si="55"/>
        <v/>
      </c>
      <c r="AC205" s="12" t="str">
        <f t="shared" si="56"/>
        <v/>
      </c>
      <c r="AD205" t="str">
        <f t="shared" si="57"/>
        <v/>
      </c>
      <c r="AE205" t="str">
        <f t="shared" si="58"/>
        <v/>
      </c>
      <c r="AF205" t="s">
        <v>343</v>
      </c>
    </row>
    <row r="206" spans="1:32" x14ac:dyDescent="0.25">
      <c r="A206" t="s">
        <v>0</v>
      </c>
      <c r="B206" t="s">
        <v>2</v>
      </c>
      <c r="C206" t="s">
        <v>1959</v>
      </c>
      <c r="D206" t="s">
        <v>1988</v>
      </c>
      <c r="E206" t="s">
        <v>24</v>
      </c>
      <c r="F206" s="2">
        <v>45377</v>
      </c>
      <c r="G206" t="s">
        <v>2161</v>
      </c>
      <c r="H206" t="s">
        <v>178</v>
      </c>
      <c r="I206" t="s">
        <v>404</v>
      </c>
      <c r="J206" s="5">
        <v>5000</v>
      </c>
      <c r="K206" s="5">
        <v>5000</v>
      </c>
      <c r="L206" s="5">
        <v>5000</v>
      </c>
      <c r="M206" s="5"/>
      <c r="N206"/>
      <c r="O206" s="38"/>
      <c r="P206" s="43"/>
      <c r="Q206" s="64"/>
      <c r="R206" s="8" t="str">
        <f t="shared" si="46"/>
        <v/>
      </c>
      <c r="S206" s="7" t="str">
        <f t="shared" si="47"/>
        <v/>
      </c>
      <c r="T206" s="9"/>
      <c r="U206" s="3" t="str">
        <f t="shared" si="48"/>
        <v/>
      </c>
      <c r="V206" s="3" t="str">
        <f t="shared" si="49"/>
        <v/>
      </c>
      <c r="W206" s="3" t="str">
        <f t="shared" si="50"/>
        <v/>
      </c>
      <c r="X206" s="83" t="str">
        <f t="shared" si="51"/>
        <v/>
      </c>
      <c r="Y206" s="3" t="str">
        <f t="shared" si="52"/>
        <v/>
      </c>
      <c r="Z206" s="3" t="str">
        <f t="shared" si="53"/>
        <v/>
      </c>
      <c r="AA206" s="12" t="str">
        <f t="shared" si="54"/>
        <v/>
      </c>
      <c r="AB206" s="12" t="str">
        <f t="shared" si="55"/>
        <v/>
      </c>
      <c r="AC206" s="12" t="str">
        <f t="shared" si="56"/>
        <v/>
      </c>
      <c r="AD206" t="str">
        <f t="shared" si="57"/>
        <v/>
      </c>
      <c r="AE206" t="str">
        <f t="shared" si="58"/>
        <v/>
      </c>
      <c r="AF206" t="s">
        <v>343</v>
      </c>
    </row>
    <row r="207" spans="1:32" x14ac:dyDescent="0.25">
      <c r="A207" t="s">
        <v>0</v>
      </c>
      <c r="B207" t="s">
        <v>2</v>
      </c>
      <c r="C207" t="s">
        <v>1959</v>
      </c>
      <c r="D207" t="s">
        <v>1988</v>
      </c>
      <c r="E207" t="s">
        <v>24</v>
      </c>
      <c r="F207" s="2">
        <v>45377</v>
      </c>
      <c r="G207" t="s">
        <v>2162</v>
      </c>
      <c r="H207" t="s">
        <v>178</v>
      </c>
      <c r="I207" t="s">
        <v>404</v>
      </c>
      <c r="J207" s="5">
        <v>5000</v>
      </c>
      <c r="K207" s="5">
        <v>5000</v>
      </c>
      <c r="L207" s="5">
        <v>5000</v>
      </c>
      <c r="M207" s="5"/>
      <c r="N207"/>
      <c r="O207" s="38"/>
      <c r="P207" s="43"/>
      <c r="Q207" s="64"/>
      <c r="R207" s="8" t="str">
        <f t="shared" si="46"/>
        <v/>
      </c>
      <c r="S207" s="7" t="str">
        <f t="shared" si="47"/>
        <v/>
      </c>
      <c r="T207" s="9"/>
      <c r="U207" s="3" t="str">
        <f t="shared" si="48"/>
        <v/>
      </c>
      <c r="V207" s="3" t="str">
        <f t="shared" si="49"/>
        <v/>
      </c>
      <c r="W207" s="3" t="str">
        <f t="shared" si="50"/>
        <v/>
      </c>
      <c r="X207" s="83" t="str">
        <f t="shared" si="51"/>
        <v/>
      </c>
      <c r="Y207" s="3" t="str">
        <f t="shared" si="52"/>
        <v/>
      </c>
      <c r="Z207" s="3" t="str">
        <f t="shared" si="53"/>
        <v/>
      </c>
      <c r="AA207" s="12" t="str">
        <f t="shared" si="54"/>
        <v/>
      </c>
      <c r="AB207" s="12" t="str">
        <f t="shared" si="55"/>
        <v/>
      </c>
      <c r="AC207" s="12" t="str">
        <f t="shared" si="56"/>
        <v/>
      </c>
      <c r="AD207" t="str">
        <f t="shared" si="57"/>
        <v/>
      </c>
      <c r="AE207" t="str">
        <f t="shared" si="58"/>
        <v/>
      </c>
      <c r="AF207" t="s">
        <v>343</v>
      </c>
    </row>
    <row r="208" spans="1:32" x14ac:dyDescent="0.25">
      <c r="A208" t="s">
        <v>0</v>
      </c>
      <c r="B208" t="s">
        <v>2</v>
      </c>
      <c r="C208" t="s">
        <v>1959</v>
      </c>
      <c r="D208" t="s">
        <v>1988</v>
      </c>
      <c r="E208" t="s">
        <v>24</v>
      </c>
      <c r="F208" s="2">
        <v>45402</v>
      </c>
      <c r="G208" t="s">
        <v>2391</v>
      </c>
      <c r="H208" t="s">
        <v>176</v>
      </c>
      <c r="I208" t="s">
        <v>404</v>
      </c>
      <c r="J208" s="5">
        <v>15000</v>
      </c>
      <c r="K208" s="5">
        <v>15000</v>
      </c>
      <c r="L208" s="5">
        <v>15000</v>
      </c>
      <c r="M208" s="5"/>
      <c r="N208"/>
      <c r="O208" s="38"/>
      <c r="P208" s="43"/>
      <c r="Q208" s="64"/>
      <c r="R208" s="8" t="str">
        <f t="shared" si="46"/>
        <v/>
      </c>
      <c r="S208" s="7" t="str">
        <f t="shared" si="47"/>
        <v/>
      </c>
      <c r="T208" s="9"/>
      <c r="U208" s="3" t="str">
        <f t="shared" si="48"/>
        <v/>
      </c>
      <c r="V208" s="3" t="str">
        <f t="shared" si="49"/>
        <v/>
      </c>
      <c r="W208" s="3" t="str">
        <f t="shared" si="50"/>
        <v/>
      </c>
      <c r="X208" s="83" t="str">
        <f t="shared" si="51"/>
        <v/>
      </c>
      <c r="Y208" s="3" t="str">
        <f t="shared" si="52"/>
        <v/>
      </c>
      <c r="Z208" s="3" t="str">
        <f t="shared" si="53"/>
        <v/>
      </c>
      <c r="AA208" s="12" t="str">
        <f t="shared" si="54"/>
        <v/>
      </c>
      <c r="AB208" s="12" t="str">
        <f t="shared" si="55"/>
        <v/>
      </c>
      <c r="AC208" s="12" t="str">
        <f t="shared" si="56"/>
        <v/>
      </c>
      <c r="AD208" t="str">
        <f t="shared" si="57"/>
        <v/>
      </c>
      <c r="AE208" t="str">
        <f t="shared" si="58"/>
        <v/>
      </c>
      <c r="AF208" t="s">
        <v>343</v>
      </c>
    </row>
    <row r="209" spans="1:32" x14ac:dyDescent="0.25">
      <c r="A209" t="s">
        <v>0</v>
      </c>
      <c r="B209" t="s">
        <v>2</v>
      </c>
      <c r="C209" t="s">
        <v>1959</v>
      </c>
      <c r="D209" t="s">
        <v>1988</v>
      </c>
      <c r="E209" t="s">
        <v>24</v>
      </c>
      <c r="F209" s="2">
        <v>45405</v>
      </c>
      <c r="G209" t="s">
        <v>2392</v>
      </c>
      <c r="H209" t="s">
        <v>176</v>
      </c>
      <c r="I209" t="s">
        <v>404</v>
      </c>
      <c r="J209" s="5">
        <v>5000</v>
      </c>
      <c r="K209" s="5">
        <v>5000</v>
      </c>
      <c r="L209" s="5">
        <v>5000</v>
      </c>
      <c r="M209" s="5"/>
      <c r="N209"/>
      <c r="O209" s="38"/>
      <c r="P209" s="43"/>
      <c r="Q209" s="64"/>
      <c r="R209" s="8" t="str">
        <f t="shared" si="46"/>
        <v/>
      </c>
      <c r="S209" s="7" t="str">
        <f t="shared" si="47"/>
        <v/>
      </c>
      <c r="T209" s="9"/>
      <c r="U209" s="3" t="str">
        <f t="shared" si="48"/>
        <v/>
      </c>
      <c r="V209" s="3" t="str">
        <f t="shared" si="49"/>
        <v/>
      </c>
      <c r="W209" s="3" t="str">
        <f t="shared" si="50"/>
        <v/>
      </c>
      <c r="X209" s="83" t="str">
        <f t="shared" si="51"/>
        <v/>
      </c>
      <c r="Y209" s="3" t="str">
        <f t="shared" si="52"/>
        <v/>
      </c>
      <c r="Z209" s="3" t="str">
        <f t="shared" si="53"/>
        <v/>
      </c>
      <c r="AA209" s="12" t="str">
        <f t="shared" si="54"/>
        <v/>
      </c>
      <c r="AB209" s="12" t="str">
        <f t="shared" si="55"/>
        <v/>
      </c>
      <c r="AC209" s="12" t="str">
        <f t="shared" si="56"/>
        <v/>
      </c>
      <c r="AD209" t="str">
        <f t="shared" si="57"/>
        <v/>
      </c>
      <c r="AE209" t="str">
        <f t="shared" si="58"/>
        <v/>
      </c>
      <c r="AF209" t="s">
        <v>343</v>
      </c>
    </row>
    <row r="210" spans="1:32" x14ac:dyDescent="0.25">
      <c r="A210" t="s">
        <v>0</v>
      </c>
      <c r="B210" t="s">
        <v>2</v>
      </c>
      <c r="C210" t="s">
        <v>1959</v>
      </c>
      <c r="D210" t="s">
        <v>2300</v>
      </c>
      <c r="E210" t="s">
        <v>2301</v>
      </c>
      <c r="F210" s="2">
        <v>45401</v>
      </c>
      <c r="G210" t="s">
        <v>2393</v>
      </c>
      <c r="H210" t="s">
        <v>176</v>
      </c>
      <c r="I210" t="s">
        <v>404</v>
      </c>
      <c r="J210" s="5">
        <v>43800</v>
      </c>
      <c r="K210" s="5">
        <v>43800</v>
      </c>
      <c r="L210" s="5">
        <v>43800</v>
      </c>
      <c r="M210" s="5"/>
      <c r="N210"/>
      <c r="O210" s="38"/>
      <c r="P210" s="43"/>
      <c r="Q210" s="64"/>
      <c r="R210" s="8" t="str">
        <f t="shared" si="46"/>
        <v/>
      </c>
      <c r="S210" s="7" t="str">
        <f t="shared" si="47"/>
        <v/>
      </c>
      <c r="T210" s="9"/>
      <c r="U210" s="3" t="str">
        <f t="shared" si="48"/>
        <v/>
      </c>
      <c r="V210" s="3" t="str">
        <f t="shared" si="49"/>
        <v/>
      </c>
      <c r="W210" s="3" t="str">
        <f t="shared" si="50"/>
        <v/>
      </c>
      <c r="X210" s="83" t="str">
        <f t="shared" si="51"/>
        <v/>
      </c>
      <c r="Y210" s="3" t="str">
        <f t="shared" si="52"/>
        <v/>
      </c>
      <c r="Z210" s="3" t="str">
        <f t="shared" si="53"/>
        <v/>
      </c>
      <c r="AA210" s="12" t="str">
        <f t="shared" si="54"/>
        <v/>
      </c>
      <c r="AB210" s="12" t="str">
        <f t="shared" si="55"/>
        <v/>
      </c>
      <c r="AC210" s="12" t="str">
        <f t="shared" si="56"/>
        <v/>
      </c>
      <c r="AD210" t="str">
        <f t="shared" si="57"/>
        <v/>
      </c>
      <c r="AE210" t="str">
        <f t="shared" si="58"/>
        <v/>
      </c>
      <c r="AF210" t="s">
        <v>343</v>
      </c>
    </row>
    <row r="211" spans="1:32" x14ac:dyDescent="0.25">
      <c r="A211" t="s">
        <v>0</v>
      </c>
      <c r="B211" t="s">
        <v>2</v>
      </c>
      <c r="C211" t="s">
        <v>1959</v>
      </c>
      <c r="D211" t="s">
        <v>2300</v>
      </c>
      <c r="E211" t="s">
        <v>2301</v>
      </c>
      <c r="F211" s="2">
        <v>45404</v>
      </c>
      <c r="G211" t="s">
        <v>2394</v>
      </c>
      <c r="H211" t="s">
        <v>412</v>
      </c>
      <c r="I211" t="s">
        <v>404</v>
      </c>
      <c r="J211" s="5">
        <v>43800</v>
      </c>
      <c r="K211" s="5">
        <v>43800</v>
      </c>
      <c r="L211" s="5">
        <v>43800</v>
      </c>
      <c r="M211" s="5"/>
      <c r="N211"/>
      <c r="O211" s="38"/>
      <c r="P211" s="43"/>
      <c r="Q211" s="64"/>
      <c r="R211" s="8" t="str">
        <f t="shared" si="46"/>
        <v/>
      </c>
      <c r="S211" s="7" t="str">
        <f t="shared" si="47"/>
        <v/>
      </c>
      <c r="T211" s="9"/>
      <c r="U211" s="3" t="str">
        <f t="shared" si="48"/>
        <v/>
      </c>
      <c r="V211" s="3" t="str">
        <f t="shared" si="49"/>
        <v/>
      </c>
      <c r="W211" s="3" t="str">
        <f t="shared" si="50"/>
        <v/>
      </c>
      <c r="X211" s="83" t="str">
        <f t="shared" si="51"/>
        <v/>
      </c>
      <c r="Y211" s="3" t="str">
        <f t="shared" si="52"/>
        <v/>
      </c>
      <c r="Z211" s="3" t="str">
        <f t="shared" si="53"/>
        <v/>
      </c>
      <c r="AA211" s="12" t="str">
        <f t="shared" si="54"/>
        <v/>
      </c>
      <c r="AB211" s="12" t="str">
        <f t="shared" si="55"/>
        <v/>
      </c>
      <c r="AC211" s="12" t="str">
        <f t="shared" si="56"/>
        <v/>
      </c>
      <c r="AD211" t="str">
        <f t="shared" si="57"/>
        <v/>
      </c>
      <c r="AE211" t="str">
        <f t="shared" si="58"/>
        <v/>
      </c>
      <c r="AF211" t="s">
        <v>343</v>
      </c>
    </row>
    <row r="212" spans="1:32" x14ac:dyDescent="0.25">
      <c r="A212" t="s">
        <v>0</v>
      </c>
      <c r="B212" t="s">
        <v>2</v>
      </c>
      <c r="C212" t="s">
        <v>1959</v>
      </c>
      <c r="D212" t="s">
        <v>102</v>
      </c>
      <c r="E212" t="s">
        <v>2163</v>
      </c>
      <c r="F212" s="2">
        <v>45384</v>
      </c>
      <c r="G212" t="s">
        <v>2164</v>
      </c>
      <c r="H212" t="s">
        <v>176</v>
      </c>
      <c r="I212" t="s">
        <v>404</v>
      </c>
      <c r="J212" s="5">
        <v>3500</v>
      </c>
      <c r="K212" s="5">
        <v>3500</v>
      </c>
      <c r="L212" s="5">
        <v>3500</v>
      </c>
      <c r="M212" s="5"/>
      <c r="N212"/>
      <c r="O212" s="38"/>
      <c r="P212" s="43"/>
      <c r="Q212" s="64"/>
      <c r="R212" s="8" t="str">
        <f t="shared" si="46"/>
        <v/>
      </c>
      <c r="S212" s="7" t="str">
        <f t="shared" si="47"/>
        <v/>
      </c>
      <c r="T212" s="9"/>
      <c r="U212" s="3" t="str">
        <f t="shared" si="48"/>
        <v/>
      </c>
      <c r="V212" s="3" t="str">
        <f t="shared" si="49"/>
        <v/>
      </c>
      <c r="W212" s="3" t="str">
        <f t="shared" si="50"/>
        <v/>
      </c>
      <c r="X212" s="83" t="str">
        <f t="shared" si="51"/>
        <v/>
      </c>
      <c r="Y212" s="3" t="str">
        <f t="shared" si="52"/>
        <v/>
      </c>
      <c r="Z212" s="3" t="str">
        <f t="shared" si="53"/>
        <v/>
      </c>
      <c r="AA212" s="12" t="str">
        <f t="shared" si="54"/>
        <v/>
      </c>
      <c r="AB212" s="12" t="str">
        <f t="shared" si="55"/>
        <v/>
      </c>
      <c r="AC212" s="12" t="str">
        <f t="shared" si="56"/>
        <v/>
      </c>
      <c r="AD212" t="str">
        <f t="shared" si="57"/>
        <v/>
      </c>
      <c r="AE212" t="str">
        <f t="shared" si="58"/>
        <v/>
      </c>
      <c r="AF212" t="s">
        <v>343</v>
      </c>
    </row>
    <row r="213" spans="1:32" x14ac:dyDescent="0.25">
      <c r="A213" t="s">
        <v>0</v>
      </c>
      <c r="B213" t="s">
        <v>2</v>
      </c>
      <c r="C213" t="s">
        <v>1959</v>
      </c>
      <c r="D213" t="s">
        <v>1989</v>
      </c>
      <c r="E213" t="s">
        <v>504</v>
      </c>
      <c r="F213" s="2">
        <v>45292</v>
      </c>
      <c r="G213" t="s">
        <v>505</v>
      </c>
      <c r="H213" t="s">
        <v>177</v>
      </c>
      <c r="I213" t="s">
        <v>404</v>
      </c>
      <c r="J213" s="5">
        <v>17910</v>
      </c>
      <c r="K213" s="5">
        <v>17910</v>
      </c>
      <c r="L213" s="5">
        <v>17910</v>
      </c>
      <c r="M213" s="5"/>
      <c r="N213"/>
      <c r="O213" s="38"/>
      <c r="P213" s="43"/>
      <c r="Q213" s="64"/>
      <c r="R213" s="8" t="str">
        <f t="shared" si="46"/>
        <v/>
      </c>
      <c r="S213" s="7" t="str">
        <f t="shared" si="47"/>
        <v/>
      </c>
      <c r="T213" s="9"/>
      <c r="U213" s="3" t="str">
        <f t="shared" si="48"/>
        <v/>
      </c>
      <c r="V213" s="3" t="str">
        <f t="shared" si="49"/>
        <v/>
      </c>
      <c r="W213" s="3" t="str">
        <f t="shared" si="50"/>
        <v/>
      </c>
      <c r="X213" s="83" t="str">
        <f t="shared" si="51"/>
        <v/>
      </c>
      <c r="Y213" s="3" t="str">
        <f t="shared" si="52"/>
        <v/>
      </c>
      <c r="Z213" s="3" t="str">
        <f t="shared" si="53"/>
        <v/>
      </c>
      <c r="AA213" s="12" t="str">
        <f t="shared" si="54"/>
        <v/>
      </c>
      <c r="AB213" s="12" t="str">
        <f t="shared" si="55"/>
        <v/>
      </c>
      <c r="AC213" s="12" t="str">
        <f t="shared" si="56"/>
        <v/>
      </c>
      <c r="AD213" t="str">
        <f t="shared" si="57"/>
        <v/>
      </c>
      <c r="AE213" t="str">
        <f t="shared" si="58"/>
        <v/>
      </c>
      <c r="AF213" t="s">
        <v>343</v>
      </c>
    </row>
    <row r="214" spans="1:32" x14ac:dyDescent="0.25">
      <c r="A214" t="s">
        <v>0</v>
      </c>
      <c r="B214" t="s">
        <v>2</v>
      </c>
      <c r="C214" t="s">
        <v>1959</v>
      </c>
      <c r="D214" t="s">
        <v>1990</v>
      </c>
      <c r="E214" t="s">
        <v>28</v>
      </c>
      <c r="F214" s="2">
        <v>45176</v>
      </c>
      <c r="G214" t="s">
        <v>341</v>
      </c>
      <c r="H214" t="s">
        <v>175</v>
      </c>
      <c r="I214" t="s">
        <v>404</v>
      </c>
      <c r="J214" s="5">
        <v>87912.05</v>
      </c>
      <c r="K214" s="5">
        <v>0.05</v>
      </c>
      <c r="L214" s="5">
        <v>87912.05</v>
      </c>
      <c r="M214" s="5"/>
      <c r="N214"/>
      <c r="O214" s="38"/>
      <c r="P214" s="43"/>
      <c r="Q214" s="64"/>
      <c r="R214" s="8" t="str">
        <f t="shared" si="46"/>
        <v/>
      </c>
      <c r="S214" s="7" t="str">
        <f t="shared" si="47"/>
        <v/>
      </c>
      <c r="T214" s="9"/>
      <c r="U214" s="3" t="str">
        <f t="shared" si="48"/>
        <v/>
      </c>
      <c r="V214" s="3" t="str">
        <f t="shared" si="49"/>
        <v/>
      </c>
      <c r="W214" s="3" t="str">
        <f t="shared" si="50"/>
        <v/>
      </c>
      <c r="X214" s="83" t="str">
        <f t="shared" si="51"/>
        <v/>
      </c>
      <c r="Y214" s="3" t="str">
        <f t="shared" si="52"/>
        <v/>
      </c>
      <c r="Z214" s="3" t="str">
        <f t="shared" si="53"/>
        <v/>
      </c>
      <c r="AA214" s="12" t="str">
        <f t="shared" si="54"/>
        <v/>
      </c>
      <c r="AB214" s="12" t="str">
        <f t="shared" si="55"/>
        <v/>
      </c>
      <c r="AC214" s="12" t="str">
        <f t="shared" si="56"/>
        <v/>
      </c>
      <c r="AD214" t="str">
        <f t="shared" si="57"/>
        <v/>
      </c>
      <c r="AE214" t="str">
        <f t="shared" si="58"/>
        <v/>
      </c>
      <c r="AF214" t="s">
        <v>343</v>
      </c>
    </row>
    <row r="215" spans="1:32" x14ac:dyDescent="0.25">
      <c r="A215" t="s">
        <v>0</v>
      </c>
      <c r="B215" t="s">
        <v>2</v>
      </c>
      <c r="C215" t="s">
        <v>1959</v>
      </c>
      <c r="D215" t="s">
        <v>1071</v>
      </c>
      <c r="E215" t="s">
        <v>22</v>
      </c>
      <c r="F215" s="2">
        <v>45100</v>
      </c>
      <c r="G215" t="s">
        <v>98</v>
      </c>
      <c r="H215" t="s">
        <v>175</v>
      </c>
      <c r="I215" t="s">
        <v>404</v>
      </c>
      <c r="J215" s="5">
        <v>10000</v>
      </c>
      <c r="K215" s="5">
        <v>10000</v>
      </c>
      <c r="L215" s="5">
        <v>10000</v>
      </c>
      <c r="M215" s="5"/>
      <c r="N215"/>
      <c r="O215" s="38"/>
      <c r="P215" s="43"/>
      <c r="Q215" s="64"/>
      <c r="R215" s="8" t="str">
        <f t="shared" si="46"/>
        <v/>
      </c>
      <c r="S215" s="7" t="str">
        <f t="shared" si="47"/>
        <v/>
      </c>
      <c r="T215" s="9"/>
      <c r="U215" s="3" t="str">
        <f t="shared" si="48"/>
        <v/>
      </c>
      <c r="V215" s="3" t="str">
        <f t="shared" si="49"/>
        <v/>
      </c>
      <c r="W215" s="3" t="str">
        <f t="shared" si="50"/>
        <v/>
      </c>
      <c r="X215" s="83" t="str">
        <f t="shared" si="51"/>
        <v/>
      </c>
      <c r="Y215" s="3" t="str">
        <f t="shared" si="52"/>
        <v/>
      </c>
      <c r="Z215" s="3" t="str">
        <f t="shared" si="53"/>
        <v/>
      </c>
      <c r="AA215" s="12" t="str">
        <f t="shared" si="54"/>
        <v/>
      </c>
      <c r="AB215" s="12" t="str">
        <f t="shared" si="55"/>
        <v/>
      </c>
      <c r="AC215" s="12" t="str">
        <f t="shared" si="56"/>
        <v/>
      </c>
      <c r="AD215" t="str">
        <f t="shared" si="57"/>
        <v/>
      </c>
      <c r="AE215" t="str">
        <f t="shared" si="58"/>
        <v/>
      </c>
      <c r="AF215" t="s">
        <v>343</v>
      </c>
    </row>
    <row r="216" spans="1:32" x14ac:dyDescent="0.25">
      <c r="A216" t="s">
        <v>0</v>
      </c>
      <c r="B216" t="s">
        <v>2</v>
      </c>
      <c r="C216" t="s">
        <v>1959</v>
      </c>
      <c r="D216" t="s">
        <v>1071</v>
      </c>
      <c r="E216" t="s">
        <v>22</v>
      </c>
      <c r="F216" s="2">
        <v>45101</v>
      </c>
      <c r="G216" t="s">
        <v>99</v>
      </c>
      <c r="H216" t="s">
        <v>175</v>
      </c>
      <c r="I216" t="s">
        <v>404</v>
      </c>
      <c r="J216" s="5">
        <v>7000</v>
      </c>
      <c r="K216" s="5">
        <v>7000</v>
      </c>
      <c r="L216" s="5">
        <v>7000</v>
      </c>
      <c r="M216" s="5"/>
      <c r="N216"/>
      <c r="O216" s="38"/>
      <c r="P216" s="43"/>
      <c r="Q216" s="64"/>
      <c r="R216" s="8" t="str">
        <f t="shared" si="46"/>
        <v/>
      </c>
      <c r="S216" s="7" t="str">
        <f t="shared" si="47"/>
        <v/>
      </c>
      <c r="T216" s="9"/>
      <c r="U216" s="3" t="str">
        <f t="shared" si="48"/>
        <v/>
      </c>
      <c r="V216" s="3" t="str">
        <f t="shared" si="49"/>
        <v/>
      </c>
      <c r="W216" s="3" t="str">
        <f t="shared" si="50"/>
        <v/>
      </c>
      <c r="X216" s="83" t="str">
        <f t="shared" si="51"/>
        <v/>
      </c>
      <c r="Y216" s="3" t="str">
        <f t="shared" si="52"/>
        <v/>
      </c>
      <c r="Z216" s="3" t="str">
        <f t="shared" si="53"/>
        <v/>
      </c>
      <c r="AA216" s="12" t="str">
        <f t="shared" si="54"/>
        <v/>
      </c>
      <c r="AB216" s="12" t="str">
        <f t="shared" si="55"/>
        <v/>
      </c>
      <c r="AC216" s="12" t="str">
        <f t="shared" si="56"/>
        <v/>
      </c>
      <c r="AD216" t="str">
        <f t="shared" si="57"/>
        <v/>
      </c>
      <c r="AE216" t="str">
        <f t="shared" si="58"/>
        <v/>
      </c>
      <c r="AF216" t="s">
        <v>343</v>
      </c>
    </row>
    <row r="217" spans="1:32" x14ac:dyDescent="0.25">
      <c r="A217" t="s">
        <v>0</v>
      </c>
      <c r="B217" t="s">
        <v>2</v>
      </c>
      <c r="C217" t="s">
        <v>1959</v>
      </c>
      <c r="D217" t="s">
        <v>1071</v>
      </c>
      <c r="E217" t="s">
        <v>22</v>
      </c>
      <c r="F217" s="2">
        <v>45104</v>
      </c>
      <c r="G217" t="s">
        <v>100</v>
      </c>
      <c r="H217" t="s">
        <v>175</v>
      </c>
      <c r="I217" t="s">
        <v>404</v>
      </c>
      <c r="J217" s="5">
        <v>10000</v>
      </c>
      <c r="K217" s="5">
        <v>10000</v>
      </c>
      <c r="L217" s="5">
        <v>10000</v>
      </c>
      <c r="M217" s="5"/>
      <c r="N217"/>
      <c r="O217" s="38"/>
      <c r="P217" s="43"/>
      <c r="Q217" s="64"/>
      <c r="R217" s="8" t="str">
        <f t="shared" si="46"/>
        <v/>
      </c>
      <c r="S217" s="7" t="str">
        <f t="shared" si="47"/>
        <v/>
      </c>
      <c r="T217" s="9"/>
      <c r="U217" s="3" t="str">
        <f t="shared" si="48"/>
        <v/>
      </c>
      <c r="V217" s="3" t="str">
        <f t="shared" si="49"/>
        <v/>
      </c>
      <c r="W217" s="3" t="str">
        <f t="shared" si="50"/>
        <v/>
      </c>
      <c r="X217" s="83" t="str">
        <f t="shared" si="51"/>
        <v/>
      </c>
      <c r="Y217" s="3" t="str">
        <f t="shared" si="52"/>
        <v/>
      </c>
      <c r="Z217" s="3" t="str">
        <f t="shared" si="53"/>
        <v/>
      </c>
      <c r="AA217" s="12" t="str">
        <f t="shared" si="54"/>
        <v/>
      </c>
      <c r="AB217" s="12" t="str">
        <f t="shared" si="55"/>
        <v/>
      </c>
      <c r="AC217" s="12" t="str">
        <f t="shared" si="56"/>
        <v/>
      </c>
      <c r="AD217" t="str">
        <f t="shared" si="57"/>
        <v/>
      </c>
      <c r="AE217" t="str">
        <f t="shared" si="58"/>
        <v/>
      </c>
      <c r="AF217" t="s">
        <v>343</v>
      </c>
    </row>
    <row r="218" spans="1:32" x14ac:dyDescent="0.25">
      <c r="A218" t="s">
        <v>0</v>
      </c>
      <c r="B218" t="s">
        <v>2</v>
      </c>
      <c r="C218" t="s">
        <v>1959</v>
      </c>
      <c r="D218" t="s">
        <v>1071</v>
      </c>
      <c r="E218" t="s">
        <v>22</v>
      </c>
      <c r="F218" s="2">
        <v>45105</v>
      </c>
      <c r="G218" t="s">
        <v>101</v>
      </c>
      <c r="H218" t="s">
        <v>175</v>
      </c>
      <c r="I218" t="s">
        <v>404</v>
      </c>
      <c r="J218" s="5">
        <v>5000</v>
      </c>
      <c r="K218" s="5">
        <v>5000</v>
      </c>
      <c r="L218" s="5">
        <v>5000</v>
      </c>
      <c r="M218" s="5"/>
      <c r="N218"/>
      <c r="O218" s="38"/>
      <c r="P218" s="43"/>
      <c r="Q218" s="64"/>
      <c r="R218" s="8" t="str">
        <f t="shared" si="46"/>
        <v/>
      </c>
      <c r="S218" s="7" t="str">
        <f t="shared" si="47"/>
        <v/>
      </c>
      <c r="T218" s="9"/>
      <c r="U218" s="3" t="str">
        <f t="shared" si="48"/>
        <v/>
      </c>
      <c r="V218" s="3" t="str">
        <f t="shared" si="49"/>
        <v/>
      </c>
      <c r="W218" s="3" t="str">
        <f t="shared" si="50"/>
        <v/>
      </c>
      <c r="X218" s="83" t="str">
        <f t="shared" si="51"/>
        <v/>
      </c>
      <c r="Y218" s="3" t="str">
        <f t="shared" si="52"/>
        <v/>
      </c>
      <c r="Z218" s="3" t="str">
        <f t="shared" si="53"/>
        <v/>
      </c>
      <c r="AA218" s="12" t="str">
        <f t="shared" si="54"/>
        <v/>
      </c>
      <c r="AB218" s="12" t="str">
        <f t="shared" si="55"/>
        <v/>
      </c>
      <c r="AC218" s="12" t="str">
        <f t="shared" si="56"/>
        <v/>
      </c>
      <c r="AD218" t="str">
        <f t="shared" si="57"/>
        <v/>
      </c>
      <c r="AE218" t="str">
        <f t="shared" si="58"/>
        <v/>
      </c>
      <c r="AF218" t="s">
        <v>343</v>
      </c>
    </row>
    <row r="219" spans="1:32" x14ac:dyDescent="0.25">
      <c r="A219" t="s">
        <v>0</v>
      </c>
      <c r="B219" t="s">
        <v>2</v>
      </c>
      <c r="C219" t="s">
        <v>1959</v>
      </c>
      <c r="D219" t="s">
        <v>1071</v>
      </c>
      <c r="E219" t="s">
        <v>22</v>
      </c>
      <c r="F219" s="2">
        <v>45376</v>
      </c>
      <c r="G219" t="s">
        <v>2165</v>
      </c>
      <c r="H219" t="s">
        <v>178</v>
      </c>
      <c r="I219" t="s">
        <v>404</v>
      </c>
      <c r="J219" s="5">
        <v>3000</v>
      </c>
      <c r="K219" s="5">
        <v>3000</v>
      </c>
      <c r="L219" s="5">
        <v>3000</v>
      </c>
      <c r="M219" s="5"/>
      <c r="N219"/>
      <c r="O219" s="38"/>
      <c r="P219" s="43"/>
      <c r="Q219" s="64"/>
      <c r="R219" s="8" t="str">
        <f t="shared" si="46"/>
        <v/>
      </c>
      <c r="S219" s="7" t="str">
        <f t="shared" si="47"/>
        <v/>
      </c>
      <c r="T219" s="9"/>
      <c r="U219" s="3" t="str">
        <f t="shared" si="48"/>
        <v/>
      </c>
      <c r="V219" s="3" t="str">
        <f t="shared" si="49"/>
        <v/>
      </c>
      <c r="W219" s="3" t="str">
        <f t="shared" si="50"/>
        <v/>
      </c>
      <c r="X219" s="83" t="str">
        <f t="shared" si="51"/>
        <v/>
      </c>
      <c r="Y219" s="3" t="str">
        <f t="shared" si="52"/>
        <v/>
      </c>
      <c r="Z219" s="3" t="str">
        <f t="shared" si="53"/>
        <v/>
      </c>
      <c r="AA219" s="12" t="str">
        <f t="shared" si="54"/>
        <v/>
      </c>
      <c r="AB219" s="12" t="str">
        <f t="shared" si="55"/>
        <v/>
      </c>
      <c r="AC219" s="12" t="str">
        <f t="shared" si="56"/>
        <v/>
      </c>
      <c r="AD219" t="str">
        <f t="shared" si="57"/>
        <v/>
      </c>
      <c r="AE219" t="str">
        <f t="shared" si="58"/>
        <v/>
      </c>
      <c r="AF219" t="s">
        <v>343</v>
      </c>
    </row>
    <row r="220" spans="1:32" x14ac:dyDescent="0.25">
      <c r="A220" t="s">
        <v>0</v>
      </c>
      <c r="B220" t="s">
        <v>2</v>
      </c>
      <c r="C220" t="s">
        <v>1959</v>
      </c>
      <c r="D220" t="s">
        <v>1071</v>
      </c>
      <c r="E220" t="s">
        <v>22</v>
      </c>
      <c r="F220" s="2">
        <v>45377</v>
      </c>
      <c r="G220" t="s">
        <v>2166</v>
      </c>
      <c r="H220" t="s">
        <v>178</v>
      </c>
      <c r="I220" t="s">
        <v>404</v>
      </c>
      <c r="J220" s="5">
        <v>15000</v>
      </c>
      <c r="K220" s="5">
        <v>15000</v>
      </c>
      <c r="L220" s="5">
        <v>15000</v>
      </c>
      <c r="M220" s="5"/>
      <c r="N220"/>
      <c r="O220" s="38"/>
      <c r="P220" s="43"/>
      <c r="Q220" s="64"/>
      <c r="R220" s="8" t="str">
        <f t="shared" si="46"/>
        <v/>
      </c>
      <c r="S220" s="7" t="str">
        <f t="shared" si="47"/>
        <v/>
      </c>
      <c r="T220" s="9"/>
      <c r="U220" s="3" t="str">
        <f t="shared" si="48"/>
        <v/>
      </c>
      <c r="V220" s="3" t="str">
        <f t="shared" si="49"/>
        <v/>
      </c>
      <c r="W220" s="3" t="str">
        <f t="shared" si="50"/>
        <v/>
      </c>
      <c r="X220" s="83" t="str">
        <f t="shared" si="51"/>
        <v/>
      </c>
      <c r="Y220" s="3" t="str">
        <f t="shared" si="52"/>
        <v/>
      </c>
      <c r="Z220" s="3" t="str">
        <f t="shared" si="53"/>
        <v/>
      </c>
      <c r="AA220" s="12" t="str">
        <f t="shared" si="54"/>
        <v/>
      </c>
      <c r="AB220" s="12" t="str">
        <f t="shared" si="55"/>
        <v/>
      </c>
      <c r="AC220" s="12" t="str">
        <f t="shared" si="56"/>
        <v/>
      </c>
      <c r="AD220" t="str">
        <f t="shared" si="57"/>
        <v/>
      </c>
      <c r="AE220" t="str">
        <f t="shared" si="58"/>
        <v/>
      </c>
      <c r="AF220" t="s">
        <v>343</v>
      </c>
    </row>
    <row r="221" spans="1:32" x14ac:dyDescent="0.25">
      <c r="A221" t="s">
        <v>0</v>
      </c>
      <c r="B221" t="s">
        <v>2</v>
      </c>
      <c r="C221" t="s">
        <v>1959</v>
      </c>
      <c r="D221" t="s">
        <v>1071</v>
      </c>
      <c r="E221" t="s">
        <v>22</v>
      </c>
      <c r="F221" s="2">
        <v>45383</v>
      </c>
      <c r="G221" t="s">
        <v>2167</v>
      </c>
      <c r="H221" t="s">
        <v>176</v>
      </c>
      <c r="I221" t="s">
        <v>404</v>
      </c>
      <c r="J221" s="5">
        <v>5000</v>
      </c>
      <c r="K221" s="5">
        <v>5000</v>
      </c>
      <c r="L221" s="5">
        <v>5000</v>
      </c>
      <c r="M221" s="5"/>
      <c r="N221"/>
      <c r="O221" s="38"/>
      <c r="P221" s="43"/>
      <c r="Q221" s="64"/>
      <c r="R221" s="8" t="str">
        <f t="shared" si="46"/>
        <v/>
      </c>
      <c r="S221" s="7" t="str">
        <f t="shared" si="47"/>
        <v/>
      </c>
      <c r="T221" s="9"/>
      <c r="U221" s="3" t="str">
        <f t="shared" si="48"/>
        <v/>
      </c>
      <c r="V221" s="3" t="str">
        <f t="shared" si="49"/>
        <v/>
      </c>
      <c r="W221" s="3" t="str">
        <f t="shared" si="50"/>
        <v/>
      </c>
      <c r="X221" s="83" t="str">
        <f t="shared" si="51"/>
        <v/>
      </c>
      <c r="Y221" s="3" t="str">
        <f t="shared" si="52"/>
        <v/>
      </c>
      <c r="Z221" s="3" t="str">
        <f t="shared" si="53"/>
        <v/>
      </c>
      <c r="AA221" s="12" t="str">
        <f t="shared" si="54"/>
        <v/>
      </c>
      <c r="AB221" s="12" t="str">
        <f t="shared" si="55"/>
        <v/>
      </c>
      <c r="AC221" s="12" t="str">
        <f t="shared" si="56"/>
        <v/>
      </c>
      <c r="AD221" t="str">
        <f t="shared" si="57"/>
        <v/>
      </c>
      <c r="AE221" t="str">
        <f t="shared" si="58"/>
        <v/>
      </c>
      <c r="AF221" t="s">
        <v>343</v>
      </c>
    </row>
    <row r="222" spans="1:32" x14ac:dyDescent="0.25">
      <c r="A222" t="s">
        <v>0</v>
      </c>
      <c r="B222" t="s">
        <v>2</v>
      </c>
      <c r="C222" t="s">
        <v>1959</v>
      </c>
      <c r="D222" t="s">
        <v>1071</v>
      </c>
      <c r="E222" t="s">
        <v>22</v>
      </c>
      <c r="F222" s="2">
        <v>45399</v>
      </c>
      <c r="G222" t="s">
        <v>2395</v>
      </c>
      <c r="H222" t="s">
        <v>176</v>
      </c>
      <c r="I222" t="s">
        <v>404</v>
      </c>
      <c r="J222" s="5">
        <v>5000</v>
      </c>
      <c r="K222" s="5">
        <v>5000</v>
      </c>
      <c r="L222" s="5">
        <v>5000</v>
      </c>
      <c r="M222" s="5"/>
      <c r="N222"/>
      <c r="O222" s="38"/>
      <c r="P222" s="43"/>
      <c r="Q222" s="64"/>
      <c r="R222" s="8" t="str">
        <f t="shared" si="46"/>
        <v/>
      </c>
      <c r="S222" s="7" t="str">
        <f t="shared" si="47"/>
        <v/>
      </c>
      <c r="T222" s="9"/>
      <c r="U222" s="3" t="str">
        <f t="shared" si="48"/>
        <v/>
      </c>
      <c r="V222" s="3" t="str">
        <f t="shared" si="49"/>
        <v/>
      </c>
      <c r="W222" s="3" t="str">
        <f t="shared" si="50"/>
        <v/>
      </c>
      <c r="X222" s="83" t="str">
        <f t="shared" si="51"/>
        <v/>
      </c>
      <c r="Y222" s="3" t="str">
        <f t="shared" si="52"/>
        <v/>
      </c>
      <c r="Z222" s="3" t="str">
        <f t="shared" si="53"/>
        <v/>
      </c>
      <c r="AA222" s="12" t="str">
        <f t="shared" si="54"/>
        <v/>
      </c>
      <c r="AB222" s="12" t="str">
        <f t="shared" si="55"/>
        <v/>
      </c>
      <c r="AC222" s="12" t="str">
        <f t="shared" si="56"/>
        <v/>
      </c>
      <c r="AD222" t="str">
        <f t="shared" si="57"/>
        <v/>
      </c>
      <c r="AE222" t="str">
        <f t="shared" si="58"/>
        <v/>
      </c>
      <c r="AF222" t="s">
        <v>343</v>
      </c>
    </row>
    <row r="223" spans="1:32" x14ac:dyDescent="0.25">
      <c r="A223" t="s">
        <v>0</v>
      </c>
      <c r="B223" t="s">
        <v>2</v>
      </c>
      <c r="C223" t="s">
        <v>1959</v>
      </c>
      <c r="D223" t="s">
        <v>1071</v>
      </c>
      <c r="E223" t="s">
        <v>22</v>
      </c>
      <c r="F223" s="2">
        <v>45402</v>
      </c>
      <c r="G223" t="s">
        <v>2396</v>
      </c>
      <c r="H223" t="s">
        <v>176</v>
      </c>
      <c r="I223" t="s">
        <v>404</v>
      </c>
      <c r="J223" s="5">
        <v>5000</v>
      </c>
      <c r="K223" s="5">
        <v>5000</v>
      </c>
      <c r="L223" s="5">
        <v>5000</v>
      </c>
      <c r="M223" s="5"/>
      <c r="N223"/>
      <c r="O223" s="38"/>
      <c r="P223" s="43"/>
      <c r="Q223" s="64"/>
      <c r="R223" s="8" t="str">
        <f t="shared" si="46"/>
        <v/>
      </c>
      <c r="S223" s="7" t="str">
        <f t="shared" si="47"/>
        <v/>
      </c>
      <c r="T223" s="9"/>
      <c r="U223" s="3" t="str">
        <f t="shared" si="48"/>
        <v/>
      </c>
      <c r="V223" s="3" t="str">
        <f t="shared" si="49"/>
        <v/>
      </c>
      <c r="W223" s="3" t="str">
        <f t="shared" si="50"/>
        <v/>
      </c>
      <c r="X223" s="83" t="str">
        <f t="shared" si="51"/>
        <v/>
      </c>
      <c r="Y223" s="3" t="str">
        <f t="shared" si="52"/>
        <v/>
      </c>
      <c r="Z223" s="3" t="str">
        <f t="shared" si="53"/>
        <v/>
      </c>
      <c r="AA223" s="12" t="str">
        <f t="shared" si="54"/>
        <v/>
      </c>
      <c r="AB223" s="12" t="str">
        <f t="shared" si="55"/>
        <v/>
      </c>
      <c r="AC223" s="12" t="str">
        <f t="shared" si="56"/>
        <v/>
      </c>
      <c r="AD223" t="str">
        <f t="shared" si="57"/>
        <v/>
      </c>
      <c r="AE223" t="str">
        <f t="shared" si="58"/>
        <v/>
      </c>
      <c r="AF223" t="s">
        <v>343</v>
      </c>
    </row>
    <row r="224" spans="1:32" x14ac:dyDescent="0.25">
      <c r="A224" t="s">
        <v>0</v>
      </c>
      <c r="B224" t="s">
        <v>2</v>
      </c>
      <c r="C224" t="s">
        <v>1959</v>
      </c>
      <c r="D224" t="s">
        <v>2397</v>
      </c>
      <c r="E224" t="s">
        <v>2398</v>
      </c>
      <c r="F224" s="2">
        <v>45399</v>
      </c>
      <c r="G224" t="s">
        <v>2399</v>
      </c>
      <c r="H224" t="s">
        <v>176</v>
      </c>
      <c r="I224" t="s">
        <v>404</v>
      </c>
      <c r="J224" s="5">
        <v>15000</v>
      </c>
      <c r="K224" s="5">
        <v>15000</v>
      </c>
      <c r="L224" s="5">
        <v>15000</v>
      </c>
      <c r="M224" s="5"/>
      <c r="N224"/>
      <c r="O224" s="38"/>
      <c r="P224" s="43"/>
      <c r="Q224" s="64"/>
      <c r="R224" s="8" t="str">
        <f t="shared" si="46"/>
        <v/>
      </c>
      <c r="S224" s="7" t="str">
        <f t="shared" si="47"/>
        <v/>
      </c>
      <c r="T224" s="9"/>
      <c r="U224" s="3" t="str">
        <f t="shared" si="48"/>
        <v/>
      </c>
      <c r="V224" s="3" t="str">
        <f t="shared" si="49"/>
        <v/>
      </c>
      <c r="W224" s="3" t="str">
        <f t="shared" si="50"/>
        <v/>
      </c>
      <c r="X224" s="83" t="str">
        <f t="shared" si="51"/>
        <v/>
      </c>
      <c r="Y224" s="3" t="str">
        <f t="shared" si="52"/>
        <v/>
      </c>
      <c r="Z224" s="3" t="str">
        <f t="shared" si="53"/>
        <v/>
      </c>
      <c r="AA224" s="12" t="str">
        <f t="shared" si="54"/>
        <v/>
      </c>
      <c r="AB224" s="12" t="str">
        <f t="shared" si="55"/>
        <v/>
      </c>
      <c r="AC224" s="12" t="str">
        <f t="shared" si="56"/>
        <v/>
      </c>
      <c r="AD224" t="str">
        <f t="shared" si="57"/>
        <v/>
      </c>
      <c r="AE224" t="str">
        <f t="shared" si="58"/>
        <v/>
      </c>
      <c r="AF224" t="s">
        <v>343</v>
      </c>
    </row>
    <row r="225" spans="1:32" x14ac:dyDescent="0.25">
      <c r="A225" t="s">
        <v>0</v>
      </c>
      <c r="B225" t="s">
        <v>2</v>
      </c>
      <c r="C225" t="s">
        <v>1959</v>
      </c>
      <c r="D225" t="s">
        <v>1991</v>
      </c>
      <c r="E225" t="s">
        <v>9</v>
      </c>
      <c r="F225" s="2">
        <v>43844</v>
      </c>
      <c r="G225" t="s">
        <v>102</v>
      </c>
      <c r="H225" t="s">
        <v>175</v>
      </c>
      <c r="I225" t="s">
        <v>192</v>
      </c>
      <c r="J225" s="5">
        <v>1636125.45</v>
      </c>
      <c r="K225" s="5">
        <v>1636125.45</v>
      </c>
      <c r="L225" s="5">
        <v>1636125.45</v>
      </c>
      <c r="M225" s="5"/>
      <c r="N225"/>
      <c r="O225" s="38"/>
      <c r="P225" s="43"/>
      <c r="Q225" s="64"/>
      <c r="R225" s="8" t="str">
        <f t="shared" si="46"/>
        <v/>
      </c>
      <c r="S225" s="7" t="str">
        <f t="shared" si="47"/>
        <v/>
      </c>
      <c r="T225" s="9"/>
      <c r="U225" s="3" t="str">
        <f t="shared" si="48"/>
        <v/>
      </c>
      <c r="V225" s="3" t="str">
        <f t="shared" si="49"/>
        <v/>
      </c>
      <c r="W225" s="3" t="str">
        <f t="shared" si="50"/>
        <v/>
      </c>
      <c r="X225" s="83" t="str">
        <f t="shared" si="51"/>
        <v/>
      </c>
      <c r="Y225" s="3" t="str">
        <f t="shared" si="52"/>
        <v/>
      </c>
      <c r="Z225" s="3" t="str">
        <f t="shared" si="53"/>
        <v/>
      </c>
      <c r="AA225" s="12" t="str">
        <f t="shared" si="54"/>
        <v/>
      </c>
      <c r="AB225" s="12" t="str">
        <f t="shared" si="55"/>
        <v/>
      </c>
      <c r="AC225" s="12" t="str">
        <f t="shared" si="56"/>
        <v/>
      </c>
      <c r="AD225" t="str">
        <f t="shared" si="57"/>
        <v/>
      </c>
      <c r="AE225" t="str">
        <f t="shared" si="58"/>
        <v/>
      </c>
      <c r="AF225" t="s">
        <v>343</v>
      </c>
    </row>
    <row r="226" spans="1:32" x14ac:dyDescent="0.25">
      <c r="A226" t="s">
        <v>0</v>
      </c>
      <c r="B226" t="s">
        <v>2</v>
      </c>
      <c r="C226" t="s">
        <v>1959</v>
      </c>
      <c r="D226" t="s">
        <v>1992</v>
      </c>
      <c r="E226" t="s">
        <v>395</v>
      </c>
      <c r="F226" s="2">
        <v>45208</v>
      </c>
      <c r="G226" t="s">
        <v>396</v>
      </c>
      <c r="H226" t="s">
        <v>175</v>
      </c>
      <c r="I226" t="s">
        <v>404</v>
      </c>
      <c r="J226" s="5">
        <v>5000</v>
      </c>
      <c r="K226" s="5">
        <v>5000</v>
      </c>
      <c r="L226" s="5">
        <v>5000</v>
      </c>
      <c r="M226" s="5"/>
      <c r="N226"/>
      <c r="O226" s="38"/>
      <c r="P226" s="43"/>
      <c r="Q226" s="64"/>
      <c r="R226" s="8" t="str">
        <f t="shared" si="46"/>
        <v/>
      </c>
      <c r="S226" s="7" t="str">
        <f t="shared" si="47"/>
        <v/>
      </c>
      <c r="T226" s="9"/>
      <c r="U226" s="3" t="str">
        <f t="shared" si="48"/>
        <v/>
      </c>
      <c r="V226" s="3" t="str">
        <f t="shared" si="49"/>
        <v/>
      </c>
      <c r="W226" s="3" t="str">
        <f t="shared" si="50"/>
        <v/>
      </c>
      <c r="X226" s="83" t="str">
        <f t="shared" si="51"/>
        <v/>
      </c>
      <c r="Y226" s="3" t="str">
        <f t="shared" si="52"/>
        <v/>
      </c>
      <c r="Z226" s="3" t="str">
        <f t="shared" si="53"/>
        <v/>
      </c>
      <c r="AA226" s="12" t="str">
        <f t="shared" si="54"/>
        <v/>
      </c>
      <c r="AB226" s="12" t="str">
        <f t="shared" si="55"/>
        <v/>
      </c>
      <c r="AC226" s="12" t="str">
        <f t="shared" si="56"/>
        <v/>
      </c>
      <c r="AD226" t="str">
        <f t="shared" si="57"/>
        <v/>
      </c>
      <c r="AE226" t="str">
        <f t="shared" si="58"/>
        <v/>
      </c>
      <c r="AF226" t="s">
        <v>343</v>
      </c>
    </row>
    <row r="227" spans="1:32" x14ac:dyDescent="0.25">
      <c r="A227" t="s">
        <v>0</v>
      </c>
      <c r="B227" t="s">
        <v>2</v>
      </c>
      <c r="C227" t="s">
        <v>1959</v>
      </c>
      <c r="D227" t="s">
        <v>1993</v>
      </c>
      <c r="E227" t="s">
        <v>339</v>
      </c>
      <c r="F227" s="2">
        <v>45178</v>
      </c>
      <c r="G227" t="s">
        <v>340</v>
      </c>
      <c r="H227" t="s">
        <v>175</v>
      </c>
      <c r="I227" t="s">
        <v>404</v>
      </c>
      <c r="J227" s="5">
        <v>30000.14</v>
      </c>
      <c r="K227" s="5">
        <v>0.11</v>
      </c>
      <c r="L227" s="5">
        <v>30000.14</v>
      </c>
      <c r="M227" s="5"/>
      <c r="N227"/>
      <c r="O227" s="38"/>
      <c r="P227" s="43"/>
      <c r="Q227" s="64"/>
      <c r="R227" s="8" t="str">
        <f t="shared" si="46"/>
        <v/>
      </c>
      <c r="S227" s="7" t="str">
        <f t="shared" si="47"/>
        <v/>
      </c>
      <c r="T227" s="9"/>
      <c r="U227" s="3" t="str">
        <f t="shared" si="48"/>
        <v/>
      </c>
      <c r="V227" s="3" t="str">
        <f t="shared" si="49"/>
        <v/>
      </c>
      <c r="W227" s="3" t="str">
        <f t="shared" si="50"/>
        <v/>
      </c>
      <c r="X227" s="83" t="str">
        <f t="shared" si="51"/>
        <v/>
      </c>
      <c r="Y227" s="3" t="str">
        <f t="shared" si="52"/>
        <v/>
      </c>
      <c r="Z227" s="3" t="str">
        <f t="shared" si="53"/>
        <v/>
      </c>
      <c r="AA227" s="12" t="str">
        <f t="shared" si="54"/>
        <v/>
      </c>
      <c r="AB227" s="12" t="str">
        <f t="shared" si="55"/>
        <v/>
      </c>
      <c r="AC227" s="12" t="str">
        <f t="shared" si="56"/>
        <v/>
      </c>
      <c r="AD227" t="str">
        <f t="shared" si="57"/>
        <v/>
      </c>
      <c r="AE227" t="str">
        <f t="shared" si="58"/>
        <v/>
      </c>
      <c r="AF227" t="s">
        <v>343</v>
      </c>
    </row>
    <row r="228" spans="1:32" x14ac:dyDescent="0.25">
      <c r="A228" t="s">
        <v>0</v>
      </c>
      <c r="B228" t="s">
        <v>2</v>
      </c>
      <c r="C228" t="s">
        <v>1959</v>
      </c>
      <c r="D228" t="s">
        <v>1993</v>
      </c>
      <c r="E228" t="s">
        <v>339</v>
      </c>
      <c r="F228" s="2">
        <v>49054</v>
      </c>
      <c r="G228" t="s">
        <v>2400</v>
      </c>
      <c r="H228" t="s">
        <v>412</v>
      </c>
      <c r="I228" t="s">
        <v>404</v>
      </c>
      <c r="J228" s="5">
        <v>29687.64</v>
      </c>
      <c r="K228" s="5">
        <v>29687.64</v>
      </c>
      <c r="L228" s="5">
        <v>29687.64</v>
      </c>
      <c r="M228" s="5"/>
      <c r="N228"/>
      <c r="O228" s="38"/>
      <c r="P228" s="43"/>
      <c r="Q228" s="64"/>
      <c r="R228" s="8" t="str">
        <f t="shared" si="46"/>
        <v/>
      </c>
      <c r="S228" s="7" t="str">
        <f t="shared" si="47"/>
        <v/>
      </c>
      <c r="T228" s="9"/>
      <c r="U228" s="3" t="str">
        <f t="shared" si="48"/>
        <v/>
      </c>
      <c r="V228" s="3" t="str">
        <f t="shared" si="49"/>
        <v/>
      </c>
      <c r="W228" s="3" t="str">
        <f t="shared" si="50"/>
        <v/>
      </c>
      <c r="X228" s="83" t="str">
        <f t="shared" si="51"/>
        <v/>
      </c>
      <c r="Y228" s="3" t="str">
        <f t="shared" si="52"/>
        <v/>
      </c>
      <c r="Z228" s="3" t="str">
        <f t="shared" si="53"/>
        <v/>
      </c>
      <c r="AA228" s="12" t="str">
        <f t="shared" si="54"/>
        <v/>
      </c>
      <c r="AB228" s="12" t="str">
        <f t="shared" si="55"/>
        <v/>
      </c>
      <c r="AC228" s="12" t="str">
        <f t="shared" si="56"/>
        <v/>
      </c>
      <c r="AD228" t="str">
        <f t="shared" si="57"/>
        <v/>
      </c>
      <c r="AE228" t="str">
        <f t="shared" si="58"/>
        <v/>
      </c>
      <c r="AF228" t="s">
        <v>343</v>
      </c>
    </row>
    <row r="229" spans="1:32" x14ac:dyDescent="0.25">
      <c r="A229" t="s">
        <v>0</v>
      </c>
      <c r="B229" t="s">
        <v>2</v>
      </c>
      <c r="C229" t="s">
        <v>1959</v>
      </c>
      <c r="D229" t="s">
        <v>431</v>
      </c>
      <c r="E229" t="s">
        <v>462</v>
      </c>
      <c r="F229" s="2">
        <v>45295</v>
      </c>
      <c r="G229" t="s">
        <v>463</v>
      </c>
      <c r="H229" t="s">
        <v>177</v>
      </c>
      <c r="I229" t="s">
        <v>404</v>
      </c>
      <c r="J229" s="5">
        <v>5000</v>
      </c>
      <c r="K229" s="5">
        <v>5000</v>
      </c>
      <c r="L229" s="5">
        <v>5000</v>
      </c>
      <c r="M229" s="5"/>
      <c r="N229"/>
      <c r="O229" s="38"/>
      <c r="P229" s="43"/>
      <c r="Q229" s="64"/>
      <c r="R229" s="8" t="str">
        <f t="shared" si="46"/>
        <v/>
      </c>
      <c r="S229" s="7" t="str">
        <f t="shared" si="47"/>
        <v/>
      </c>
      <c r="T229" s="9"/>
      <c r="U229" s="3" t="str">
        <f t="shared" si="48"/>
        <v/>
      </c>
      <c r="V229" s="3" t="str">
        <f t="shared" si="49"/>
        <v/>
      </c>
      <c r="W229" s="3" t="str">
        <f t="shared" si="50"/>
        <v/>
      </c>
      <c r="X229" s="83" t="str">
        <f t="shared" si="51"/>
        <v/>
      </c>
      <c r="Y229" s="3" t="str">
        <f t="shared" si="52"/>
        <v/>
      </c>
      <c r="Z229" s="3" t="str">
        <f t="shared" si="53"/>
        <v/>
      </c>
      <c r="AA229" s="12" t="str">
        <f t="shared" si="54"/>
        <v/>
      </c>
      <c r="AB229" s="12" t="str">
        <f t="shared" si="55"/>
        <v/>
      </c>
      <c r="AC229" s="12" t="str">
        <f t="shared" si="56"/>
        <v/>
      </c>
      <c r="AD229" t="str">
        <f t="shared" si="57"/>
        <v/>
      </c>
      <c r="AE229" t="str">
        <f t="shared" si="58"/>
        <v/>
      </c>
      <c r="AF229" t="s">
        <v>343</v>
      </c>
    </row>
    <row r="230" spans="1:32" x14ac:dyDescent="0.25">
      <c r="A230" t="s">
        <v>0</v>
      </c>
      <c r="B230" t="s">
        <v>2</v>
      </c>
      <c r="C230" t="s">
        <v>1959</v>
      </c>
      <c r="D230" t="s">
        <v>432</v>
      </c>
      <c r="E230" t="s">
        <v>21</v>
      </c>
      <c r="F230" s="2">
        <v>44867</v>
      </c>
      <c r="G230" t="s">
        <v>103</v>
      </c>
      <c r="H230" t="s">
        <v>175</v>
      </c>
      <c r="I230" t="s">
        <v>192</v>
      </c>
      <c r="J230" s="5">
        <v>7830</v>
      </c>
      <c r="K230" s="5">
        <v>30</v>
      </c>
      <c r="L230" s="5">
        <v>7830</v>
      </c>
      <c r="M230" s="5"/>
      <c r="N230"/>
      <c r="O230" s="38"/>
      <c r="P230" s="43"/>
      <c r="Q230" s="64"/>
      <c r="R230" s="8" t="str">
        <f t="shared" si="46"/>
        <v/>
      </c>
      <c r="S230" s="7" t="str">
        <f t="shared" si="47"/>
        <v/>
      </c>
      <c r="T230" s="9"/>
      <c r="U230" s="3" t="str">
        <f t="shared" si="48"/>
        <v/>
      </c>
      <c r="V230" s="3" t="str">
        <f t="shared" si="49"/>
        <v/>
      </c>
      <c r="W230" s="3" t="str">
        <f t="shared" si="50"/>
        <v/>
      </c>
      <c r="X230" s="83" t="str">
        <f t="shared" si="51"/>
        <v/>
      </c>
      <c r="Y230" s="3" t="str">
        <f t="shared" si="52"/>
        <v/>
      </c>
      <c r="Z230" s="3" t="str">
        <f t="shared" si="53"/>
        <v/>
      </c>
      <c r="AA230" s="12" t="str">
        <f t="shared" si="54"/>
        <v/>
      </c>
      <c r="AB230" s="12" t="str">
        <f t="shared" si="55"/>
        <v/>
      </c>
      <c r="AC230" s="12" t="str">
        <f t="shared" si="56"/>
        <v/>
      </c>
      <c r="AD230" t="str">
        <f t="shared" si="57"/>
        <v/>
      </c>
      <c r="AE230" t="str">
        <f t="shared" si="58"/>
        <v/>
      </c>
      <c r="AF230" t="s">
        <v>343</v>
      </c>
    </row>
    <row r="231" spans="1:32" x14ac:dyDescent="0.25">
      <c r="A231" t="s">
        <v>0</v>
      </c>
      <c r="B231" t="s">
        <v>2</v>
      </c>
      <c r="C231" t="s">
        <v>1959</v>
      </c>
      <c r="D231" t="s">
        <v>432</v>
      </c>
      <c r="E231" t="s">
        <v>21</v>
      </c>
      <c r="F231" s="2">
        <v>45047</v>
      </c>
      <c r="G231" t="s">
        <v>104</v>
      </c>
      <c r="H231" t="s">
        <v>175</v>
      </c>
      <c r="I231" t="s">
        <v>192</v>
      </c>
      <c r="J231" s="5">
        <v>550</v>
      </c>
      <c r="K231" s="5">
        <v>550</v>
      </c>
      <c r="L231" s="5">
        <v>550</v>
      </c>
      <c r="M231" s="5"/>
      <c r="N231"/>
      <c r="O231" s="38"/>
      <c r="P231" s="43"/>
      <c r="Q231" s="64"/>
      <c r="R231" s="8" t="str">
        <f t="shared" si="46"/>
        <v/>
      </c>
      <c r="S231" s="7" t="str">
        <f t="shared" si="47"/>
        <v/>
      </c>
      <c r="T231" s="9"/>
      <c r="U231" s="3" t="str">
        <f t="shared" si="48"/>
        <v/>
      </c>
      <c r="V231" s="3" t="str">
        <f t="shared" si="49"/>
        <v/>
      </c>
      <c r="W231" s="3" t="str">
        <f t="shared" si="50"/>
        <v/>
      </c>
      <c r="X231" s="83" t="str">
        <f t="shared" si="51"/>
        <v/>
      </c>
      <c r="Y231" s="3" t="str">
        <f t="shared" si="52"/>
        <v/>
      </c>
      <c r="Z231" s="3" t="str">
        <f t="shared" si="53"/>
        <v/>
      </c>
      <c r="AA231" s="12" t="str">
        <f t="shared" si="54"/>
        <v/>
      </c>
      <c r="AB231" s="12" t="str">
        <f t="shared" si="55"/>
        <v/>
      </c>
      <c r="AC231" s="12" t="str">
        <f t="shared" si="56"/>
        <v/>
      </c>
      <c r="AD231" t="str">
        <f t="shared" si="57"/>
        <v/>
      </c>
      <c r="AE231" t="str">
        <f t="shared" si="58"/>
        <v/>
      </c>
      <c r="AF231" t="s">
        <v>343</v>
      </c>
    </row>
    <row r="232" spans="1:32" x14ac:dyDescent="0.25">
      <c r="A232" t="s">
        <v>0</v>
      </c>
      <c r="B232" t="s">
        <v>2</v>
      </c>
      <c r="C232" t="s">
        <v>1959</v>
      </c>
      <c r="D232" t="s">
        <v>432</v>
      </c>
      <c r="E232" t="s">
        <v>21</v>
      </c>
      <c r="F232" s="2">
        <v>45377</v>
      </c>
      <c r="G232" t="s">
        <v>2168</v>
      </c>
      <c r="H232" t="s">
        <v>178</v>
      </c>
      <c r="I232" t="s">
        <v>404</v>
      </c>
      <c r="J232" s="5">
        <v>2880</v>
      </c>
      <c r="K232" s="5">
        <v>2880</v>
      </c>
      <c r="L232" s="5">
        <v>2880</v>
      </c>
      <c r="M232" s="5"/>
      <c r="N232"/>
      <c r="O232" s="38"/>
      <c r="P232" s="43"/>
      <c r="Q232" s="64"/>
      <c r="R232" s="8" t="str">
        <f t="shared" si="46"/>
        <v/>
      </c>
      <c r="S232" s="7" t="str">
        <f t="shared" si="47"/>
        <v/>
      </c>
      <c r="T232" s="9"/>
      <c r="U232" s="3" t="str">
        <f t="shared" si="48"/>
        <v/>
      </c>
      <c r="V232" s="3" t="str">
        <f t="shared" si="49"/>
        <v/>
      </c>
      <c r="W232" s="3" t="str">
        <f t="shared" si="50"/>
        <v/>
      </c>
      <c r="X232" s="83" t="str">
        <f t="shared" si="51"/>
        <v/>
      </c>
      <c r="Y232" s="3" t="str">
        <f t="shared" si="52"/>
        <v/>
      </c>
      <c r="Z232" s="3" t="str">
        <f t="shared" si="53"/>
        <v/>
      </c>
      <c r="AA232" s="12" t="str">
        <f t="shared" si="54"/>
        <v/>
      </c>
      <c r="AB232" s="12" t="str">
        <f t="shared" si="55"/>
        <v/>
      </c>
      <c r="AC232" s="12" t="str">
        <f t="shared" si="56"/>
        <v/>
      </c>
      <c r="AD232" t="str">
        <f t="shared" si="57"/>
        <v/>
      </c>
      <c r="AE232" t="str">
        <f t="shared" si="58"/>
        <v/>
      </c>
      <c r="AF232" t="s">
        <v>343</v>
      </c>
    </row>
    <row r="233" spans="1:32" x14ac:dyDescent="0.25">
      <c r="A233" t="s">
        <v>0</v>
      </c>
      <c r="B233" t="s">
        <v>2</v>
      </c>
      <c r="C233" t="s">
        <v>1959</v>
      </c>
      <c r="D233" t="s">
        <v>432</v>
      </c>
      <c r="E233" t="s">
        <v>21</v>
      </c>
      <c r="F233" s="2">
        <v>45400</v>
      </c>
      <c r="G233" t="s">
        <v>2401</v>
      </c>
      <c r="H233" t="s">
        <v>176</v>
      </c>
      <c r="I233" t="s">
        <v>192</v>
      </c>
      <c r="J233" s="5">
        <v>2080</v>
      </c>
      <c r="K233" s="5">
        <v>2080</v>
      </c>
      <c r="L233" s="5">
        <v>2080</v>
      </c>
      <c r="M233" s="5"/>
      <c r="N233"/>
      <c r="O233" s="38"/>
      <c r="P233" s="43"/>
      <c r="Q233" s="64"/>
      <c r="R233" s="8" t="str">
        <f t="shared" si="46"/>
        <v/>
      </c>
      <c r="S233" s="7" t="str">
        <f t="shared" si="47"/>
        <v/>
      </c>
      <c r="T233" s="9"/>
      <c r="U233" s="3" t="str">
        <f t="shared" si="48"/>
        <v/>
      </c>
      <c r="V233" s="3" t="str">
        <f t="shared" si="49"/>
        <v/>
      </c>
      <c r="W233" s="3" t="str">
        <f t="shared" si="50"/>
        <v/>
      </c>
      <c r="X233" s="83" t="str">
        <f t="shared" si="51"/>
        <v/>
      </c>
      <c r="Y233" s="3" t="str">
        <f t="shared" si="52"/>
        <v/>
      </c>
      <c r="Z233" s="3" t="str">
        <f t="shared" si="53"/>
        <v/>
      </c>
      <c r="AA233" s="12" t="str">
        <f t="shared" si="54"/>
        <v/>
      </c>
      <c r="AB233" s="12" t="str">
        <f t="shared" si="55"/>
        <v/>
      </c>
      <c r="AC233" s="12" t="str">
        <f t="shared" si="56"/>
        <v/>
      </c>
      <c r="AD233" t="str">
        <f t="shared" si="57"/>
        <v/>
      </c>
      <c r="AE233" t="str">
        <f t="shared" si="58"/>
        <v/>
      </c>
      <c r="AF233" t="s">
        <v>343</v>
      </c>
    </row>
    <row r="234" spans="1:32" x14ac:dyDescent="0.25">
      <c r="A234" t="s">
        <v>0</v>
      </c>
      <c r="B234" t="s">
        <v>2</v>
      </c>
      <c r="C234" t="s">
        <v>1959</v>
      </c>
      <c r="D234" t="s">
        <v>1994</v>
      </c>
      <c r="E234" t="s">
        <v>591</v>
      </c>
      <c r="F234" s="2">
        <v>45322</v>
      </c>
      <c r="G234" t="s">
        <v>592</v>
      </c>
      <c r="H234" t="s">
        <v>179</v>
      </c>
      <c r="I234" t="s">
        <v>192</v>
      </c>
      <c r="J234" s="5">
        <v>56232.12</v>
      </c>
      <c r="K234" s="5">
        <v>56232.12</v>
      </c>
      <c r="L234" s="5">
        <v>56232.12</v>
      </c>
      <c r="M234" s="5"/>
      <c r="N234"/>
      <c r="O234" s="38"/>
      <c r="P234" s="43"/>
      <c r="Q234" s="64"/>
      <c r="R234" s="8" t="str">
        <f t="shared" si="46"/>
        <v/>
      </c>
      <c r="S234" s="7" t="str">
        <f t="shared" si="47"/>
        <v/>
      </c>
      <c r="T234" s="9"/>
      <c r="U234" s="3" t="str">
        <f t="shared" si="48"/>
        <v/>
      </c>
      <c r="V234" s="3" t="str">
        <f t="shared" si="49"/>
        <v/>
      </c>
      <c r="W234" s="3" t="str">
        <f t="shared" si="50"/>
        <v/>
      </c>
      <c r="X234" s="83" t="str">
        <f t="shared" si="51"/>
        <v/>
      </c>
      <c r="Y234" s="3" t="str">
        <f t="shared" si="52"/>
        <v/>
      </c>
      <c r="Z234" s="3" t="str">
        <f t="shared" si="53"/>
        <v/>
      </c>
      <c r="AA234" s="12" t="str">
        <f t="shared" si="54"/>
        <v/>
      </c>
      <c r="AB234" s="12" t="str">
        <f t="shared" si="55"/>
        <v/>
      </c>
      <c r="AC234" s="12" t="str">
        <f t="shared" si="56"/>
        <v/>
      </c>
      <c r="AD234" t="str">
        <f t="shared" si="57"/>
        <v/>
      </c>
      <c r="AE234" t="str">
        <f t="shared" si="58"/>
        <v/>
      </c>
      <c r="AF234" t="s">
        <v>343</v>
      </c>
    </row>
    <row r="235" spans="1:32" x14ac:dyDescent="0.25">
      <c r="A235" t="s">
        <v>0</v>
      </c>
      <c r="B235" t="s">
        <v>2</v>
      </c>
      <c r="C235" t="s">
        <v>1959</v>
      </c>
      <c r="D235" t="s">
        <v>2072</v>
      </c>
      <c r="E235" t="s">
        <v>2169</v>
      </c>
      <c r="F235" s="2">
        <v>45373</v>
      </c>
      <c r="G235" t="s">
        <v>2170</v>
      </c>
      <c r="H235" t="s">
        <v>178</v>
      </c>
      <c r="I235" t="s">
        <v>404</v>
      </c>
      <c r="J235" s="5">
        <v>10441.200000000001</v>
      </c>
      <c r="K235" s="5">
        <v>10441.200000000001</v>
      </c>
      <c r="L235" s="5">
        <v>10441.200000000001</v>
      </c>
      <c r="M235" s="5"/>
      <c r="N235"/>
      <c r="O235" s="38"/>
      <c r="P235" s="43"/>
      <c r="Q235" s="64"/>
      <c r="R235" s="8" t="str">
        <f t="shared" si="46"/>
        <v/>
      </c>
      <c r="S235" s="7" t="str">
        <f t="shared" si="47"/>
        <v/>
      </c>
      <c r="T235" s="9"/>
      <c r="U235" s="3" t="str">
        <f t="shared" si="48"/>
        <v/>
      </c>
      <c r="V235" s="3" t="str">
        <f t="shared" si="49"/>
        <v/>
      </c>
      <c r="W235" s="3" t="str">
        <f t="shared" si="50"/>
        <v/>
      </c>
      <c r="X235" s="83" t="str">
        <f t="shared" si="51"/>
        <v/>
      </c>
      <c r="Y235" s="3" t="str">
        <f t="shared" si="52"/>
        <v/>
      </c>
      <c r="Z235" s="3" t="str">
        <f t="shared" si="53"/>
        <v/>
      </c>
      <c r="AA235" s="12" t="str">
        <f t="shared" si="54"/>
        <v/>
      </c>
      <c r="AB235" s="12" t="str">
        <f t="shared" si="55"/>
        <v/>
      </c>
      <c r="AC235" s="12" t="str">
        <f t="shared" si="56"/>
        <v/>
      </c>
      <c r="AD235" t="str">
        <f t="shared" si="57"/>
        <v/>
      </c>
      <c r="AE235" t="str">
        <f t="shared" si="58"/>
        <v/>
      </c>
      <c r="AF235" t="s">
        <v>343</v>
      </c>
    </row>
    <row r="236" spans="1:32" x14ac:dyDescent="0.25">
      <c r="A236" t="s">
        <v>0</v>
      </c>
      <c r="B236" t="s">
        <v>2</v>
      </c>
      <c r="C236" t="s">
        <v>1959</v>
      </c>
      <c r="D236" t="s">
        <v>2072</v>
      </c>
      <c r="E236" t="s">
        <v>2169</v>
      </c>
      <c r="F236" s="2">
        <v>45373</v>
      </c>
      <c r="G236" t="s">
        <v>2171</v>
      </c>
      <c r="H236" t="s">
        <v>178</v>
      </c>
      <c r="I236" t="s">
        <v>404</v>
      </c>
      <c r="J236" s="5">
        <v>2796.75</v>
      </c>
      <c r="K236" s="5">
        <v>2796.75</v>
      </c>
      <c r="L236" s="5">
        <v>2796.75</v>
      </c>
      <c r="M236" s="5"/>
      <c r="N236"/>
      <c r="O236" s="38"/>
      <c r="P236" s="43"/>
      <c r="Q236" s="64"/>
      <c r="R236" s="8" t="str">
        <f t="shared" si="46"/>
        <v/>
      </c>
      <c r="S236" s="7" t="str">
        <f t="shared" si="47"/>
        <v/>
      </c>
      <c r="T236" s="9"/>
      <c r="U236" s="3" t="str">
        <f t="shared" si="48"/>
        <v/>
      </c>
      <c r="V236" s="3" t="str">
        <f t="shared" si="49"/>
        <v/>
      </c>
      <c r="W236" s="3" t="str">
        <f t="shared" si="50"/>
        <v/>
      </c>
      <c r="X236" s="83" t="str">
        <f t="shared" si="51"/>
        <v/>
      </c>
      <c r="Y236" s="3" t="str">
        <f t="shared" si="52"/>
        <v/>
      </c>
      <c r="Z236" s="3" t="str">
        <f t="shared" si="53"/>
        <v/>
      </c>
      <c r="AA236" s="12" t="str">
        <f t="shared" si="54"/>
        <v/>
      </c>
      <c r="AB236" s="12" t="str">
        <f t="shared" si="55"/>
        <v/>
      </c>
      <c r="AC236" s="12" t="str">
        <f t="shared" si="56"/>
        <v/>
      </c>
      <c r="AD236" t="str">
        <f t="shared" si="57"/>
        <v/>
      </c>
      <c r="AE236" t="str">
        <f t="shared" si="58"/>
        <v/>
      </c>
      <c r="AF236" t="s">
        <v>343</v>
      </c>
    </row>
    <row r="237" spans="1:32" x14ac:dyDescent="0.25">
      <c r="A237" t="s">
        <v>0</v>
      </c>
      <c r="B237" t="s">
        <v>2</v>
      </c>
      <c r="C237" t="s">
        <v>1959</v>
      </c>
      <c r="D237" t="s">
        <v>2072</v>
      </c>
      <c r="E237" t="s">
        <v>2169</v>
      </c>
      <c r="F237" s="2">
        <v>45374</v>
      </c>
      <c r="G237" t="s">
        <v>2172</v>
      </c>
      <c r="H237" t="s">
        <v>178</v>
      </c>
      <c r="I237" t="s">
        <v>404</v>
      </c>
      <c r="J237" s="5">
        <v>10441.200000000001</v>
      </c>
      <c r="K237" s="5">
        <v>10441.200000000001</v>
      </c>
      <c r="L237" s="5">
        <v>10441.200000000001</v>
      </c>
      <c r="M237" s="5"/>
      <c r="N237"/>
      <c r="O237" s="38"/>
      <c r="P237" s="43"/>
      <c r="Q237" s="64"/>
      <c r="R237" s="8" t="str">
        <f t="shared" si="46"/>
        <v/>
      </c>
      <c r="S237" s="7" t="str">
        <f t="shared" si="47"/>
        <v/>
      </c>
      <c r="T237" s="9"/>
      <c r="U237" s="3" t="str">
        <f t="shared" si="48"/>
        <v/>
      </c>
      <c r="V237" s="3" t="str">
        <f t="shared" si="49"/>
        <v/>
      </c>
      <c r="W237" s="3" t="str">
        <f t="shared" si="50"/>
        <v/>
      </c>
      <c r="X237" s="83" t="str">
        <f t="shared" si="51"/>
        <v/>
      </c>
      <c r="Y237" s="3" t="str">
        <f t="shared" si="52"/>
        <v/>
      </c>
      <c r="Z237" s="3" t="str">
        <f t="shared" si="53"/>
        <v/>
      </c>
      <c r="AA237" s="12" t="str">
        <f t="shared" si="54"/>
        <v/>
      </c>
      <c r="AB237" s="12" t="str">
        <f t="shared" si="55"/>
        <v/>
      </c>
      <c r="AC237" s="12" t="str">
        <f t="shared" si="56"/>
        <v/>
      </c>
      <c r="AD237" t="str">
        <f t="shared" si="57"/>
        <v/>
      </c>
      <c r="AE237" t="str">
        <f t="shared" si="58"/>
        <v/>
      </c>
      <c r="AF237" t="s">
        <v>343</v>
      </c>
    </row>
    <row r="238" spans="1:32" x14ac:dyDescent="0.25">
      <c r="A238" t="s">
        <v>0</v>
      </c>
      <c r="B238" t="s">
        <v>2</v>
      </c>
      <c r="C238" t="s">
        <v>1959</v>
      </c>
      <c r="D238" t="s">
        <v>2072</v>
      </c>
      <c r="E238" t="s">
        <v>2169</v>
      </c>
      <c r="F238" s="2">
        <v>45374</v>
      </c>
      <c r="G238" t="s">
        <v>2173</v>
      </c>
      <c r="H238" t="s">
        <v>178</v>
      </c>
      <c r="I238" t="s">
        <v>404</v>
      </c>
      <c r="J238" s="5">
        <v>2796.75</v>
      </c>
      <c r="K238" s="5">
        <v>2796.75</v>
      </c>
      <c r="L238" s="5">
        <v>2796.75</v>
      </c>
      <c r="M238" s="5"/>
      <c r="N238"/>
      <c r="O238" s="38"/>
      <c r="P238" s="43"/>
      <c r="Q238" s="64"/>
      <c r="R238" s="8" t="str">
        <f t="shared" si="46"/>
        <v/>
      </c>
      <c r="S238" s="7" t="str">
        <f t="shared" si="47"/>
        <v/>
      </c>
      <c r="T238" s="9"/>
      <c r="U238" s="3" t="str">
        <f t="shared" si="48"/>
        <v/>
      </c>
      <c r="V238" s="3" t="str">
        <f t="shared" si="49"/>
        <v/>
      </c>
      <c r="W238" s="3" t="str">
        <f t="shared" si="50"/>
        <v/>
      </c>
      <c r="X238" s="83" t="str">
        <f t="shared" si="51"/>
        <v/>
      </c>
      <c r="Y238" s="3" t="str">
        <f t="shared" si="52"/>
        <v/>
      </c>
      <c r="Z238" s="3" t="str">
        <f t="shared" si="53"/>
        <v/>
      </c>
      <c r="AA238" s="12" t="str">
        <f t="shared" si="54"/>
        <v/>
      </c>
      <c r="AB238" s="12" t="str">
        <f t="shared" si="55"/>
        <v/>
      </c>
      <c r="AC238" s="12" t="str">
        <f t="shared" si="56"/>
        <v/>
      </c>
      <c r="AD238" t="str">
        <f t="shared" si="57"/>
        <v/>
      </c>
      <c r="AE238" t="str">
        <f t="shared" si="58"/>
        <v/>
      </c>
      <c r="AF238" t="s">
        <v>343</v>
      </c>
    </row>
    <row r="239" spans="1:32" x14ac:dyDescent="0.25">
      <c r="A239" t="s">
        <v>0</v>
      </c>
      <c r="B239" t="s">
        <v>2</v>
      </c>
      <c r="C239" t="s">
        <v>1959</v>
      </c>
      <c r="D239" t="s">
        <v>2072</v>
      </c>
      <c r="E239" t="s">
        <v>2169</v>
      </c>
      <c r="F239" s="2">
        <v>45376</v>
      </c>
      <c r="G239" t="s">
        <v>2174</v>
      </c>
      <c r="H239" t="s">
        <v>178</v>
      </c>
      <c r="I239" t="s">
        <v>404</v>
      </c>
      <c r="J239" s="5">
        <v>10441.200000000001</v>
      </c>
      <c r="K239" s="5">
        <v>10441.200000000001</v>
      </c>
      <c r="L239" s="5">
        <v>10441.200000000001</v>
      </c>
      <c r="M239" s="5"/>
      <c r="N239"/>
      <c r="O239" s="38"/>
      <c r="P239" s="43"/>
      <c r="Q239" s="64"/>
      <c r="R239" s="8" t="str">
        <f t="shared" si="46"/>
        <v/>
      </c>
      <c r="S239" s="7" t="str">
        <f t="shared" si="47"/>
        <v/>
      </c>
      <c r="T239" s="9"/>
      <c r="U239" s="3" t="str">
        <f t="shared" si="48"/>
        <v/>
      </c>
      <c r="V239" s="3" t="str">
        <f t="shared" si="49"/>
        <v/>
      </c>
      <c r="W239" s="3" t="str">
        <f t="shared" si="50"/>
        <v/>
      </c>
      <c r="X239" s="83" t="str">
        <f t="shared" si="51"/>
        <v/>
      </c>
      <c r="Y239" s="3" t="str">
        <f t="shared" si="52"/>
        <v/>
      </c>
      <c r="Z239" s="3" t="str">
        <f t="shared" si="53"/>
        <v/>
      </c>
      <c r="AA239" s="12" t="str">
        <f t="shared" si="54"/>
        <v/>
      </c>
      <c r="AB239" s="12" t="str">
        <f t="shared" si="55"/>
        <v/>
      </c>
      <c r="AC239" s="12" t="str">
        <f t="shared" si="56"/>
        <v/>
      </c>
      <c r="AD239" t="str">
        <f t="shared" si="57"/>
        <v/>
      </c>
      <c r="AE239" t="str">
        <f t="shared" si="58"/>
        <v/>
      </c>
      <c r="AF239" t="s">
        <v>343</v>
      </c>
    </row>
    <row r="240" spans="1:32" x14ac:dyDescent="0.25">
      <c r="A240" t="s">
        <v>0</v>
      </c>
      <c r="B240" t="s">
        <v>2</v>
      </c>
      <c r="C240" t="s">
        <v>1959</v>
      </c>
      <c r="D240" t="s">
        <v>2072</v>
      </c>
      <c r="E240" t="s">
        <v>2169</v>
      </c>
      <c r="F240" s="2">
        <v>45376</v>
      </c>
      <c r="G240" t="s">
        <v>2175</v>
      </c>
      <c r="H240" t="s">
        <v>178</v>
      </c>
      <c r="I240" t="s">
        <v>404</v>
      </c>
      <c r="J240" s="5">
        <v>2796.75</v>
      </c>
      <c r="K240" s="5">
        <v>2796.75</v>
      </c>
      <c r="L240" s="5">
        <v>2796.75</v>
      </c>
      <c r="M240" s="5"/>
      <c r="N240"/>
      <c r="O240" s="38"/>
      <c r="P240" s="43"/>
      <c r="Q240" s="64"/>
      <c r="R240" s="8" t="str">
        <f t="shared" si="46"/>
        <v/>
      </c>
      <c r="S240" s="7" t="str">
        <f t="shared" si="47"/>
        <v/>
      </c>
      <c r="T240" s="9"/>
      <c r="U240" s="3" t="str">
        <f t="shared" si="48"/>
        <v/>
      </c>
      <c r="V240" s="3" t="str">
        <f t="shared" si="49"/>
        <v/>
      </c>
      <c r="W240" s="3" t="str">
        <f t="shared" si="50"/>
        <v/>
      </c>
      <c r="X240" s="83" t="str">
        <f t="shared" si="51"/>
        <v/>
      </c>
      <c r="Y240" s="3" t="str">
        <f t="shared" si="52"/>
        <v/>
      </c>
      <c r="Z240" s="3" t="str">
        <f t="shared" si="53"/>
        <v/>
      </c>
      <c r="AA240" s="12" t="str">
        <f t="shared" si="54"/>
        <v/>
      </c>
      <c r="AB240" s="12" t="str">
        <f t="shared" si="55"/>
        <v/>
      </c>
      <c r="AC240" s="12" t="str">
        <f t="shared" si="56"/>
        <v/>
      </c>
      <c r="AD240" t="str">
        <f t="shared" si="57"/>
        <v/>
      </c>
      <c r="AE240" t="str">
        <f t="shared" si="58"/>
        <v/>
      </c>
      <c r="AF240" t="s">
        <v>343</v>
      </c>
    </row>
    <row r="241" spans="1:32" x14ac:dyDescent="0.25">
      <c r="A241" t="s">
        <v>0</v>
      </c>
      <c r="B241" t="s">
        <v>2</v>
      </c>
      <c r="C241" t="s">
        <v>1959</v>
      </c>
      <c r="D241" t="s">
        <v>2072</v>
      </c>
      <c r="E241" t="s">
        <v>2169</v>
      </c>
      <c r="F241" s="2">
        <v>45384</v>
      </c>
      <c r="G241" t="s">
        <v>2176</v>
      </c>
      <c r="H241" t="s">
        <v>176</v>
      </c>
      <c r="I241" t="s">
        <v>404</v>
      </c>
      <c r="J241" s="5">
        <v>10441.200000000001</v>
      </c>
      <c r="K241" s="5">
        <v>10441.200000000001</v>
      </c>
      <c r="L241" s="5">
        <v>10441.200000000001</v>
      </c>
      <c r="M241" s="5"/>
      <c r="N241"/>
      <c r="O241" s="38"/>
      <c r="P241" s="43"/>
      <c r="Q241" s="64"/>
      <c r="R241" s="8" t="str">
        <f t="shared" si="46"/>
        <v/>
      </c>
      <c r="S241" s="7" t="str">
        <f t="shared" si="47"/>
        <v/>
      </c>
      <c r="T241" s="9"/>
      <c r="U241" s="3" t="str">
        <f t="shared" si="48"/>
        <v/>
      </c>
      <c r="V241" s="3" t="str">
        <f t="shared" si="49"/>
        <v/>
      </c>
      <c r="W241" s="3" t="str">
        <f t="shared" si="50"/>
        <v/>
      </c>
      <c r="X241" s="83" t="str">
        <f t="shared" si="51"/>
        <v/>
      </c>
      <c r="Y241" s="3" t="str">
        <f t="shared" si="52"/>
        <v/>
      </c>
      <c r="Z241" s="3" t="str">
        <f t="shared" si="53"/>
        <v/>
      </c>
      <c r="AA241" s="12" t="str">
        <f t="shared" si="54"/>
        <v/>
      </c>
      <c r="AB241" s="12" t="str">
        <f t="shared" si="55"/>
        <v/>
      </c>
      <c r="AC241" s="12" t="str">
        <f t="shared" si="56"/>
        <v/>
      </c>
      <c r="AD241" t="str">
        <f t="shared" si="57"/>
        <v/>
      </c>
      <c r="AE241" t="str">
        <f t="shared" si="58"/>
        <v/>
      </c>
      <c r="AF241" t="s">
        <v>343</v>
      </c>
    </row>
    <row r="242" spans="1:32" x14ac:dyDescent="0.25">
      <c r="A242" t="s">
        <v>0</v>
      </c>
      <c r="B242" t="s">
        <v>2</v>
      </c>
      <c r="C242" t="s">
        <v>1959</v>
      </c>
      <c r="D242" t="s">
        <v>2072</v>
      </c>
      <c r="E242" t="s">
        <v>2169</v>
      </c>
      <c r="F242" s="2">
        <v>45384</v>
      </c>
      <c r="G242" t="s">
        <v>2177</v>
      </c>
      <c r="H242" t="s">
        <v>176</v>
      </c>
      <c r="I242" t="s">
        <v>404</v>
      </c>
      <c r="J242" s="5">
        <v>10441.200000000001</v>
      </c>
      <c r="K242" s="5">
        <v>10441.200000000001</v>
      </c>
      <c r="L242" s="5">
        <v>10441.200000000001</v>
      </c>
      <c r="M242" s="5"/>
      <c r="N242"/>
      <c r="O242" s="38"/>
      <c r="P242" s="43"/>
      <c r="Q242" s="64"/>
      <c r="R242" s="8" t="str">
        <f t="shared" si="46"/>
        <v/>
      </c>
      <c r="S242" s="7" t="str">
        <f t="shared" si="47"/>
        <v/>
      </c>
      <c r="T242" s="9"/>
      <c r="U242" s="3" t="str">
        <f t="shared" si="48"/>
        <v/>
      </c>
      <c r="V242" s="3" t="str">
        <f t="shared" si="49"/>
        <v/>
      </c>
      <c r="W242" s="3" t="str">
        <f t="shared" si="50"/>
        <v/>
      </c>
      <c r="X242" s="83" t="str">
        <f t="shared" si="51"/>
        <v/>
      </c>
      <c r="Y242" s="3" t="str">
        <f t="shared" si="52"/>
        <v/>
      </c>
      <c r="Z242" s="3" t="str">
        <f t="shared" si="53"/>
        <v/>
      </c>
      <c r="AA242" s="12" t="str">
        <f t="shared" si="54"/>
        <v/>
      </c>
      <c r="AB242" s="12" t="str">
        <f t="shared" si="55"/>
        <v/>
      </c>
      <c r="AC242" s="12" t="str">
        <f t="shared" si="56"/>
        <v/>
      </c>
      <c r="AD242" t="str">
        <f t="shared" si="57"/>
        <v/>
      </c>
      <c r="AE242" t="str">
        <f t="shared" si="58"/>
        <v/>
      </c>
      <c r="AF242" t="s">
        <v>343</v>
      </c>
    </row>
    <row r="243" spans="1:32" x14ac:dyDescent="0.25">
      <c r="A243" t="s">
        <v>0</v>
      </c>
      <c r="B243" t="s">
        <v>2</v>
      </c>
      <c r="C243" t="s">
        <v>1959</v>
      </c>
      <c r="D243" t="s">
        <v>2072</v>
      </c>
      <c r="E243" t="s">
        <v>2169</v>
      </c>
      <c r="F243" s="2">
        <v>45385</v>
      </c>
      <c r="G243" t="s">
        <v>2178</v>
      </c>
      <c r="H243" t="s">
        <v>176</v>
      </c>
      <c r="I243" t="s">
        <v>404</v>
      </c>
      <c r="J243" s="5">
        <v>10441.200000000001</v>
      </c>
      <c r="K243" s="5">
        <v>10441.200000000001</v>
      </c>
      <c r="L243" s="5">
        <v>10441.200000000001</v>
      </c>
      <c r="M243" s="5"/>
      <c r="N243"/>
      <c r="O243" s="38"/>
      <c r="P243" s="43"/>
      <c r="Q243" s="64"/>
      <c r="R243" s="8" t="str">
        <f t="shared" si="46"/>
        <v/>
      </c>
      <c r="S243" s="7" t="str">
        <f t="shared" si="47"/>
        <v/>
      </c>
      <c r="T243" s="9"/>
      <c r="U243" s="3" t="str">
        <f t="shared" si="48"/>
        <v/>
      </c>
      <c r="V243" s="3" t="str">
        <f t="shared" si="49"/>
        <v/>
      </c>
      <c r="W243" s="3" t="str">
        <f t="shared" si="50"/>
        <v/>
      </c>
      <c r="X243" s="83" t="str">
        <f t="shared" si="51"/>
        <v/>
      </c>
      <c r="Y243" s="3" t="str">
        <f t="shared" si="52"/>
        <v/>
      </c>
      <c r="Z243" s="3" t="str">
        <f t="shared" si="53"/>
        <v/>
      </c>
      <c r="AA243" s="12" t="str">
        <f t="shared" si="54"/>
        <v/>
      </c>
      <c r="AB243" s="12" t="str">
        <f t="shared" si="55"/>
        <v/>
      </c>
      <c r="AC243" s="12" t="str">
        <f t="shared" si="56"/>
        <v/>
      </c>
      <c r="AD243" t="str">
        <f t="shared" si="57"/>
        <v/>
      </c>
      <c r="AE243" t="str">
        <f t="shared" si="58"/>
        <v/>
      </c>
      <c r="AF243" t="s">
        <v>343</v>
      </c>
    </row>
    <row r="244" spans="1:32" x14ac:dyDescent="0.25">
      <c r="A244" t="s">
        <v>0</v>
      </c>
      <c r="B244" t="s">
        <v>2</v>
      </c>
      <c r="C244" t="s">
        <v>1959</v>
      </c>
      <c r="D244" t="s">
        <v>2072</v>
      </c>
      <c r="E244" t="s">
        <v>2169</v>
      </c>
      <c r="F244" s="2">
        <v>45399</v>
      </c>
      <c r="G244" t="s">
        <v>2402</v>
      </c>
      <c r="H244" t="s">
        <v>176</v>
      </c>
      <c r="I244" t="s">
        <v>404</v>
      </c>
      <c r="J244" s="5">
        <v>10441.200000000001</v>
      </c>
      <c r="K244" s="5">
        <v>10441.200000000001</v>
      </c>
      <c r="L244" s="5">
        <v>10441.200000000001</v>
      </c>
      <c r="M244" s="5"/>
      <c r="N244"/>
      <c r="O244" s="38"/>
      <c r="P244" s="43"/>
      <c r="Q244" s="64"/>
      <c r="R244" s="8" t="str">
        <f t="shared" si="46"/>
        <v/>
      </c>
      <c r="S244" s="7" t="str">
        <f t="shared" si="47"/>
        <v/>
      </c>
      <c r="T244" s="9"/>
      <c r="U244" s="3" t="str">
        <f t="shared" si="48"/>
        <v/>
      </c>
      <c r="V244" s="3" t="str">
        <f t="shared" si="49"/>
        <v/>
      </c>
      <c r="W244" s="3" t="str">
        <f t="shared" si="50"/>
        <v/>
      </c>
      <c r="X244" s="83" t="str">
        <f t="shared" si="51"/>
        <v/>
      </c>
      <c r="Y244" s="3" t="str">
        <f t="shared" si="52"/>
        <v/>
      </c>
      <c r="Z244" s="3" t="str">
        <f t="shared" si="53"/>
        <v/>
      </c>
      <c r="AA244" s="12" t="str">
        <f t="shared" si="54"/>
        <v/>
      </c>
      <c r="AB244" s="12" t="str">
        <f t="shared" si="55"/>
        <v/>
      </c>
      <c r="AC244" s="12" t="str">
        <f t="shared" si="56"/>
        <v/>
      </c>
      <c r="AD244" t="str">
        <f t="shared" si="57"/>
        <v/>
      </c>
      <c r="AE244" t="str">
        <f t="shared" si="58"/>
        <v/>
      </c>
      <c r="AF244" t="s">
        <v>343</v>
      </c>
    </row>
    <row r="245" spans="1:32" x14ac:dyDescent="0.25">
      <c r="A245" t="s">
        <v>0</v>
      </c>
      <c r="B245" t="s">
        <v>2</v>
      </c>
      <c r="C245" t="s">
        <v>1959</v>
      </c>
      <c r="D245" t="s">
        <v>2072</v>
      </c>
      <c r="E245" t="s">
        <v>2169</v>
      </c>
      <c r="F245" s="2">
        <v>45400</v>
      </c>
      <c r="G245" t="s">
        <v>2403</v>
      </c>
      <c r="H245" t="s">
        <v>176</v>
      </c>
      <c r="I245" t="s">
        <v>404</v>
      </c>
      <c r="J245" s="5">
        <v>10441.200000000001</v>
      </c>
      <c r="K245" s="5">
        <v>10441.200000000001</v>
      </c>
      <c r="L245" s="5">
        <v>10441.200000000001</v>
      </c>
      <c r="M245" s="5"/>
      <c r="N245"/>
      <c r="O245" s="38"/>
      <c r="P245" s="43"/>
      <c r="Q245" s="64"/>
      <c r="R245" s="8" t="str">
        <f t="shared" si="46"/>
        <v/>
      </c>
      <c r="S245" s="7" t="str">
        <f t="shared" si="47"/>
        <v/>
      </c>
      <c r="T245" s="9"/>
      <c r="U245" s="3" t="str">
        <f t="shared" si="48"/>
        <v/>
      </c>
      <c r="V245" s="3" t="str">
        <f t="shared" si="49"/>
        <v/>
      </c>
      <c r="W245" s="3" t="str">
        <f t="shared" si="50"/>
        <v/>
      </c>
      <c r="X245" s="83" t="str">
        <f t="shared" si="51"/>
        <v/>
      </c>
      <c r="Y245" s="3" t="str">
        <f t="shared" si="52"/>
        <v/>
      </c>
      <c r="Z245" s="3" t="str">
        <f t="shared" si="53"/>
        <v/>
      </c>
      <c r="AA245" s="12" t="str">
        <f t="shared" si="54"/>
        <v/>
      </c>
      <c r="AB245" s="12" t="str">
        <f t="shared" si="55"/>
        <v/>
      </c>
      <c r="AC245" s="12" t="str">
        <f t="shared" si="56"/>
        <v/>
      </c>
      <c r="AD245" t="str">
        <f t="shared" si="57"/>
        <v/>
      </c>
      <c r="AE245" t="str">
        <f t="shared" si="58"/>
        <v/>
      </c>
      <c r="AF245" t="s">
        <v>343</v>
      </c>
    </row>
    <row r="246" spans="1:32" x14ac:dyDescent="0.25">
      <c r="A246" t="s">
        <v>0</v>
      </c>
      <c r="B246" t="s">
        <v>2</v>
      </c>
      <c r="C246" t="s">
        <v>1959</v>
      </c>
      <c r="D246" t="s">
        <v>2072</v>
      </c>
      <c r="E246" t="s">
        <v>2169</v>
      </c>
      <c r="F246" s="2">
        <v>45401</v>
      </c>
      <c r="G246" t="s">
        <v>2404</v>
      </c>
      <c r="H246" t="s">
        <v>176</v>
      </c>
      <c r="I246" t="s">
        <v>404</v>
      </c>
      <c r="J246" s="5">
        <v>10441.200000000001</v>
      </c>
      <c r="K246" s="5">
        <v>10441.200000000001</v>
      </c>
      <c r="L246" s="5">
        <v>10441.200000000001</v>
      </c>
      <c r="M246" s="5"/>
      <c r="N246"/>
      <c r="O246" s="38"/>
      <c r="P246" s="43"/>
      <c r="Q246" s="64"/>
      <c r="R246" s="8" t="str">
        <f t="shared" si="46"/>
        <v/>
      </c>
      <c r="S246" s="7" t="str">
        <f t="shared" si="47"/>
        <v/>
      </c>
      <c r="T246" s="9"/>
      <c r="U246" s="3" t="str">
        <f t="shared" si="48"/>
        <v/>
      </c>
      <c r="V246" s="3" t="str">
        <f t="shared" si="49"/>
        <v/>
      </c>
      <c r="W246" s="3" t="str">
        <f t="shared" si="50"/>
        <v/>
      </c>
      <c r="X246" s="83" t="str">
        <f t="shared" si="51"/>
        <v/>
      </c>
      <c r="Y246" s="3" t="str">
        <f t="shared" si="52"/>
        <v/>
      </c>
      <c r="Z246" s="3" t="str">
        <f t="shared" si="53"/>
        <v/>
      </c>
      <c r="AA246" s="12" t="str">
        <f t="shared" si="54"/>
        <v/>
      </c>
      <c r="AB246" s="12" t="str">
        <f t="shared" si="55"/>
        <v/>
      </c>
      <c r="AC246" s="12" t="str">
        <f t="shared" si="56"/>
        <v/>
      </c>
      <c r="AD246" t="str">
        <f t="shared" si="57"/>
        <v/>
      </c>
      <c r="AE246" t="str">
        <f t="shared" si="58"/>
        <v/>
      </c>
      <c r="AF246" t="s">
        <v>343</v>
      </c>
    </row>
    <row r="247" spans="1:32" x14ac:dyDescent="0.25">
      <c r="A247" t="s">
        <v>0</v>
      </c>
      <c r="B247" t="s">
        <v>2</v>
      </c>
      <c r="C247" t="s">
        <v>1959</v>
      </c>
      <c r="D247" t="s">
        <v>2072</v>
      </c>
      <c r="E247" t="s">
        <v>2169</v>
      </c>
      <c r="F247" s="2">
        <v>45401</v>
      </c>
      <c r="G247" t="s">
        <v>2405</v>
      </c>
      <c r="H247" t="s">
        <v>176</v>
      </c>
      <c r="I247" t="s">
        <v>404</v>
      </c>
      <c r="J247" s="5">
        <v>10441.200000000001</v>
      </c>
      <c r="K247" s="5">
        <v>10441.200000000001</v>
      </c>
      <c r="L247" s="5">
        <v>10441.200000000001</v>
      </c>
      <c r="M247" s="5"/>
      <c r="N247"/>
      <c r="O247" s="38"/>
      <c r="P247" s="43"/>
      <c r="Q247" s="64"/>
      <c r="R247" s="8" t="str">
        <f t="shared" si="46"/>
        <v/>
      </c>
      <c r="S247" s="7" t="str">
        <f t="shared" si="47"/>
        <v/>
      </c>
      <c r="T247" s="9"/>
      <c r="U247" s="3" t="str">
        <f t="shared" si="48"/>
        <v/>
      </c>
      <c r="V247" s="3" t="str">
        <f t="shared" si="49"/>
        <v/>
      </c>
      <c r="W247" s="3" t="str">
        <f t="shared" si="50"/>
        <v/>
      </c>
      <c r="X247" s="83" t="str">
        <f t="shared" si="51"/>
        <v/>
      </c>
      <c r="Y247" s="3" t="str">
        <f t="shared" si="52"/>
        <v/>
      </c>
      <c r="Z247" s="3" t="str">
        <f t="shared" si="53"/>
        <v/>
      </c>
      <c r="AA247" s="12" t="str">
        <f t="shared" si="54"/>
        <v/>
      </c>
      <c r="AB247" s="12" t="str">
        <f t="shared" si="55"/>
        <v/>
      </c>
      <c r="AC247" s="12" t="str">
        <f t="shared" si="56"/>
        <v/>
      </c>
      <c r="AD247" t="str">
        <f t="shared" si="57"/>
        <v/>
      </c>
      <c r="AE247" t="str">
        <f t="shared" si="58"/>
        <v/>
      </c>
      <c r="AF247" t="s">
        <v>343</v>
      </c>
    </row>
    <row r="248" spans="1:32" x14ac:dyDescent="0.25">
      <c r="A248" t="s">
        <v>0</v>
      </c>
      <c r="B248" t="s">
        <v>2</v>
      </c>
      <c r="C248" t="s">
        <v>1959</v>
      </c>
      <c r="D248" t="s">
        <v>2072</v>
      </c>
      <c r="E248" t="s">
        <v>2169</v>
      </c>
      <c r="F248" s="2">
        <v>45406</v>
      </c>
      <c r="G248" t="s">
        <v>2406</v>
      </c>
      <c r="H248" t="s">
        <v>176</v>
      </c>
      <c r="I248" t="s">
        <v>404</v>
      </c>
      <c r="J248" s="5">
        <v>10441.200000000001</v>
      </c>
      <c r="K248" s="5">
        <v>10441.200000000001</v>
      </c>
      <c r="L248" s="5">
        <v>10441.200000000001</v>
      </c>
      <c r="M248" s="5"/>
      <c r="N248"/>
      <c r="O248" s="38"/>
      <c r="P248" s="43"/>
      <c r="Q248" s="64"/>
      <c r="R248" s="8" t="str">
        <f t="shared" si="46"/>
        <v/>
      </c>
      <c r="S248" s="7" t="str">
        <f t="shared" si="47"/>
        <v/>
      </c>
      <c r="T248" s="9"/>
      <c r="U248" s="3" t="str">
        <f t="shared" si="48"/>
        <v/>
      </c>
      <c r="V248" s="3" t="str">
        <f t="shared" si="49"/>
        <v/>
      </c>
      <c r="W248" s="3" t="str">
        <f t="shared" si="50"/>
        <v/>
      </c>
      <c r="X248" s="83" t="str">
        <f t="shared" si="51"/>
        <v/>
      </c>
      <c r="Y248" s="3" t="str">
        <f t="shared" si="52"/>
        <v/>
      </c>
      <c r="Z248" s="3" t="str">
        <f t="shared" si="53"/>
        <v/>
      </c>
      <c r="AA248" s="12" t="str">
        <f t="shared" si="54"/>
        <v/>
      </c>
      <c r="AB248" s="12" t="str">
        <f t="shared" si="55"/>
        <v/>
      </c>
      <c r="AC248" s="12" t="str">
        <f t="shared" si="56"/>
        <v/>
      </c>
      <c r="AD248" t="str">
        <f t="shared" si="57"/>
        <v/>
      </c>
      <c r="AE248" t="str">
        <f t="shared" si="58"/>
        <v/>
      </c>
      <c r="AF248" t="s">
        <v>343</v>
      </c>
    </row>
    <row r="249" spans="1:32" x14ac:dyDescent="0.25">
      <c r="A249" t="s">
        <v>0</v>
      </c>
      <c r="B249" t="s">
        <v>2</v>
      </c>
      <c r="C249" t="s">
        <v>1959</v>
      </c>
      <c r="D249" t="s">
        <v>2072</v>
      </c>
      <c r="E249" t="s">
        <v>2169</v>
      </c>
      <c r="F249" s="2">
        <v>45406</v>
      </c>
      <c r="G249" t="s">
        <v>2407</v>
      </c>
      <c r="H249" t="s">
        <v>176</v>
      </c>
      <c r="I249" t="s">
        <v>404</v>
      </c>
      <c r="J249" s="5">
        <v>10441.200000000001</v>
      </c>
      <c r="K249" s="5">
        <v>10441.200000000001</v>
      </c>
      <c r="L249" s="5">
        <v>10441.200000000001</v>
      </c>
      <c r="M249" s="5"/>
      <c r="N249"/>
      <c r="O249" s="38"/>
      <c r="P249" s="43"/>
      <c r="Q249" s="64"/>
      <c r="R249" s="8" t="str">
        <f t="shared" si="46"/>
        <v/>
      </c>
      <c r="S249" s="7" t="str">
        <f t="shared" si="47"/>
        <v/>
      </c>
      <c r="T249" s="9"/>
      <c r="U249" s="3" t="str">
        <f t="shared" si="48"/>
        <v/>
      </c>
      <c r="V249" s="3" t="str">
        <f t="shared" si="49"/>
        <v/>
      </c>
      <c r="W249" s="3" t="str">
        <f t="shared" si="50"/>
        <v/>
      </c>
      <c r="X249" s="83" t="str">
        <f t="shared" si="51"/>
        <v/>
      </c>
      <c r="Y249" s="3" t="str">
        <f t="shared" si="52"/>
        <v/>
      </c>
      <c r="Z249" s="3" t="str">
        <f t="shared" si="53"/>
        <v/>
      </c>
      <c r="AA249" s="12" t="str">
        <f t="shared" si="54"/>
        <v/>
      </c>
      <c r="AB249" s="12" t="str">
        <f t="shared" si="55"/>
        <v/>
      </c>
      <c r="AC249" s="12" t="str">
        <f t="shared" si="56"/>
        <v/>
      </c>
      <c r="AD249" t="str">
        <f t="shared" si="57"/>
        <v/>
      </c>
      <c r="AE249" t="str">
        <f t="shared" si="58"/>
        <v/>
      </c>
      <c r="AF249" t="s">
        <v>343</v>
      </c>
    </row>
    <row r="250" spans="1:32" x14ac:dyDescent="0.25">
      <c r="A250" t="s">
        <v>0</v>
      </c>
      <c r="B250" t="s">
        <v>2</v>
      </c>
      <c r="C250" t="s">
        <v>1959</v>
      </c>
      <c r="D250" t="s">
        <v>2072</v>
      </c>
      <c r="E250" t="s">
        <v>2169</v>
      </c>
      <c r="F250" s="2">
        <v>45406</v>
      </c>
      <c r="G250" t="s">
        <v>2408</v>
      </c>
      <c r="H250" t="s">
        <v>176</v>
      </c>
      <c r="I250" t="s">
        <v>404</v>
      </c>
      <c r="J250" s="5">
        <v>10441.200000000001</v>
      </c>
      <c r="K250" s="5">
        <v>10441.200000000001</v>
      </c>
      <c r="L250" s="5">
        <v>10441.200000000001</v>
      </c>
      <c r="M250" s="5"/>
      <c r="N250"/>
      <c r="O250" s="38"/>
      <c r="P250" s="43"/>
      <c r="Q250" s="64"/>
      <c r="R250" s="8" t="str">
        <f t="shared" si="46"/>
        <v/>
      </c>
      <c r="S250" s="7" t="str">
        <f t="shared" si="47"/>
        <v/>
      </c>
      <c r="T250" s="9"/>
      <c r="U250" s="3" t="str">
        <f t="shared" si="48"/>
        <v/>
      </c>
      <c r="V250" s="3" t="str">
        <f t="shared" si="49"/>
        <v/>
      </c>
      <c r="W250" s="3" t="str">
        <f t="shared" si="50"/>
        <v/>
      </c>
      <c r="X250" s="83" t="str">
        <f t="shared" si="51"/>
        <v/>
      </c>
      <c r="Y250" s="3" t="str">
        <f t="shared" si="52"/>
        <v/>
      </c>
      <c r="Z250" s="3" t="str">
        <f t="shared" si="53"/>
        <v/>
      </c>
      <c r="AA250" s="12" t="str">
        <f t="shared" si="54"/>
        <v/>
      </c>
      <c r="AB250" s="12" t="str">
        <f t="shared" si="55"/>
        <v/>
      </c>
      <c r="AC250" s="12" t="str">
        <f t="shared" si="56"/>
        <v/>
      </c>
      <c r="AD250" t="str">
        <f t="shared" si="57"/>
        <v/>
      </c>
      <c r="AE250" t="str">
        <f t="shared" si="58"/>
        <v/>
      </c>
      <c r="AF250" t="s">
        <v>343</v>
      </c>
    </row>
    <row r="251" spans="1:32" x14ac:dyDescent="0.25">
      <c r="A251" t="s">
        <v>0</v>
      </c>
      <c r="B251" t="s">
        <v>2</v>
      </c>
      <c r="C251" t="s">
        <v>1959</v>
      </c>
      <c r="D251" t="s">
        <v>1995</v>
      </c>
      <c r="E251" t="s">
        <v>18</v>
      </c>
      <c r="F251" s="2">
        <v>44845</v>
      </c>
      <c r="G251" t="s">
        <v>108</v>
      </c>
      <c r="H251" t="s">
        <v>175</v>
      </c>
      <c r="I251" t="s">
        <v>404</v>
      </c>
      <c r="J251" s="5">
        <v>4025</v>
      </c>
      <c r="K251" s="5">
        <v>3</v>
      </c>
      <c r="L251" s="5">
        <v>4025</v>
      </c>
      <c r="M251" s="5"/>
      <c r="N251"/>
      <c r="O251" s="38"/>
      <c r="P251" s="43"/>
      <c r="Q251" s="64"/>
      <c r="R251" s="8" t="str">
        <f t="shared" si="46"/>
        <v/>
      </c>
      <c r="S251" s="7" t="str">
        <f t="shared" si="47"/>
        <v/>
      </c>
      <c r="T251" s="9"/>
      <c r="U251" s="3" t="str">
        <f t="shared" si="48"/>
        <v/>
      </c>
      <c r="V251" s="3" t="str">
        <f t="shared" si="49"/>
        <v/>
      </c>
      <c r="W251" s="3" t="str">
        <f t="shared" si="50"/>
        <v/>
      </c>
      <c r="X251" s="83" t="str">
        <f t="shared" si="51"/>
        <v/>
      </c>
      <c r="Y251" s="3" t="str">
        <f t="shared" si="52"/>
        <v/>
      </c>
      <c r="Z251" s="3" t="str">
        <f t="shared" si="53"/>
        <v/>
      </c>
      <c r="AA251" s="12" t="str">
        <f t="shared" si="54"/>
        <v/>
      </c>
      <c r="AB251" s="12" t="str">
        <f t="shared" si="55"/>
        <v/>
      </c>
      <c r="AC251" s="12" t="str">
        <f t="shared" si="56"/>
        <v/>
      </c>
      <c r="AD251" t="str">
        <f t="shared" si="57"/>
        <v/>
      </c>
      <c r="AE251" t="str">
        <f t="shared" si="58"/>
        <v/>
      </c>
      <c r="AF251" t="s">
        <v>343</v>
      </c>
    </row>
    <row r="252" spans="1:32" x14ac:dyDescent="0.25">
      <c r="A252" t="s">
        <v>0</v>
      </c>
      <c r="B252" t="s">
        <v>2</v>
      </c>
      <c r="C252" t="s">
        <v>1959</v>
      </c>
      <c r="D252" t="s">
        <v>1995</v>
      </c>
      <c r="E252" t="s">
        <v>18</v>
      </c>
      <c r="F252" s="2">
        <v>45366</v>
      </c>
      <c r="G252" t="s">
        <v>2179</v>
      </c>
      <c r="H252" t="s">
        <v>178</v>
      </c>
      <c r="I252" t="s">
        <v>404</v>
      </c>
      <c r="J252" s="5">
        <v>11174.24</v>
      </c>
      <c r="K252" s="5">
        <v>11174.24</v>
      </c>
      <c r="L252" s="5">
        <v>11174.24</v>
      </c>
      <c r="M252" s="5"/>
      <c r="N252"/>
      <c r="O252" s="38"/>
      <c r="P252" s="43"/>
      <c r="Q252" s="64"/>
      <c r="R252" s="8" t="str">
        <f t="shared" si="46"/>
        <v/>
      </c>
      <c r="S252" s="7" t="str">
        <f t="shared" si="47"/>
        <v/>
      </c>
      <c r="T252" s="9"/>
      <c r="U252" s="3" t="str">
        <f t="shared" si="48"/>
        <v/>
      </c>
      <c r="V252" s="3" t="str">
        <f t="shared" si="49"/>
        <v/>
      </c>
      <c r="W252" s="3" t="str">
        <f t="shared" si="50"/>
        <v/>
      </c>
      <c r="X252" s="83" t="str">
        <f t="shared" si="51"/>
        <v/>
      </c>
      <c r="Y252" s="3" t="str">
        <f t="shared" si="52"/>
        <v/>
      </c>
      <c r="Z252" s="3" t="str">
        <f t="shared" si="53"/>
        <v/>
      </c>
      <c r="AA252" s="12" t="str">
        <f t="shared" si="54"/>
        <v/>
      </c>
      <c r="AB252" s="12" t="str">
        <f t="shared" si="55"/>
        <v/>
      </c>
      <c r="AC252" s="12" t="str">
        <f t="shared" si="56"/>
        <v/>
      </c>
      <c r="AD252" t="str">
        <f t="shared" si="57"/>
        <v/>
      </c>
      <c r="AE252" t="str">
        <f t="shared" si="58"/>
        <v/>
      </c>
      <c r="AF252" t="s">
        <v>343</v>
      </c>
    </row>
    <row r="253" spans="1:32" x14ac:dyDescent="0.25">
      <c r="A253" t="s">
        <v>0</v>
      </c>
      <c r="B253" t="s">
        <v>2</v>
      </c>
      <c r="C253" t="s">
        <v>1959</v>
      </c>
      <c r="D253" t="s">
        <v>1995</v>
      </c>
      <c r="E253" t="s">
        <v>18</v>
      </c>
      <c r="F253" s="2">
        <v>45371</v>
      </c>
      <c r="G253" t="s">
        <v>2180</v>
      </c>
      <c r="H253" t="s">
        <v>178</v>
      </c>
      <c r="I253" t="s">
        <v>404</v>
      </c>
      <c r="J253" s="5">
        <v>10000</v>
      </c>
      <c r="K253" s="5">
        <v>10000</v>
      </c>
      <c r="L253" s="5">
        <v>10000</v>
      </c>
      <c r="M253" s="5"/>
      <c r="N253"/>
      <c r="O253" s="38"/>
      <c r="P253" s="43"/>
      <c r="Q253" s="64"/>
      <c r="R253" s="8" t="str">
        <f t="shared" si="46"/>
        <v/>
      </c>
      <c r="S253" s="7" t="str">
        <f t="shared" si="47"/>
        <v/>
      </c>
      <c r="T253" s="9"/>
      <c r="U253" s="3" t="str">
        <f t="shared" si="48"/>
        <v/>
      </c>
      <c r="V253" s="3" t="str">
        <f t="shared" si="49"/>
        <v/>
      </c>
      <c r="W253" s="3" t="str">
        <f t="shared" si="50"/>
        <v/>
      </c>
      <c r="X253" s="83" t="str">
        <f t="shared" si="51"/>
        <v/>
      </c>
      <c r="Y253" s="3" t="str">
        <f t="shared" si="52"/>
        <v/>
      </c>
      <c r="Z253" s="3" t="str">
        <f t="shared" si="53"/>
        <v/>
      </c>
      <c r="AA253" s="12" t="str">
        <f t="shared" si="54"/>
        <v/>
      </c>
      <c r="AB253" s="12" t="str">
        <f t="shared" si="55"/>
        <v/>
      </c>
      <c r="AC253" s="12" t="str">
        <f t="shared" si="56"/>
        <v/>
      </c>
      <c r="AD253" t="str">
        <f t="shared" si="57"/>
        <v/>
      </c>
      <c r="AE253" t="str">
        <f t="shared" si="58"/>
        <v/>
      </c>
      <c r="AF253" t="s">
        <v>343</v>
      </c>
    </row>
    <row r="254" spans="1:32" x14ac:dyDescent="0.25">
      <c r="A254" t="s">
        <v>0</v>
      </c>
      <c r="B254" t="s">
        <v>2</v>
      </c>
      <c r="C254" t="s">
        <v>1959</v>
      </c>
      <c r="D254" t="s">
        <v>1995</v>
      </c>
      <c r="E254" t="s">
        <v>18</v>
      </c>
      <c r="F254" s="2">
        <v>45373</v>
      </c>
      <c r="G254" t="s">
        <v>2181</v>
      </c>
      <c r="H254" t="s">
        <v>178</v>
      </c>
      <c r="I254" t="s">
        <v>404</v>
      </c>
      <c r="J254" s="5">
        <v>16590</v>
      </c>
      <c r="K254" s="5">
        <v>16590</v>
      </c>
      <c r="L254" s="5">
        <v>16590</v>
      </c>
      <c r="M254" s="5"/>
      <c r="N254"/>
      <c r="O254" s="38"/>
      <c r="P254" s="43"/>
      <c r="Q254" s="64"/>
      <c r="R254" s="8" t="str">
        <f t="shared" si="46"/>
        <v/>
      </c>
      <c r="S254" s="7" t="str">
        <f t="shared" si="47"/>
        <v/>
      </c>
      <c r="T254" s="9"/>
      <c r="U254" s="3" t="str">
        <f t="shared" si="48"/>
        <v/>
      </c>
      <c r="V254" s="3" t="str">
        <f t="shared" si="49"/>
        <v/>
      </c>
      <c r="W254" s="3" t="str">
        <f t="shared" si="50"/>
        <v/>
      </c>
      <c r="X254" s="83" t="str">
        <f t="shared" si="51"/>
        <v/>
      </c>
      <c r="Y254" s="3" t="str">
        <f t="shared" si="52"/>
        <v/>
      </c>
      <c r="Z254" s="3" t="str">
        <f t="shared" si="53"/>
        <v/>
      </c>
      <c r="AA254" s="12" t="str">
        <f t="shared" si="54"/>
        <v/>
      </c>
      <c r="AB254" s="12" t="str">
        <f t="shared" si="55"/>
        <v/>
      </c>
      <c r="AC254" s="12" t="str">
        <f t="shared" si="56"/>
        <v/>
      </c>
      <c r="AD254" t="str">
        <f t="shared" si="57"/>
        <v/>
      </c>
      <c r="AE254" t="str">
        <f t="shared" si="58"/>
        <v/>
      </c>
      <c r="AF254" t="s">
        <v>343</v>
      </c>
    </row>
    <row r="255" spans="1:32" x14ac:dyDescent="0.25">
      <c r="A255" t="s">
        <v>0</v>
      </c>
      <c r="B255" t="s">
        <v>2</v>
      </c>
      <c r="C255" t="s">
        <v>1959</v>
      </c>
      <c r="D255" t="s">
        <v>1995</v>
      </c>
      <c r="E255" t="s">
        <v>18</v>
      </c>
      <c r="F255" s="2">
        <v>45382</v>
      </c>
      <c r="G255" t="s">
        <v>2409</v>
      </c>
      <c r="H255" t="s">
        <v>176</v>
      </c>
      <c r="I255" t="s">
        <v>404</v>
      </c>
      <c r="J255" s="5">
        <v>17681931</v>
      </c>
      <c r="K255" s="5">
        <v>17681931</v>
      </c>
      <c r="L255" s="5">
        <v>17681931</v>
      </c>
      <c r="M255" s="5"/>
      <c r="N255"/>
      <c r="O255" s="38"/>
      <c r="P255" s="43"/>
      <c r="Q255" s="64"/>
      <c r="R255" s="8" t="str">
        <f t="shared" si="46"/>
        <v/>
      </c>
      <c r="S255" s="7" t="str">
        <f t="shared" si="47"/>
        <v/>
      </c>
      <c r="T255" s="9"/>
      <c r="U255" s="3" t="str">
        <f t="shared" si="48"/>
        <v/>
      </c>
      <c r="V255" s="3" t="str">
        <f t="shared" si="49"/>
        <v/>
      </c>
      <c r="W255" s="3" t="str">
        <f t="shared" si="50"/>
        <v/>
      </c>
      <c r="X255" s="83" t="str">
        <f t="shared" si="51"/>
        <v/>
      </c>
      <c r="Y255" s="3" t="str">
        <f t="shared" si="52"/>
        <v/>
      </c>
      <c r="Z255" s="3" t="str">
        <f t="shared" si="53"/>
        <v/>
      </c>
      <c r="AA255" s="12" t="str">
        <f t="shared" si="54"/>
        <v/>
      </c>
      <c r="AB255" s="12" t="str">
        <f t="shared" si="55"/>
        <v/>
      </c>
      <c r="AC255" s="12" t="str">
        <f t="shared" si="56"/>
        <v/>
      </c>
      <c r="AD255" t="str">
        <f t="shared" si="57"/>
        <v/>
      </c>
      <c r="AE255" t="str">
        <f t="shared" si="58"/>
        <v/>
      </c>
      <c r="AF255" t="s">
        <v>343</v>
      </c>
    </row>
    <row r="256" spans="1:32" x14ac:dyDescent="0.25">
      <c r="A256" t="s">
        <v>0</v>
      </c>
      <c r="B256" t="s">
        <v>2</v>
      </c>
      <c r="C256" t="s">
        <v>1959</v>
      </c>
      <c r="D256" t="s">
        <v>1995</v>
      </c>
      <c r="E256" t="s">
        <v>18</v>
      </c>
      <c r="F256" s="2">
        <v>45386</v>
      </c>
      <c r="G256" t="s">
        <v>2182</v>
      </c>
      <c r="H256" t="s">
        <v>176</v>
      </c>
      <c r="I256" t="s">
        <v>404</v>
      </c>
      <c r="J256" s="5">
        <v>9834.5</v>
      </c>
      <c r="K256" s="5">
        <v>9834.5</v>
      </c>
      <c r="L256" s="5">
        <v>9834.5</v>
      </c>
      <c r="M256" s="5"/>
      <c r="N256"/>
      <c r="O256" s="38"/>
      <c r="P256" s="43"/>
      <c r="Q256" s="64"/>
      <c r="R256" s="8" t="str">
        <f t="shared" si="46"/>
        <v/>
      </c>
      <c r="S256" s="7" t="str">
        <f t="shared" si="47"/>
        <v/>
      </c>
      <c r="T256" s="9"/>
      <c r="U256" s="3" t="str">
        <f t="shared" si="48"/>
        <v/>
      </c>
      <c r="V256" s="3" t="str">
        <f t="shared" si="49"/>
        <v/>
      </c>
      <c r="W256" s="3" t="str">
        <f t="shared" si="50"/>
        <v/>
      </c>
      <c r="X256" s="83" t="str">
        <f t="shared" si="51"/>
        <v/>
      </c>
      <c r="Y256" s="3" t="str">
        <f t="shared" si="52"/>
        <v/>
      </c>
      <c r="Z256" s="3" t="str">
        <f t="shared" si="53"/>
        <v/>
      </c>
      <c r="AA256" s="12" t="str">
        <f t="shared" si="54"/>
        <v/>
      </c>
      <c r="AB256" s="12" t="str">
        <f t="shared" si="55"/>
        <v/>
      </c>
      <c r="AC256" s="12" t="str">
        <f t="shared" si="56"/>
        <v/>
      </c>
      <c r="AD256" t="str">
        <f t="shared" si="57"/>
        <v/>
      </c>
      <c r="AE256" t="str">
        <f t="shared" si="58"/>
        <v/>
      </c>
      <c r="AF256" t="s">
        <v>343</v>
      </c>
    </row>
    <row r="257" spans="1:32" x14ac:dyDescent="0.25">
      <c r="A257" t="s">
        <v>0</v>
      </c>
      <c r="B257" t="s">
        <v>2</v>
      </c>
      <c r="C257" t="s">
        <v>1959</v>
      </c>
      <c r="D257" t="s">
        <v>1995</v>
      </c>
      <c r="E257" t="s">
        <v>18</v>
      </c>
      <c r="F257" s="2">
        <v>45393</v>
      </c>
      <c r="G257" t="s">
        <v>2410</v>
      </c>
      <c r="H257" t="s">
        <v>176</v>
      </c>
      <c r="I257" t="s">
        <v>404</v>
      </c>
      <c r="J257" s="5">
        <v>8080</v>
      </c>
      <c r="K257" s="5">
        <v>8080</v>
      </c>
      <c r="L257" s="5">
        <v>8080</v>
      </c>
      <c r="M257" s="5"/>
      <c r="N257"/>
      <c r="O257" s="38"/>
      <c r="P257" s="43"/>
      <c r="Q257" s="64"/>
      <c r="R257" s="8" t="str">
        <f t="shared" si="46"/>
        <v/>
      </c>
      <c r="S257" s="7" t="str">
        <f t="shared" si="47"/>
        <v/>
      </c>
      <c r="T257" s="9"/>
      <c r="U257" s="3" t="str">
        <f t="shared" si="48"/>
        <v/>
      </c>
      <c r="V257" s="3" t="str">
        <f t="shared" si="49"/>
        <v/>
      </c>
      <c r="W257" s="3" t="str">
        <f t="shared" si="50"/>
        <v/>
      </c>
      <c r="X257" s="83" t="str">
        <f t="shared" si="51"/>
        <v/>
      </c>
      <c r="Y257" s="3" t="str">
        <f t="shared" si="52"/>
        <v/>
      </c>
      <c r="Z257" s="3" t="str">
        <f t="shared" si="53"/>
        <v/>
      </c>
      <c r="AA257" s="12" t="str">
        <f t="shared" si="54"/>
        <v/>
      </c>
      <c r="AB257" s="12" t="str">
        <f t="shared" si="55"/>
        <v/>
      </c>
      <c r="AC257" s="12" t="str">
        <f t="shared" si="56"/>
        <v/>
      </c>
      <c r="AD257" t="str">
        <f t="shared" si="57"/>
        <v/>
      </c>
      <c r="AE257" t="str">
        <f t="shared" si="58"/>
        <v/>
      </c>
      <c r="AF257" t="s">
        <v>343</v>
      </c>
    </row>
    <row r="258" spans="1:32" x14ac:dyDescent="0.25">
      <c r="A258" t="s">
        <v>0</v>
      </c>
      <c r="B258" t="s">
        <v>2</v>
      </c>
      <c r="C258" t="s">
        <v>1959</v>
      </c>
      <c r="D258" t="s">
        <v>1995</v>
      </c>
      <c r="E258" t="s">
        <v>18</v>
      </c>
      <c r="F258" s="2">
        <v>45397</v>
      </c>
      <c r="G258" t="s">
        <v>2411</v>
      </c>
      <c r="H258" t="s">
        <v>176</v>
      </c>
      <c r="I258" t="s">
        <v>404</v>
      </c>
      <c r="J258" s="5">
        <v>11162</v>
      </c>
      <c r="K258" s="5">
        <v>11162</v>
      </c>
      <c r="L258" s="5">
        <v>11162</v>
      </c>
      <c r="M258" s="5"/>
      <c r="N258"/>
      <c r="O258" s="38"/>
      <c r="P258" s="43"/>
      <c r="Q258" s="64"/>
      <c r="R258" s="8" t="str">
        <f t="shared" si="46"/>
        <v/>
      </c>
      <c r="S258" s="7" t="str">
        <f t="shared" si="47"/>
        <v/>
      </c>
      <c r="T258" s="9"/>
      <c r="U258" s="3" t="str">
        <f t="shared" si="48"/>
        <v/>
      </c>
      <c r="V258" s="3" t="str">
        <f t="shared" si="49"/>
        <v/>
      </c>
      <c r="W258" s="3" t="str">
        <f t="shared" si="50"/>
        <v/>
      </c>
      <c r="X258" s="83" t="str">
        <f t="shared" si="51"/>
        <v/>
      </c>
      <c r="Y258" s="3" t="str">
        <f t="shared" si="52"/>
        <v/>
      </c>
      <c r="Z258" s="3" t="str">
        <f t="shared" si="53"/>
        <v/>
      </c>
      <c r="AA258" s="12" t="str">
        <f t="shared" si="54"/>
        <v/>
      </c>
      <c r="AB258" s="12" t="str">
        <f t="shared" si="55"/>
        <v/>
      </c>
      <c r="AC258" s="12" t="str">
        <f t="shared" si="56"/>
        <v/>
      </c>
      <c r="AD258" t="str">
        <f t="shared" si="57"/>
        <v/>
      </c>
      <c r="AE258" t="str">
        <f t="shared" si="58"/>
        <v/>
      </c>
      <c r="AF258" t="s">
        <v>343</v>
      </c>
    </row>
    <row r="259" spans="1:32" x14ac:dyDescent="0.25">
      <c r="A259" t="s">
        <v>0</v>
      </c>
      <c r="B259" t="s">
        <v>2</v>
      </c>
      <c r="C259" t="s">
        <v>1959</v>
      </c>
      <c r="D259" t="s">
        <v>1995</v>
      </c>
      <c r="E259" t="s">
        <v>18</v>
      </c>
      <c r="F259" s="2">
        <v>45399</v>
      </c>
      <c r="G259" t="s">
        <v>2412</v>
      </c>
      <c r="H259" t="s">
        <v>176</v>
      </c>
      <c r="I259" t="s">
        <v>404</v>
      </c>
      <c r="J259" s="5">
        <v>15698.26</v>
      </c>
      <c r="K259" s="5">
        <v>15698.26</v>
      </c>
      <c r="L259" s="5">
        <v>15698.26</v>
      </c>
      <c r="M259" s="5"/>
      <c r="N259"/>
      <c r="O259" s="38"/>
      <c r="P259" s="43"/>
      <c r="Q259" s="64"/>
      <c r="R259" s="8" t="str">
        <f t="shared" si="46"/>
        <v/>
      </c>
      <c r="S259" s="7" t="str">
        <f t="shared" si="47"/>
        <v/>
      </c>
      <c r="T259" s="9"/>
      <c r="U259" s="3" t="str">
        <f t="shared" si="48"/>
        <v/>
      </c>
      <c r="V259" s="3" t="str">
        <f t="shared" si="49"/>
        <v/>
      </c>
      <c r="W259" s="3" t="str">
        <f t="shared" si="50"/>
        <v/>
      </c>
      <c r="X259" s="83" t="str">
        <f t="shared" si="51"/>
        <v/>
      </c>
      <c r="Y259" s="3" t="str">
        <f t="shared" si="52"/>
        <v/>
      </c>
      <c r="Z259" s="3" t="str">
        <f t="shared" si="53"/>
        <v/>
      </c>
      <c r="AA259" s="12" t="str">
        <f t="shared" si="54"/>
        <v/>
      </c>
      <c r="AB259" s="12" t="str">
        <f t="shared" si="55"/>
        <v/>
      </c>
      <c r="AC259" s="12" t="str">
        <f t="shared" si="56"/>
        <v/>
      </c>
      <c r="AD259" t="str">
        <f t="shared" si="57"/>
        <v/>
      </c>
      <c r="AE259" t="str">
        <f t="shared" si="58"/>
        <v/>
      </c>
      <c r="AF259" t="s">
        <v>343</v>
      </c>
    </row>
    <row r="260" spans="1:32" x14ac:dyDescent="0.25">
      <c r="A260" t="s">
        <v>0</v>
      </c>
      <c r="B260" t="s">
        <v>2</v>
      </c>
      <c r="C260" t="s">
        <v>1959</v>
      </c>
      <c r="D260" t="s">
        <v>1995</v>
      </c>
      <c r="E260" t="s">
        <v>18</v>
      </c>
      <c r="F260" s="2">
        <v>45401</v>
      </c>
      <c r="G260" t="s">
        <v>2413</v>
      </c>
      <c r="H260" t="s">
        <v>176</v>
      </c>
      <c r="I260" t="s">
        <v>404</v>
      </c>
      <c r="J260" s="5">
        <v>19610</v>
      </c>
      <c r="K260" s="5">
        <v>19610</v>
      </c>
      <c r="L260" s="5">
        <v>19610</v>
      </c>
      <c r="M260" s="5"/>
      <c r="N260"/>
      <c r="O260" s="38"/>
      <c r="P260" s="43"/>
      <c r="Q260" s="64"/>
      <c r="R260" s="8" t="str">
        <f t="shared" si="46"/>
        <v/>
      </c>
      <c r="S260" s="7" t="str">
        <f t="shared" si="47"/>
        <v/>
      </c>
      <c r="T260" s="9"/>
      <c r="U260" s="3" t="str">
        <f t="shared" si="48"/>
        <v/>
      </c>
      <c r="V260" s="3" t="str">
        <f t="shared" si="49"/>
        <v/>
      </c>
      <c r="W260" s="3" t="str">
        <f t="shared" si="50"/>
        <v/>
      </c>
      <c r="X260" s="83" t="str">
        <f t="shared" si="51"/>
        <v/>
      </c>
      <c r="Y260" s="3" t="str">
        <f t="shared" si="52"/>
        <v/>
      </c>
      <c r="Z260" s="3" t="str">
        <f t="shared" si="53"/>
        <v/>
      </c>
      <c r="AA260" s="12" t="str">
        <f t="shared" si="54"/>
        <v/>
      </c>
      <c r="AB260" s="12" t="str">
        <f t="shared" si="55"/>
        <v/>
      </c>
      <c r="AC260" s="12" t="str">
        <f t="shared" si="56"/>
        <v/>
      </c>
      <c r="AD260" t="str">
        <f t="shared" si="57"/>
        <v/>
      </c>
      <c r="AE260" t="str">
        <f t="shared" si="58"/>
        <v/>
      </c>
      <c r="AF260" t="s">
        <v>343</v>
      </c>
    </row>
    <row r="261" spans="1:32" x14ac:dyDescent="0.25">
      <c r="A261" t="s">
        <v>0</v>
      </c>
      <c r="B261" t="s">
        <v>2</v>
      </c>
      <c r="C261" t="s">
        <v>1959</v>
      </c>
      <c r="D261" t="s">
        <v>1995</v>
      </c>
      <c r="E261" t="s">
        <v>18</v>
      </c>
      <c r="F261" s="2">
        <v>45404</v>
      </c>
      <c r="G261" t="s">
        <v>2414</v>
      </c>
      <c r="H261" t="s">
        <v>176</v>
      </c>
      <c r="I261" t="s">
        <v>404</v>
      </c>
      <c r="J261" s="5">
        <v>24000</v>
      </c>
      <c r="K261" s="5">
        <v>24000</v>
      </c>
      <c r="L261" s="5">
        <v>24000</v>
      </c>
      <c r="M261" s="5"/>
      <c r="N261"/>
      <c r="O261" s="38"/>
      <c r="P261" s="43"/>
      <c r="Q261" s="64"/>
      <c r="R261" s="8" t="str">
        <f t="shared" si="46"/>
        <v/>
      </c>
      <c r="S261" s="7" t="str">
        <f t="shared" si="47"/>
        <v/>
      </c>
      <c r="T261" s="9"/>
      <c r="U261" s="3" t="str">
        <f t="shared" si="48"/>
        <v/>
      </c>
      <c r="V261" s="3" t="str">
        <f t="shared" si="49"/>
        <v/>
      </c>
      <c r="W261" s="3" t="str">
        <f t="shared" si="50"/>
        <v/>
      </c>
      <c r="X261" s="83" t="str">
        <f t="shared" si="51"/>
        <v/>
      </c>
      <c r="Y261" s="3" t="str">
        <f t="shared" si="52"/>
        <v/>
      </c>
      <c r="Z261" s="3" t="str">
        <f t="shared" si="53"/>
        <v/>
      </c>
      <c r="AA261" s="12" t="str">
        <f t="shared" si="54"/>
        <v/>
      </c>
      <c r="AB261" s="12" t="str">
        <f t="shared" si="55"/>
        <v/>
      </c>
      <c r="AC261" s="12" t="str">
        <f t="shared" si="56"/>
        <v/>
      </c>
      <c r="AD261" t="str">
        <f t="shared" si="57"/>
        <v/>
      </c>
      <c r="AE261" t="str">
        <f t="shared" si="58"/>
        <v/>
      </c>
      <c r="AF261" t="s">
        <v>343</v>
      </c>
    </row>
    <row r="262" spans="1:32" x14ac:dyDescent="0.25">
      <c r="A262" t="s">
        <v>0</v>
      </c>
      <c r="B262" t="s">
        <v>2</v>
      </c>
      <c r="C262" t="s">
        <v>1959</v>
      </c>
      <c r="D262" t="s">
        <v>1995</v>
      </c>
      <c r="E262" t="s">
        <v>18</v>
      </c>
      <c r="F262" s="2">
        <v>45406</v>
      </c>
      <c r="G262" t="s">
        <v>2415</v>
      </c>
      <c r="H262" t="s">
        <v>176</v>
      </c>
      <c r="I262" t="s">
        <v>404</v>
      </c>
      <c r="J262" s="5">
        <v>36000</v>
      </c>
      <c r="K262" s="5">
        <v>36000</v>
      </c>
      <c r="L262" s="5">
        <v>36000</v>
      </c>
      <c r="M262" s="5"/>
      <c r="N262"/>
      <c r="O262" s="38"/>
      <c r="P262" s="43"/>
      <c r="Q262" s="64"/>
      <c r="R262" s="8" t="str">
        <f t="shared" si="46"/>
        <v/>
      </c>
      <c r="S262" s="7" t="str">
        <f t="shared" si="47"/>
        <v/>
      </c>
      <c r="T262" s="9"/>
      <c r="U262" s="3" t="str">
        <f t="shared" si="48"/>
        <v/>
      </c>
      <c r="V262" s="3" t="str">
        <f t="shared" si="49"/>
        <v/>
      </c>
      <c r="W262" s="3" t="str">
        <f t="shared" si="50"/>
        <v/>
      </c>
      <c r="X262" s="83" t="str">
        <f t="shared" si="51"/>
        <v/>
      </c>
      <c r="Y262" s="3" t="str">
        <f t="shared" si="52"/>
        <v/>
      </c>
      <c r="Z262" s="3" t="str">
        <f t="shared" si="53"/>
        <v/>
      </c>
      <c r="AA262" s="12" t="str">
        <f t="shared" si="54"/>
        <v/>
      </c>
      <c r="AB262" s="12" t="str">
        <f t="shared" si="55"/>
        <v/>
      </c>
      <c r="AC262" s="12" t="str">
        <f t="shared" si="56"/>
        <v/>
      </c>
      <c r="AD262" t="str">
        <f t="shared" si="57"/>
        <v/>
      </c>
      <c r="AE262" t="str">
        <f t="shared" si="58"/>
        <v/>
      </c>
      <c r="AF262" t="s">
        <v>343</v>
      </c>
    </row>
    <row r="263" spans="1:32" x14ac:dyDescent="0.25">
      <c r="A263" t="s">
        <v>0</v>
      </c>
      <c r="B263" t="s">
        <v>3</v>
      </c>
      <c r="C263" t="s">
        <v>404</v>
      </c>
      <c r="D263" t="s">
        <v>1964</v>
      </c>
      <c r="E263" t="s">
        <v>26</v>
      </c>
      <c r="F263" s="2">
        <v>43748</v>
      </c>
      <c r="G263" t="s">
        <v>109</v>
      </c>
      <c r="H263" t="s">
        <v>175</v>
      </c>
      <c r="I263" t="s">
        <v>404</v>
      </c>
      <c r="J263" s="5">
        <v>78249.3</v>
      </c>
      <c r="K263" s="5">
        <v>78249.210000000006</v>
      </c>
      <c r="L263" s="5">
        <v>42720208.920000002</v>
      </c>
      <c r="M263" s="5"/>
      <c r="N263"/>
      <c r="O263" s="38"/>
      <c r="P263" s="43"/>
      <c r="Q263" s="64"/>
      <c r="R263" s="8" t="str">
        <f t="shared" si="46"/>
        <v/>
      </c>
      <c r="S263" s="7" t="str">
        <f t="shared" si="47"/>
        <v/>
      </c>
      <c r="T263" s="9"/>
      <c r="U263" s="3" t="str">
        <f t="shared" si="48"/>
        <v/>
      </c>
      <c r="V263" s="3" t="str">
        <f t="shared" si="49"/>
        <v/>
      </c>
      <c r="W263" s="3" t="str">
        <f t="shared" si="50"/>
        <v/>
      </c>
      <c r="X263" s="83" t="str">
        <f t="shared" si="51"/>
        <v/>
      </c>
      <c r="Y263" s="3" t="str">
        <f t="shared" si="52"/>
        <v/>
      </c>
      <c r="Z263" s="3" t="str">
        <f t="shared" si="53"/>
        <v/>
      </c>
      <c r="AA263" s="12" t="str">
        <f t="shared" si="54"/>
        <v/>
      </c>
      <c r="AB263" s="12" t="str">
        <f t="shared" si="55"/>
        <v/>
      </c>
      <c r="AC263" s="12" t="str">
        <f t="shared" si="56"/>
        <v/>
      </c>
      <c r="AD263" t="str">
        <f t="shared" si="57"/>
        <v/>
      </c>
      <c r="AE263" t="str">
        <f t="shared" si="58"/>
        <v/>
      </c>
      <c r="AF263" t="s">
        <v>343</v>
      </c>
    </row>
    <row r="264" spans="1:32" x14ac:dyDescent="0.25">
      <c r="A264" t="s">
        <v>0</v>
      </c>
      <c r="B264" t="s">
        <v>3</v>
      </c>
      <c r="C264" t="s">
        <v>404</v>
      </c>
      <c r="D264" t="s">
        <v>1964</v>
      </c>
      <c r="E264" t="s">
        <v>26</v>
      </c>
      <c r="F264" s="2">
        <v>43922</v>
      </c>
      <c r="G264" t="s">
        <v>110</v>
      </c>
      <c r="H264" t="s">
        <v>175</v>
      </c>
      <c r="I264" t="s">
        <v>404</v>
      </c>
      <c r="J264" s="5">
        <v>373.63</v>
      </c>
      <c r="K264" s="5">
        <v>97.43</v>
      </c>
      <c r="L264" s="5">
        <v>218423.04000000001</v>
      </c>
      <c r="M264" s="5"/>
      <c r="N264"/>
      <c r="O264" s="38"/>
      <c r="P264" s="43"/>
      <c r="Q264" s="64"/>
      <c r="R264" s="8" t="str">
        <f t="shared" ref="R264:R327" si="59">IFERROR(VLOOKUP(Q264,CTASPresup,2,0),"")</f>
        <v/>
      </c>
      <c r="S264" s="7" t="str">
        <f t="shared" ref="S264:S327" si="60">IF(AND(O264&lt;&gt;"",P264&lt;&gt;""),1,"")</f>
        <v/>
      </c>
      <c r="T264" s="9"/>
      <c r="U264" s="3" t="str">
        <f t="shared" ref="U264:U327" si="61">IF(OR(O264="X",P264&lt;&gt;""),A264,"")</f>
        <v/>
      </c>
      <c r="V264" s="3" t="str">
        <f t="shared" ref="V264:V327" si="62">IF(OR(O264="X",P264&lt;&gt;""),B264,"")</f>
        <v/>
      </c>
      <c r="W264" s="3" t="str">
        <f t="shared" ref="W264:W327" si="63">IF(OR(O264="X",P264&lt;&gt;""),E264,"")</f>
        <v/>
      </c>
      <c r="X264" s="83" t="str">
        <f t="shared" ref="X264:X327" si="64">IF(OR(P264="X",Q264&lt;&gt;""),F264,"")</f>
        <v/>
      </c>
      <c r="Y264" s="3" t="str">
        <f t="shared" ref="Y264:Y327" si="65">IF(OR(O264="X",P264&lt;&gt;""),G264,"")</f>
        <v/>
      </c>
      <c r="Z264" s="3" t="str">
        <f t="shared" ref="Z264:Z327" si="66">IF(OR(O264="X",P264&lt;&gt;""),H264,"")</f>
        <v/>
      </c>
      <c r="AA264" s="12" t="str">
        <f t="shared" ref="AA264:AA327" si="67">IF(OR(O264="X",P264&lt;&gt;""),J264,"")</f>
        <v/>
      </c>
      <c r="AB264" s="12" t="str">
        <f t="shared" ref="AB264:AB327" si="68">IF(O264="X",K264,"")</f>
        <v/>
      </c>
      <c r="AC264" s="12" t="str">
        <f t="shared" ref="AC264:AC327" si="69">IF(P264&gt;0,P264,"")</f>
        <v/>
      </c>
      <c r="AD264" t="str">
        <f t="shared" ref="AD264:AD327" si="70">IF(OR(O264="X",P264&gt;0),Q264,"")</f>
        <v/>
      </c>
      <c r="AE264" t="str">
        <f t="shared" ref="AE264:AE327" si="71">IF(OR(O264="X",P264&lt;&gt;""),R264,"")</f>
        <v/>
      </c>
      <c r="AF264" t="s">
        <v>343</v>
      </c>
    </row>
    <row r="265" spans="1:32" x14ac:dyDescent="0.25">
      <c r="A265" t="s">
        <v>0</v>
      </c>
      <c r="B265" t="s">
        <v>3</v>
      </c>
      <c r="C265" t="s">
        <v>404</v>
      </c>
      <c r="D265" t="s">
        <v>1996</v>
      </c>
      <c r="E265" t="s">
        <v>755</v>
      </c>
      <c r="F265" s="2">
        <v>45351</v>
      </c>
      <c r="G265" t="s">
        <v>1275</v>
      </c>
      <c r="H265" t="s">
        <v>412</v>
      </c>
      <c r="I265" t="s">
        <v>192</v>
      </c>
      <c r="J265" s="5">
        <v>50000</v>
      </c>
      <c r="K265" s="5">
        <v>11691.16</v>
      </c>
      <c r="L265" s="5">
        <v>27475000</v>
      </c>
      <c r="M265" s="5"/>
      <c r="N265"/>
      <c r="O265" s="38"/>
      <c r="P265" s="43"/>
      <c r="Q265" s="64"/>
      <c r="R265" s="8" t="str">
        <f t="shared" si="59"/>
        <v/>
      </c>
      <c r="S265" s="7" t="str">
        <f t="shared" si="60"/>
        <v/>
      </c>
      <c r="T265" s="9"/>
      <c r="U265" s="3" t="str">
        <f t="shared" si="61"/>
        <v/>
      </c>
      <c r="V265" s="3" t="str">
        <f t="shared" si="62"/>
        <v/>
      </c>
      <c r="W265" s="3" t="str">
        <f t="shared" si="63"/>
        <v/>
      </c>
      <c r="X265" s="83" t="str">
        <f t="shared" si="64"/>
        <v/>
      </c>
      <c r="Y265" s="3" t="str">
        <f t="shared" si="65"/>
        <v/>
      </c>
      <c r="Z265" s="3" t="str">
        <f t="shared" si="66"/>
        <v/>
      </c>
      <c r="AA265" s="12" t="str">
        <f t="shared" si="67"/>
        <v/>
      </c>
      <c r="AB265" s="12" t="str">
        <f t="shared" si="68"/>
        <v/>
      </c>
      <c r="AC265" s="12" t="str">
        <f t="shared" si="69"/>
        <v/>
      </c>
      <c r="AD265" t="str">
        <f t="shared" si="70"/>
        <v/>
      </c>
      <c r="AE265" t="str">
        <f t="shared" si="71"/>
        <v/>
      </c>
      <c r="AF265" t="s">
        <v>343</v>
      </c>
    </row>
    <row r="266" spans="1:32" x14ac:dyDescent="0.25">
      <c r="A266" t="s">
        <v>0</v>
      </c>
      <c r="B266" t="s">
        <v>3</v>
      </c>
      <c r="C266" t="s">
        <v>404</v>
      </c>
      <c r="D266" t="s">
        <v>1996</v>
      </c>
      <c r="E266" t="s">
        <v>755</v>
      </c>
      <c r="F266" s="2">
        <v>45377</v>
      </c>
      <c r="G266" t="s">
        <v>1717</v>
      </c>
      <c r="H266" t="s">
        <v>412</v>
      </c>
      <c r="I266" t="s">
        <v>192</v>
      </c>
      <c r="J266" s="5">
        <v>50000</v>
      </c>
      <c r="K266" s="5">
        <v>50000</v>
      </c>
      <c r="L266" s="5">
        <v>27475000</v>
      </c>
      <c r="M266" s="5"/>
      <c r="N266"/>
      <c r="O266" s="38"/>
      <c r="P266" s="43"/>
      <c r="Q266" s="64"/>
      <c r="R266" s="8" t="str">
        <f t="shared" si="59"/>
        <v/>
      </c>
      <c r="S266" s="7" t="str">
        <f t="shared" si="60"/>
        <v/>
      </c>
      <c r="T266" s="9"/>
      <c r="U266" s="3" t="str">
        <f t="shared" si="61"/>
        <v/>
      </c>
      <c r="V266" s="3" t="str">
        <f t="shared" si="62"/>
        <v/>
      </c>
      <c r="W266" s="3" t="str">
        <f t="shared" si="63"/>
        <v/>
      </c>
      <c r="X266" s="83" t="str">
        <f t="shared" si="64"/>
        <v/>
      </c>
      <c r="Y266" s="3" t="str">
        <f t="shared" si="65"/>
        <v/>
      </c>
      <c r="Z266" s="3" t="str">
        <f t="shared" si="66"/>
        <v/>
      </c>
      <c r="AA266" s="12" t="str">
        <f t="shared" si="67"/>
        <v/>
      </c>
      <c r="AB266" s="12" t="str">
        <f t="shared" si="68"/>
        <v/>
      </c>
      <c r="AC266" s="12" t="str">
        <f t="shared" si="69"/>
        <v/>
      </c>
      <c r="AD266" t="str">
        <f t="shared" si="70"/>
        <v/>
      </c>
      <c r="AE266" t="str">
        <f t="shared" si="71"/>
        <v/>
      </c>
      <c r="AF266" t="s">
        <v>343</v>
      </c>
    </row>
    <row r="267" spans="1:32" x14ac:dyDescent="0.25">
      <c r="A267" t="s">
        <v>0</v>
      </c>
      <c r="B267" t="s">
        <v>3</v>
      </c>
      <c r="C267" t="s">
        <v>1959</v>
      </c>
      <c r="D267" t="s">
        <v>1997</v>
      </c>
      <c r="E267" t="s">
        <v>428</v>
      </c>
      <c r="F267" s="2">
        <v>45265</v>
      </c>
      <c r="G267" t="s">
        <v>464</v>
      </c>
      <c r="H267" t="s">
        <v>175</v>
      </c>
      <c r="I267" t="s">
        <v>404</v>
      </c>
      <c r="J267" s="5">
        <v>146.97999999999999</v>
      </c>
      <c r="K267" s="5">
        <v>146.97999999999999</v>
      </c>
      <c r="L267" s="5">
        <v>80765.509999999995</v>
      </c>
      <c r="M267" s="5"/>
      <c r="N267"/>
      <c r="O267" s="38"/>
      <c r="P267" s="43"/>
      <c r="Q267" s="64"/>
      <c r="R267" s="8" t="str">
        <f t="shared" si="59"/>
        <v/>
      </c>
      <c r="S267" s="7" t="str">
        <f t="shared" si="60"/>
        <v/>
      </c>
      <c r="T267" s="9"/>
      <c r="U267" s="3" t="str">
        <f t="shared" si="61"/>
        <v/>
      </c>
      <c r="V267" s="3" t="str">
        <f t="shared" si="62"/>
        <v/>
      </c>
      <c r="W267" s="3" t="str">
        <f t="shared" si="63"/>
        <v/>
      </c>
      <c r="X267" s="83" t="str">
        <f t="shared" si="64"/>
        <v/>
      </c>
      <c r="Y267" s="3" t="str">
        <f t="shared" si="65"/>
        <v/>
      </c>
      <c r="Z267" s="3" t="str">
        <f t="shared" si="66"/>
        <v/>
      </c>
      <c r="AA267" s="12" t="str">
        <f t="shared" si="67"/>
        <v/>
      </c>
      <c r="AB267" s="12" t="str">
        <f t="shared" si="68"/>
        <v/>
      </c>
      <c r="AC267" s="12" t="str">
        <f t="shared" si="69"/>
        <v/>
      </c>
      <c r="AD267" t="str">
        <f t="shared" si="70"/>
        <v/>
      </c>
      <c r="AE267" t="str">
        <f t="shared" si="71"/>
        <v/>
      </c>
      <c r="AF267" t="s">
        <v>343</v>
      </c>
    </row>
    <row r="268" spans="1:32" x14ac:dyDescent="0.25">
      <c r="A268" t="s">
        <v>0</v>
      </c>
      <c r="B268" t="s">
        <v>3</v>
      </c>
      <c r="C268" t="s">
        <v>1959</v>
      </c>
      <c r="D268" t="s">
        <v>1997</v>
      </c>
      <c r="E268" t="s">
        <v>428</v>
      </c>
      <c r="F268" s="2">
        <v>45355</v>
      </c>
      <c r="G268" t="s">
        <v>1716</v>
      </c>
      <c r="H268" t="s">
        <v>178</v>
      </c>
      <c r="I268" t="s">
        <v>404</v>
      </c>
      <c r="J268" s="5">
        <v>154.34</v>
      </c>
      <c r="K268" s="5">
        <v>154.34</v>
      </c>
      <c r="L268" s="5">
        <v>84809.83</v>
      </c>
      <c r="M268" s="5"/>
      <c r="N268"/>
      <c r="O268" s="38"/>
      <c r="P268" s="43"/>
      <c r="Q268" s="64"/>
      <c r="R268" s="8" t="str">
        <f t="shared" si="59"/>
        <v/>
      </c>
      <c r="S268" s="7" t="str">
        <f t="shared" si="60"/>
        <v/>
      </c>
      <c r="T268" s="9"/>
      <c r="U268" s="3" t="str">
        <f t="shared" si="61"/>
        <v/>
      </c>
      <c r="V268" s="3" t="str">
        <f t="shared" si="62"/>
        <v/>
      </c>
      <c r="W268" s="3" t="str">
        <f t="shared" si="63"/>
        <v/>
      </c>
      <c r="X268" s="83" t="str">
        <f t="shared" si="64"/>
        <v/>
      </c>
      <c r="Y268" s="3" t="str">
        <f t="shared" si="65"/>
        <v/>
      </c>
      <c r="Z268" s="3" t="str">
        <f t="shared" si="66"/>
        <v/>
      </c>
      <c r="AA268" s="12" t="str">
        <f t="shared" si="67"/>
        <v/>
      </c>
      <c r="AB268" s="12" t="str">
        <f t="shared" si="68"/>
        <v/>
      </c>
      <c r="AC268" s="12" t="str">
        <f t="shared" si="69"/>
        <v/>
      </c>
      <c r="AD268" t="str">
        <f t="shared" si="70"/>
        <v/>
      </c>
      <c r="AE268" t="str">
        <f t="shared" si="71"/>
        <v/>
      </c>
      <c r="AF268" t="s">
        <v>343</v>
      </c>
    </row>
    <row r="269" spans="1:32" x14ac:dyDescent="0.25">
      <c r="A269" t="s">
        <v>0</v>
      </c>
      <c r="B269" t="s">
        <v>3</v>
      </c>
      <c r="C269" t="s">
        <v>1959</v>
      </c>
      <c r="D269" t="s">
        <v>1997</v>
      </c>
      <c r="E269" t="s">
        <v>428</v>
      </c>
      <c r="F269" s="2">
        <v>45384</v>
      </c>
      <c r="G269" t="s">
        <v>2416</v>
      </c>
      <c r="H269" t="s">
        <v>176</v>
      </c>
      <c r="I269" t="s">
        <v>404</v>
      </c>
      <c r="J269" s="5">
        <v>154.34</v>
      </c>
      <c r="K269" s="5">
        <v>154.34</v>
      </c>
      <c r="L269" s="5">
        <v>84809.83</v>
      </c>
      <c r="M269" s="5"/>
      <c r="N269"/>
      <c r="O269" s="38"/>
      <c r="P269" s="43"/>
      <c r="Q269" s="64"/>
      <c r="R269" s="8" t="str">
        <f t="shared" si="59"/>
        <v/>
      </c>
      <c r="S269" s="7" t="str">
        <f t="shared" si="60"/>
        <v/>
      </c>
      <c r="T269" s="9"/>
      <c r="U269" s="3" t="str">
        <f t="shared" si="61"/>
        <v/>
      </c>
      <c r="V269" s="3" t="str">
        <f t="shared" si="62"/>
        <v/>
      </c>
      <c r="W269" s="3" t="str">
        <f t="shared" si="63"/>
        <v/>
      </c>
      <c r="X269" s="83" t="str">
        <f t="shared" si="64"/>
        <v/>
      </c>
      <c r="Y269" s="3" t="str">
        <f t="shared" si="65"/>
        <v/>
      </c>
      <c r="Z269" s="3" t="str">
        <f t="shared" si="66"/>
        <v/>
      </c>
      <c r="AA269" s="12" t="str">
        <f t="shared" si="67"/>
        <v/>
      </c>
      <c r="AB269" s="12" t="str">
        <f t="shared" si="68"/>
        <v/>
      </c>
      <c r="AC269" s="12" t="str">
        <f t="shared" si="69"/>
        <v/>
      </c>
      <c r="AD269" t="str">
        <f t="shared" si="70"/>
        <v/>
      </c>
      <c r="AE269" t="str">
        <f t="shared" si="71"/>
        <v/>
      </c>
      <c r="AF269" t="s">
        <v>343</v>
      </c>
    </row>
    <row r="270" spans="1:32" x14ac:dyDescent="0.25">
      <c r="A270" t="s">
        <v>0</v>
      </c>
      <c r="B270" t="s">
        <v>3</v>
      </c>
      <c r="C270" t="s">
        <v>1959</v>
      </c>
      <c r="D270" t="s">
        <v>1998</v>
      </c>
      <c r="E270" t="s">
        <v>29</v>
      </c>
      <c r="F270" s="2">
        <v>44061</v>
      </c>
      <c r="G270" t="s">
        <v>111</v>
      </c>
      <c r="H270" t="s">
        <v>175</v>
      </c>
      <c r="I270" t="s">
        <v>404</v>
      </c>
      <c r="J270" s="5">
        <v>200.01</v>
      </c>
      <c r="K270" s="5">
        <v>200.01</v>
      </c>
      <c r="L270" s="5">
        <v>109195.46</v>
      </c>
      <c r="M270" s="5"/>
      <c r="N270"/>
      <c r="O270" s="38"/>
      <c r="P270" s="43"/>
      <c r="Q270" s="64"/>
      <c r="R270" s="8" t="str">
        <f t="shared" si="59"/>
        <v/>
      </c>
      <c r="S270" s="7" t="str">
        <f t="shared" si="60"/>
        <v/>
      </c>
      <c r="T270" s="9"/>
      <c r="U270" s="3" t="str">
        <f t="shared" si="61"/>
        <v/>
      </c>
      <c r="V270" s="3" t="str">
        <f t="shared" si="62"/>
        <v/>
      </c>
      <c r="W270" s="3" t="str">
        <f t="shared" si="63"/>
        <v/>
      </c>
      <c r="X270" s="83" t="str">
        <f t="shared" si="64"/>
        <v/>
      </c>
      <c r="Y270" s="3" t="str">
        <f t="shared" si="65"/>
        <v/>
      </c>
      <c r="Z270" s="3" t="str">
        <f t="shared" si="66"/>
        <v/>
      </c>
      <c r="AA270" s="12" t="str">
        <f t="shared" si="67"/>
        <v/>
      </c>
      <c r="AB270" s="12" t="str">
        <f t="shared" si="68"/>
        <v/>
      </c>
      <c r="AC270" s="12" t="str">
        <f t="shared" si="69"/>
        <v/>
      </c>
      <c r="AD270" t="str">
        <f t="shared" si="70"/>
        <v/>
      </c>
      <c r="AE270" t="str">
        <f t="shared" si="71"/>
        <v/>
      </c>
      <c r="AF270" t="s">
        <v>343</v>
      </c>
    </row>
    <row r="271" spans="1:32" x14ac:dyDescent="0.25">
      <c r="A271" t="s">
        <v>0</v>
      </c>
      <c r="B271" t="s">
        <v>3</v>
      </c>
      <c r="C271" t="s">
        <v>1959</v>
      </c>
      <c r="D271" t="s">
        <v>1990</v>
      </c>
      <c r="E271" t="s">
        <v>28</v>
      </c>
      <c r="F271" s="2">
        <v>44530</v>
      </c>
      <c r="G271" t="s">
        <v>112</v>
      </c>
      <c r="H271" t="s">
        <v>175</v>
      </c>
      <c r="I271" t="s">
        <v>192</v>
      </c>
      <c r="J271" s="5">
        <v>12.39</v>
      </c>
      <c r="K271" s="5">
        <v>12.24</v>
      </c>
      <c r="L271" s="5">
        <v>6778.26</v>
      </c>
      <c r="M271" s="5"/>
      <c r="N271"/>
      <c r="O271" s="38"/>
      <c r="P271" s="43"/>
      <c r="Q271" s="64"/>
      <c r="R271" s="8" t="str">
        <f t="shared" si="59"/>
        <v/>
      </c>
      <c r="S271" s="7" t="str">
        <f t="shared" si="60"/>
        <v/>
      </c>
      <c r="T271" s="9"/>
      <c r="U271" s="3" t="str">
        <f t="shared" si="61"/>
        <v/>
      </c>
      <c r="V271" s="3" t="str">
        <f t="shared" si="62"/>
        <v/>
      </c>
      <c r="W271" s="3" t="str">
        <f t="shared" si="63"/>
        <v/>
      </c>
      <c r="X271" s="83" t="str">
        <f t="shared" si="64"/>
        <v/>
      </c>
      <c r="Y271" s="3" t="str">
        <f t="shared" si="65"/>
        <v/>
      </c>
      <c r="Z271" s="3" t="str">
        <f t="shared" si="66"/>
        <v/>
      </c>
      <c r="AA271" s="12" t="str">
        <f t="shared" si="67"/>
        <v/>
      </c>
      <c r="AB271" s="12" t="str">
        <f t="shared" si="68"/>
        <v/>
      </c>
      <c r="AC271" s="12" t="str">
        <f t="shared" si="69"/>
        <v/>
      </c>
      <c r="AD271" t="str">
        <f t="shared" si="70"/>
        <v/>
      </c>
      <c r="AE271" t="str">
        <f t="shared" si="71"/>
        <v/>
      </c>
      <c r="AF271" t="s">
        <v>343</v>
      </c>
    </row>
    <row r="272" spans="1:32" x14ac:dyDescent="0.25">
      <c r="A272" t="s">
        <v>0</v>
      </c>
      <c r="B272" t="s">
        <v>3</v>
      </c>
      <c r="C272" t="s">
        <v>1959</v>
      </c>
      <c r="D272" t="s">
        <v>1990</v>
      </c>
      <c r="E272" t="s">
        <v>28</v>
      </c>
      <c r="F272" s="2">
        <v>44566</v>
      </c>
      <c r="G272" t="s">
        <v>113</v>
      </c>
      <c r="H272" t="s">
        <v>175</v>
      </c>
      <c r="I272" t="s">
        <v>404</v>
      </c>
      <c r="J272" s="5">
        <v>12.39</v>
      </c>
      <c r="K272" s="5">
        <v>12.39</v>
      </c>
      <c r="L272" s="5">
        <v>6764.32</v>
      </c>
      <c r="M272" s="5"/>
      <c r="N272"/>
      <c r="O272" s="38"/>
      <c r="P272" s="43"/>
      <c r="Q272" s="64"/>
      <c r="R272" s="8" t="str">
        <f t="shared" si="59"/>
        <v/>
      </c>
      <c r="S272" s="7" t="str">
        <f t="shared" si="60"/>
        <v/>
      </c>
      <c r="T272" s="9"/>
      <c r="U272" s="3" t="str">
        <f t="shared" si="61"/>
        <v/>
      </c>
      <c r="V272" s="3" t="str">
        <f t="shared" si="62"/>
        <v/>
      </c>
      <c r="W272" s="3" t="str">
        <f t="shared" si="63"/>
        <v/>
      </c>
      <c r="X272" s="83" t="str">
        <f t="shared" si="64"/>
        <v/>
      </c>
      <c r="Y272" s="3" t="str">
        <f t="shared" si="65"/>
        <v/>
      </c>
      <c r="Z272" s="3" t="str">
        <f t="shared" si="66"/>
        <v/>
      </c>
      <c r="AA272" s="12" t="str">
        <f t="shared" si="67"/>
        <v/>
      </c>
      <c r="AB272" s="12" t="str">
        <f t="shared" si="68"/>
        <v/>
      </c>
      <c r="AC272" s="12" t="str">
        <f t="shared" si="69"/>
        <v/>
      </c>
      <c r="AD272" t="str">
        <f t="shared" si="70"/>
        <v/>
      </c>
      <c r="AE272" t="str">
        <f t="shared" si="71"/>
        <v/>
      </c>
      <c r="AF272" t="s">
        <v>343</v>
      </c>
    </row>
    <row r="273" spans="1:32" x14ac:dyDescent="0.25">
      <c r="A273" t="s">
        <v>0</v>
      </c>
      <c r="B273" t="s">
        <v>3</v>
      </c>
      <c r="C273" t="s">
        <v>1959</v>
      </c>
      <c r="D273" t="s">
        <v>1965</v>
      </c>
      <c r="E273" t="s">
        <v>27</v>
      </c>
      <c r="F273" s="2">
        <v>44466</v>
      </c>
      <c r="G273" t="s">
        <v>114</v>
      </c>
      <c r="H273" t="s">
        <v>175</v>
      </c>
      <c r="I273" t="s">
        <v>192</v>
      </c>
      <c r="J273" s="5">
        <v>280.60000000000002</v>
      </c>
      <c r="K273" s="5">
        <v>280.60000000000002</v>
      </c>
      <c r="L273" s="5">
        <v>153193.57</v>
      </c>
      <c r="M273" s="5"/>
      <c r="N273"/>
      <c r="O273" s="38"/>
      <c r="P273" s="43"/>
      <c r="Q273" s="64"/>
      <c r="R273" s="8" t="str">
        <f t="shared" si="59"/>
        <v/>
      </c>
      <c r="S273" s="7" t="str">
        <f t="shared" si="60"/>
        <v/>
      </c>
      <c r="T273" s="9"/>
      <c r="U273" s="3" t="str">
        <f t="shared" si="61"/>
        <v/>
      </c>
      <c r="V273" s="3" t="str">
        <f t="shared" si="62"/>
        <v/>
      </c>
      <c r="W273" s="3" t="str">
        <f t="shared" si="63"/>
        <v/>
      </c>
      <c r="X273" s="83" t="str">
        <f t="shared" si="64"/>
        <v/>
      </c>
      <c r="Y273" s="3" t="str">
        <f t="shared" si="65"/>
        <v/>
      </c>
      <c r="Z273" s="3" t="str">
        <f t="shared" si="66"/>
        <v/>
      </c>
      <c r="AA273" s="12" t="str">
        <f t="shared" si="67"/>
        <v/>
      </c>
      <c r="AB273" s="12" t="str">
        <f t="shared" si="68"/>
        <v/>
      </c>
      <c r="AC273" s="12" t="str">
        <f t="shared" si="69"/>
        <v/>
      </c>
      <c r="AD273" t="str">
        <f t="shared" si="70"/>
        <v/>
      </c>
      <c r="AE273" t="str">
        <f t="shared" si="71"/>
        <v/>
      </c>
      <c r="AF273" t="s">
        <v>343</v>
      </c>
    </row>
    <row r="274" spans="1:32" x14ac:dyDescent="0.25">
      <c r="A274" t="s">
        <v>1</v>
      </c>
      <c r="B274" t="s">
        <v>2</v>
      </c>
      <c r="C274" t="s">
        <v>1960</v>
      </c>
      <c r="D274" t="s">
        <v>1999</v>
      </c>
      <c r="E274" t="s">
        <v>208</v>
      </c>
      <c r="F274" s="2">
        <v>44721</v>
      </c>
      <c r="G274" t="s">
        <v>216</v>
      </c>
      <c r="H274" t="s">
        <v>175</v>
      </c>
      <c r="I274" t="s">
        <v>192</v>
      </c>
      <c r="J274" s="5">
        <v>265002</v>
      </c>
      <c r="K274" s="5">
        <v>72767</v>
      </c>
      <c r="L274" s="5">
        <v>265002</v>
      </c>
      <c r="M274" s="5"/>
      <c r="N274"/>
      <c r="O274" s="38"/>
      <c r="P274" s="43"/>
      <c r="Q274" s="64"/>
      <c r="R274" s="8" t="str">
        <f t="shared" si="59"/>
        <v/>
      </c>
      <c r="S274" s="7" t="str">
        <f t="shared" si="60"/>
        <v/>
      </c>
      <c r="T274" s="9"/>
      <c r="U274" s="3" t="str">
        <f t="shared" si="61"/>
        <v/>
      </c>
      <c r="V274" s="3" t="str">
        <f t="shared" si="62"/>
        <v/>
      </c>
      <c r="W274" s="3" t="str">
        <f t="shared" si="63"/>
        <v/>
      </c>
      <c r="X274" s="83" t="str">
        <f t="shared" si="64"/>
        <v/>
      </c>
      <c r="Y274" s="3" t="str">
        <f t="shared" si="65"/>
        <v/>
      </c>
      <c r="Z274" s="3" t="str">
        <f t="shared" si="66"/>
        <v/>
      </c>
      <c r="AA274" s="12" t="str">
        <f t="shared" si="67"/>
        <v/>
      </c>
      <c r="AB274" s="12" t="str">
        <f t="shared" si="68"/>
        <v/>
      </c>
      <c r="AC274" s="12" t="str">
        <f t="shared" si="69"/>
        <v/>
      </c>
      <c r="AD274" t="str">
        <f t="shared" si="70"/>
        <v/>
      </c>
      <c r="AE274" t="str">
        <f t="shared" si="71"/>
        <v/>
      </c>
      <c r="AF274" t="s">
        <v>343</v>
      </c>
    </row>
    <row r="275" spans="1:32" x14ac:dyDescent="0.25">
      <c r="A275" t="s">
        <v>1</v>
      </c>
      <c r="B275" t="s">
        <v>2</v>
      </c>
      <c r="C275" t="s">
        <v>1960</v>
      </c>
      <c r="D275" t="s">
        <v>1999</v>
      </c>
      <c r="E275" t="s">
        <v>208</v>
      </c>
      <c r="F275" s="2">
        <v>44722</v>
      </c>
      <c r="G275" t="s">
        <v>217</v>
      </c>
      <c r="H275" t="s">
        <v>175</v>
      </c>
      <c r="I275" t="s">
        <v>192</v>
      </c>
      <c r="J275" s="5">
        <v>30138</v>
      </c>
      <c r="K275" s="5">
        <v>30138</v>
      </c>
      <c r="L275" s="5">
        <v>30138</v>
      </c>
      <c r="M275" s="5"/>
      <c r="N275"/>
      <c r="O275" s="38"/>
      <c r="P275" s="43"/>
      <c r="Q275" s="64"/>
      <c r="R275" s="8" t="str">
        <f t="shared" si="59"/>
        <v/>
      </c>
      <c r="S275" s="7" t="str">
        <f t="shared" si="60"/>
        <v/>
      </c>
      <c r="T275" s="9"/>
      <c r="U275" s="3" t="str">
        <f t="shared" si="61"/>
        <v/>
      </c>
      <c r="V275" s="3" t="str">
        <f t="shared" si="62"/>
        <v/>
      </c>
      <c r="W275" s="3" t="str">
        <f t="shared" si="63"/>
        <v/>
      </c>
      <c r="X275" s="83" t="str">
        <f t="shared" si="64"/>
        <v/>
      </c>
      <c r="Y275" s="3" t="str">
        <f t="shared" si="65"/>
        <v/>
      </c>
      <c r="Z275" s="3" t="str">
        <f t="shared" si="66"/>
        <v/>
      </c>
      <c r="AA275" s="12" t="str">
        <f t="shared" si="67"/>
        <v/>
      </c>
      <c r="AB275" s="12" t="str">
        <f t="shared" si="68"/>
        <v/>
      </c>
      <c r="AC275" s="12" t="str">
        <f t="shared" si="69"/>
        <v/>
      </c>
      <c r="AD275" t="str">
        <f t="shared" si="70"/>
        <v/>
      </c>
      <c r="AE275" t="str">
        <f t="shared" si="71"/>
        <v/>
      </c>
      <c r="AF275" t="s">
        <v>343</v>
      </c>
    </row>
    <row r="276" spans="1:32" x14ac:dyDescent="0.25">
      <c r="A276" t="s">
        <v>1</v>
      </c>
      <c r="B276" t="s">
        <v>2</v>
      </c>
      <c r="C276" t="s">
        <v>1960</v>
      </c>
      <c r="D276" t="s">
        <v>1999</v>
      </c>
      <c r="E276" t="s">
        <v>208</v>
      </c>
      <c r="F276" s="2">
        <v>44722</v>
      </c>
      <c r="G276" t="s">
        <v>218</v>
      </c>
      <c r="H276" t="s">
        <v>175</v>
      </c>
      <c r="I276" t="s">
        <v>192</v>
      </c>
      <c r="J276" s="5">
        <v>30138</v>
      </c>
      <c r="K276" s="5">
        <v>30138</v>
      </c>
      <c r="L276" s="5">
        <v>30138</v>
      </c>
      <c r="M276" s="5"/>
      <c r="N276"/>
      <c r="O276" s="38"/>
      <c r="P276" s="43"/>
      <c r="Q276" s="64"/>
      <c r="R276" s="8" t="str">
        <f t="shared" si="59"/>
        <v/>
      </c>
      <c r="S276" s="7" t="str">
        <f t="shared" si="60"/>
        <v/>
      </c>
      <c r="T276" s="9"/>
      <c r="U276" s="3" t="str">
        <f t="shared" si="61"/>
        <v/>
      </c>
      <c r="V276" s="3" t="str">
        <f t="shared" si="62"/>
        <v/>
      </c>
      <c r="W276" s="3" t="str">
        <f t="shared" si="63"/>
        <v/>
      </c>
      <c r="X276" s="83" t="str">
        <f t="shared" si="64"/>
        <v/>
      </c>
      <c r="Y276" s="3" t="str">
        <f t="shared" si="65"/>
        <v/>
      </c>
      <c r="Z276" s="3" t="str">
        <f t="shared" si="66"/>
        <v/>
      </c>
      <c r="AA276" s="12" t="str">
        <f t="shared" si="67"/>
        <v/>
      </c>
      <c r="AB276" s="12" t="str">
        <f t="shared" si="68"/>
        <v/>
      </c>
      <c r="AC276" s="12" t="str">
        <f t="shared" si="69"/>
        <v/>
      </c>
      <c r="AD276" t="str">
        <f t="shared" si="70"/>
        <v/>
      </c>
      <c r="AE276" t="str">
        <f t="shared" si="71"/>
        <v/>
      </c>
      <c r="AF276" t="s">
        <v>343</v>
      </c>
    </row>
    <row r="277" spans="1:32" x14ac:dyDescent="0.25">
      <c r="A277" t="s">
        <v>1</v>
      </c>
      <c r="B277" t="s">
        <v>2</v>
      </c>
      <c r="C277" t="s">
        <v>1960</v>
      </c>
      <c r="D277" t="s">
        <v>1999</v>
      </c>
      <c r="E277" t="s">
        <v>208</v>
      </c>
      <c r="F277" s="2">
        <v>44726</v>
      </c>
      <c r="G277" t="s">
        <v>219</v>
      </c>
      <c r="H277" t="s">
        <v>175</v>
      </c>
      <c r="I277" t="s">
        <v>192</v>
      </c>
      <c r="J277" s="5">
        <v>419156</v>
      </c>
      <c r="K277" s="5">
        <v>419156</v>
      </c>
      <c r="L277" s="5">
        <v>419156</v>
      </c>
      <c r="M277" s="5"/>
      <c r="N277"/>
      <c r="O277" s="38"/>
      <c r="P277" s="43"/>
      <c r="Q277" s="64"/>
      <c r="R277" s="8" t="str">
        <f t="shared" si="59"/>
        <v/>
      </c>
      <c r="S277" s="7" t="str">
        <f t="shared" si="60"/>
        <v/>
      </c>
      <c r="T277" s="9"/>
      <c r="U277" s="3" t="str">
        <f t="shared" si="61"/>
        <v/>
      </c>
      <c r="V277" s="3" t="str">
        <f t="shared" si="62"/>
        <v/>
      </c>
      <c r="W277" s="3" t="str">
        <f t="shared" si="63"/>
        <v/>
      </c>
      <c r="X277" s="83" t="str">
        <f t="shared" si="64"/>
        <v/>
      </c>
      <c r="Y277" s="3" t="str">
        <f t="shared" si="65"/>
        <v/>
      </c>
      <c r="Z277" s="3" t="str">
        <f t="shared" si="66"/>
        <v/>
      </c>
      <c r="AA277" s="12" t="str">
        <f t="shared" si="67"/>
        <v/>
      </c>
      <c r="AB277" s="12" t="str">
        <f t="shared" si="68"/>
        <v/>
      </c>
      <c r="AC277" s="12" t="str">
        <f t="shared" si="69"/>
        <v/>
      </c>
      <c r="AD277" t="str">
        <f t="shared" si="70"/>
        <v/>
      </c>
      <c r="AE277" t="str">
        <f t="shared" si="71"/>
        <v/>
      </c>
      <c r="AF277" t="s">
        <v>343</v>
      </c>
    </row>
    <row r="278" spans="1:32" x14ac:dyDescent="0.25">
      <c r="A278" t="s">
        <v>1</v>
      </c>
      <c r="B278" t="s">
        <v>2</v>
      </c>
      <c r="C278" t="s">
        <v>1960</v>
      </c>
      <c r="D278" t="s">
        <v>1999</v>
      </c>
      <c r="E278" t="s">
        <v>208</v>
      </c>
      <c r="F278" s="2">
        <v>44726</v>
      </c>
      <c r="G278" t="s">
        <v>220</v>
      </c>
      <c r="H278" t="s">
        <v>175</v>
      </c>
      <c r="I278" t="s">
        <v>192</v>
      </c>
      <c r="J278" s="5">
        <v>122761</v>
      </c>
      <c r="K278" s="5">
        <v>120765</v>
      </c>
      <c r="L278" s="5">
        <v>122761</v>
      </c>
      <c r="M278" s="5"/>
      <c r="N278"/>
      <c r="O278" s="38"/>
      <c r="P278" s="43"/>
      <c r="Q278" s="64"/>
      <c r="R278" s="8" t="str">
        <f t="shared" si="59"/>
        <v/>
      </c>
      <c r="S278" s="7" t="str">
        <f t="shared" si="60"/>
        <v/>
      </c>
      <c r="T278" s="9"/>
      <c r="U278" s="3" t="str">
        <f t="shared" si="61"/>
        <v/>
      </c>
      <c r="V278" s="3" t="str">
        <f t="shared" si="62"/>
        <v/>
      </c>
      <c r="W278" s="3" t="str">
        <f t="shared" si="63"/>
        <v/>
      </c>
      <c r="X278" s="83" t="str">
        <f t="shared" si="64"/>
        <v/>
      </c>
      <c r="Y278" s="3" t="str">
        <f t="shared" si="65"/>
        <v/>
      </c>
      <c r="Z278" s="3" t="str">
        <f t="shared" si="66"/>
        <v/>
      </c>
      <c r="AA278" s="12" t="str">
        <f t="shared" si="67"/>
        <v/>
      </c>
      <c r="AB278" s="12" t="str">
        <f t="shared" si="68"/>
        <v/>
      </c>
      <c r="AC278" s="12" t="str">
        <f t="shared" si="69"/>
        <v/>
      </c>
      <c r="AD278" t="str">
        <f t="shared" si="70"/>
        <v/>
      </c>
      <c r="AE278" t="str">
        <f t="shared" si="71"/>
        <v/>
      </c>
      <c r="AF278" t="s">
        <v>343</v>
      </c>
    </row>
    <row r="279" spans="1:32" x14ac:dyDescent="0.25">
      <c r="A279" t="s">
        <v>1</v>
      </c>
      <c r="B279" t="s">
        <v>2</v>
      </c>
      <c r="C279" t="s">
        <v>1960</v>
      </c>
      <c r="D279" t="s">
        <v>1999</v>
      </c>
      <c r="E279" t="s">
        <v>208</v>
      </c>
      <c r="F279" s="2">
        <v>44741</v>
      </c>
      <c r="G279" t="s">
        <v>221</v>
      </c>
      <c r="H279" t="s">
        <v>175</v>
      </c>
      <c r="I279" t="s">
        <v>192</v>
      </c>
      <c r="J279" s="5">
        <v>164523</v>
      </c>
      <c r="K279" s="5">
        <v>0.08</v>
      </c>
      <c r="L279" s="5">
        <v>164523</v>
      </c>
      <c r="M279" s="5"/>
      <c r="N279"/>
      <c r="O279" s="38"/>
      <c r="P279" s="43"/>
      <c r="Q279" s="64"/>
      <c r="R279" s="8" t="str">
        <f t="shared" si="59"/>
        <v/>
      </c>
      <c r="S279" s="7" t="str">
        <f t="shared" si="60"/>
        <v/>
      </c>
      <c r="T279" s="9"/>
      <c r="U279" s="3" t="str">
        <f t="shared" si="61"/>
        <v/>
      </c>
      <c r="V279" s="3" t="str">
        <f t="shared" si="62"/>
        <v/>
      </c>
      <c r="W279" s="3" t="str">
        <f t="shared" si="63"/>
        <v/>
      </c>
      <c r="X279" s="83" t="str">
        <f t="shared" si="64"/>
        <v/>
      </c>
      <c r="Y279" s="3" t="str">
        <f t="shared" si="65"/>
        <v/>
      </c>
      <c r="Z279" s="3" t="str">
        <f t="shared" si="66"/>
        <v/>
      </c>
      <c r="AA279" s="12" t="str">
        <f t="shared" si="67"/>
        <v/>
      </c>
      <c r="AB279" s="12" t="str">
        <f t="shared" si="68"/>
        <v/>
      </c>
      <c r="AC279" s="12" t="str">
        <f t="shared" si="69"/>
        <v/>
      </c>
      <c r="AD279" t="str">
        <f t="shared" si="70"/>
        <v/>
      </c>
      <c r="AE279" t="str">
        <f t="shared" si="71"/>
        <v/>
      </c>
      <c r="AF279" t="s">
        <v>343</v>
      </c>
    </row>
    <row r="280" spans="1:32" x14ac:dyDescent="0.25">
      <c r="A280" t="s">
        <v>1</v>
      </c>
      <c r="B280" t="s">
        <v>2</v>
      </c>
      <c r="C280" t="s">
        <v>1960</v>
      </c>
      <c r="D280" t="s">
        <v>1999</v>
      </c>
      <c r="E280" t="s">
        <v>208</v>
      </c>
      <c r="F280" s="2">
        <v>44741</v>
      </c>
      <c r="G280" t="s">
        <v>222</v>
      </c>
      <c r="H280" t="s">
        <v>175</v>
      </c>
      <c r="I280" t="s">
        <v>192</v>
      </c>
      <c r="J280" s="5">
        <v>1944.88</v>
      </c>
      <c r="K280" s="5">
        <v>1944.88</v>
      </c>
      <c r="L280" s="5">
        <v>1944.88</v>
      </c>
      <c r="M280" s="5"/>
      <c r="N280"/>
      <c r="O280" s="38"/>
      <c r="P280" s="43"/>
      <c r="Q280" s="64"/>
      <c r="R280" s="8" t="str">
        <f t="shared" si="59"/>
        <v/>
      </c>
      <c r="S280" s="7" t="str">
        <f t="shared" si="60"/>
        <v/>
      </c>
      <c r="T280" s="9"/>
      <c r="U280" s="3" t="str">
        <f t="shared" si="61"/>
        <v/>
      </c>
      <c r="V280" s="3" t="str">
        <f t="shared" si="62"/>
        <v/>
      </c>
      <c r="W280" s="3" t="str">
        <f t="shared" si="63"/>
        <v/>
      </c>
      <c r="X280" s="83" t="str">
        <f t="shared" si="64"/>
        <v/>
      </c>
      <c r="Y280" s="3" t="str">
        <f t="shared" si="65"/>
        <v/>
      </c>
      <c r="Z280" s="3" t="str">
        <f t="shared" si="66"/>
        <v/>
      </c>
      <c r="AA280" s="12" t="str">
        <f t="shared" si="67"/>
        <v/>
      </c>
      <c r="AB280" s="12" t="str">
        <f t="shared" si="68"/>
        <v/>
      </c>
      <c r="AC280" s="12" t="str">
        <f t="shared" si="69"/>
        <v/>
      </c>
      <c r="AD280" t="str">
        <f t="shared" si="70"/>
        <v/>
      </c>
      <c r="AE280" t="str">
        <f t="shared" si="71"/>
        <v/>
      </c>
      <c r="AF280" t="s">
        <v>343</v>
      </c>
    </row>
    <row r="281" spans="1:32" x14ac:dyDescent="0.25">
      <c r="A281" t="s">
        <v>1</v>
      </c>
      <c r="B281" t="s">
        <v>2</v>
      </c>
      <c r="C281" t="s">
        <v>1960</v>
      </c>
      <c r="D281" t="s">
        <v>1999</v>
      </c>
      <c r="E281" t="s">
        <v>208</v>
      </c>
      <c r="F281" s="2">
        <v>44749</v>
      </c>
      <c r="G281" t="s">
        <v>223</v>
      </c>
      <c r="H281" t="s">
        <v>175</v>
      </c>
      <c r="I281" t="s">
        <v>192</v>
      </c>
      <c r="J281" s="5">
        <v>102972</v>
      </c>
      <c r="K281" s="5">
        <v>0.05</v>
      </c>
      <c r="L281" s="5">
        <v>102972</v>
      </c>
      <c r="M281" s="5"/>
      <c r="N281"/>
      <c r="O281" s="38"/>
      <c r="P281" s="43"/>
      <c r="Q281" s="64"/>
      <c r="R281" s="8" t="str">
        <f t="shared" si="59"/>
        <v/>
      </c>
      <c r="S281" s="7" t="str">
        <f t="shared" si="60"/>
        <v/>
      </c>
      <c r="T281" s="9"/>
      <c r="U281" s="3" t="str">
        <f t="shared" si="61"/>
        <v/>
      </c>
      <c r="V281" s="3" t="str">
        <f t="shared" si="62"/>
        <v/>
      </c>
      <c r="W281" s="3" t="str">
        <f t="shared" si="63"/>
        <v/>
      </c>
      <c r="X281" s="83" t="str">
        <f t="shared" si="64"/>
        <v/>
      </c>
      <c r="Y281" s="3" t="str">
        <f t="shared" si="65"/>
        <v/>
      </c>
      <c r="Z281" s="3" t="str">
        <f t="shared" si="66"/>
        <v/>
      </c>
      <c r="AA281" s="12" t="str">
        <f t="shared" si="67"/>
        <v/>
      </c>
      <c r="AB281" s="12" t="str">
        <f t="shared" si="68"/>
        <v/>
      </c>
      <c r="AC281" s="12" t="str">
        <f t="shared" si="69"/>
        <v/>
      </c>
      <c r="AD281" t="str">
        <f t="shared" si="70"/>
        <v/>
      </c>
      <c r="AE281" t="str">
        <f t="shared" si="71"/>
        <v/>
      </c>
      <c r="AF281" t="s">
        <v>343</v>
      </c>
    </row>
    <row r="282" spans="1:32" x14ac:dyDescent="0.25">
      <c r="A282" t="s">
        <v>1</v>
      </c>
      <c r="B282" t="s">
        <v>2</v>
      </c>
      <c r="C282" t="s">
        <v>1960</v>
      </c>
      <c r="D282" t="s">
        <v>1999</v>
      </c>
      <c r="E282" t="s">
        <v>208</v>
      </c>
      <c r="F282" s="2">
        <v>44749</v>
      </c>
      <c r="G282" t="s">
        <v>224</v>
      </c>
      <c r="H282" t="s">
        <v>175</v>
      </c>
      <c r="I282" t="s">
        <v>192</v>
      </c>
      <c r="J282" s="5">
        <v>155817</v>
      </c>
      <c r="K282" s="5">
        <v>0.01</v>
      </c>
      <c r="L282" s="5">
        <v>155817</v>
      </c>
      <c r="M282" s="5"/>
      <c r="N282"/>
      <c r="O282" s="38"/>
      <c r="P282" s="43"/>
      <c r="Q282" s="64"/>
      <c r="R282" s="8" t="str">
        <f t="shared" si="59"/>
        <v/>
      </c>
      <c r="S282" s="7" t="str">
        <f t="shared" si="60"/>
        <v/>
      </c>
      <c r="T282" s="9"/>
      <c r="U282" s="3" t="str">
        <f t="shared" si="61"/>
        <v/>
      </c>
      <c r="V282" s="3" t="str">
        <f t="shared" si="62"/>
        <v/>
      </c>
      <c r="W282" s="3" t="str">
        <f t="shared" si="63"/>
        <v/>
      </c>
      <c r="X282" s="83" t="str">
        <f t="shared" si="64"/>
        <v/>
      </c>
      <c r="Y282" s="3" t="str">
        <f t="shared" si="65"/>
        <v/>
      </c>
      <c r="Z282" s="3" t="str">
        <f t="shared" si="66"/>
        <v/>
      </c>
      <c r="AA282" s="12" t="str">
        <f t="shared" si="67"/>
        <v/>
      </c>
      <c r="AB282" s="12" t="str">
        <f t="shared" si="68"/>
        <v/>
      </c>
      <c r="AC282" s="12" t="str">
        <f t="shared" si="69"/>
        <v/>
      </c>
      <c r="AD282" t="str">
        <f t="shared" si="70"/>
        <v/>
      </c>
      <c r="AE282" t="str">
        <f t="shared" si="71"/>
        <v/>
      </c>
      <c r="AF282" t="s">
        <v>343</v>
      </c>
    </row>
    <row r="283" spans="1:32" x14ac:dyDescent="0.25">
      <c r="A283" t="s">
        <v>1</v>
      </c>
      <c r="B283" t="s">
        <v>2</v>
      </c>
      <c r="C283" t="s">
        <v>1960</v>
      </c>
      <c r="D283" t="s">
        <v>1999</v>
      </c>
      <c r="E283" t="s">
        <v>208</v>
      </c>
      <c r="F283" s="2">
        <v>44757</v>
      </c>
      <c r="G283" t="s">
        <v>225</v>
      </c>
      <c r="H283" t="s">
        <v>175</v>
      </c>
      <c r="I283" t="s">
        <v>192</v>
      </c>
      <c r="J283" s="5">
        <v>244561</v>
      </c>
      <c r="K283" s="5">
        <v>0.02</v>
      </c>
      <c r="L283" s="5">
        <v>244561</v>
      </c>
      <c r="M283" s="5"/>
      <c r="N283"/>
      <c r="O283" s="38"/>
      <c r="P283" s="43"/>
      <c r="Q283" s="64"/>
      <c r="R283" s="8" t="str">
        <f t="shared" si="59"/>
        <v/>
      </c>
      <c r="S283" s="7" t="str">
        <f t="shared" si="60"/>
        <v/>
      </c>
      <c r="T283" s="9"/>
      <c r="U283" s="3" t="str">
        <f t="shared" si="61"/>
        <v/>
      </c>
      <c r="V283" s="3" t="str">
        <f t="shared" si="62"/>
        <v/>
      </c>
      <c r="W283" s="3" t="str">
        <f t="shared" si="63"/>
        <v/>
      </c>
      <c r="X283" s="83" t="str">
        <f t="shared" si="64"/>
        <v/>
      </c>
      <c r="Y283" s="3" t="str">
        <f t="shared" si="65"/>
        <v/>
      </c>
      <c r="Z283" s="3" t="str">
        <f t="shared" si="66"/>
        <v/>
      </c>
      <c r="AA283" s="12" t="str">
        <f t="shared" si="67"/>
        <v/>
      </c>
      <c r="AB283" s="12" t="str">
        <f t="shared" si="68"/>
        <v/>
      </c>
      <c r="AC283" s="12" t="str">
        <f t="shared" si="69"/>
        <v/>
      </c>
      <c r="AD283" t="str">
        <f t="shared" si="70"/>
        <v/>
      </c>
      <c r="AE283" t="str">
        <f t="shared" si="71"/>
        <v/>
      </c>
      <c r="AF283" t="s">
        <v>343</v>
      </c>
    </row>
    <row r="284" spans="1:32" x14ac:dyDescent="0.25">
      <c r="A284" t="s">
        <v>1</v>
      </c>
      <c r="B284" t="s">
        <v>2</v>
      </c>
      <c r="C284" t="s">
        <v>1960</v>
      </c>
      <c r="D284" t="s">
        <v>1999</v>
      </c>
      <c r="E284" t="s">
        <v>208</v>
      </c>
      <c r="F284" s="2">
        <v>44764</v>
      </c>
      <c r="G284" t="s">
        <v>226</v>
      </c>
      <c r="H284" t="s">
        <v>175</v>
      </c>
      <c r="I284" t="s">
        <v>192</v>
      </c>
      <c r="J284" s="5">
        <v>68204</v>
      </c>
      <c r="K284" s="5">
        <v>0.02</v>
      </c>
      <c r="L284" s="5">
        <v>68204</v>
      </c>
      <c r="M284" s="5"/>
      <c r="N284"/>
      <c r="O284" s="38"/>
      <c r="P284" s="43"/>
      <c r="Q284" s="64"/>
      <c r="R284" s="8" t="str">
        <f t="shared" si="59"/>
        <v/>
      </c>
      <c r="S284" s="7" t="str">
        <f t="shared" si="60"/>
        <v/>
      </c>
      <c r="T284" s="9"/>
      <c r="U284" s="3" t="str">
        <f t="shared" si="61"/>
        <v/>
      </c>
      <c r="V284" s="3" t="str">
        <f t="shared" si="62"/>
        <v/>
      </c>
      <c r="W284" s="3" t="str">
        <f t="shared" si="63"/>
        <v/>
      </c>
      <c r="X284" s="83" t="str">
        <f t="shared" si="64"/>
        <v/>
      </c>
      <c r="Y284" s="3" t="str">
        <f t="shared" si="65"/>
        <v/>
      </c>
      <c r="Z284" s="3" t="str">
        <f t="shared" si="66"/>
        <v/>
      </c>
      <c r="AA284" s="12" t="str">
        <f t="shared" si="67"/>
        <v/>
      </c>
      <c r="AB284" s="12" t="str">
        <f t="shared" si="68"/>
        <v/>
      </c>
      <c r="AC284" s="12" t="str">
        <f t="shared" si="69"/>
        <v/>
      </c>
      <c r="AD284" t="str">
        <f t="shared" si="70"/>
        <v/>
      </c>
      <c r="AE284" t="str">
        <f t="shared" si="71"/>
        <v/>
      </c>
      <c r="AF284" t="s">
        <v>343</v>
      </c>
    </row>
    <row r="285" spans="1:32" x14ac:dyDescent="0.25">
      <c r="A285" t="s">
        <v>1</v>
      </c>
      <c r="B285" t="s">
        <v>2</v>
      </c>
      <c r="C285" t="s">
        <v>1960</v>
      </c>
      <c r="D285" t="s">
        <v>1999</v>
      </c>
      <c r="E285" t="s">
        <v>208</v>
      </c>
      <c r="F285" s="2">
        <v>44770</v>
      </c>
      <c r="G285" t="s">
        <v>227</v>
      </c>
      <c r="H285" t="s">
        <v>175</v>
      </c>
      <c r="I285" t="s">
        <v>192</v>
      </c>
      <c r="J285" s="5">
        <v>350108</v>
      </c>
      <c r="K285" s="5">
        <v>350108</v>
      </c>
      <c r="L285" s="5">
        <v>350108</v>
      </c>
      <c r="M285" s="5"/>
      <c r="N285"/>
      <c r="O285" s="38"/>
      <c r="P285" s="43"/>
      <c r="Q285" s="64"/>
      <c r="R285" s="8" t="str">
        <f t="shared" si="59"/>
        <v/>
      </c>
      <c r="S285" s="7" t="str">
        <f t="shared" si="60"/>
        <v/>
      </c>
      <c r="T285" s="9"/>
      <c r="U285" s="3" t="str">
        <f t="shared" si="61"/>
        <v/>
      </c>
      <c r="V285" s="3" t="str">
        <f t="shared" si="62"/>
        <v/>
      </c>
      <c r="W285" s="3" t="str">
        <f t="shared" si="63"/>
        <v/>
      </c>
      <c r="X285" s="83" t="str">
        <f t="shared" si="64"/>
        <v/>
      </c>
      <c r="Y285" s="3" t="str">
        <f t="shared" si="65"/>
        <v/>
      </c>
      <c r="Z285" s="3" t="str">
        <f t="shared" si="66"/>
        <v/>
      </c>
      <c r="AA285" s="12" t="str">
        <f t="shared" si="67"/>
        <v/>
      </c>
      <c r="AB285" s="12" t="str">
        <f t="shared" si="68"/>
        <v/>
      </c>
      <c r="AC285" s="12" t="str">
        <f t="shared" si="69"/>
        <v/>
      </c>
      <c r="AD285" t="str">
        <f t="shared" si="70"/>
        <v/>
      </c>
      <c r="AE285" t="str">
        <f t="shared" si="71"/>
        <v/>
      </c>
      <c r="AF285" t="s">
        <v>343</v>
      </c>
    </row>
    <row r="286" spans="1:32" x14ac:dyDescent="0.25">
      <c r="A286" t="s">
        <v>1</v>
      </c>
      <c r="B286" t="s">
        <v>2</v>
      </c>
      <c r="C286" t="s">
        <v>1960</v>
      </c>
      <c r="D286" t="s">
        <v>1999</v>
      </c>
      <c r="E286" t="s">
        <v>208</v>
      </c>
      <c r="F286" s="2">
        <v>44777</v>
      </c>
      <c r="G286" t="s">
        <v>228</v>
      </c>
      <c r="H286" t="s">
        <v>175</v>
      </c>
      <c r="I286" t="s">
        <v>192</v>
      </c>
      <c r="J286" s="5">
        <v>10132</v>
      </c>
      <c r="K286" s="5">
        <v>10132</v>
      </c>
      <c r="L286" s="5">
        <v>10132</v>
      </c>
      <c r="M286" s="5"/>
      <c r="N286"/>
      <c r="O286" s="38"/>
      <c r="P286" s="43"/>
      <c r="Q286" s="64"/>
      <c r="R286" s="8" t="str">
        <f t="shared" si="59"/>
        <v/>
      </c>
      <c r="S286" s="7" t="str">
        <f t="shared" si="60"/>
        <v/>
      </c>
      <c r="T286" s="9"/>
      <c r="U286" s="3" t="str">
        <f t="shared" si="61"/>
        <v/>
      </c>
      <c r="V286" s="3" t="str">
        <f t="shared" si="62"/>
        <v/>
      </c>
      <c r="W286" s="3" t="str">
        <f t="shared" si="63"/>
        <v/>
      </c>
      <c r="X286" s="83" t="str">
        <f t="shared" si="64"/>
        <v/>
      </c>
      <c r="Y286" s="3" t="str">
        <f t="shared" si="65"/>
        <v/>
      </c>
      <c r="Z286" s="3" t="str">
        <f t="shared" si="66"/>
        <v/>
      </c>
      <c r="AA286" s="12" t="str">
        <f t="shared" si="67"/>
        <v/>
      </c>
      <c r="AB286" s="12" t="str">
        <f t="shared" si="68"/>
        <v/>
      </c>
      <c r="AC286" s="12" t="str">
        <f t="shared" si="69"/>
        <v/>
      </c>
      <c r="AD286" t="str">
        <f t="shared" si="70"/>
        <v/>
      </c>
      <c r="AE286" t="str">
        <f t="shared" si="71"/>
        <v/>
      </c>
      <c r="AF286" t="s">
        <v>343</v>
      </c>
    </row>
    <row r="287" spans="1:32" x14ac:dyDescent="0.25">
      <c r="A287" t="s">
        <v>1</v>
      </c>
      <c r="B287" t="s">
        <v>2</v>
      </c>
      <c r="C287" t="s">
        <v>1960</v>
      </c>
      <c r="D287" t="s">
        <v>1999</v>
      </c>
      <c r="E287" t="s">
        <v>208</v>
      </c>
      <c r="F287" s="2">
        <v>44782</v>
      </c>
      <c r="G287" t="s">
        <v>229</v>
      </c>
      <c r="H287" t="s">
        <v>175</v>
      </c>
      <c r="I287" t="s">
        <v>192</v>
      </c>
      <c r="J287" s="5">
        <v>314751</v>
      </c>
      <c r="K287" s="5">
        <v>314751</v>
      </c>
      <c r="L287" s="5">
        <v>314751</v>
      </c>
      <c r="M287" s="5"/>
      <c r="N287"/>
      <c r="O287" s="38"/>
      <c r="P287" s="43"/>
      <c r="Q287" s="64"/>
      <c r="R287" s="8" t="str">
        <f t="shared" si="59"/>
        <v/>
      </c>
      <c r="S287" s="7" t="str">
        <f t="shared" si="60"/>
        <v/>
      </c>
      <c r="T287" s="9"/>
      <c r="U287" s="3" t="str">
        <f t="shared" si="61"/>
        <v/>
      </c>
      <c r="V287" s="3" t="str">
        <f t="shared" si="62"/>
        <v/>
      </c>
      <c r="W287" s="3" t="str">
        <f t="shared" si="63"/>
        <v/>
      </c>
      <c r="X287" s="83" t="str">
        <f t="shared" si="64"/>
        <v/>
      </c>
      <c r="Y287" s="3" t="str">
        <f t="shared" si="65"/>
        <v/>
      </c>
      <c r="Z287" s="3" t="str">
        <f t="shared" si="66"/>
        <v/>
      </c>
      <c r="AA287" s="12" t="str">
        <f t="shared" si="67"/>
        <v/>
      </c>
      <c r="AB287" s="12" t="str">
        <f t="shared" si="68"/>
        <v/>
      </c>
      <c r="AC287" s="12" t="str">
        <f t="shared" si="69"/>
        <v/>
      </c>
      <c r="AD287" t="str">
        <f t="shared" si="70"/>
        <v/>
      </c>
      <c r="AE287" t="str">
        <f t="shared" si="71"/>
        <v/>
      </c>
      <c r="AF287" t="s">
        <v>343</v>
      </c>
    </row>
    <row r="288" spans="1:32" x14ac:dyDescent="0.25">
      <c r="A288" t="s">
        <v>1</v>
      </c>
      <c r="B288" t="s">
        <v>2</v>
      </c>
      <c r="C288" t="s">
        <v>1960</v>
      </c>
      <c r="D288" t="s">
        <v>1999</v>
      </c>
      <c r="E288" t="s">
        <v>208</v>
      </c>
      <c r="F288" s="2">
        <v>44782</v>
      </c>
      <c r="G288" t="s">
        <v>230</v>
      </c>
      <c r="H288" t="s">
        <v>175</v>
      </c>
      <c r="I288" t="s">
        <v>192</v>
      </c>
      <c r="J288" s="5">
        <v>180458</v>
      </c>
      <c r="K288" s="5">
        <v>180458</v>
      </c>
      <c r="L288" s="5">
        <v>180458</v>
      </c>
      <c r="M288" s="5"/>
      <c r="N288"/>
      <c r="O288" s="38"/>
      <c r="P288" s="43"/>
      <c r="Q288" s="64"/>
      <c r="R288" s="8" t="str">
        <f t="shared" si="59"/>
        <v/>
      </c>
      <c r="S288" s="7" t="str">
        <f t="shared" si="60"/>
        <v/>
      </c>
      <c r="T288" s="9"/>
      <c r="U288" s="3" t="str">
        <f t="shared" si="61"/>
        <v/>
      </c>
      <c r="V288" s="3" t="str">
        <f t="shared" si="62"/>
        <v/>
      </c>
      <c r="W288" s="3" t="str">
        <f t="shared" si="63"/>
        <v/>
      </c>
      <c r="X288" s="83" t="str">
        <f t="shared" si="64"/>
        <v/>
      </c>
      <c r="Y288" s="3" t="str">
        <f t="shared" si="65"/>
        <v/>
      </c>
      <c r="Z288" s="3" t="str">
        <f t="shared" si="66"/>
        <v/>
      </c>
      <c r="AA288" s="12" t="str">
        <f t="shared" si="67"/>
        <v/>
      </c>
      <c r="AB288" s="12" t="str">
        <f t="shared" si="68"/>
        <v/>
      </c>
      <c r="AC288" s="12" t="str">
        <f t="shared" si="69"/>
        <v/>
      </c>
      <c r="AD288" t="str">
        <f t="shared" si="70"/>
        <v/>
      </c>
      <c r="AE288" t="str">
        <f t="shared" si="71"/>
        <v/>
      </c>
      <c r="AF288" t="s">
        <v>343</v>
      </c>
    </row>
    <row r="289" spans="1:32" x14ac:dyDescent="0.25">
      <c r="A289" t="s">
        <v>1</v>
      </c>
      <c r="B289" t="s">
        <v>2</v>
      </c>
      <c r="C289" t="s">
        <v>1960</v>
      </c>
      <c r="D289" t="s">
        <v>1999</v>
      </c>
      <c r="E289" t="s">
        <v>208</v>
      </c>
      <c r="F289" s="2">
        <v>44790</v>
      </c>
      <c r="G289" t="s">
        <v>231</v>
      </c>
      <c r="H289" t="s">
        <v>175</v>
      </c>
      <c r="I289" t="s">
        <v>192</v>
      </c>
      <c r="J289" s="5">
        <v>238078</v>
      </c>
      <c r="K289" s="5">
        <v>238078</v>
      </c>
      <c r="L289" s="5">
        <v>238078</v>
      </c>
      <c r="M289" s="5"/>
      <c r="N289"/>
      <c r="O289" s="38"/>
      <c r="P289" s="43"/>
      <c r="Q289" s="64"/>
      <c r="R289" s="8" t="str">
        <f t="shared" si="59"/>
        <v/>
      </c>
      <c r="S289" s="7" t="str">
        <f t="shared" si="60"/>
        <v/>
      </c>
      <c r="T289" s="9"/>
      <c r="U289" s="3" t="str">
        <f t="shared" si="61"/>
        <v/>
      </c>
      <c r="V289" s="3" t="str">
        <f t="shared" si="62"/>
        <v/>
      </c>
      <c r="W289" s="3" t="str">
        <f t="shared" si="63"/>
        <v/>
      </c>
      <c r="X289" s="83" t="str">
        <f t="shared" si="64"/>
        <v/>
      </c>
      <c r="Y289" s="3" t="str">
        <f t="shared" si="65"/>
        <v/>
      </c>
      <c r="Z289" s="3" t="str">
        <f t="shared" si="66"/>
        <v/>
      </c>
      <c r="AA289" s="12" t="str">
        <f t="shared" si="67"/>
        <v/>
      </c>
      <c r="AB289" s="12" t="str">
        <f t="shared" si="68"/>
        <v/>
      </c>
      <c r="AC289" s="12" t="str">
        <f t="shared" si="69"/>
        <v/>
      </c>
      <c r="AD289" t="str">
        <f t="shared" si="70"/>
        <v/>
      </c>
      <c r="AE289" t="str">
        <f t="shared" si="71"/>
        <v/>
      </c>
      <c r="AF289" t="s">
        <v>343</v>
      </c>
    </row>
    <row r="290" spans="1:32" x14ac:dyDescent="0.25">
      <c r="A290" t="s">
        <v>1</v>
      </c>
      <c r="B290" t="s">
        <v>2</v>
      </c>
      <c r="C290" t="s">
        <v>1960</v>
      </c>
      <c r="D290" t="s">
        <v>1999</v>
      </c>
      <c r="E290" t="s">
        <v>208</v>
      </c>
      <c r="F290" s="2">
        <v>44795</v>
      </c>
      <c r="G290" t="s">
        <v>232</v>
      </c>
      <c r="H290" t="s">
        <v>175</v>
      </c>
      <c r="I290" t="s">
        <v>192</v>
      </c>
      <c r="J290" s="5">
        <v>28000</v>
      </c>
      <c r="K290" s="5">
        <v>28000</v>
      </c>
      <c r="L290" s="5">
        <v>28000</v>
      </c>
      <c r="M290" s="5"/>
      <c r="N290"/>
      <c r="O290" s="38"/>
      <c r="P290" s="43"/>
      <c r="Q290" s="64"/>
      <c r="R290" s="8" t="str">
        <f t="shared" si="59"/>
        <v/>
      </c>
      <c r="S290" s="7" t="str">
        <f t="shared" si="60"/>
        <v/>
      </c>
      <c r="T290" s="9"/>
      <c r="U290" s="3" t="str">
        <f t="shared" si="61"/>
        <v/>
      </c>
      <c r="V290" s="3" t="str">
        <f t="shared" si="62"/>
        <v/>
      </c>
      <c r="W290" s="3" t="str">
        <f t="shared" si="63"/>
        <v/>
      </c>
      <c r="X290" s="83" t="str">
        <f t="shared" si="64"/>
        <v/>
      </c>
      <c r="Y290" s="3" t="str">
        <f t="shared" si="65"/>
        <v/>
      </c>
      <c r="Z290" s="3" t="str">
        <f t="shared" si="66"/>
        <v/>
      </c>
      <c r="AA290" s="12" t="str">
        <f t="shared" si="67"/>
        <v/>
      </c>
      <c r="AB290" s="12" t="str">
        <f t="shared" si="68"/>
        <v/>
      </c>
      <c r="AC290" s="12" t="str">
        <f t="shared" si="69"/>
        <v/>
      </c>
      <c r="AD290" t="str">
        <f t="shared" si="70"/>
        <v/>
      </c>
      <c r="AE290" t="str">
        <f t="shared" si="71"/>
        <v/>
      </c>
      <c r="AF290" t="s">
        <v>343</v>
      </c>
    </row>
    <row r="291" spans="1:32" x14ac:dyDescent="0.25">
      <c r="A291" t="s">
        <v>1</v>
      </c>
      <c r="B291" t="s">
        <v>2</v>
      </c>
      <c r="C291" t="s">
        <v>1960</v>
      </c>
      <c r="D291" t="s">
        <v>1999</v>
      </c>
      <c r="E291" t="s">
        <v>208</v>
      </c>
      <c r="F291" s="2">
        <v>44799</v>
      </c>
      <c r="G291" t="s">
        <v>233</v>
      </c>
      <c r="H291" t="s">
        <v>175</v>
      </c>
      <c r="I291" t="s">
        <v>192</v>
      </c>
      <c r="J291" s="5">
        <v>110286</v>
      </c>
      <c r="K291" s="5">
        <v>7.0000000000000007E-2</v>
      </c>
      <c r="L291" s="5">
        <v>110286</v>
      </c>
      <c r="M291" s="5"/>
      <c r="N291"/>
      <c r="O291" s="38"/>
      <c r="P291" s="43"/>
      <c r="Q291" s="64"/>
      <c r="R291" s="8" t="str">
        <f t="shared" si="59"/>
        <v/>
      </c>
      <c r="S291" s="7" t="str">
        <f t="shared" si="60"/>
        <v/>
      </c>
      <c r="T291" s="9"/>
      <c r="U291" s="3" t="str">
        <f t="shared" si="61"/>
        <v/>
      </c>
      <c r="V291" s="3" t="str">
        <f t="shared" si="62"/>
        <v/>
      </c>
      <c r="W291" s="3" t="str">
        <f t="shared" si="63"/>
        <v/>
      </c>
      <c r="X291" s="83" t="str">
        <f t="shared" si="64"/>
        <v/>
      </c>
      <c r="Y291" s="3" t="str">
        <f t="shared" si="65"/>
        <v/>
      </c>
      <c r="Z291" s="3" t="str">
        <f t="shared" si="66"/>
        <v/>
      </c>
      <c r="AA291" s="12" t="str">
        <f t="shared" si="67"/>
        <v/>
      </c>
      <c r="AB291" s="12" t="str">
        <f t="shared" si="68"/>
        <v/>
      </c>
      <c r="AC291" s="12" t="str">
        <f t="shared" si="69"/>
        <v/>
      </c>
      <c r="AD291" t="str">
        <f t="shared" si="70"/>
        <v/>
      </c>
      <c r="AE291" t="str">
        <f t="shared" si="71"/>
        <v/>
      </c>
      <c r="AF291" t="s">
        <v>343</v>
      </c>
    </row>
    <row r="292" spans="1:32" x14ac:dyDescent="0.25">
      <c r="A292" t="s">
        <v>1</v>
      </c>
      <c r="B292" t="s">
        <v>2</v>
      </c>
      <c r="C292" t="s">
        <v>1960</v>
      </c>
      <c r="D292" t="s">
        <v>1999</v>
      </c>
      <c r="E292" t="s">
        <v>208</v>
      </c>
      <c r="F292" s="2">
        <v>44799</v>
      </c>
      <c r="G292" t="s">
        <v>234</v>
      </c>
      <c r="H292" t="s">
        <v>175</v>
      </c>
      <c r="I292" t="s">
        <v>192</v>
      </c>
      <c r="J292" s="5">
        <v>282121</v>
      </c>
      <c r="K292" s="5">
        <v>0.02</v>
      </c>
      <c r="L292" s="5">
        <v>282121</v>
      </c>
      <c r="M292" s="5"/>
      <c r="N292"/>
      <c r="O292" s="38"/>
      <c r="P292" s="43"/>
      <c r="Q292" s="64"/>
      <c r="R292" s="8" t="str">
        <f t="shared" si="59"/>
        <v/>
      </c>
      <c r="S292" s="7" t="str">
        <f t="shared" si="60"/>
        <v/>
      </c>
      <c r="T292" s="9"/>
      <c r="U292" s="3" t="str">
        <f t="shared" si="61"/>
        <v/>
      </c>
      <c r="V292" s="3" t="str">
        <f t="shared" si="62"/>
        <v/>
      </c>
      <c r="W292" s="3" t="str">
        <f t="shared" si="63"/>
        <v/>
      </c>
      <c r="X292" s="83" t="str">
        <f t="shared" si="64"/>
        <v/>
      </c>
      <c r="Y292" s="3" t="str">
        <f t="shared" si="65"/>
        <v/>
      </c>
      <c r="Z292" s="3" t="str">
        <f t="shared" si="66"/>
        <v/>
      </c>
      <c r="AA292" s="12" t="str">
        <f t="shared" si="67"/>
        <v/>
      </c>
      <c r="AB292" s="12" t="str">
        <f t="shared" si="68"/>
        <v/>
      </c>
      <c r="AC292" s="12" t="str">
        <f t="shared" si="69"/>
        <v/>
      </c>
      <c r="AD292" t="str">
        <f t="shared" si="70"/>
        <v/>
      </c>
      <c r="AE292" t="str">
        <f t="shared" si="71"/>
        <v/>
      </c>
      <c r="AF292" t="s">
        <v>343</v>
      </c>
    </row>
    <row r="293" spans="1:32" x14ac:dyDescent="0.25">
      <c r="A293" t="s">
        <v>1</v>
      </c>
      <c r="B293" t="s">
        <v>2</v>
      </c>
      <c r="C293" t="s">
        <v>1960</v>
      </c>
      <c r="D293" t="s">
        <v>1999</v>
      </c>
      <c r="E293" t="s">
        <v>208</v>
      </c>
      <c r="F293" s="2">
        <v>44802</v>
      </c>
      <c r="G293" t="s">
        <v>235</v>
      </c>
      <c r="H293" t="s">
        <v>175</v>
      </c>
      <c r="I293" t="s">
        <v>192</v>
      </c>
      <c r="J293" s="5">
        <v>77684</v>
      </c>
      <c r="K293" s="5">
        <v>77683.86</v>
      </c>
      <c r="L293" s="5">
        <v>77684</v>
      </c>
      <c r="M293" s="5"/>
      <c r="N293"/>
      <c r="O293" s="38"/>
      <c r="P293" s="43"/>
      <c r="Q293" s="64"/>
      <c r="R293" s="8" t="str">
        <f t="shared" si="59"/>
        <v/>
      </c>
      <c r="S293" s="7" t="str">
        <f t="shared" si="60"/>
        <v/>
      </c>
      <c r="T293" s="9"/>
      <c r="U293" s="3" t="str">
        <f t="shared" si="61"/>
        <v/>
      </c>
      <c r="V293" s="3" t="str">
        <f t="shared" si="62"/>
        <v/>
      </c>
      <c r="W293" s="3" t="str">
        <f t="shared" si="63"/>
        <v/>
      </c>
      <c r="X293" s="83" t="str">
        <f t="shared" si="64"/>
        <v/>
      </c>
      <c r="Y293" s="3" t="str">
        <f t="shared" si="65"/>
        <v/>
      </c>
      <c r="Z293" s="3" t="str">
        <f t="shared" si="66"/>
        <v/>
      </c>
      <c r="AA293" s="12" t="str">
        <f t="shared" si="67"/>
        <v/>
      </c>
      <c r="AB293" s="12" t="str">
        <f t="shared" si="68"/>
        <v/>
      </c>
      <c r="AC293" s="12" t="str">
        <f t="shared" si="69"/>
        <v/>
      </c>
      <c r="AD293" t="str">
        <f t="shared" si="70"/>
        <v/>
      </c>
      <c r="AE293" t="str">
        <f t="shared" si="71"/>
        <v/>
      </c>
      <c r="AF293" t="s">
        <v>343</v>
      </c>
    </row>
    <row r="294" spans="1:32" x14ac:dyDescent="0.25">
      <c r="A294" t="s">
        <v>1</v>
      </c>
      <c r="B294" t="s">
        <v>2</v>
      </c>
      <c r="C294" t="s">
        <v>1960</v>
      </c>
      <c r="D294" t="s">
        <v>1999</v>
      </c>
      <c r="E294" t="s">
        <v>208</v>
      </c>
      <c r="F294" s="2">
        <v>44833</v>
      </c>
      <c r="G294" t="s">
        <v>236</v>
      </c>
      <c r="H294" t="s">
        <v>175</v>
      </c>
      <c r="I294" t="s">
        <v>192</v>
      </c>
      <c r="J294" s="5">
        <v>9728.15</v>
      </c>
      <c r="K294" s="5">
        <v>9728.15</v>
      </c>
      <c r="L294" s="5">
        <v>9728.15</v>
      </c>
      <c r="M294" s="5"/>
      <c r="N294"/>
      <c r="O294" s="38"/>
      <c r="P294" s="43"/>
      <c r="Q294" s="64"/>
      <c r="R294" s="8" t="str">
        <f t="shared" si="59"/>
        <v/>
      </c>
      <c r="S294" s="7" t="str">
        <f t="shared" si="60"/>
        <v/>
      </c>
      <c r="T294" s="9"/>
      <c r="U294" s="3" t="str">
        <f t="shared" si="61"/>
        <v/>
      </c>
      <c r="V294" s="3" t="str">
        <f t="shared" si="62"/>
        <v/>
      </c>
      <c r="W294" s="3" t="str">
        <f t="shared" si="63"/>
        <v/>
      </c>
      <c r="X294" s="83" t="str">
        <f t="shared" si="64"/>
        <v/>
      </c>
      <c r="Y294" s="3" t="str">
        <f t="shared" si="65"/>
        <v/>
      </c>
      <c r="Z294" s="3" t="str">
        <f t="shared" si="66"/>
        <v/>
      </c>
      <c r="AA294" s="12" t="str">
        <f t="shared" si="67"/>
        <v/>
      </c>
      <c r="AB294" s="12" t="str">
        <f t="shared" si="68"/>
        <v/>
      </c>
      <c r="AC294" s="12" t="str">
        <f t="shared" si="69"/>
        <v/>
      </c>
      <c r="AD294" t="str">
        <f t="shared" si="70"/>
        <v/>
      </c>
      <c r="AE294" t="str">
        <f t="shared" si="71"/>
        <v/>
      </c>
      <c r="AF294" t="s">
        <v>343</v>
      </c>
    </row>
    <row r="295" spans="1:32" x14ac:dyDescent="0.25">
      <c r="A295" t="s">
        <v>1</v>
      </c>
      <c r="B295" t="s">
        <v>2</v>
      </c>
      <c r="C295" t="s">
        <v>1960</v>
      </c>
      <c r="D295" t="s">
        <v>1999</v>
      </c>
      <c r="E295" t="s">
        <v>208</v>
      </c>
      <c r="F295" s="2">
        <v>44840</v>
      </c>
      <c r="G295" t="s">
        <v>237</v>
      </c>
      <c r="H295" t="s">
        <v>175</v>
      </c>
      <c r="I295" t="s">
        <v>192</v>
      </c>
      <c r="J295" s="5">
        <v>123464</v>
      </c>
      <c r="K295" s="5">
        <v>0.02</v>
      </c>
      <c r="L295" s="5">
        <v>123464</v>
      </c>
      <c r="M295" s="5"/>
      <c r="N295"/>
      <c r="O295" s="38"/>
      <c r="P295" s="43"/>
      <c r="Q295" s="64"/>
      <c r="R295" s="8" t="str">
        <f t="shared" si="59"/>
        <v/>
      </c>
      <c r="S295" s="7" t="str">
        <f t="shared" si="60"/>
        <v/>
      </c>
      <c r="T295" s="9"/>
      <c r="U295" s="3" t="str">
        <f t="shared" si="61"/>
        <v/>
      </c>
      <c r="V295" s="3" t="str">
        <f t="shared" si="62"/>
        <v/>
      </c>
      <c r="W295" s="3" t="str">
        <f t="shared" si="63"/>
        <v/>
      </c>
      <c r="X295" s="83" t="str">
        <f t="shared" si="64"/>
        <v/>
      </c>
      <c r="Y295" s="3" t="str">
        <f t="shared" si="65"/>
        <v/>
      </c>
      <c r="Z295" s="3" t="str">
        <f t="shared" si="66"/>
        <v/>
      </c>
      <c r="AA295" s="12" t="str">
        <f t="shared" si="67"/>
        <v/>
      </c>
      <c r="AB295" s="12" t="str">
        <f t="shared" si="68"/>
        <v/>
      </c>
      <c r="AC295" s="12" t="str">
        <f t="shared" si="69"/>
        <v/>
      </c>
      <c r="AD295" t="str">
        <f t="shared" si="70"/>
        <v/>
      </c>
      <c r="AE295" t="str">
        <f t="shared" si="71"/>
        <v/>
      </c>
      <c r="AF295" t="s">
        <v>343</v>
      </c>
    </row>
    <row r="296" spans="1:32" x14ac:dyDescent="0.25">
      <c r="A296" t="s">
        <v>1</v>
      </c>
      <c r="B296" t="s">
        <v>2</v>
      </c>
      <c r="C296" t="s">
        <v>1960</v>
      </c>
      <c r="D296" t="s">
        <v>1999</v>
      </c>
      <c r="E296" t="s">
        <v>208</v>
      </c>
      <c r="F296" s="2">
        <v>44846</v>
      </c>
      <c r="G296" t="s">
        <v>367</v>
      </c>
      <c r="H296" t="s">
        <v>175</v>
      </c>
      <c r="I296" t="s">
        <v>192</v>
      </c>
      <c r="J296" s="5">
        <v>53352</v>
      </c>
      <c r="K296" s="5">
        <v>53352</v>
      </c>
      <c r="L296" s="5">
        <v>53352</v>
      </c>
      <c r="M296" s="5"/>
      <c r="N296"/>
      <c r="O296" s="38"/>
      <c r="P296" s="43"/>
      <c r="Q296" s="64"/>
      <c r="R296" s="8" t="str">
        <f t="shared" si="59"/>
        <v/>
      </c>
      <c r="S296" s="7" t="str">
        <f t="shared" si="60"/>
        <v/>
      </c>
      <c r="T296" s="9"/>
      <c r="U296" s="3" t="str">
        <f t="shared" si="61"/>
        <v/>
      </c>
      <c r="V296" s="3" t="str">
        <f t="shared" si="62"/>
        <v/>
      </c>
      <c r="W296" s="3" t="str">
        <f t="shared" si="63"/>
        <v/>
      </c>
      <c r="X296" s="83" t="str">
        <f t="shared" si="64"/>
        <v/>
      </c>
      <c r="Y296" s="3" t="str">
        <f t="shared" si="65"/>
        <v/>
      </c>
      <c r="Z296" s="3" t="str">
        <f t="shared" si="66"/>
        <v/>
      </c>
      <c r="AA296" s="12" t="str">
        <f t="shared" si="67"/>
        <v/>
      </c>
      <c r="AB296" s="12" t="str">
        <f t="shared" si="68"/>
        <v/>
      </c>
      <c r="AC296" s="12" t="str">
        <f t="shared" si="69"/>
        <v/>
      </c>
      <c r="AD296" t="str">
        <f t="shared" si="70"/>
        <v/>
      </c>
      <c r="AE296" t="str">
        <f t="shared" si="71"/>
        <v/>
      </c>
      <c r="AF296" t="s">
        <v>343</v>
      </c>
    </row>
    <row r="297" spans="1:32" x14ac:dyDescent="0.25">
      <c r="A297" t="s">
        <v>1</v>
      </c>
      <c r="B297" t="s">
        <v>2</v>
      </c>
      <c r="C297" t="s">
        <v>1960</v>
      </c>
      <c r="D297" t="s">
        <v>1999</v>
      </c>
      <c r="E297" t="s">
        <v>208</v>
      </c>
      <c r="F297" s="2">
        <v>44847</v>
      </c>
      <c r="G297" t="s">
        <v>368</v>
      </c>
      <c r="H297" t="s">
        <v>175</v>
      </c>
      <c r="I297" t="s">
        <v>192</v>
      </c>
      <c r="J297" s="5">
        <v>132091</v>
      </c>
      <c r="K297" s="5">
        <v>0.03</v>
      </c>
      <c r="L297" s="5">
        <v>132091</v>
      </c>
      <c r="M297" s="5"/>
      <c r="N297"/>
      <c r="O297" s="38"/>
      <c r="P297" s="43"/>
      <c r="Q297" s="64"/>
      <c r="R297" s="8" t="str">
        <f t="shared" si="59"/>
        <v/>
      </c>
      <c r="S297" s="7" t="str">
        <f t="shared" si="60"/>
        <v/>
      </c>
      <c r="T297" s="9"/>
      <c r="U297" s="3" t="str">
        <f t="shared" si="61"/>
        <v/>
      </c>
      <c r="V297" s="3" t="str">
        <f t="shared" si="62"/>
        <v/>
      </c>
      <c r="W297" s="3" t="str">
        <f t="shared" si="63"/>
        <v/>
      </c>
      <c r="X297" s="83" t="str">
        <f t="shared" si="64"/>
        <v/>
      </c>
      <c r="Y297" s="3" t="str">
        <f t="shared" si="65"/>
        <v/>
      </c>
      <c r="Z297" s="3" t="str">
        <f t="shared" si="66"/>
        <v/>
      </c>
      <c r="AA297" s="12" t="str">
        <f t="shared" si="67"/>
        <v/>
      </c>
      <c r="AB297" s="12" t="str">
        <f t="shared" si="68"/>
        <v/>
      </c>
      <c r="AC297" s="12" t="str">
        <f t="shared" si="69"/>
        <v/>
      </c>
      <c r="AD297" t="str">
        <f t="shared" si="70"/>
        <v/>
      </c>
      <c r="AE297" t="str">
        <f t="shared" si="71"/>
        <v/>
      </c>
      <c r="AF297" t="s">
        <v>343</v>
      </c>
    </row>
    <row r="298" spans="1:32" x14ac:dyDescent="0.25">
      <c r="A298" t="s">
        <v>1</v>
      </c>
      <c r="B298" t="s">
        <v>2</v>
      </c>
      <c r="C298" t="s">
        <v>1960</v>
      </c>
      <c r="D298" t="s">
        <v>1999</v>
      </c>
      <c r="E298" t="s">
        <v>208</v>
      </c>
      <c r="F298" s="2">
        <v>44853</v>
      </c>
      <c r="G298" t="s">
        <v>381</v>
      </c>
      <c r="H298" t="s">
        <v>175</v>
      </c>
      <c r="I298" t="s">
        <v>192</v>
      </c>
      <c r="J298" s="5">
        <v>148380</v>
      </c>
      <c r="K298" s="5">
        <v>148380</v>
      </c>
      <c r="L298" s="5">
        <v>148380</v>
      </c>
      <c r="M298" s="5"/>
      <c r="N298"/>
      <c r="O298" s="38"/>
      <c r="P298" s="43"/>
      <c r="Q298" s="64"/>
      <c r="R298" s="8" t="str">
        <f t="shared" si="59"/>
        <v/>
      </c>
      <c r="S298" s="7" t="str">
        <f t="shared" si="60"/>
        <v/>
      </c>
      <c r="T298" s="9"/>
      <c r="U298" s="3" t="str">
        <f t="shared" si="61"/>
        <v/>
      </c>
      <c r="V298" s="3" t="str">
        <f t="shared" si="62"/>
        <v/>
      </c>
      <c r="W298" s="3" t="str">
        <f t="shared" si="63"/>
        <v/>
      </c>
      <c r="X298" s="83" t="str">
        <f t="shared" si="64"/>
        <v/>
      </c>
      <c r="Y298" s="3" t="str">
        <f t="shared" si="65"/>
        <v/>
      </c>
      <c r="Z298" s="3" t="str">
        <f t="shared" si="66"/>
        <v/>
      </c>
      <c r="AA298" s="12" t="str">
        <f t="shared" si="67"/>
        <v/>
      </c>
      <c r="AB298" s="12" t="str">
        <f t="shared" si="68"/>
        <v/>
      </c>
      <c r="AC298" s="12" t="str">
        <f t="shared" si="69"/>
        <v/>
      </c>
      <c r="AD298" t="str">
        <f t="shared" si="70"/>
        <v/>
      </c>
      <c r="AE298" t="str">
        <f t="shared" si="71"/>
        <v/>
      </c>
      <c r="AF298" t="s">
        <v>343</v>
      </c>
    </row>
    <row r="299" spans="1:32" x14ac:dyDescent="0.25">
      <c r="A299" t="s">
        <v>1</v>
      </c>
      <c r="B299" t="s">
        <v>2</v>
      </c>
      <c r="C299" t="s">
        <v>1960</v>
      </c>
      <c r="D299" t="s">
        <v>1999</v>
      </c>
      <c r="E299" t="s">
        <v>208</v>
      </c>
      <c r="F299" s="2">
        <v>44881</v>
      </c>
      <c r="G299" t="s">
        <v>414</v>
      </c>
      <c r="H299" t="s">
        <v>175</v>
      </c>
      <c r="I299" t="s">
        <v>192</v>
      </c>
      <c r="J299" s="5">
        <v>248511</v>
      </c>
      <c r="K299" s="5">
        <v>248511</v>
      </c>
      <c r="L299" s="5">
        <v>248511</v>
      </c>
      <c r="M299" s="5"/>
      <c r="N299"/>
      <c r="O299" s="38"/>
      <c r="P299" s="43"/>
      <c r="Q299" s="64"/>
      <c r="R299" s="8" t="str">
        <f t="shared" si="59"/>
        <v/>
      </c>
      <c r="S299" s="7" t="str">
        <f t="shared" si="60"/>
        <v/>
      </c>
      <c r="T299" s="9"/>
      <c r="U299" s="3" t="str">
        <f t="shared" si="61"/>
        <v/>
      </c>
      <c r="V299" s="3" t="str">
        <f t="shared" si="62"/>
        <v/>
      </c>
      <c r="W299" s="3" t="str">
        <f t="shared" si="63"/>
        <v/>
      </c>
      <c r="X299" s="83" t="str">
        <f t="shared" si="64"/>
        <v/>
      </c>
      <c r="Y299" s="3" t="str">
        <f t="shared" si="65"/>
        <v/>
      </c>
      <c r="Z299" s="3" t="str">
        <f t="shared" si="66"/>
        <v/>
      </c>
      <c r="AA299" s="12" t="str">
        <f t="shared" si="67"/>
        <v/>
      </c>
      <c r="AB299" s="12" t="str">
        <f t="shared" si="68"/>
        <v/>
      </c>
      <c r="AC299" s="12" t="str">
        <f t="shared" si="69"/>
        <v/>
      </c>
      <c r="AD299" t="str">
        <f t="shared" si="70"/>
        <v/>
      </c>
      <c r="AE299" t="str">
        <f t="shared" si="71"/>
        <v/>
      </c>
      <c r="AF299" t="s">
        <v>343</v>
      </c>
    </row>
    <row r="300" spans="1:32" x14ac:dyDescent="0.25">
      <c r="A300" t="s">
        <v>1</v>
      </c>
      <c r="B300" t="s">
        <v>2</v>
      </c>
      <c r="C300" t="s">
        <v>1960</v>
      </c>
      <c r="D300" t="s">
        <v>1999</v>
      </c>
      <c r="E300" t="s">
        <v>208</v>
      </c>
      <c r="F300" s="2">
        <v>44882</v>
      </c>
      <c r="G300" t="s">
        <v>415</v>
      </c>
      <c r="H300" t="s">
        <v>175</v>
      </c>
      <c r="I300" t="s">
        <v>192</v>
      </c>
      <c r="J300" s="5">
        <v>96100</v>
      </c>
      <c r="K300" s="5">
        <v>96100</v>
      </c>
      <c r="L300" s="5">
        <v>96100</v>
      </c>
      <c r="M300" s="5"/>
      <c r="N300"/>
      <c r="O300" s="38"/>
      <c r="P300" s="43"/>
      <c r="Q300" s="64"/>
      <c r="R300" s="8" t="str">
        <f t="shared" si="59"/>
        <v/>
      </c>
      <c r="S300" s="7" t="str">
        <f t="shared" si="60"/>
        <v/>
      </c>
      <c r="T300" s="9"/>
      <c r="U300" s="3" t="str">
        <f t="shared" si="61"/>
        <v/>
      </c>
      <c r="V300" s="3" t="str">
        <f t="shared" si="62"/>
        <v/>
      </c>
      <c r="W300" s="3" t="str">
        <f t="shared" si="63"/>
        <v/>
      </c>
      <c r="X300" s="83" t="str">
        <f t="shared" si="64"/>
        <v/>
      </c>
      <c r="Y300" s="3" t="str">
        <f t="shared" si="65"/>
        <v/>
      </c>
      <c r="Z300" s="3" t="str">
        <f t="shared" si="66"/>
        <v/>
      </c>
      <c r="AA300" s="12" t="str">
        <f t="shared" si="67"/>
        <v/>
      </c>
      <c r="AB300" s="12" t="str">
        <f t="shared" si="68"/>
        <v/>
      </c>
      <c r="AC300" s="12" t="str">
        <f t="shared" si="69"/>
        <v/>
      </c>
      <c r="AD300" t="str">
        <f t="shared" si="70"/>
        <v/>
      </c>
      <c r="AE300" t="str">
        <f t="shared" si="71"/>
        <v/>
      </c>
      <c r="AF300" t="s">
        <v>343</v>
      </c>
    </row>
    <row r="301" spans="1:32" x14ac:dyDescent="0.25">
      <c r="A301" t="s">
        <v>1</v>
      </c>
      <c r="B301" t="s">
        <v>2</v>
      </c>
      <c r="C301" t="s">
        <v>1960</v>
      </c>
      <c r="D301" t="s">
        <v>1999</v>
      </c>
      <c r="E301" t="s">
        <v>208</v>
      </c>
      <c r="F301" s="2">
        <v>44882</v>
      </c>
      <c r="G301" t="s">
        <v>416</v>
      </c>
      <c r="H301" t="s">
        <v>175</v>
      </c>
      <c r="I301" t="s">
        <v>192</v>
      </c>
      <c r="J301" s="5">
        <v>96100</v>
      </c>
      <c r="K301" s="5">
        <v>96100</v>
      </c>
      <c r="L301" s="5">
        <v>96100</v>
      </c>
      <c r="M301" s="5"/>
      <c r="N301"/>
      <c r="O301" s="38"/>
      <c r="P301" s="43"/>
      <c r="Q301" s="64"/>
      <c r="R301" s="8" t="str">
        <f t="shared" si="59"/>
        <v/>
      </c>
      <c r="S301" s="7" t="str">
        <f t="shared" si="60"/>
        <v/>
      </c>
      <c r="T301" s="9"/>
      <c r="U301" s="3" t="str">
        <f t="shared" si="61"/>
        <v/>
      </c>
      <c r="V301" s="3" t="str">
        <f t="shared" si="62"/>
        <v/>
      </c>
      <c r="W301" s="3" t="str">
        <f t="shared" si="63"/>
        <v/>
      </c>
      <c r="X301" s="83" t="str">
        <f t="shared" si="64"/>
        <v/>
      </c>
      <c r="Y301" s="3" t="str">
        <f t="shared" si="65"/>
        <v/>
      </c>
      <c r="Z301" s="3" t="str">
        <f t="shared" si="66"/>
        <v/>
      </c>
      <c r="AA301" s="12" t="str">
        <f t="shared" si="67"/>
        <v/>
      </c>
      <c r="AB301" s="12" t="str">
        <f t="shared" si="68"/>
        <v/>
      </c>
      <c r="AC301" s="12" t="str">
        <f t="shared" si="69"/>
        <v/>
      </c>
      <c r="AD301" t="str">
        <f t="shared" si="70"/>
        <v/>
      </c>
      <c r="AE301" t="str">
        <f t="shared" si="71"/>
        <v/>
      </c>
      <c r="AF301" t="s">
        <v>343</v>
      </c>
    </row>
    <row r="302" spans="1:32" x14ac:dyDescent="0.25">
      <c r="A302" t="s">
        <v>1</v>
      </c>
      <c r="B302" t="s">
        <v>2</v>
      </c>
      <c r="C302" t="s">
        <v>1960</v>
      </c>
      <c r="D302" t="s">
        <v>1999</v>
      </c>
      <c r="E302" t="s">
        <v>208</v>
      </c>
      <c r="F302" s="2">
        <v>44883</v>
      </c>
      <c r="G302" t="s">
        <v>417</v>
      </c>
      <c r="H302" t="s">
        <v>175</v>
      </c>
      <c r="I302" t="s">
        <v>192</v>
      </c>
      <c r="J302" s="5">
        <v>89457</v>
      </c>
      <c r="K302" s="5">
        <v>0.01</v>
      </c>
      <c r="L302" s="5">
        <v>89457</v>
      </c>
      <c r="M302" s="5"/>
      <c r="N302"/>
      <c r="O302" s="38"/>
      <c r="P302" s="43"/>
      <c r="Q302" s="64"/>
      <c r="R302" s="8" t="str">
        <f t="shared" si="59"/>
        <v/>
      </c>
      <c r="S302" s="7" t="str">
        <f t="shared" si="60"/>
        <v/>
      </c>
      <c r="T302" s="9"/>
      <c r="U302" s="3" t="str">
        <f t="shared" si="61"/>
        <v/>
      </c>
      <c r="V302" s="3" t="str">
        <f t="shared" si="62"/>
        <v/>
      </c>
      <c r="W302" s="3" t="str">
        <f t="shared" si="63"/>
        <v/>
      </c>
      <c r="X302" s="83" t="str">
        <f t="shared" si="64"/>
        <v/>
      </c>
      <c r="Y302" s="3" t="str">
        <f t="shared" si="65"/>
        <v/>
      </c>
      <c r="Z302" s="3" t="str">
        <f t="shared" si="66"/>
        <v/>
      </c>
      <c r="AA302" s="12" t="str">
        <f t="shared" si="67"/>
        <v/>
      </c>
      <c r="AB302" s="12" t="str">
        <f t="shared" si="68"/>
        <v/>
      </c>
      <c r="AC302" s="12" t="str">
        <f t="shared" si="69"/>
        <v/>
      </c>
      <c r="AD302" t="str">
        <f t="shared" si="70"/>
        <v/>
      </c>
      <c r="AE302" t="str">
        <f t="shared" si="71"/>
        <v/>
      </c>
      <c r="AF302" t="s">
        <v>343</v>
      </c>
    </row>
    <row r="303" spans="1:32" x14ac:dyDescent="0.25">
      <c r="A303" t="s">
        <v>1</v>
      </c>
      <c r="B303" t="s">
        <v>2</v>
      </c>
      <c r="C303" t="s">
        <v>1960</v>
      </c>
      <c r="D303" t="s">
        <v>1999</v>
      </c>
      <c r="E303" t="s">
        <v>208</v>
      </c>
      <c r="F303" s="2">
        <v>44942</v>
      </c>
      <c r="G303" t="s">
        <v>468</v>
      </c>
      <c r="H303" t="s">
        <v>177</v>
      </c>
      <c r="I303" t="s">
        <v>192</v>
      </c>
      <c r="J303" s="5">
        <v>27808</v>
      </c>
      <c r="K303" s="5">
        <v>27808</v>
      </c>
      <c r="L303" s="5">
        <v>27808</v>
      </c>
      <c r="M303" s="5"/>
      <c r="N303"/>
      <c r="O303" s="38"/>
      <c r="P303" s="43"/>
      <c r="Q303" s="64"/>
      <c r="R303" s="8" t="str">
        <f t="shared" si="59"/>
        <v/>
      </c>
      <c r="S303" s="7" t="str">
        <f t="shared" si="60"/>
        <v/>
      </c>
      <c r="T303" s="9"/>
      <c r="U303" s="3" t="str">
        <f t="shared" si="61"/>
        <v/>
      </c>
      <c r="V303" s="3" t="str">
        <f t="shared" si="62"/>
        <v/>
      </c>
      <c r="W303" s="3" t="str">
        <f t="shared" si="63"/>
        <v/>
      </c>
      <c r="X303" s="83" t="str">
        <f t="shared" si="64"/>
        <v/>
      </c>
      <c r="Y303" s="3" t="str">
        <f t="shared" si="65"/>
        <v/>
      </c>
      <c r="Z303" s="3" t="str">
        <f t="shared" si="66"/>
        <v/>
      </c>
      <c r="AA303" s="12" t="str">
        <f t="shared" si="67"/>
        <v/>
      </c>
      <c r="AB303" s="12" t="str">
        <f t="shared" si="68"/>
        <v/>
      </c>
      <c r="AC303" s="12" t="str">
        <f t="shared" si="69"/>
        <v/>
      </c>
      <c r="AD303" t="str">
        <f t="shared" si="70"/>
        <v/>
      </c>
      <c r="AE303" t="str">
        <f t="shared" si="71"/>
        <v/>
      </c>
      <c r="AF303" t="s">
        <v>343</v>
      </c>
    </row>
    <row r="304" spans="1:32" x14ac:dyDescent="0.25">
      <c r="A304" t="s">
        <v>1</v>
      </c>
      <c r="B304" t="s">
        <v>2</v>
      </c>
      <c r="C304" t="s">
        <v>1960</v>
      </c>
      <c r="D304" t="s">
        <v>1999</v>
      </c>
      <c r="E304" t="s">
        <v>208</v>
      </c>
      <c r="F304" s="2">
        <v>44951</v>
      </c>
      <c r="G304" t="s">
        <v>469</v>
      </c>
      <c r="H304" t="s">
        <v>177</v>
      </c>
      <c r="I304" t="s">
        <v>192</v>
      </c>
      <c r="J304" s="5">
        <v>481380</v>
      </c>
      <c r="K304" s="5">
        <v>481380</v>
      </c>
      <c r="L304" s="5">
        <v>481380</v>
      </c>
      <c r="M304" s="5"/>
      <c r="N304"/>
      <c r="O304" s="38"/>
      <c r="P304" s="43"/>
      <c r="Q304" s="64"/>
      <c r="R304" s="8" t="str">
        <f t="shared" si="59"/>
        <v/>
      </c>
      <c r="S304" s="7" t="str">
        <f t="shared" si="60"/>
        <v/>
      </c>
      <c r="T304" s="9"/>
      <c r="U304" s="3" t="str">
        <f t="shared" si="61"/>
        <v/>
      </c>
      <c r="V304" s="3" t="str">
        <f t="shared" si="62"/>
        <v/>
      </c>
      <c r="W304" s="3" t="str">
        <f t="shared" si="63"/>
        <v/>
      </c>
      <c r="X304" s="83" t="str">
        <f t="shared" si="64"/>
        <v/>
      </c>
      <c r="Y304" s="3" t="str">
        <f t="shared" si="65"/>
        <v/>
      </c>
      <c r="Z304" s="3" t="str">
        <f t="shared" si="66"/>
        <v/>
      </c>
      <c r="AA304" s="12" t="str">
        <f t="shared" si="67"/>
        <v/>
      </c>
      <c r="AB304" s="12" t="str">
        <f t="shared" si="68"/>
        <v/>
      </c>
      <c r="AC304" s="12" t="str">
        <f t="shared" si="69"/>
        <v/>
      </c>
      <c r="AD304" t="str">
        <f t="shared" si="70"/>
        <v/>
      </c>
      <c r="AE304" t="str">
        <f t="shared" si="71"/>
        <v/>
      </c>
      <c r="AF304" t="s">
        <v>343</v>
      </c>
    </row>
    <row r="305" spans="1:32" x14ac:dyDescent="0.25">
      <c r="A305" t="s">
        <v>1</v>
      </c>
      <c r="B305" t="s">
        <v>2</v>
      </c>
      <c r="C305" t="s">
        <v>1960</v>
      </c>
      <c r="D305" t="s">
        <v>1999</v>
      </c>
      <c r="E305" t="s">
        <v>208</v>
      </c>
      <c r="F305" s="2">
        <v>44953</v>
      </c>
      <c r="G305" t="s">
        <v>527</v>
      </c>
      <c r="H305" t="s">
        <v>177</v>
      </c>
      <c r="I305" t="s">
        <v>192</v>
      </c>
      <c r="J305" s="5">
        <v>510291</v>
      </c>
      <c r="K305" s="5">
        <v>510291</v>
      </c>
      <c r="L305" s="5">
        <v>510291</v>
      </c>
      <c r="M305" s="5"/>
      <c r="N305"/>
      <c r="O305" s="38"/>
      <c r="P305" s="43"/>
      <c r="Q305" s="64"/>
      <c r="R305" s="8" t="str">
        <f t="shared" si="59"/>
        <v/>
      </c>
      <c r="S305" s="7" t="str">
        <f t="shared" si="60"/>
        <v/>
      </c>
      <c r="T305" s="9"/>
      <c r="U305" s="3" t="str">
        <f t="shared" si="61"/>
        <v/>
      </c>
      <c r="V305" s="3" t="str">
        <f t="shared" si="62"/>
        <v/>
      </c>
      <c r="W305" s="3" t="str">
        <f t="shared" si="63"/>
        <v/>
      </c>
      <c r="X305" s="83" t="str">
        <f t="shared" si="64"/>
        <v/>
      </c>
      <c r="Y305" s="3" t="str">
        <f t="shared" si="65"/>
        <v/>
      </c>
      <c r="Z305" s="3" t="str">
        <f t="shared" si="66"/>
        <v/>
      </c>
      <c r="AA305" s="12" t="str">
        <f t="shared" si="67"/>
        <v/>
      </c>
      <c r="AB305" s="12" t="str">
        <f t="shared" si="68"/>
        <v/>
      </c>
      <c r="AC305" s="12" t="str">
        <f t="shared" si="69"/>
        <v/>
      </c>
      <c r="AD305" t="str">
        <f t="shared" si="70"/>
        <v/>
      </c>
      <c r="AE305" t="str">
        <f t="shared" si="71"/>
        <v/>
      </c>
      <c r="AF305" t="s">
        <v>343</v>
      </c>
    </row>
    <row r="306" spans="1:32" x14ac:dyDescent="0.25">
      <c r="A306" t="s">
        <v>1</v>
      </c>
      <c r="B306" t="s">
        <v>2</v>
      </c>
      <c r="C306" t="s">
        <v>1960</v>
      </c>
      <c r="D306" t="s">
        <v>1999</v>
      </c>
      <c r="E306" t="s">
        <v>208</v>
      </c>
      <c r="F306" s="2">
        <v>44958</v>
      </c>
      <c r="G306" t="s">
        <v>528</v>
      </c>
      <c r="H306" t="s">
        <v>177</v>
      </c>
      <c r="I306" t="s">
        <v>192</v>
      </c>
      <c r="J306" s="5">
        <v>641304</v>
      </c>
      <c r="K306" s="5">
        <v>641304</v>
      </c>
      <c r="L306" s="5">
        <v>641304</v>
      </c>
      <c r="M306" s="5"/>
      <c r="N306"/>
      <c r="O306" s="38"/>
      <c r="P306" s="43"/>
      <c r="Q306" s="64"/>
      <c r="R306" s="8" t="str">
        <f t="shared" si="59"/>
        <v/>
      </c>
      <c r="S306" s="7" t="str">
        <f t="shared" si="60"/>
        <v/>
      </c>
      <c r="T306" s="9"/>
      <c r="U306" s="3" t="str">
        <f t="shared" si="61"/>
        <v/>
      </c>
      <c r="V306" s="3" t="str">
        <f t="shared" si="62"/>
        <v/>
      </c>
      <c r="W306" s="3" t="str">
        <f t="shared" si="63"/>
        <v/>
      </c>
      <c r="X306" s="83" t="str">
        <f t="shared" si="64"/>
        <v/>
      </c>
      <c r="Y306" s="3" t="str">
        <f t="shared" si="65"/>
        <v/>
      </c>
      <c r="Z306" s="3" t="str">
        <f t="shared" si="66"/>
        <v/>
      </c>
      <c r="AA306" s="12" t="str">
        <f t="shared" si="67"/>
        <v/>
      </c>
      <c r="AB306" s="12" t="str">
        <f t="shared" si="68"/>
        <v/>
      </c>
      <c r="AC306" s="12" t="str">
        <f t="shared" si="69"/>
        <v/>
      </c>
      <c r="AD306" t="str">
        <f t="shared" si="70"/>
        <v/>
      </c>
      <c r="AE306" t="str">
        <f t="shared" si="71"/>
        <v/>
      </c>
      <c r="AF306" t="s">
        <v>343</v>
      </c>
    </row>
    <row r="307" spans="1:32" x14ac:dyDescent="0.25">
      <c r="A307" t="s">
        <v>1</v>
      </c>
      <c r="B307" t="s">
        <v>2</v>
      </c>
      <c r="C307" t="s">
        <v>1960</v>
      </c>
      <c r="D307" t="s">
        <v>1999</v>
      </c>
      <c r="E307" t="s">
        <v>208</v>
      </c>
      <c r="F307" s="2">
        <v>44958</v>
      </c>
      <c r="G307" t="s">
        <v>529</v>
      </c>
      <c r="H307" t="s">
        <v>177</v>
      </c>
      <c r="I307" t="s">
        <v>192</v>
      </c>
      <c r="J307" s="5">
        <v>641304</v>
      </c>
      <c r="K307" s="5">
        <v>641304</v>
      </c>
      <c r="L307" s="5">
        <v>641304</v>
      </c>
      <c r="M307" s="5"/>
      <c r="N307"/>
      <c r="O307" s="38"/>
      <c r="P307" s="43"/>
      <c r="Q307" s="64"/>
      <c r="R307" s="8" t="str">
        <f t="shared" si="59"/>
        <v/>
      </c>
      <c r="S307" s="7" t="str">
        <f t="shared" si="60"/>
        <v/>
      </c>
      <c r="T307" s="9"/>
      <c r="U307" s="3" t="str">
        <f t="shared" si="61"/>
        <v/>
      </c>
      <c r="V307" s="3" t="str">
        <f t="shared" si="62"/>
        <v/>
      </c>
      <c r="W307" s="3" t="str">
        <f t="shared" si="63"/>
        <v/>
      </c>
      <c r="X307" s="83" t="str">
        <f t="shared" si="64"/>
        <v/>
      </c>
      <c r="Y307" s="3" t="str">
        <f t="shared" si="65"/>
        <v/>
      </c>
      <c r="Z307" s="3" t="str">
        <f t="shared" si="66"/>
        <v/>
      </c>
      <c r="AA307" s="12" t="str">
        <f t="shared" si="67"/>
        <v/>
      </c>
      <c r="AB307" s="12" t="str">
        <f t="shared" si="68"/>
        <v/>
      </c>
      <c r="AC307" s="12" t="str">
        <f t="shared" si="69"/>
        <v/>
      </c>
      <c r="AD307" t="str">
        <f t="shared" si="70"/>
        <v/>
      </c>
      <c r="AE307" t="str">
        <f t="shared" si="71"/>
        <v/>
      </c>
      <c r="AF307" t="s">
        <v>343</v>
      </c>
    </row>
    <row r="308" spans="1:32" x14ac:dyDescent="0.25">
      <c r="A308" t="s">
        <v>1</v>
      </c>
      <c r="B308" t="s">
        <v>2</v>
      </c>
      <c r="C308" t="s">
        <v>1960</v>
      </c>
      <c r="D308" t="s">
        <v>1999</v>
      </c>
      <c r="E308" t="s">
        <v>208</v>
      </c>
      <c r="F308" s="2">
        <v>44977</v>
      </c>
      <c r="G308" t="s">
        <v>657</v>
      </c>
      <c r="H308" t="s">
        <v>179</v>
      </c>
      <c r="I308" t="s">
        <v>192</v>
      </c>
      <c r="J308" s="5">
        <v>234924</v>
      </c>
      <c r="K308" s="5">
        <v>0.02</v>
      </c>
      <c r="L308" s="5">
        <v>234924</v>
      </c>
      <c r="M308" s="5"/>
      <c r="N308"/>
      <c r="O308" s="38"/>
      <c r="P308" s="43"/>
      <c r="Q308" s="64"/>
      <c r="R308" s="8" t="str">
        <f t="shared" si="59"/>
        <v/>
      </c>
      <c r="S308" s="7" t="str">
        <f t="shared" si="60"/>
        <v/>
      </c>
      <c r="T308" s="9"/>
      <c r="U308" s="3" t="str">
        <f t="shared" si="61"/>
        <v/>
      </c>
      <c r="V308" s="3" t="str">
        <f t="shared" si="62"/>
        <v/>
      </c>
      <c r="W308" s="3" t="str">
        <f t="shared" si="63"/>
        <v/>
      </c>
      <c r="X308" s="83" t="str">
        <f t="shared" si="64"/>
        <v/>
      </c>
      <c r="Y308" s="3" t="str">
        <f t="shared" si="65"/>
        <v/>
      </c>
      <c r="Z308" s="3" t="str">
        <f t="shared" si="66"/>
        <v/>
      </c>
      <c r="AA308" s="12" t="str">
        <f t="shared" si="67"/>
        <v/>
      </c>
      <c r="AB308" s="12" t="str">
        <f t="shared" si="68"/>
        <v/>
      </c>
      <c r="AC308" s="12" t="str">
        <f t="shared" si="69"/>
        <v/>
      </c>
      <c r="AD308" t="str">
        <f t="shared" si="70"/>
        <v/>
      </c>
      <c r="AE308" t="str">
        <f t="shared" si="71"/>
        <v/>
      </c>
      <c r="AF308" t="s">
        <v>343</v>
      </c>
    </row>
    <row r="309" spans="1:32" x14ac:dyDescent="0.25">
      <c r="A309" t="s">
        <v>1</v>
      </c>
      <c r="B309" t="s">
        <v>2</v>
      </c>
      <c r="C309" t="s">
        <v>1960</v>
      </c>
      <c r="D309" t="s">
        <v>1999</v>
      </c>
      <c r="E309" t="s">
        <v>208</v>
      </c>
      <c r="F309" s="2">
        <v>44988</v>
      </c>
      <c r="G309" t="s">
        <v>802</v>
      </c>
      <c r="H309" t="s">
        <v>179</v>
      </c>
      <c r="I309" t="s">
        <v>192</v>
      </c>
      <c r="J309" s="5">
        <v>215382</v>
      </c>
      <c r="K309" s="5">
        <v>215382</v>
      </c>
      <c r="L309" s="5">
        <v>215382</v>
      </c>
      <c r="M309" s="5"/>
      <c r="N309"/>
      <c r="O309" s="38"/>
      <c r="P309" s="43"/>
      <c r="Q309" s="64"/>
      <c r="R309" s="8" t="str">
        <f t="shared" si="59"/>
        <v/>
      </c>
      <c r="S309" s="7" t="str">
        <f t="shared" si="60"/>
        <v/>
      </c>
      <c r="T309" s="9"/>
      <c r="U309" s="3" t="str">
        <f t="shared" si="61"/>
        <v/>
      </c>
      <c r="V309" s="3" t="str">
        <f t="shared" si="62"/>
        <v/>
      </c>
      <c r="W309" s="3" t="str">
        <f t="shared" si="63"/>
        <v/>
      </c>
      <c r="X309" s="83" t="str">
        <f t="shared" si="64"/>
        <v/>
      </c>
      <c r="Y309" s="3" t="str">
        <f t="shared" si="65"/>
        <v/>
      </c>
      <c r="Z309" s="3" t="str">
        <f t="shared" si="66"/>
        <v/>
      </c>
      <c r="AA309" s="12" t="str">
        <f t="shared" si="67"/>
        <v/>
      </c>
      <c r="AB309" s="12" t="str">
        <f t="shared" si="68"/>
        <v/>
      </c>
      <c r="AC309" s="12" t="str">
        <f t="shared" si="69"/>
        <v/>
      </c>
      <c r="AD309" t="str">
        <f t="shared" si="70"/>
        <v/>
      </c>
      <c r="AE309" t="str">
        <f t="shared" si="71"/>
        <v/>
      </c>
      <c r="AF309" t="s">
        <v>343</v>
      </c>
    </row>
    <row r="310" spans="1:32" x14ac:dyDescent="0.25">
      <c r="A310" t="s">
        <v>1</v>
      </c>
      <c r="B310" t="s">
        <v>2</v>
      </c>
      <c r="C310" t="s">
        <v>1960</v>
      </c>
      <c r="D310" t="s">
        <v>1999</v>
      </c>
      <c r="E310" t="s">
        <v>208</v>
      </c>
      <c r="F310" s="2">
        <v>44988</v>
      </c>
      <c r="G310" t="s">
        <v>803</v>
      </c>
      <c r="H310" t="s">
        <v>179</v>
      </c>
      <c r="I310" t="s">
        <v>192</v>
      </c>
      <c r="J310" s="5">
        <v>291253</v>
      </c>
      <c r="K310" s="5">
        <v>291253</v>
      </c>
      <c r="L310" s="5">
        <v>291253</v>
      </c>
      <c r="M310" s="5"/>
      <c r="N310"/>
      <c r="O310" s="38"/>
      <c r="P310" s="43"/>
      <c r="Q310" s="64"/>
      <c r="R310" s="8" t="str">
        <f t="shared" si="59"/>
        <v/>
      </c>
      <c r="S310" s="7" t="str">
        <f t="shared" si="60"/>
        <v/>
      </c>
      <c r="T310" s="9"/>
      <c r="U310" s="3" t="str">
        <f t="shared" si="61"/>
        <v/>
      </c>
      <c r="V310" s="3" t="str">
        <f t="shared" si="62"/>
        <v/>
      </c>
      <c r="W310" s="3" t="str">
        <f t="shared" si="63"/>
        <v/>
      </c>
      <c r="X310" s="83" t="str">
        <f t="shared" si="64"/>
        <v/>
      </c>
      <c r="Y310" s="3" t="str">
        <f t="shared" si="65"/>
        <v/>
      </c>
      <c r="Z310" s="3" t="str">
        <f t="shared" si="66"/>
        <v/>
      </c>
      <c r="AA310" s="12" t="str">
        <f t="shared" si="67"/>
        <v/>
      </c>
      <c r="AB310" s="12" t="str">
        <f t="shared" si="68"/>
        <v/>
      </c>
      <c r="AC310" s="12" t="str">
        <f t="shared" si="69"/>
        <v/>
      </c>
      <c r="AD310" t="str">
        <f t="shared" si="70"/>
        <v/>
      </c>
      <c r="AE310" t="str">
        <f t="shared" si="71"/>
        <v/>
      </c>
      <c r="AF310" t="s">
        <v>343</v>
      </c>
    </row>
    <row r="311" spans="1:32" x14ac:dyDescent="0.25">
      <c r="A311" t="s">
        <v>1</v>
      </c>
      <c r="B311" t="s">
        <v>2</v>
      </c>
      <c r="C311" t="s">
        <v>1960</v>
      </c>
      <c r="D311" t="s">
        <v>1999</v>
      </c>
      <c r="E311" t="s">
        <v>208</v>
      </c>
      <c r="F311" s="2">
        <v>44993</v>
      </c>
      <c r="G311" t="s">
        <v>804</v>
      </c>
      <c r="H311" t="s">
        <v>178</v>
      </c>
      <c r="I311" t="s">
        <v>192</v>
      </c>
      <c r="J311" s="5">
        <v>125732</v>
      </c>
      <c r="K311" s="5">
        <v>0.05</v>
      </c>
      <c r="L311" s="5">
        <v>125732</v>
      </c>
      <c r="M311" s="5"/>
      <c r="N311"/>
      <c r="O311" s="38"/>
      <c r="P311" s="43"/>
      <c r="Q311" s="64"/>
      <c r="R311" s="8" t="str">
        <f t="shared" si="59"/>
        <v/>
      </c>
      <c r="S311" s="7" t="str">
        <f t="shared" si="60"/>
        <v/>
      </c>
      <c r="T311" s="9"/>
      <c r="U311" s="3" t="str">
        <f t="shared" si="61"/>
        <v/>
      </c>
      <c r="V311" s="3" t="str">
        <f t="shared" si="62"/>
        <v/>
      </c>
      <c r="W311" s="3" t="str">
        <f t="shared" si="63"/>
        <v/>
      </c>
      <c r="X311" s="83" t="str">
        <f t="shared" si="64"/>
        <v/>
      </c>
      <c r="Y311" s="3" t="str">
        <f t="shared" si="65"/>
        <v/>
      </c>
      <c r="Z311" s="3" t="str">
        <f t="shared" si="66"/>
        <v/>
      </c>
      <c r="AA311" s="12" t="str">
        <f t="shared" si="67"/>
        <v/>
      </c>
      <c r="AB311" s="12" t="str">
        <f t="shared" si="68"/>
        <v/>
      </c>
      <c r="AC311" s="12" t="str">
        <f t="shared" si="69"/>
        <v/>
      </c>
      <c r="AD311" t="str">
        <f t="shared" si="70"/>
        <v/>
      </c>
      <c r="AE311" t="str">
        <f t="shared" si="71"/>
        <v/>
      </c>
      <c r="AF311" t="s">
        <v>343</v>
      </c>
    </row>
    <row r="312" spans="1:32" x14ac:dyDescent="0.25">
      <c r="A312" t="s">
        <v>1</v>
      </c>
      <c r="B312" t="s">
        <v>2</v>
      </c>
      <c r="C312" t="s">
        <v>1960</v>
      </c>
      <c r="D312" t="s">
        <v>1999</v>
      </c>
      <c r="E312" t="s">
        <v>208</v>
      </c>
      <c r="F312" s="2">
        <v>45001</v>
      </c>
      <c r="G312" t="s">
        <v>805</v>
      </c>
      <c r="H312" t="s">
        <v>178</v>
      </c>
      <c r="I312" t="s">
        <v>192</v>
      </c>
      <c r="J312" s="5">
        <v>283567</v>
      </c>
      <c r="K312" s="5">
        <v>0.01</v>
      </c>
      <c r="L312" s="5">
        <v>283567</v>
      </c>
      <c r="M312" s="5"/>
      <c r="N312"/>
      <c r="O312" s="38"/>
      <c r="P312" s="43"/>
      <c r="Q312" s="64"/>
      <c r="R312" s="8" t="str">
        <f t="shared" si="59"/>
        <v/>
      </c>
      <c r="S312" s="7" t="str">
        <f t="shared" si="60"/>
        <v/>
      </c>
      <c r="T312" s="9"/>
      <c r="U312" s="3" t="str">
        <f t="shared" si="61"/>
        <v/>
      </c>
      <c r="V312" s="3" t="str">
        <f t="shared" si="62"/>
        <v/>
      </c>
      <c r="W312" s="3" t="str">
        <f t="shared" si="63"/>
        <v/>
      </c>
      <c r="X312" s="83" t="str">
        <f t="shared" si="64"/>
        <v/>
      </c>
      <c r="Y312" s="3" t="str">
        <f t="shared" si="65"/>
        <v/>
      </c>
      <c r="Z312" s="3" t="str">
        <f t="shared" si="66"/>
        <v/>
      </c>
      <c r="AA312" s="12" t="str">
        <f t="shared" si="67"/>
        <v/>
      </c>
      <c r="AB312" s="12" t="str">
        <f t="shared" si="68"/>
        <v/>
      </c>
      <c r="AC312" s="12" t="str">
        <f t="shared" si="69"/>
        <v/>
      </c>
      <c r="AD312" t="str">
        <f t="shared" si="70"/>
        <v/>
      </c>
      <c r="AE312" t="str">
        <f t="shared" si="71"/>
        <v/>
      </c>
      <c r="AF312" t="s">
        <v>343</v>
      </c>
    </row>
    <row r="313" spans="1:32" x14ac:dyDescent="0.25">
      <c r="A313" t="s">
        <v>1</v>
      </c>
      <c r="B313" t="s">
        <v>2</v>
      </c>
      <c r="C313" t="s">
        <v>1960</v>
      </c>
      <c r="D313" t="s">
        <v>1999</v>
      </c>
      <c r="E313" t="s">
        <v>208</v>
      </c>
      <c r="F313" s="2">
        <v>45003</v>
      </c>
      <c r="G313" t="s">
        <v>806</v>
      </c>
      <c r="H313" t="s">
        <v>178</v>
      </c>
      <c r="I313" t="s">
        <v>192</v>
      </c>
      <c r="J313" s="5">
        <v>22533</v>
      </c>
      <c r="K313" s="5">
        <v>22533</v>
      </c>
      <c r="L313" s="5">
        <v>22533</v>
      </c>
      <c r="M313" s="5"/>
      <c r="N313"/>
      <c r="O313" s="38"/>
      <c r="P313" s="43"/>
      <c r="Q313" s="64"/>
      <c r="R313" s="8" t="str">
        <f t="shared" si="59"/>
        <v/>
      </c>
      <c r="S313" s="7" t="str">
        <f t="shared" si="60"/>
        <v/>
      </c>
      <c r="T313" s="9"/>
      <c r="U313" s="3" t="str">
        <f t="shared" si="61"/>
        <v/>
      </c>
      <c r="V313" s="3" t="str">
        <f t="shared" si="62"/>
        <v/>
      </c>
      <c r="W313" s="3" t="str">
        <f t="shared" si="63"/>
        <v/>
      </c>
      <c r="X313" s="83" t="str">
        <f t="shared" si="64"/>
        <v/>
      </c>
      <c r="Y313" s="3" t="str">
        <f t="shared" si="65"/>
        <v/>
      </c>
      <c r="Z313" s="3" t="str">
        <f t="shared" si="66"/>
        <v/>
      </c>
      <c r="AA313" s="12" t="str">
        <f t="shared" si="67"/>
        <v/>
      </c>
      <c r="AB313" s="12" t="str">
        <f t="shared" si="68"/>
        <v/>
      </c>
      <c r="AC313" s="12" t="str">
        <f t="shared" si="69"/>
        <v/>
      </c>
      <c r="AD313" t="str">
        <f t="shared" si="70"/>
        <v/>
      </c>
      <c r="AE313" t="str">
        <f t="shared" si="71"/>
        <v/>
      </c>
      <c r="AF313" t="s">
        <v>343</v>
      </c>
    </row>
    <row r="314" spans="1:32" x14ac:dyDescent="0.25">
      <c r="A314" t="s">
        <v>1</v>
      </c>
      <c r="B314" t="s">
        <v>2</v>
      </c>
      <c r="C314" t="s">
        <v>1960</v>
      </c>
      <c r="D314" t="s">
        <v>1999</v>
      </c>
      <c r="E314" t="s">
        <v>208</v>
      </c>
      <c r="F314" s="2">
        <v>45017</v>
      </c>
      <c r="G314" t="s">
        <v>807</v>
      </c>
      <c r="H314" t="s">
        <v>178</v>
      </c>
      <c r="I314" t="s">
        <v>192</v>
      </c>
      <c r="J314" s="5">
        <v>14750</v>
      </c>
      <c r="K314" s="5">
        <v>14750</v>
      </c>
      <c r="L314" s="5">
        <v>14750</v>
      </c>
      <c r="M314" s="5"/>
      <c r="N314"/>
      <c r="O314" s="38"/>
      <c r="P314" s="43"/>
      <c r="Q314" s="64"/>
      <c r="R314" s="8" t="str">
        <f t="shared" si="59"/>
        <v/>
      </c>
      <c r="S314" s="7" t="str">
        <f t="shared" si="60"/>
        <v/>
      </c>
      <c r="T314" s="9"/>
      <c r="U314" s="3" t="str">
        <f t="shared" si="61"/>
        <v/>
      </c>
      <c r="V314" s="3" t="str">
        <f t="shared" si="62"/>
        <v/>
      </c>
      <c r="W314" s="3" t="str">
        <f t="shared" si="63"/>
        <v/>
      </c>
      <c r="X314" s="83" t="str">
        <f t="shared" si="64"/>
        <v/>
      </c>
      <c r="Y314" s="3" t="str">
        <f t="shared" si="65"/>
        <v/>
      </c>
      <c r="Z314" s="3" t="str">
        <f t="shared" si="66"/>
        <v/>
      </c>
      <c r="AA314" s="12" t="str">
        <f t="shared" si="67"/>
        <v/>
      </c>
      <c r="AB314" s="12" t="str">
        <f t="shared" si="68"/>
        <v/>
      </c>
      <c r="AC314" s="12" t="str">
        <f t="shared" si="69"/>
        <v/>
      </c>
      <c r="AD314" t="str">
        <f t="shared" si="70"/>
        <v/>
      </c>
      <c r="AE314" t="str">
        <f t="shared" si="71"/>
        <v/>
      </c>
      <c r="AF314" t="s">
        <v>343</v>
      </c>
    </row>
    <row r="315" spans="1:32" x14ac:dyDescent="0.25">
      <c r="A315" t="s">
        <v>1</v>
      </c>
      <c r="B315" t="s">
        <v>2</v>
      </c>
      <c r="C315" t="s">
        <v>1960</v>
      </c>
      <c r="D315" t="s">
        <v>1999</v>
      </c>
      <c r="E315" t="s">
        <v>208</v>
      </c>
      <c r="F315" s="2">
        <v>45051</v>
      </c>
      <c r="G315" t="s">
        <v>808</v>
      </c>
      <c r="H315" t="s">
        <v>412</v>
      </c>
      <c r="I315" t="s">
        <v>192</v>
      </c>
      <c r="J315" s="5">
        <v>120796</v>
      </c>
      <c r="K315" s="5">
        <v>120796</v>
      </c>
      <c r="L315" s="5">
        <v>120796</v>
      </c>
      <c r="M315" s="5"/>
      <c r="N315"/>
      <c r="O315" s="38"/>
      <c r="P315" s="43"/>
      <c r="Q315" s="64"/>
      <c r="R315" s="8" t="str">
        <f t="shared" si="59"/>
        <v/>
      </c>
      <c r="S315" s="7" t="str">
        <f t="shared" si="60"/>
        <v/>
      </c>
      <c r="T315" s="9"/>
      <c r="U315" s="3" t="str">
        <f t="shared" si="61"/>
        <v/>
      </c>
      <c r="V315" s="3" t="str">
        <f t="shared" si="62"/>
        <v/>
      </c>
      <c r="W315" s="3" t="str">
        <f t="shared" si="63"/>
        <v/>
      </c>
      <c r="X315" s="83" t="str">
        <f t="shared" si="64"/>
        <v/>
      </c>
      <c r="Y315" s="3" t="str">
        <f t="shared" si="65"/>
        <v/>
      </c>
      <c r="Z315" s="3" t="str">
        <f t="shared" si="66"/>
        <v/>
      </c>
      <c r="AA315" s="12" t="str">
        <f t="shared" si="67"/>
        <v/>
      </c>
      <c r="AB315" s="12" t="str">
        <f t="shared" si="68"/>
        <v/>
      </c>
      <c r="AC315" s="12" t="str">
        <f t="shared" si="69"/>
        <v/>
      </c>
      <c r="AD315" t="str">
        <f t="shared" si="70"/>
        <v/>
      </c>
      <c r="AE315" t="str">
        <f t="shared" si="71"/>
        <v/>
      </c>
      <c r="AF315" t="s">
        <v>343</v>
      </c>
    </row>
    <row r="316" spans="1:32" x14ac:dyDescent="0.25">
      <c r="A316" t="s">
        <v>1</v>
      </c>
      <c r="B316" t="s">
        <v>2</v>
      </c>
      <c r="C316" t="s">
        <v>1960</v>
      </c>
      <c r="D316" t="s">
        <v>1999</v>
      </c>
      <c r="E316" t="s">
        <v>208</v>
      </c>
      <c r="F316" s="2">
        <v>45051</v>
      </c>
      <c r="G316" t="s">
        <v>809</v>
      </c>
      <c r="H316" t="s">
        <v>412</v>
      </c>
      <c r="I316" t="s">
        <v>192</v>
      </c>
      <c r="J316" s="5">
        <v>345104.14</v>
      </c>
      <c r="K316" s="5">
        <v>345104.14</v>
      </c>
      <c r="L316" s="5">
        <v>345104.14</v>
      </c>
      <c r="M316" s="5"/>
      <c r="N316"/>
      <c r="O316" s="38"/>
      <c r="P316" s="43"/>
      <c r="Q316" s="64"/>
      <c r="R316" s="8" t="str">
        <f t="shared" si="59"/>
        <v/>
      </c>
      <c r="S316" s="7" t="str">
        <f t="shared" si="60"/>
        <v/>
      </c>
      <c r="T316" s="9"/>
      <c r="U316" s="3" t="str">
        <f t="shared" si="61"/>
        <v/>
      </c>
      <c r="V316" s="3" t="str">
        <f t="shared" si="62"/>
        <v/>
      </c>
      <c r="W316" s="3" t="str">
        <f t="shared" si="63"/>
        <v/>
      </c>
      <c r="X316" s="83" t="str">
        <f t="shared" si="64"/>
        <v/>
      </c>
      <c r="Y316" s="3" t="str">
        <f t="shared" si="65"/>
        <v/>
      </c>
      <c r="Z316" s="3" t="str">
        <f t="shared" si="66"/>
        <v/>
      </c>
      <c r="AA316" s="12" t="str">
        <f t="shared" si="67"/>
        <v/>
      </c>
      <c r="AB316" s="12" t="str">
        <f t="shared" si="68"/>
        <v/>
      </c>
      <c r="AC316" s="12" t="str">
        <f t="shared" si="69"/>
        <v/>
      </c>
      <c r="AD316" t="str">
        <f t="shared" si="70"/>
        <v/>
      </c>
      <c r="AE316" t="str">
        <f t="shared" si="71"/>
        <v/>
      </c>
      <c r="AF316" t="s">
        <v>343</v>
      </c>
    </row>
    <row r="317" spans="1:32" x14ac:dyDescent="0.25">
      <c r="A317" t="s">
        <v>1</v>
      </c>
      <c r="B317" t="s">
        <v>2</v>
      </c>
      <c r="C317" t="s">
        <v>1960</v>
      </c>
      <c r="D317" t="s">
        <v>1999</v>
      </c>
      <c r="E317" t="s">
        <v>208</v>
      </c>
      <c r="F317" s="2">
        <v>45089</v>
      </c>
      <c r="G317" t="s">
        <v>810</v>
      </c>
      <c r="H317" t="s">
        <v>412</v>
      </c>
      <c r="I317" t="s">
        <v>192</v>
      </c>
      <c r="J317" s="5">
        <v>131480</v>
      </c>
      <c r="K317" s="5">
        <v>131480</v>
      </c>
      <c r="L317" s="5">
        <v>131480</v>
      </c>
      <c r="M317" s="5"/>
      <c r="N317"/>
      <c r="O317" s="38"/>
      <c r="P317" s="43"/>
      <c r="Q317" s="64"/>
      <c r="R317" s="8" t="str">
        <f t="shared" si="59"/>
        <v/>
      </c>
      <c r="S317" s="7" t="str">
        <f t="shared" si="60"/>
        <v/>
      </c>
      <c r="T317" s="9"/>
      <c r="U317" s="3" t="str">
        <f t="shared" si="61"/>
        <v/>
      </c>
      <c r="V317" s="3" t="str">
        <f t="shared" si="62"/>
        <v/>
      </c>
      <c r="W317" s="3" t="str">
        <f t="shared" si="63"/>
        <v/>
      </c>
      <c r="X317" s="83" t="str">
        <f t="shared" si="64"/>
        <v/>
      </c>
      <c r="Y317" s="3" t="str">
        <f t="shared" si="65"/>
        <v/>
      </c>
      <c r="Z317" s="3" t="str">
        <f t="shared" si="66"/>
        <v/>
      </c>
      <c r="AA317" s="12" t="str">
        <f t="shared" si="67"/>
        <v/>
      </c>
      <c r="AB317" s="12" t="str">
        <f t="shared" si="68"/>
        <v/>
      </c>
      <c r="AC317" s="12" t="str">
        <f t="shared" si="69"/>
        <v/>
      </c>
      <c r="AD317" t="str">
        <f t="shared" si="70"/>
        <v/>
      </c>
      <c r="AE317" t="str">
        <f t="shared" si="71"/>
        <v/>
      </c>
      <c r="AF317" t="s">
        <v>343</v>
      </c>
    </row>
    <row r="318" spans="1:32" x14ac:dyDescent="0.25">
      <c r="A318" t="s">
        <v>1</v>
      </c>
      <c r="B318" t="s">
        <v>2</v>
      </c>
      <c r="C318" t="s">
        <v>1960</v>
      </c>
      <c r="D318" t="s">
        <v>1999</v>
      </c>
      <c r="E318" t="s">
        <v>208</v>
      </c>
      <c r="F318" s="2">
        <v>45100</v>
      </c>
      <c r="G318" t="s">
        <v>811</v>
      </c>
      <c r="H318" t="s">
        <v>412</v>
      </c>
      <c r="I318" t="s">
        <v>192</v>
      </c>
      <c r="J318" s="5">
        <v>59404.01</v>
      </c>
      <c r="K318" s="5">
        <v>0.01</v>
      </c>
      <c r="L318" s="5">
        <v>59404.01</v>
      </c>
      <c r="M318" s="5"/>
      <c r="N318"/>
      <c r="O318" s="38"/>
      <c r="P318" s="43"/>
      <c r="Q318" s="64"/>
      <c r="R318" s="8" t="str">
        <f t="shared" si="59"/>
        <v/>
      </c>
      <c r="S318" s="7" t="str">
        <f t="shared" si="60"/>
        <v/>
      </c>
      <c r="T318" s="9"/>
      <c r="U318" s="3" t="str">
        <f t="shared" si="61"/>
        <v/>
      </c>
      <c r="V318" s="3" t="str">
        <f t="shared" si="62"/>
        <v/>
      </c>
      <c r="W318" s="3" t="str">
        <f t="shared" si="63"/>
        <v/>
      </c>
      <c r="X318" s="83" t="str">
        <f t="shared" si="64"/>
        <v/>
      </c>
      <c r="Y318" s="3" t="str">
        <f t="shared" si="65"/>
        <v/>
      </c>
      <c r="Z318" s="3" t="str">
        <f t="shared" si="66"/>
        <v/>
      </c>
      <c r="AA318" s="12" t="str">
        <f t="shared" si="67"/>
        <v/>
      </c>
      <c r="AB318" s="12" t="str">
        <f t="shared" si="68"/>
        <v/>
      </c>
      <c r="AC318" s="12" t="str">
        <f t="shared" si="69"/>
        <v/>
      </c>
      <c r="AD318" t="str">
        <f t="shared" si="70"/>
        <v/>
      </c>
      <c r="AE318" t="str">
        <f t="shared" si="71"/>
        <v/>
      </c>
      <c r="AF318" t="s">
        <v>343</v>
      </c>
    </row>
    <row r="319" spans="1:32" x14ac:dyDescent="0.25">
      <c r="A319" t="s">
        <v>1</v>
      </c>
      <c r="B319" t="s">
        <v>2</v>
      </c>
      <c r="C319" t="s">
        <v>1960</v>
      </c>
      <c r="D319" t="s">
        <v>1999</v>
      </c>
      <c r="E319" t="s">
        <v>208</v>
      </c>
      <c r="F319" s="2">
        <v>45111</v>
      </c>
      <c r="G319" t="s">
        <v>812</v>
      </c>
      <c r="H319" t="s">
        <v>412</v>
      </c>
      <c r="I319" t="s">
        <v>192</v>
      </c>
      <c r="J319" s="5">
        <v>343254</v>
      </c>
      <c r="K319" s="5">
        <v>0.02</v>
      </c>
      <c r="L319" s="5">
        <v>343254</v>
      </c>
      <c r="M319" s="5"/>
      <c r="N319"/>
      <c r="O319" s="38"/>
      <c r="P319" s="43"/>
      <c r="Q319" s="64"/>
      <c r="R319" s="8" t="str">
        <f t="shared" si="59"/>
        <v/>
      </c>
      <c r="S319" s="7" t="str">
        <f t="shared" si="60"/>
        <v/>
      </c>
      <c r="T319" s="9"/>
      <c r="U319" s="3" t="str">
        <f t="shared" si="61"/>
        <v/>
      </c>
      <c r="V319" s="3" t="str">
        <f t="shared" si="62"/>
        <v/>
      </c>
      <c r="W319" s="3" t="str">
        <f t="shared" si="63"/>
        <v/>
      </c>
      <c r="X319" s="83" t="str">
        <f t="shared" si="64"/>
        <v/>
      </c>
      <c r="Y319" s="3" t="str">
        <f t="shared" si="65"/>
        <v/>
      </c>
      <c r="Z319" s="3" t="str">
        <f t="shared" si="66"/>
        <v/>
      </c>
      <c r="AA319" s="12" t="str">
        <f t="shared" si="67"/>
        <v/>
      </c>
      <c r="AB319" s="12" t="str">
        <f t="shared" si="68"/>
        <v/>
      </c>
      <c r="AC319" s="12" t="str">
        <f t="shared" si="69"/>
        <v/>
      </c>
      <c r="AD319" t="str">
        <f t="shared" si="70"/>
        <v/>
      </c>
      <c r="AE319" t="str">
        <f t="shared" si="71"/>
        <v/>
      </c>
      <c r="AF319" t="s">
        <v>343</v>
      </c>
    </row>
    <row r="320" spans="1:32" x14ac:dyDescent="0.25">
      <c r="A320" t="s">
        <v>1</v>
      </c>
      <c r="B320" t="s">
        <v>2</v>
      </c>
      <c r="C320" t="s">
        <v>1960</v>
      </c>
      <c r="D320" t="s">
        <v>1999</v>
      </c>
      <c r="E320" t="s">
        <v>208</v>
      </c>
      <c r="F320" s="2">
        <v>45114</v>
      </c>
      <c r="G320" t="s">
        <v>813</v>
      </c>
      <c r="H320" t="s">
        <v>412</v>
      </c>
      <c r="I320" t="s">
        <v>192</v>
      </c>
      <c r="J320" s="5">
        <v>319838</v>
      </c>
      <c r="K320" s="5">
        <v>0.12</v>
      </c>
      <c r="L320" s="5">
        <v>319838</v>
      </c>
      <c r="M320" s="5"/>
      <c r="N320"/>
      <c r="O320" s="38"/>
      <c r="P320" s="43"/>
      <c r="Q320" s="64"/>
      <c r="R320" s="8" t="str">
        <f t="shared" si="59"/>
        <v/>
      </c>
      <c r="S320" s="7" t="str">
        <f t="shared" si="60"/>
        <v/>
      </c>
      <c r="T320" s="9"/>
      <c r="U320" s="3" t="str">
        <f t="shared" si="61"/>
        <v/>
      </c>
      <c r="V320" s="3" t="str">
        <f t="shared" si="62"/>
        <v/>
      </c>
      <c r="W320" s="3" t="str">
        <f t="shared" si="63"/>
        <v/>
      </c>
      <c r="X320" s="83" t="str">
        <f t="shared" si="64"/>
        <v/>
      </c>
      <c r="Y320" s="3" t="str">
        <f t="shared" si="65"/>
        <v/>
      </c>
      <c r="Z320" s="3" t="str">
        <f t="shared" si="66"/>
        <v/>
      </c>
      <c r="AA320" s="12" t="str">
        <f t="shared" si="67"/>
        <v/>
      </c>
      <c r="AB320" s="12" t="str">
        <f t="shared" si="68"/>
        <v/>
      </c>
      <c r="AC320" s="12" t="str">
        <f t="shared" si="69"/>
        <v/>
      </c>
      <c r="AD320" t="str">
        <f t="shared" si="70"/>
        <v/>
      </c>
      <c r="AE320" t="str">
        <f t="shared" si="71"/>
        <v/>
      </c>
      <c r="AF320" t="s">
        <v>343</v>
      </c>
    </row>
    <row r="321" spans="1:32" x14ac:dyDescent="0.25">
      <c r="A321" t="s">
        <v>1</v>
      </c>
      <c r="B321" t="s">
        <v>2</v>
      </c>
      <c r="C321" t="s">
        <v>1960</v>
      </c>
      <c r="D321" t="s">
        <v>1999</v>
      </c>
      <c r="E321" t="s">
        <v>208</v>
      </c>
      <c r="F321" s="2">
        <v>45120</v>
      </c>
      <c r="G321" t="s">
        <v>814</v>
      </c>
      <c r="H321" t="s">
        <v>412</v>
      </c>
      <c r="I321" t="s">
        <v>192</v>
      </c>
      <c r="J321" s="5">
        <v>128710</v>
      </c>
      <c r="K321" s="5">
        <v>128710</v>
      </c>
      <c r="L321" s="5">
        <v>128710</v>
      </c>
      <c r="M321" s="5"/>
      <c r="N321"/>
      <c r="O321" s="38"/>
      <c r="P321" s="43"/>
      <c r="Q321" s="64"/>
      <c r="R321" s="8" t="str">
        <f t="shared" si="59"/>
        <v/>
      </c>
      <c r="S321" s="7" t="str">
        <f t="shared" si="60"/>
        <v/>
      </c>
      <c r="T321" s="9"/>
      <c r="U321" s="3" t="str">
        <f t="shared" si="61"/>
        <v/>
      </c>
      <c r="V321" s="3" t="str">
        <f t="shared" si="62"/>
        <v/>
      </c>
      <c r="W321" s="3" t="str">
        <f t="shared" si="63"/>
        <v/>
      </c>
      <c r="X321" s="83" t="str">
        <f t="shared" si="64"/>
        <v/>
      </c>
      <c r="Y321" s="3" t="str">
        <f t="shared" si="65"/>
        <v/>
      </c>
      <c r="Z321" s="3" t="str">
        <f t="shared" si="66"/>
        <v/>
      </c>
      <c r="AA321" s="12" t="str">
        <f t="shared" si="67"/>
        <v/>
      </c>
      <c r="AB321" s="12" t="str">
        <f t="shared" si="68"/>
        <v/>
      </c>
      <c r="AC321" s="12" t="str">
        <f t="shared" si="69"/>
        <v/>
      </c>
      <c r="AD321" t="str">
        <f t="shared" si="70"/>
        <v/>
      </c>
      <c r="AE321" t="str">
        <f t="shared" si="71"/>
        <v/>
      </c>
      <c r="AF321" t="s">
        <v>343</v>
      </c>
    </row>
    <row r="322" spans="1:32" x14ac:dyDescent="0.25">
      <c r="A322" t="s">
        <v>1</v>
      </c>
      <c r="B322" t="s">
        <v>2</v>
      </c>
      <c r="C322" t="s">
        <v>1960</v>
      </c>
      <c r="D322" t="s">
        <v>1999</v>
      </c>
      <c r="E322" t="s">
        <v>208</v>
      </c>
      <c r="F322" s="2">
        <v>45120</v>
      </c>
      <c r="G322" t="s">
        <v>815</v>
      </c>
      <c r="H322" t="s">
        <v>412</v>
      </c>
      <c r="I322" t="s">
        <v>192</v>
      </c>
      <c r="J322" s="5">
        <v>78640</v>
      </c>
      <c r="K322" s="5">
        <v>78640</v>
      </c>
      <c r="L322" s="5">
        <v>78640</v>
      </c>
      <c r="M322" s="5"/>
      <c r="N322"/>
      <c r="O322" s="38"/>
      <c r="P322" s="43"/>
      <c r="Q322" s="64"/>
      <c r="R322" s="8" t="str">
        <f t="shared" si="59"/>
        <v/>
      </c>
      <c r="S322" s="7" t="str">
        <f t="shared" si="60"/>
        <v/>
      </c>
      <c r="T322" s="9"/>
      <c r="U322" s="3" t="str">
        <f t="shared" si="61"/>
        <v/>
      </c>
      <c r="V322" s="3" t="str">
        <f t="shared" si="62"/>
        <v/>
      </c>
      <c r="W322" s="3" t="str">
        <f t="shared" si="63"/>
        <v/>
      </c>
      <c r="X322" s="83" t="str">
        <f t="shared" si="64"/>
        <v/>
      </c>
      <c r="Y322" s="3" t="str">
        <f t="shared" si="65"/>
        <v/>
      </c>
      <c r="Z322" s="3" t="str">
        <f t="shared" si="66"/>
        <v/>
      </c>
      <c r="AA322" s="12" t="str">
        <f t="shared" si="67"/>
        <v/>
      </c>
      <c r="AB322" s="12" t="str">
        <f t="shared" si="68"/>
        <v/>
      </c>
      <c r="AC322" s="12" t="str">
        <f t="shared" si="69"/>
        <v/>
      </c>
      <c r="AD322" t="str">
        <f t="shared" si="70"/>
        <v/>
      </c>
      <c r="AE322" t="str">
        <f t="shared" si="71"/>
        <v/>
      </c>
      <c r="AF322" t="s">
        <v>343</v>
      </c>
    </row>
    <row r="323" spans="1:32" x14ac:dyDescent="0.25">
      <c r="A323" t="s">
        <v>1</v>
      </c>
      <c r="B323" t="s">
        <v>2</v>
      </c>
      <c r="C323" t="s">
        <v>1960</v>
      </c>
      <c r="D323" t="s">
        <v>1999</v>
      </c>
      <c r="E323" t="s">
        <v>208</v>
      </c>
      <c r="F323" s="2">
        <v>45126</v>
      </c>
      <c r="G323" t="s">
        <v>816</v>
      </c>
      <c r="H323" t="s">
        <v>412</v>
      </c>
      <c r="I323" t="s">
        <v>192</v>
      </c>
      <c r="J323" s="5">
        <v>119162</v>
      </c>
      <c r="K323" s="5">
        <v>0.05</v>
      </c>
      <c r="L323" s="5">
        <v>119162</v>
      </c>
      <c r="M323" s="5"/>
      <c r="N323"/>
      <c r="O323" s="38"/>
      <c r="P323" s="43"/>
      <c r="Q323" s="64"/>
      <c r="R323" s="8" t="str">
        <f t="shared" si="59"/>
        <v/>
      </c>
      <c r="S323" s="7" t="str">
        <f t="shared" si="60"/>
        <v/>
      </c>
      <c r="T323" s="9"/>
      <c r="U323" s="3" t="str">
        <f t="shared" si="61"/>
        <v/>
      </c>
      <c r="V323" s="3" t="str">
        <f t="shared" si="62"/>
        <v/>
      </c>
      <c r="W323" s="3" t="str">
        <f t="shared" si="63"/>
        <v/>
      </c>
      <c r="X323" s="83" t="str">
        <f t="shared" si="64"/>
        <v/>
      </c>
      <c r="Y323" s="3" t="str">
        <f t="shared" si="65"/>
        <v/>
      </c>
      <c r="Z323" s="3" t="str">
        <f t="shared" si="66"/>
        <v/>
      </c>
      <c r="AA323" s="12" t="str">
        <f t="shared" si="67"/>
        <v/>
      </c>
      <c r="AB323" s="12" t="str">
        <f t="shared" si="68"/>
        <v/>
      </c>
      <c r="AC323" s="12" t="str">
        <f t="shared" si="69"/>
        <v/>
      </c>
      <c r="AD323" t="str">
        <f t="shared" si="70"/>
        <v/>
      </c>
      <c r="AE323" t="str">
        <f t="shared" si="71"/>
        <v/>
      </c>
      <c r="AF323" t="s">
        <v>343</v>
      </c>
    </row>
    <row r="324" spans="1:32" x14ac:dyDescent="0.25">
      <c r="A324" t="s">
        <v>1</v>
      </c>
      <c r="B324" t="s">
        <v>2</v>
      </c>
      <c r="C324" t="s">
        <v>1960</v>
      </c>
      <c r="D324" t="s">
        <v>1999</v>
      </c>
      <c r="E324" t="s">
        <v>208</v>
      </c>
      <c r="F324" s="2">
        <v>45126</v>
      </c>
      <c r="G324" t="s">
        <v>817</v>
      </c>
      <c r="H324" t="s">
        <v>412</v>
      </c>
      <c r="I324" t="s">
        <v>192</v>
      </c>
      <c r="J324" s="5">
        <v>111715</v>
      </c>
      <c r="K324" s="5">
        <v>111715</v>
      </c>
      <c r="L324" s="5">
        <v>111715</v>
      </c>
      <c r="M324" s="5"/>
      <c r="N324"/>
      <c r="O324" s="38"/>
      <c r="P324" s="43"/>
      <c r="Q324" s="64"/>
      <c r="R324" s="8" t="str">
        <f t="shared" si="59"/>
        <v/>
      </c>
      <c r="S324" s="7" t="str">
        <f t="shared" si="60"/>
        <v/>
      </c>
      <c r="T324" s="9"/>
      <c r="U324" s="3" t="str">
        <f t="shared" si="61"/>
        <v/>
      </c>
      <c r="V324" s="3" t="str">
        <f t="shared" si="62"/>
        <v/>
      </c>
      <c r="W324" s="3" t="str">
        <f t="shared" si="63"/>
        <v/>
      </c>
      <c r="X324" s="83" t="str">
        <f t="shared" si="64"/>
        <v/>
      </c>
      <c r="Y324" s="3" t="str">
        <f t="shared" si="65"/>
        <v/>
      </c>
      <c r="Z324" s="3" t="str">
        <f t="shared" si="66"/>
        <v/>
      </c>
      <c r="AA324" s="12" t="str">
        <f t="shared" si="67"/>
        <v/>
      </c>
      <c r="AB324" s="12" t="str">
        <f t="shared" si="68"/>
        <v/>
      </c>
      <c r="AC324" s="12" t="str">
        <f t="shared" si="69"/>
        <v/>
      </c>
      <c r="AD324" t="str">
        <f t="shared" si="70"/>
        <v/>
      </c>
      <c r="AE324" t="str">
        <f t="shared" si="71"/>
        <v/>
      </c>
      <c r="AF324" t="s">
        <v>343</v>
      </c>
    </row>
    <row r="325" spans="1:32" x14ac:dyDescent="0.25">
      <c r="A325" t="s">
        <v>1</v>
      </c>
      <c r="B325" t="s">
        <v>2</v>
      </c>
      <c r="C325" t="s">
        <v>1960</v>
      </c>
      <c r="D325" t="s">
        <v>1999</v>
      </c>
      <c r="E325" t="s">
        <v>208</v>
      </c>
      <c r="F325" s="2">
        <v>45133</v>
      </c>
      <c r="G325" t="s">
        <v>818</v>
      </c>
      <c r="H325" t="s">
        <v>412</v>
      </c>
      <c r="I325" t="s">
        <v>192</v>
      </c>
      <c r="J325" s="5">
        <v>344004</v>
      </c>
      <c r="K325" s="5">
        <v>344004</v>
      </c>
      <c r="L325" s="5">
        <v>344004</v>
      </c>
      <c r="M325" s="5"/>
      <c r="N325"/>
      <c r="O325" s="38"/>
      <c r="P325" s="43"/>
      <c r="Q325" s="64"/>
      <c r="R325" s="8" t="str">
        <f t="shared" si="59"/>
        <v/>
      </c>
      <c r="S325" s="7" t="str">
        <f t="shared" si="60"/>
        <v/>
      </c>
      <c r="T325" s="9"/>
      <c r="U325" s="3" t="str">
        <f t="shared" si="61"/>
        <v/>
      </c>
      <c r="V325" s="3" t="str">
        <f t="shared" si="62"/>
        <v/>
      </c>
      <c r="W325" s="3" t="str">
        <f t="shared" si="63"/>
        <v/>
      </c>
      <c r="X325" s="83" t="str">
        <f t="shared" si="64"/>
        <v/>
      </c>
      <c r="Y325" s="3" t="str">
        <f t="shared" si="65"/>
        <v/>
      </c>
      <c r="Z325" s="3" t="str">
        <f t="shared" si="66"/>
        <v/>
      </c>
      <c r="AA325" s="12" t="str">
        <f t="shared" si="67"/>
        <v/>
      </c>
      <c r="AB325" s="12" t="str">
        <f t="shared" si="68"/>
        <v/>
      </c>
      <c r="AC325" s="12" t="str">
        <f t="shared" si="69"/>
        <v/>
      </c>
      <c r="AD325" t="str">
        <f t="shared" si="70"/>
        <v/>
      </c>
      <c r="AE325" t="str">
        <f t="shared" si="71"/>
        <v/>
      </c>
      <c r="AF325" t="s">
        <v>343</v>
      </c>
    </row>
    <row r="326" spans="1:32" x14ac:dyDescent="0.25">
      <c r="A326" t="s">
        <v>1</v>
      </c>
      <c r="B326" t="s">
        <v>2</v>
      </c>
      <c r="C326" t="s">
        <v>1960</v>
      </c>
      <c r="D326" t="s">
        <v>1999</v>
      </c>
      <c r="E326" t="s">
        <v>208</v>
      </c>
      <c r="F326" s="2">
        <v>45135</v>
      </c>
      <c r="G326" t="s">
        <v>819</v>
      </c>
      <c r="H326" t="s">
        <v>412</v>
      </c>
      <c r="I326" t="s">
        <v>192</v>
      </c>
      <c r="J326" s="5">
        <v>81721</v>
      </c>
      <c r="K326" s="5">
        <v>0.03</v>
      </c>
      <c r="L326" s="5">
        <v>81721</v>
      </c>
      <c r="M326" s="5"/>
      <c r="N326"/>
      <c r="O326" s="38"/>
      <c r="P326" s="43"/>
      <c r="Q326" s="64"/>
      <c r="R326" s="8" t="str">
        <f t="shared" si="59"/>
        <v/>
      </c>
      <c r="S326" s="7" t="str">
        <f t="shared" si="60"/>
        <v/>
      </c>
      <c r="T326" s="9"/>
      <c r="U326" s="3" t="str">
        <f t="shared" si="61"/>
        <v/>
      </c>
      <c r="V326" s="3" t="str">
        <f t="shared" si="62"/>
        <v/>
      </c>
      <c r="W326" s="3" t="str">
        <f t="shared" si="63"/>
        <v/>
      </c>
      <c r="X326" s="83" t="str">
        <f t="shared" si="64"/>
        <v/>
      </c>
      <c r="Y326" s="3" t="str">
        <f t="shared" si="65"/>
        <v/>
      </c>
      <c r="Z326" s="3" t="str">
        <f t="shared" si="66"/>
        <v/>
      </c>
      <c r="AA326" s="12" t="str">
        <f t="shared" si="67"/>
        <v/>
      </c>
      <c r="AB326" s="12" t="str">
        <f t="shared" si="68"/>
        <v/>
      </c>
      <c r="AC326" s="12" t="str">
        <f t="shared" si="69"/>
        <v/>
      </c>
      <c r="AD326" t="str">
        <f t="shared" si="70"/>
        <v/>
      </c>
      <c r="AE326" t="str">
        <f t="shared" si="71"/>
        <v/>
      </c>
      <c r="AF326" t="s">
        <v>343</v>
      </c>
    </row>
    <row r="327" spans="1:32" x14ac:dyDescent="0.25">
      <c r="A327" t="s">
        <v>1</v>
      </c>
      <c r="B327" t="s">
        <v>2</v>
      </c>
      <c r="C327" t="s">
        <v>1960</v>
      </c>
      <c r="D327" t="s">
        <v>1999</v>
      </c>
      <c r="E327" t="s">
        <v>208</v>
      </c>
      <c r="F327" s="2">
        <v>45139</v>
      </c>
      <c r="G327" t="s">
        <v>820</v>
      </c>
      <c r="H327" t="s">
        <v>412</v>
      </c>
      <c r="I327" t="s">
        <v>192</v>
      </c>
      <c r="J327" s="5">
        <v>309448</v>
      </c>
      <c r="K327" s="5">
        <v>309448</v>
      </c>
      <c r="L327" s="5">
        <v>309448</v>
      </c>
      <c r="M327" s="5"/>
      <c r="N327"/>
      <c r="O327" s="38"/>
      <c r="P327" s="43"/>
      <c r="Q327" s="64"/>
      <c r="R327" s="8" t="str">
        <f t="shared" si="59"/>
        <v/>
      </c>
      <c r="S327" s="7" t="str">
        <f t="shared" si="60"/>
        <v/>
      </c>
      <c r="T327" s="9"/>
      <c r="U327" s="3" t="str">
        <f t="shared" si="61"/>
        <v/>
      </c>
      <c r="V327" s="3" t="str">
        <f t="shared" si="62"/>
        <v/>
      </c>
      <c r="W327" s="3" t="str">
        <f t="shared" si="63"/>
        <v/>
      </c>
      <c r="X327" s="83" t="str">
        <f t="shared" si="64"/>
        <v/>
      </c>
      <c r="Y327" s="3" t="str">
        <f t="shared" si="65"/>
        <v/>
      </c>
      <c r="Z327" s="3" t="str">
        <f t="shared" si="66"/>
        <v/>
      </c>
      <c r="AA327" s="12" t="str">
        <f t="shared" si="67"/>
        <v/>
      </c>
      <c r="AB327" s="12" t="str">
        <f t="shared" si="68"/>
        <v/>
      </c>
      <c r="AC327" s="12" t="str">
        <f t="shared" si="69"/>
        <v/>
      </c>
      <c r="AD327" t="str">
        <f t="shared" si="70"/>
        <v/>
      </c>
      <c r="AE327" t="str">
        <f t="shared" si="71"/>
        <v/>
      </c>
      <c r="AF327" t="s">
        <v>343</v>
      </c>
    </row>
    <row r="328" spans="1:32" x14ac:dyDescent="0.25">
      <c r="A328" t="s">
        <v>1</v>
      </c>
      <c r="B328" t="s">
        <v>2</v>
      </c>
      <c r="C328" t="s">
        <v>1960</v>
      </c>
      <c r="D328" t="s">
        <v>1999</v>
      </c>
      <c r="E328" t="s">
        <v>208</v>
      </c>
      <c r="F328" s="2">
        <v>45142</v>
      </c>
      <c r="G328" t="s">
        <v>821</v>
      </c>
      <c r="H328" t="s">
        <v>412</v>
      </c>
      <c r="I328" t="s">
        <v>192</v>
      </c>
      <c r="J328" s="5">
        <v>61134</v>
      </c>
      <c r="K328" s="5">
        <v>0.11</v>
      </c>
      <c r="L328" s="5">
        <v>61134</v>
      </c>
      <c r="M328" s="5"/>
      <c r="N328"/>
      <c r="O328" s="38"/>
      <c r="P328" s="43"/>
      <c r="Q328" s="64"/>
      <c r="R328" s="8" t="str">
        <f t="shared" ref="R328:R391" si="72">IFERROR(VLOOKUP(Q328,CTASPresup,2,0),"")</f>
        <v/>
      </c>
      <c r="S328" s="7" t="str">
        <f t="shared" ref="S328:S391" si="73">IF(AND(O328&lt;&gt;"",P328&lt;&gt;""),1,"")</f>
        <v/>
      </c>
      <c r="T328" s="9"/>
      <c r="U328" s="3" t="str">
        <f t="shared" ref="U328:U391" si="74">IF(OR(O328="X",P328&lt;&gt;""),A328,"")</f>
        <v/>
      </c>
      <c r="V328" s="3" t="str">
        <f t="shared" ref="V328:V391" si="75">IF(OR(O328="X",P328&lt;&gt;""),B328,"")</f>
        <v/>
      </c>
      <c r="W328" s="3" t="str">
        <f t="shared" ref="W328:W391" si="76">IF(OR(O328="X",P328&lt;&gt;""),E328,"")</f>
        <v/>
      </c>
      <c r="X328" s="83" t="str">
        <f t="shared" ref="X328:X391" si="77">IF(OR(P328="X",Q328&lt;&gt;""),F328,"")</f>
        <v/>
      </c>
      <c r="Y328" s="3" t="str">
        <f t="shared" ref="Y328:Y391" si="78">IF(OR(O328="X",P328&lt;&gt;""),G328,"")</f>
        <v/>
      </c>
      <c r="Z328" s="3" t="str">
        <f t="shared" ref="Z328:Z391" si="79">IF(OR(O328="X",P328&lt;&gt;""),H328,"")</f>
        <v/>
      </c>
      <c r="AA328" s="12" t="str">
        <f t="shared" ref="AA328:AA391" si="80">IF(OR(O328="X",P328&lt;&gt;""),J328,"")</f>
        <v/>
      </c>
      <c r="AB328" s="12" t="str">
        <f t="shared" ref="AB328:AB391" si="81">IF(O328="X",K328,"")</f>
        <v/>
      </c>
      <c r="AC328" s="12" t="str">
        <f t="shared" ref="AC328:AC391" si="82">IF(P328&gt;0,P328,"")</f>
        <v/>
      </c>
      <c r="AD328" t="str">
        <f t="shared" ref="AD328:AD391" si="83">IF(OR(O328="X",P328&gt;0),Q328,"")</f>
        <v/>
      </c>
      <c r="AE328" t="str">
        <f t="shared" ref="AE328:AE391" si="84">IF(OR(O328="X",P328&lt;&gt;""),R328,"")</f>
        <v/>
      </c>
      <c r="AF328" t="s">
        <v>343</v>
      </c>
    </row>
    <row r="329" spans="1:32" x14ac:dyDescent="0.25">
      <c r="A329" t="s">
        <v>1</v>
      </c>
      <c r="B329" t="s">
        <v>2</v>
      </c>
      <c r="C329" t="s">
        <v>1960</v>
      </c>
      <c r="D329" t="s">
        <v>1999</v>
      </c>
      <c r="E329" t="s">
        <v>208</v>
      </c>
      <c r="F329" s="2">
        <v>45149</v>
      </c>
      <c r="G329" t="s">
        <v>822</v>
      </c>
      <c r="H329" t="s">
        <v>412</v>
      </c>
      <c r="I329" t="s">
        <v>192</v>
      </c>
      <c r="J329" s="5">
        <v>328266</v>
      </c>
      <c r="K329" s="5">
        <v>7.0000000000000007E-2</v>
      </c>
      <c r="L329" s="5">
        <v>328266</v>
      </c>
      <c r="M329" s="5"/>
      <c r="N329"/>
      <c r="O329" s="38"/>
      <c r="P329" s="43"/>
      <c r="Q329" s="64"/>
      <c r="R329" s="8" t="str">
        <f t="shared" si="72"/>
        <v/>
      </c>
      <c r="S329" s="7" t="str">
        <f t="shared" si="73"/>
        <v/>
      </c>
      <c r="T329" s="9"/>
      <c r="U329" s="3" t="str">
        <f t="shared" si="74"/>
        <v/>
      </c>
      <c r="V329" s="3" t="str">
        <f t="shared" si="75"/>
        <v/>
      </c>
      <c r="W329" s="3" t="str">
        <f t="shared" si="76"/>
        <v/>
      </c>
      <c r="X329" s="83" t="str">
        <f t="shared" si="77"/>
        <v/>
      </c>
      <c r="Y329" s="3" t="str">
        <f t="shared" si="78"/>
        <v/>
      </c>
      <c r="Z329" s="3" t="str">
        <f t="shared" si="79"/>
        <v/>
      </c>
      <c r="AA329" s="12" t="str">
        <f t="shared" si="80"/>
        <v/>
      </c>
      <c r="AB329" s="12" t="str">
        <f t="shared" si="81"/>
        <v/>
      </c>
      <c r="AC329" s="12" t="str">
        <f t="shared" si="82"/>
        <v/>
      </c>
      <c r="AD329" t="str">
        <f t="shared" si="83"/>
        <v/>
      </c>
      <c r="AE329" t="str">
        <f t="shared" si="84"/>
        <v/>
      </c>
      <c r="AF329" t="s">
        <v>343</v>
      </c>
    </row>
    <row r="330" spans="1:32" x14ac:dyDescent="0.25">
      <c r="A330" t="s">
        <v>1</v>
      </c>
      <c r="B330" t="s">
        <v>2</v>
      </c>
      <c r="C330" t="s">
        <v>1960</v>
      </c>
      <c r="D330" t="s">
        <v>1999</v>
      </c>
      <c r="E330" t="s">
        <v>208</v>
      </c>
      <c r="F330" s="2">
        <v>45170</v>
      </c>
      <c r="G330" t="s">
        <v>823</v>
      </c>
      <c r="H330" t="s">
        <v>412</v>
      </c>
      <c r="I330" t="s">
        <v>192</v>
      </c>
      <c r="J330" s="5">
        <v>203783</v>
      </c>
      <c r="K330" s="5">
        <v>203783</v>
      </c>
      <c r="L330" s="5">
        <v>203783</v>
      </c>
      <c r="M330" s="5"/>
      <c r="N330"/>
      <c r="O330" s="38"/>
      <c r="P330" s="43"/>
      <c r="Q330" s="64"/>
      <c r="R330" s="8" t="str">
        <f t="shared" si="72"/>
        <v/>
      </c>
      <c r="S330" s="7" t="str">
        <f t="shared" si="73"/>
        <v/>
      </c>
      <c r="T330" s="9"/>
      <c r="U330" s="3" t="str">
        <f t="shared" si="74"/>
        <v/>
      </c>
      <c r="V330" s="3" t="str">
        <f t="shared" si="75"/>
        <v/>
      </c>
      <c r="W330" s="3" t="str">
        <f t="shared" si="76"/>
        <v/>
      </c>
      <c r="X330" s="83" t="str">
        <f t="shared" si="77"/>
        <v/>
      </c>
      <c r="Y330" s="3" t="str">
        <f t="shared" si="78"/>
        <v/>
      </c>
      <c r="Z330" s="3" t="str">
        <f t="shared" si="79"/>
        <v/>
      </c>
      <c r="AA330" s="12" t="str">
        <f t="shared" si="80"/>
        <v/>
      </c>
      <c r="AB330" s="12" t="str">
        <f t="shared" si="81"/>
        <v/>
      </c>
      <c r="AC330" s="12" t="str">
        <f t="shared" si="82"/>
        <v/>
      </c>
      <c r="AD330" t="str">
        <f t="shared" si="83"/>
        <v/>
      </c>
      <c r="AE330" t="str">
        <f t="shared" si="84"/>
        <v/>
      </c>
      <c r="AF330" t="s">
        <v>343</v>
      </c>
    </row>
    <row r="331" spans="1:32" x14ac:dyDescent="0.25">
      <c r="A331" t="s">
        <v>1</v>
      </c>
      <c r="B331" t="s">
        <v>2</v>
      </c>
      <c r="C331" t="s">
        <v>1960</v>
      </c>
      <c r="D331" t="s">
        <v>1999</v>
      </c>
      <c r="E331" t="s">
        <v>208</v>
      </c>
      <c r="F331" s="2">
        <v>45174</v>
      </c>
      <c r="G331" t="s">
        <v>824</v>
      </c>
      <c r="H331" t="s">
        <v>412</v>
      </c>
      <c r="I331" t="s">
        <v>192</v>
      </c>
      <c r="J331" s="5">
        <v>292930</v>
      </c>
      <c r="K331" s="5">
        <v>292930</v>
      </c>
      <c r="L331" s="5">
        <v>292930</v>
      </c>
      <c r="M331" s="5"/>
      <c r="N331"/>
      <c r="O331" s="38"/>
      <c r="P331" s="43"/>
      <c r="Q331" s="64"/>
      <c r="R331" s="8" t="str">
        <f t="shared" si="72"/>
        <v/>
      </c>
      <c r="S331" s="7" t="str">
        <f t="shared" si="73"/>
        <v/>
      </c>
      <c r="T331" s="9"/>
      <c r="U331" s="3" t="str">
        <f t="shared" si="74"/>
        <v/>
      </c>
      <c r="V331" s="3" t="str">
        <f t="shared" si="75"/>
        <v/>
      </c>
      <c r="W331" s="3" t="str">
        <f t="shared" si="76"/>
        <v/>
      </c>
      <c r="X331" s="83" t="str">
        <f t="shared" si="77"/>
        <v/>
      </c>
      <c r="Y331" s="3" t="str">
        <f t="shared" si="78"/>
        <v/>
      </c>
      <c r="Z331" s="3" t="str">
        <f t="shared" si="79"/>
        <v/>
      </c>
      <c r="AA331" s="12" t="str">
        <f t="shared" si="80"/>
        <v/>
      </c>
      <c r="AB331" s="12" t="str">
        <f t="shared" si="81"/>
        <v/>
      </c>
      <c r="AC331" s="12" t="str">
        <f t="shared" si="82"/>
        <v/>
      </c>
      <c r="AD331" t="str">
        <f t="shared" si="83"/>
        <v/>
      </c>
      <c r="AE331" t="str">
        <f t="shared" si="84"/>
        <v/>
      </c>
      <c r="AF331" t="s">
        <v>343</v>
      </c>
    </row>
    <row r="332" spans="1:32" x14ac:dyDescent="0.25">
      <c r="A332" t="s">
        <v>1</v>
      </c>
      <c r="B332" t="s">
        <v>2</v>
      </c>
      <c r="C332" t="s">
        <v>1960</v>
      </c>
      <c r="D332" t="s">
        <v>1999</v>
      </c>
      <c r="E332" t="s">
        <v>208</v>
      </c>
      <c r="F332" s="2">
        <v>45180</v>
      </c>
      <c r="G332" t="s">
        <v>825</v>
      </c>
      <c r="H332" t="s">
        <v>412</v>
      </c>
      <c r="I332" t="s">
        <v>192</v>
      </c>
      <c r="J332" s="5">
        <v>290586</v>
      </c>
      <c r="K332" s="5">
        <v>290586</v>
      </c>
      <c r="L332" s="5">
        <v>290586</v>
      </c>
      <c r="M332" s="5"/>
      <c r="N332"/>
      <c r="O332" s="38"/>
      <c r="P332" s="43"/>
      <c r="Q332" s="64"/>
      <c r="R332" s="8" t="str">
        <f t="shared" si="72"/>
        <v/>
      </c>
      <c r="S332" s="7" t="str">
        <f t="shared" si="73"/>
        <v/>
      </c>
      <c r="T332" s="9"/>
      <c r="U332" s="3" t="str">
        <f t="shared" si="74"/>
        <v/>
      </c>
      <c r="V332" s="3" t="str">
        <f t="shared" si="75"/>
        <v/>
      </c>
      <c r="W332" s="3" t="str">
        <f t="shared" si="76"/>
        <v/>
      </c>
      <c r="X332" s="83" t="str">
        <f t="shared" si="77"/>
        <v/>
      </c>
      <c r="Y332" s="3" t="str">
        <f t="shared" si="78"/>
        <v/>
      </c>
      <c r="Z332" s="3" t="str">
        <f t="shared" si="79"/>
        <v/>
      </c>
      <c r="AA332" s="12" t="str">
        <f t="shared" si="80"/>
        <v/>
      </c>
      <c r="AB332" s="12" t="str">
        <f t="shared" si="81"/>
        <v/>
      </c>
      <c r="AC332" s="12" t="str">
        <f t="shared" si="82"/>
        <v/>
      </c>
      <c r="AD332" t="str">
        <f t="shared" si="83"/>
        <v/>
      </c>
      <c r="AE332" t="str">
        <f t="shared" si="84"/>
        <v/>
      </c>
      <c r="AF332" t="s">
        <v>343</v>
      </c>
    </row>
    <row r="333" spans="1:32" x14ac:dyDescent="0.25">
      <c r="A333" t="s">
        <v>1</v>
      </c>
      <c r="B333" t="s">
        <v>2</v>
      </c>
      <c r="C333" t="s">
        <v>1960</v>
      </c>
      <c r="D333" t="s">
        <v>1999</v>
      </c>
      <c r="E333" t="s">
        <v>208</v>
      </c>
      <c r="F333" s="2">
        <v>45183</v>
      </c>
      <c r="G333" t="s">
        <v>826</v>
      </c>
      <c r="H333" t="s">
        <v>412</v>
      </c>
      <c r="I333" t="s">
        <v>192</v>
      </c>
      <c r="J333" s="5">
        <v>219844</v>
      </c>
      <c r="K333" s="5">
        <v>219844</v>
      </c>
      <c r="L333" s="5">
        <v>219844</v>
      </c>
      <c r="M333" s="5"/>
      <c r="N333"/>
      <c r="O333" s="38"/>
      <c r="P333" s="43"/>
      <c r="Q333" s="64"/>
      <c r="R333" s="8" t="str">
        <f t="shared" si="72"/>
        <v/>
      </c>
      <c r="S333" s="7" t="str">
        <f t="shared" si="73"/>
        <v/>
      </c>
      <c r="T333" s="9"/>
      <c r="U333" s="3" t="str">
        <f t="shared" si="74"/>
        <v/>
      </c>
      <c r="V333" s="3" t="str">
        <f t="shared" si="75"/>
        <v/>
      </c>
      <c r="W333" s="3" t="str">
        <f t="shared" si="76"/>
        <v/>
      </c>
      <c r="X333" s="83" t="str">
        <f t="shared" si="77"/>
        <v/>
      </c>
      <c r="Y333" s="3" t="str">
        <f t="shared" si="78"/>
        <v/>
      </c>
      <c r="Z333" s="3" t="str">
        <f t="shared" si="79"/>
        <v/>
      </c>
      <c r="AA333" s="12" t="str">
        <f t="shared" si="80"/>
        <v/>
      </c>
      <c r="AB333" s="12" t="str">
        <f t="shared" si="81"/>
        <v/>
      </c>
      <c r="AC333" s="12" t="str">
        <f t="shared" si="82"/>
        <v/>
      </c>
      <c r="AD333" t="str">
        <f t="shared" si="83"/>
        <v/>
      </c>
      <c r="AE333" t="str">
        <f t="shared" si="84"/>
        <v/>
      </c>
      <c r="AF333" t="s">
        <v>343</v>
      </c>
    </row>
    <row r="334" spans="1:32" x14ac:dyDescent="0.25">
      <c r="A334" t="s">
        <v>1</v>
      </c>
      <c r="B334" t="s">
        <v>2</v>
      </c>
      <c r="C334" t="s">
        <v>1960</v>
      </c>
      <c r="D334" t="s">
        <v>1999</v>
      </c>
      <c r="E334" t="s">
        <v>208</v>
      </c>
      <c r="F334" s="2">
        <v>45187</v>
      </c>
      <c r="G334" t="s">
        <v>827</v>
      </c>
      <c r="H334" t="s">
        <v>412</v>
      </c>
      <c r="I334" t="s">
        <v>192</v>
      </c>
      <c r="J334" s="5">
        <v>290367</v>
      </c>
      <c r="K334" s="5">
        <v>290367</v>
      </c>
      <c r="L334" s="5">
        <v>290367</v>
      </c>
      <c r="M334" s="5"/>
      <c r="N334"/>
      <c r="O334" s="38"/>
      <c r="P334" s="43"/>
      <c r="Q334" s="64"/>
      <c r="R334" s="8" t="str">
        <f t="shared" si="72"/>
        <v/>
      </c>
      <c r="S334" s="7" t="str">
        <f t="shared" si="73"/>
        <v/>
      </c>
      <c r="T334" s="9"/>
      <c r="U334" s="3" t="str">
        <f t="shared" si="74"/>
        <v/>
      </c>
      <c r="V334" s="3" t="str">
        <f t="shared" si="75"/>
        <v/>
      </c>
      <c r="W334" s="3" t="str">
        <f t="shared" si="76"/>
        <v/>
      </c>
      <c r="X334" s="83" t="str">
        <f t="shared" si="77"/>
        <v/>
      </c>
      <c r="Y334" s="3" t="str">
        <f t="shared" si="78"/>
        <v/>
      </c>
      <c r="Z334" s="3" t="str">
        <f t="shared" si="79"/>
        <v/>
      </c>
      <c r="AA334" s="12" t="str">
        <f t="shared" si="80"/>
        <v/>
      </c>
      <c r="AB334" s="12" t="str">
        <f t="shared" si="81"/>
        <v/>
      </c>
      <c r="AC334" s="12" t="str">
        <f t="shared" si="82"/>
        <v/>
      </c>
      <c r="AD334" t="str">
        <f t="shared" si="83"/>
        <v/>
      </c>
      <c r="AE334" t="str">
        <f t="shared" si="84"/>
        <v/>
      </c>
      <c r="AF334" t="s">
        <v>343</v>
      </c>
    </row>
    <row r="335" spans="1:32" x14ac:dyDescent="0.25">
      <c r="A335" t="s">
        <v>1</v>
      </c>
      <c r="B335" t="s">
        <v>2</v>
      </c>
      <c r="C335" t="s">
        <v>1960</v>
      </c>
      <c r="D335" t="s">
        <v>1999</v>
      </c>
      <c r="E335" t="s">
        <v>208</v>
      </c>
      <c r="F335" s="2">
        <v>45203</v>
      </c>
      <c r="G335" t="s">
        <v>828</v>
      </c>
      <c r="H335" t="s">
        <v>412</v>
      </c>
      <c r="I335" t="s">
        <v>192</v>
      </c>
      <c r="J335" s="5">
        <v>510383</v>
      </c>
      <c r="K335" s="5">
        <v>510383</v>
      </c>
      <c r="L335" s="5">
        <v>510383</v>
      </c>
      <c r="M335" s="5"/>
      <c r="N335"/>
      <c r="O335" s="38"/>
      <c r="P335" s="43"/>
      <c r="Q335" s="64"/>
      <c r="R335" s="8" t="str">
        <f t="shared" si="72"/>
        <v/>
      </c>
      <c r="S335" s="7" t="str">
        <f t="shared" si="73"/>
        <v/>
      </c>
      <c r="T335" s="9"/>
      <c r="U335" s="3" t="str">
        <f t="shared" si="74"/>
        <v/>
      </c>
      <c r="V335" s="3" t="str">
        <f t="shared" si="75"/>
        <v/>
      </c>
      <c r="W335" s="3" t="str">
        <f t="shared" si="76"/>
        <v/>
      </c>
      <c r="X335" s="83" t="str">
        <f t="shared" si="77"/>
        <v/>
      </c>
      <c r="Y335" s="3" t="str">
        <f t="shared" si="78"/>
        <v/>
      </c>
      <c r="Z335" s="3" t="str">
        <f t="shared" si="79"/>
        <v/>
      </c>
      <c r="AA335" s="12" t="str">
        <f t="shared" si="80"/>
        <v/>
      </c>
      <c r="AB335" s="12" t="str">
        <f t="shared" si="81"/>
        <v/>
      </c>
      <c r="AC335" s="12" t="str">
        <f t="shared" si="82"/>
        <v/>
      </c>
      <c r="AD335" t="str">
        <f t="shared" si="83"/>
        <v/>
      </c>
      <c r="AE335" t="str">
        <f t="shared" si="84"/>
        <v/>
      </c>
      <c r="AF335" t="s">
        <v>343</v>
      </c>
    </row>
    <row r="336" spans="1:32" x14ac:dyDescent="0.25">
      <c r="A336" t="s">
        <v>1</v>
      </c>
      <c r="B336" t="s">
        <v>2</v>
      </c>
      <c r="C336" t="s">
        <v>1960</v>
      </c>
      <c r="D336" t="s">
        <v>1999</v>
      </c>
      <c r="E336" t="s">
        <v>208</v>
      </c>
      <c r="F336" s="2">
        <v>45205</v>
      </c>
      <c r="G336" t="s">
        <v>829</v>
      </c>
      <c r="H336" t="s">
        <v>412</v>
      </c>
      <c r="I336" t="s">
        <v>192</v>
      </c>
      <c r="J336" s="5">
        <v>77312</v>
      </c>
      <c r="K336" s="5">
        <v>77312</v>
      </c>
      <c r="L336" s="5">
        <v>77312</v>
      </c>
      <c r="M336" s="5"/>
      <c r="N336"/>
      <c r="O336" s="38"/>
      <c r="P336" s="43"/>
      <c r="Q336" s="64"/>
      <c r="R336" s="8" t="str">
        <f t="shared" si="72"/>
        <v/>
      </c>
      <c r="S336" s="7" t="str">
        <f t="shared" si="73"/>
        <v/>
      </c>
      <c r="T336" s="9"/>
      <c r="U336" s="3" t="str">
        <f t="shared" si="74"/>
        <v/>
      </c>
      <c r="V336" s="3" t="str">
        <f t="shared" si="75"/>
        <v/>
      </c>
      <c r="W336" s="3" t="str">
        <f t="shared" si="76"/>
        <v/>
      </c>
      <c r="X336" s="83" t="str">
        <f t="shared" si="77"/>
        <v/>
      </c>
      <c r="Y336" s="3" t="str">
        <f t="shared" si="78"/>
        <v/>
      </c>
      <c r="Z336" s="3" t="str">
        <f t="shared" si="79"/>
        <v/>
      </c>
      <c r="AA336" s="12" t="str">
        <f t="shared" si="80"/>
        <v/>
      </c>
      <c r="AB336" s="12" t="str">
        <f t="shared" si="81"/>
        <v/>
      </c>
      <c r="AC336" s="12" t="str">
        <f t="shared" si="82"/>
        <v/>
      </c>
      <c r="AD336" t="str">
        <f t="shared" si="83"/>
        <v/>
      </c>
      <c r="AE336" t="str">
        <f t="shared" si="84"/>
        <v/>
      </c>
      <c r="AF336" t="s">
        <v>343</v>
      </c>
    </row>
    <row r="337" spans="1:32" x14ac:dyDescent="0.25">
      <c r="A337" t="s">
        <v>1</v>
      </c>
      <c r="B337" t="s">
        <v>2</v>
      </c>
      <c r="C337" t="s">
        <v>1960</v>
      </c>
      <c r="D337" t="s">
        <v>1999</v>
      </c>
      <c r="E337" t="s">
        <v>208</v>
      </c>
      <c r="F337" s="2">
        <v>45205</v>
      </c>
      <c r="G337" t="s">
        <v>830</v>
      </c>
      <c r="H337" t="s">
        <v>412</v>
      </c>
      <c r="I337" t="s">
        <v>192</v>
      </c>
      <c r="J337" s="5">
        <v>7311</v>
      </c>
      <c r="K337" s="5">
        <v>7311</v>
      </c>
      <c r="L337" s="5">
        <v>7311</v>
      </c>
      <c r="M337" s="5"/>
      <c r="N337"/>
      <c r="O337" s="38"/>
      <c r="P337" s="43"/>
      <c r="Q337" s="64"/>
      <c r="R337" s="8" t="str">
        <f t="shared" si="72"/>
        <v/>
      </c>
      <c r="S337" s="7" t="str">
        <f t="shared" si="73"/>
        <v/>
      </c>
      <c r="T337" s="9"/>
      <c r="U337" s="3" t="str">
        <f t="shared" si="74"/>
        <v/>
      </c>
      <c r="V337" s="3" t="str">
        <f t="shared" si="75"/>
        <v/>
      </c>
      <c r="W337" s="3" t="str">
        <f t="shared" si="76"/>
        <v/>
      </c>
      <c r="X337" s="83" t="str">
        <f t="shared" si="77"/>
        <v/>
      </c>
      <c r="Y337" s="3" t="str">
        <f t="shared" si="78"/>
        <v/>
      </c>
      <c r="Z337" s="3" t="str">
        <f t="shared" si="79"/>
        <v/>
      </c>
      <c r="AA337" s="12" t="str">
        <f t="shared" si="80"/>
        <v/>
      </c>
      <c r="AB337" s="12" t="str">
        <f t="shared" si="81"/>
        <v/>
      </c>
      <c r="AC337" s="12" t="str">
        <f t="shared" si="82"/>
        <v/>
      </c>
      <c r="AD337" t="str">
        <f t="shared" si="83"/>
        <v/>
      </c>
      <c r="AE337" t="str">
        <f t="shared" si="84"/>
        <v/>
      </c>
      <c r="AF337" t="s">
        <v>343</v>
      </c>
    </row>
    <row r="338" spans="1:32" x14ac:dyDescent="0.25">
      <c r="A338" t="s">
        <v>1</v>
      </c>
      <c r="B338" t="s">
        <v>2</v>
      </c>
      <c r="C338" t="s">
        <v>1960</v>
      </c>
      <c r="D338" t="s">
        <v>1999</v>
      </c>
      <c r="E338" t="s">
        <v>208</v>
      </c>
      <c r="F338" s="2">
        <v>45205</v>
      </c>
      <c r="G338" t="s">
        <v>831</v>
      </c>
      <c r="H338" t="s">
        <v>412</v>
      </c>
      <c r="I338" t="s">
        <v>192</v>
      </c>
      <c r="J338" s="5">
        <v>57422</v>
      </c>
      <c r="K338" s="5">
        <v>57422</v>
      </c>
      <c r="L338" s="5">
        <v>57422</v>
      </c>
      <c r="M338" s="5"/>
      <c r="N338"/>
      <c r="O338" s="38"/>
      <c r="P338" s="43"/>
      <c r="Q338" s="64"/>
      <c r="R338" s="8" t="str">
        <f t="shared" si="72"/>
        <v/>
      </c>
      <c r="S338" s="7" t="str">
        <f t="shared" si="73"/>
        <v/>
      </c>
      <c r="T338" s="9"/>
      <c r="U338" s="3" t="str">
        <f t="shared" si="74"/>
        <v/>
      </c>
      <c r="V338" s="3" t="str">
        <f t="shared" si="75"/>
        <v/>
      </c>
      <c r="W338" s="3" t="str">
        <f t="shared" si="76"/>
        <v/>
      </c>
      <c r="X338" s="83" t="str">
        <f t="shared" si="77"/>
        <v/>
      </c>
      <c r="Y338" s="3" t="str">
        <f t="shared" si="78"/>
        <v/>
      </c>
      <c r="Z338" s="3" t="str">
        <f t="shared" si="79"/>
        <v/>
      </c>
      <c r="AA338" s="12" t="str">
        <f t="shared" si="80"/>
        <v/>
      </c>
      <c r="AB338" s="12" t="str">
        <f t="shared" si="81"/>
        <v/>
      </c>
      <c r="AC338" s="12" t="str">
        <f t="shared" si="82"/>
        <v/>
      </c>
      <c r="AD338" t="str">
        <f t="shared" si="83"/>
        <v/>
      </c>
      <c r="AE338" t="str">
        <f t="shared" si="84"/>
        <v/>
      </c>
      <c r="AF338" t="s">
        <v>343</v>
      </c>
    </row>
    <row r="339" spans="1:32" x14ac:dyDescent="0.25">
      <c r="A339" t="s">
        <v>1</v>
      </c>
      <c r="B339" t="s">
        <v>2</v>
      </c>
      <c r="C339" t="s">
        <v>1960</v>
      </c>
      <c r="D339" t="s">
        <v>1999</v>
      </c>
      <c r="E339" t="s">
        <v>208</v>
      </c>
      <c r="F339" s="2">
        <v>45213</v>
      </c>
      <c r="G339" t="s">
        <v>832</v>
      </c>
      <c r="H339" t="s">
        <v>412</v>
      </c>
      <c r="I339" t="s">
        <v>192</v>
      </c>
      <c r="J339" s="5">
        <v>19770</v>
      </c>
      <c r="K339" s="5">
        <v>19770</v>
      </c>
      <c r="L339" s="5">
        <v>19770</v>
      </c>
      <c r="M339" s="5"/>
      <c r="N339"/>
      <c r="O339" s="38"/>
      <c r="P339" s="43"/>
      <c r="Q339" s="64"/>
      <c r="R339" s="8" t="str">
        <f t="shared" si="72"/>
        <v/>
      </c>
      <c r="S339" s="7" t="str">
        <f t="shared" si="73"/>
        <v/>
      </c>
      <c r="T339" s="9"/>
      <c r="U339" s="3" t="str">
        <f t="shared" si="74"/>
        <v/>
      </c>
      <c r="V339" s="3" t="str">
        <f t="shared" si="75"/>
        <v/>
      </c>
      <c r="W339" s="3" t="str">
        <f t="shared" si="76"/>
        <v/>
      </c>
      <c r="X339" s="83" t="str">
        <f t="shared" si="77"/>
        <v/>
      </c>
      <c r="Y339" s="3" t="str">
        <f t="shared" si="78"/>
        <v/>
      </c>
      <c r="Z339" s="3" t="str">
        <f t="shared" si="79"/>
        <v/>
      </c>
      <c r="AA339" s="12" t="str">
        <f t="shared" si="80"/>
        <v/>
      </c>
      <c r="AB339" s="12" t="str">
        <f t="shared" si="81"/>
        <v/>
      </c>
      <c r="AC339" s="12" t="str">
        <f t="shared" si="82"/>
        <v/>
      </c>
      <c r="AD339" t="str">
        <f t="shared" si="83"/>
        <v/>
      </c>
      <c r="AE339" t="str">
        <f t="shared" si="84"/>
        <v/>
      </c>
      <c r="AF339" t="s">
        <v>343</v>
      </c>
    </row>
    <row r="340" spans="1:32" x14ac:dyDescent="0.25">
      <c r="A340" t="s">
        <v>1</v>
      </c>
      <c r="B340" t="s">
        <v>2</v>
      </c>
      <c r="C340" t="s">
        <v>1960</v>
      </c>
      <c r="D340" t="s">
        <v>1999</v>
      </c>
      <c r="E340" t="s">
        <v>208</v>
      </c>
      <c r="F340" s="2">
        <v>45213</v>
      </c>
      <c r="G340" t="s">
        <v>833</v>
      </c>
      <c r="H340" t="s">
        <v>412</v>
      </c>
      <c r="I340" t="s">
        <v>192</v>
      </c>
      <c r="J340" s="5">
        <v>25790</v>
      </c>
      <c r="K340" s="5">
        <v>25790</v>
      </c>
      <c r="L340" s="5">
        <v>25790</v>
      </c>
      <c r="M340" s="5"/>
      <c r="N340"/>
      <c r="O340" s="38"/>
      <c r="P340" s="43"/>
      <c r="Q340" s="64"/>
      <c r="R340" s="8" t="str">
        <f t="shared" si="72"/>
        <v/>
      </c>
      <c r="S340" s="7" t="str">
        <f t="shared" si="73"/>
        <v/>
      </c>
      <c r="T340" s="9"/>
      <c r="U340" s="3" t="str">
        <f t="shared" si="74"/>
        <v/>
      </c>
      <c r="V340" s="3" t="str">
        <f t="shared" si="75"/>
        <v/>
      </c>
      <c r="W340" s="3" t="str">
        <f t="shared" si="76"/>
        <v/>
      </c>
      <c r="X340" s="83" t="str">
        <f t="shared" si="77"/>
        <v/>
      </c>
      <c r="Y340" s="3" t="str">
        <f t="shared" si="78"/>
        <v/>
      </c>
      <c r="Z340" s="3" t="str">
        <f t="shared" si="79"/>
        <v/>
      </c>
      <c r="AA340" s="12" t="str">
        <f t="shared" si="80"/>
        <v/>
      </c>
      <c r="AB340" s="12" t="str">
        <f t="shared" si="81"/>
        <v/>
      </c>
      <c r="AC340" s="12" t="str">
        <f t="shared" si="82"/>
        <v/>
      </c>
      <c r="AD340" t="str">
        <f t="shared" si="83"/>
        <v/>
      </c>
      <c r="AE340" t="str">
        <f t="shared" si="84"/>
        <v/>
      </c>
      <c r="AF340" t="s">
        <v>343</v>
      </c>
    </row>
    <row r="341" spans="1:32" x14ac:dyDescent="0.25">
      <c r="A341" t="s">
        <v>1</v>
      </c>
      <c r="B341" t="s">
        <v>2</v>
      </c>
      <c r="C341" t="s">
        <v>1960</v>
      </c>
      <c r="D341" t="s">
        <v>1999</v>
      </c>
      <c r="E341" t="s">
        <v>208</v>
      </c>
      <c r="F341" s="2">
        <v>45253</v>
      </c>
      <c r="G341" t="s">
        <v>834</v>
      </c>
      <c r="H341" t="s">
        <v>412</v>
      </c>
      <c r="I341" t="s">
        <v>192</v>
      </c>
      <c r="J341" s="5">
        <v>334447</v>
      </c>
      <c r="K341" s="5">
        <v>334447</v>
      </c>
      <c r="L341" s="5">
        <v>334447</v>
      </c>
      <c r="M341" s="5"/>
      <c r="N341"/>
      <c r="O341" s="38"/>
      <c r="P341" s="43"/>
      <c r="Q341" s="64"/>
      <c r="R341" s="8" t="str">
        <f t="shared" si="72"/>
        <v/>
      </c>
      <c r="S341" s="7" t="str">
        <f t="shared" si="73"/>
        <v/>
      </c>
      <c r="T341" s="9"/>
      <c r="U341" s="3" t="str">
        <f t="shared" si="74"/>
        <v/>
      </c>
      <c r="V341" s="3" t="str">
        <f t="shared" si="75"/>
        <v/>
      </c>
      <c r="W341" s="3" t="str">
        <f t="shared" si="76"/>
        <v/>
      </c>
      <c r="X341" s="83" t="str">
        <f t="shared" si="77"/>
        <v/>
      </c>
      <c r="Y341" s="3" t="str">
        <f t="shared" si="78"/>
        <v/>
      </c>
      <c r="Z341" s="3" t="str">
        <f t="shared" si="79"/>
        <v/>
      </c>
      <c r="AA341" s="12" t="str">
        <f t="shared" si="80"/>
        <v/>
      </c>
      <c r="AB341" s="12" t="str">
        <f t="shared" si="81"/>
        <v/>
      </c>
      <c r="AC341" s="12" t="str">
        <f t="shared" si="82"/>
        <v/>
      </c>
      <c r="AD341" t="str">
        <f t="shared" si="83"/>
        <v/>
      </c>
      <c r="AE341" t="str">
        <f t="shared" si="84"/>
        <v/>
      </c>
      <c r="AF341" t="s">
        <v>343</v>
      </c>
    </row>
    <row r="342" spans="1:32" x14ac:dyDescent="0.25">
      <c r="A342" t="s">
        <v>1</v>
      </c>
      <c r="B342" t="s">
        <v>2</v>
      </c>
      <c r="C342" t="s">
        <v>1960</v>
      </c>
      <c r="D342" t="s">
        <v>1999</v>
      </c>
      <c r="E342" t="s">
        <v>208</v>
      </c>
      <c r="F342" s="2">
        <v>45259</v>
      </c>
      <c r="G342" t="s">
        <v>835</v>
      </c>
      <c r="H342" t="s">
        <v>412</v>
      </c>
      <c r="I342" t="s">
        <v>192</v>
      </c>
      <c r="J342" s="5">
        <v>646483</v>
      </c>
      <c r="K342" s="5">
        <v>646483</v>
      </c>
      <c r="L342" s="5">
        <v>646483</v>
      </c>
      <c r="M342" s="5"/>
      <c r="N342"/>
      <c r="O342" s="38"/>
      <c r="P342" s="43"/>
      <c r="Q342" s="64"/>
      <c r="R342" s="8" t="str">
        <f t="shared" si="72"/>
        <v/>
      </c>
      <c r="S342" s="7" t="str">
        <f t="shared" si="73"/>
        <v/>
      </c>
      <c r="T342" s="9"/>
      <c r="U342" s="3" t="str">
        <f t="shared" si="74"/>
        <v/>
      </c>
      <c r="V342" s="3" t="str">
        <f t="shared" si="75"/>
        <v/>
      </c>
      <c r="W342" s="3" t="str">
        <f t="shared" si="76"/>
        <v/>
      </c>
      <c r="X342" s="83" t="str">
        <f t="shared" si="77"/>
        <v/>
      </c>
      <c r="Y342" s="3" t="str">
        <f t="shared" si="78"/>
        <v/>
      </c>
      <c r="Z342" s="3" t="str">
        <f t="shared" si="79"/>
        <v/>
      </c>
      <c r="AA342" s="12" t="str">
        <f t="shared" si="80"/>
        <v/>
      </c>
      <c r="AB342" s="12" t="str">
        <f t="shared" si="81"/>
        <v/>
      </c>
      <c r="AC342" s="12" t="str">
        <f t="shared" si="82"/>
        <v/>
      </c>
      <c r="AD342" t="str">
        <f t="shared" si="83"/>
        <v/>
      </c>
      <c r="AE342" t="str">
        <f t="shared" si="84"/>
        <v/>
      </c>
      <c r="AF342" t="s">
        <v>343</v>
      </c>
    </row>
    <row r="343" spans="1:32" x14ac:dyDescent="0.25">
      <c r="A343" t="s">
        <v>1</v>
      </c>
      <c r="B343" t="s">
        <v>2</v>
      </c>
      <c r="C343" t="s">
        <v>1960</v>
      </c>
      <c r="D343" t="s">
        <v>1999</v>
      </c>
      <c r="E343" t="s">
        <v>208</v>
      </c>
      <c r="F343" s="2">
        <v>45301</v>
      </c>
      <c r="G343" t="s">
        <v>836</v>
      </c>
      <c r="H343" t="s">
        <v>412</v>
      </c>
      <c r="I343" t="s">
        <v>192</v>
      </c>
      <c r="J343" s="5">
        <v>7964</v>
      </c>
      <c r="K343" s="5">
        <v>7964</v>
      </c>
      <c r="L343" s="5">
        <v>7964</v>
      </c>
      <c r="M343" s="5"/>
      <c r="N343"/>
      <c r="O343" s="38"/>
      <c r="P343" s="43"/>
      <c r="Q343" s="64"/>
      <c r="R343" s="8" t="str">
        <f t="shared" si="72"/>
        <v/>
      </c>
      <c r="S343" s="7" t="str">
        <f t="shared" si="73"/>
        <v/>
      </c>
      <c r="T343" s="9"/>
      <c r="U343" s="3" t="str">
        <f t="shared" si="74"/>
        <v/>
      </c>
      <c r="V343" s="3" t="str">
        <f t="shared" si="75"/>
        <v/>
      </c>
      <c r="W343" s="3" t="str">
        <f t="shared" si="76"/>
        <v/>
      </c>
      <c r="X343" s="83" t="str">
        <f t="shared" si="77"/>
        <v/>
      </c>
      <c r="Y343" s="3" t="str">
        <f t="shared" si="78"/>
        <v/>
      </c>
      <c r="Z343" s="3" t="str">
        <f t="shared" si="79"/>
        <v/>
      </c>
      <c r="AA343" s="12" t="str">
        <f t="shared" si="80"/>
        <v/>
      </c>
      <c r="AB343" s="12" t="str">
        <f t="shared" si="81"/>
        <v/>
      </c>
      <c r="AC343" s="12" t="str">
        <f t="shared" si="82"/>
        <v/>
      </c>
      <c r="AD343" t="str">
        <f t="shared" si="83"/>
        <v/>
      </c>
      <c r="AE343" t="str">
        <f t="shared" si="84"/>
        <v/>
      </c>
      <c r="AF343" t="s">
        <v>343</v>
      </c>
    </row>
    <row r="344" spans="1:32" x14ac:dyDescent="0.25">
      <c r="A344" t="s">
        <v>1</v>
      </c>
      <c r="B344" t="s">
        <v>2</v>
      </c>
      <c r="C344" t="s">
        <v>1960</v>
      </c>
      <c r="D344" t="s">
        <v>1999</v>
      </c>
      <c r="E344" t="s">
        <v>208</v>
      </c>
      <c r="F344" s="2">
        <v>45301</v>
      </c>
      <c r="G344" t="s">
        <v>837</v>
      </c>
      <c r="H344" t="s">
        <v>412</v>
      </c>
      <c r="I344" t="s">
        <v>192</v>
      </c>
      <c r="J344" s="5">
        <v>200768.23</v>
      </c>
      <c r="K344" s="5">
        <v>23097.23</v>
      </c>
      <c r="L344" s="5">
        <v>200768.23</v>
      </c>
      <c r="M344" s="5"/>
      <c r="N344"/>
      <c r="O344" s="38"/>
      <c r="P344" s="43"/>
      <c r="Q344" s="64"/>
      <c r="R344" s="8" t="str">
        <f t="shared" si="72"/>
        <v/>
      </c>
      <c r="S344" s="7" t="str">
        <f t="shared" si="73"/>
        <v/>
      </c>
      <c r="T344" s="9"/>
      <c r="U344" s="3" t="str">
        <f t="shared" si="74"/>
        <v/>
      </c>
      <c r="V344" s="3" t="str">
        <f t="shared" si="75"/>
        <v/>
      </c>
      <c r="W344" s="3" t="str">
        <f t="shared" si="76"/>
        <v/>
      </c>
      <c r="X344" s="83" t="str">
        <f t="shared" si="77"/>
        <v/>
      </c>
      <c r="Y344" s="3" t="str">
        <f t="shared" si="78"/>
        <v/>
      </c>
      <c r="Z344" s="3" t="str">
        <f t="shared" si="79"/>
        <v/>
      </c>
      <c r="AA344" s="12" t="str">
        <f t="shared" si="80"/>
        <v/>
      </c>
      <c r="AB344" s="12" t="str">
        <f t="shared" si="81"/>
        <v/>
      </c>
      <c r="AC344" s="12" t="str">
        <f t="shared" si="82"/>
        <v/>
      </c>
      <c r="AD344" t="str">
        <f t="shared" si="83"/>
        <v/>
      </c>
      <c r="AE344" t="str">
        <f t="shared" si="84"/>
        <v/>
      </c>
      <c r="AF344" t="s">
        <v>343</v>
      </c>
    </row>
    <row r="345" spans="1:32" x14ac:dyDescent="0.25">
      <c r="A345" t="s">
        <v>1</v>
      </c>
      <c r="B345" t="s">
        <v>2</v>
      </c>
      <c r="C345" t="s">
        <v>1960</v>
      </c>
      <c r="D345" t="s">
        <v>1999</v>
      </c>
      <c r="E345" t="s">
        <v>208</v>
      </c>
      <c r="F345" s="2">
        <v>45308</v>
      </c>
      <c r="G345" t="s">
        <v>838</v>
      </c>
      <c r="H345" t="s">
        <v>412</v>
      </c>
      <c r="I345" t="s">
        <v>192</v>
      </c>
      <c r="J345" s="5">
        <v>79061</v>
      </c>
      <c r="K345" s="5">
        <v>79061</v>
      </c>
      <c r="L345" s="5">
        <v>79061</v>
      </c>
      <c r="M345" s="5"/>
      <c r="N345"/>
      <c r="O345" s="38"/>
      <c r="P345" s="43"/>
      <c r="Q345" s="64"/>
      <c r="R345" s="8" t="str">
        <f t="shared" si="72"/>
        <v/>
      </c>
      <c r="S345" s="7" t="str">
        <f t="shared" si="73"/>
        <v/>
      </c>
      <c r="T345" s="9"/>
      <c r="U345" s="3" t="str">
        <f t="shared" si="74"/>
        <v/>
      </c>
      <c r="V345" s="3" t="str">
        <f t="shared" si="75"/>
        <v/>
      </c>
      <c r="W345" s="3" t="str">
        <f t="shared" si="76"/>
        <v/>
      </c>
      <c r="X345" s="83" t="str">
        <f t="shared" si="77"/>
        <v/>
      </c>
      <c r="Y345" s="3" t="str">
        <f t="shared" si="78"/>
        <v/>
      </c>
      <c r="Z345" s="3" t="str">
        <f t="shared" si="79"/>
        <v/>
      </c>
      <c r="AA345" s="12" t="str">
        <f t="shared" si="80"/>
        <v/>
      </c>
      <c r="AB345" s="12" t="str">
        <f t="shared" si="81"/>
        <v/>
      </c>
      <c r="AC345" s="12" t="str">
        <f t="shared" si="82"/>
        <v/>
      </c>
      <c r="AD345" t="str">
        <f t="shared" si="83"/>
        <v/>
      </c>
      <c r="AE345" t="str">
        <f t="shared" si="84"/>
        <v/>
      </c>
      <c r="AF345" t="s">
        <v>343</v>
      </c>
    </row>
    <row r="346" spans="1:32" x14ac:dyDescent="0.25">
      <c r="A346" t="s">
        <v>1</v>
      </c>
      <c r="B346" t="s">
        <v>2</v>
      </c>
      <c r="C346" t="s">
        <v>1960</v>
      </c>
      <c r="D346" t="s">
        <v>1999</v>
      </c>
      <c r="E346" t="s">
        <v>208</v>
      </c>
      <c r="F346" s="2">
        <v>45315</v>
      </c>
      <c r="G346" t="s">
        <v>839</v>
      </c>
      <c r="H346" t="s">
        <v>412</v>
      </c>
      <c r="I346" t="s">
        <v>192</v>
      </c>
      <c r="J346" s="5">
        <v>171869</v>
      </c>
      <c r="K346" s="5">
        <v>65736.41</v>
      </c>
      <c r="L346" s="5">
        <v>171869</v>
      </c>
      <c r="M346" s="5"/>
      <c r="N346"/>
      <c r="O346" s="38"/>
      <c r="P346" s="43"/>
      <c r="Q346" s="64"/>
      <c r="R346" s="8" t="str">
        <f t="shared" si="72"/>
        <v/>
      </c>
      <c r="S346" s="7" t="str">
        <f t="shared" si="73"/>
        <v/>
      </c>
      <c r="T346" s="9"/>
      <c r="U346" s="3" t="str">
        <f t="shared" si="74"/>
        <v/>
      </c>
      <c r="V346" s="3" t="str">
        <f t="shared" si="75"/>
        <v/>
      </c>
      <c r="W346" s="3" t="str">
        <f t="shared" si="76"/>
        <v/>
      </c>
      <c r="X346" s="83" t="str">
        <f t="shared" si="77"/>
        <v/>
      </c>
      <c r="Y346" s="3" t="str">
        <f t="shared" si="78"/>
        <v/>
      </c>
      <c r="Z346" s="3" t="str">
        <f t="shared" si="79"/>
        <v/>
      </c>
      <c r="AA346" s="12" t="str">
        <f t="shared" si="80"/>
        <v/>
      </c>
      <c r="AB346" s="12" t="str">
        <f t="shared" si="81"/>
        <v/>
      </c>
      <c r="AC346" s="12" t="str">
        <f t="shared" si="82"/>
        <v/>
      </c>
      <c r="AD346" t="str">
        <f t="shared" si="83"/>
        <v/>
      </c>
      <c r="AE346" t="str">
        <f t="shared" si="84"/>
        <v/>
      </c>
      <c r="AF346" t="s">
        <v>343</v>
      </c>
    </row>
    <row r="347" spans="1:32" x14ac:dyDescent="0.25">
      <c r="A347" t="s">
        <v>1</v>
      </c>
      <c r="B347" t="s">
        <v>2</v>
      </c>
      <c r="C347" t="s">
        <v>1960</v>
      </c>
      <c r="D347" t="s">
        <v>1999</v>
      </c>
      <c r="E347" t="s">
        <v>208</v>
      </c>
      <c r="F347" s="2">
        <v>45317</v>
      </c>
      <c r="G347" t="s">
        <v>840</v>
      </c>
      <c r="H347" t="s">
        <v>412</v>
      </c>
      <c r="I347" t="s">
        <v>192</v>
      </c>
      <c r="J347" s="5">
        <v>138204</v>
      </c>
      <c r="K347" s="5">
        <v>138204</v>
      </c>
      <c r="L347" s="5">
        <v>138204</v>
      </c>
      <c r="M347" s="5"/>
      <c r="N347"/>
      <c r="O347" s="38"/>
      <c r="P347" s="43"/>
      <c r="Q347" s="64"/>
      <c r="R347" s="8" t="str">
        <f t="shared" si="72"/>
        <v/>
      </c>
      <c r="S347" s="7" t="str">
        <f t="shared" si="73"/>
        <v/>
      </c>
      <c r="T347" s="9"/>
      <c r="U347" s="3" t="str">
        <f t="shared" si="74"/>
        <v/>
      </c>
      <c r="V347" s="3" t="str">
        <f t="shared" si="75"/>
        <v/>
      </c>
      <c r="W347" s="3" t="str">
        <f t="shared" si="76"/>
        <v/>
      </c>
      <c r="X347" s="83" t="str">
        <f t="shared" si="77"/>
        <v/>
      </c>
      <c r="Y347" s="3" t="str">
        <f t="shared" si="78"/>
        <v/>
      </c>
      <c r="Z347" s="3" t="str">
        <f t="shared" si="79"/>
        <v/>
      </c>
      <c r="AA347" s="12" t="str">
        <f t="shared" si="80"/>
        <v/>
      </c>
      <c r="AB347" s="12" t="str">
        <f t="shared" si="81"/>
        <v/>
      </c>
      <c r="AC347" s="12" t="str">
        <f t="shared" si="82"/>
        <v/>
      </c>
      <c r="AD347" t="str">
        <f t="shared" si="83"/>
        <v/>
      </c>
      <c r="AE347" t="str">
        <f t="shared" si="84"/>
        <v/>
      </c>
      <c r="AF347" t="s">
        <v>343</v>
      </c>
    </row>
    <row r="348" spans="1:32" x14ac:dyDescent="0.25">
      <c r="A348" t="s">
        <v>1</v>
      </c>
      <c r="B348" t="s">
        <v>2</v>
      </c>
      <c r="C348" t="s">
        <v>1960</v>
      </c>
      <c r="D348" t="s">
        <v>1999</v>
      </c>
      <c r="E348" t="s">
        <v>208</v>
      </c>
      <c r="F348" s="2">
        <v>45323</v>
      </c>
      <c r="G348" t="s">
        <v>841</v>
      </c>
      <c r="H348" t="s">
        <v>412</v>
      </c>
      <c r="I348" t="s">
        <v>192</v>
      </c>
      <c r="J348" s="5">
        <v>85499</v>
      </c>
      <c r="K348" s="5">
        <v>85499</v>
      </c>
      <c r="L348" s="5">
        <v>85499</v>
      </c>
      <c r="M348" s="5"/>
      <c r="N348"/>
      <c r="O348" s="38"/>
      <c r="P348" s="43"/>
      <c r="Q348" s="64"/>
      <c r="R348" s="8" t="str">
        <f t="shared" si="72"/>
        <v/>
      </c>
      <c r="S348" s="7" t="str">
        <f t="shared" si="73"/>
        <v/>
      </c>
      <c r="T348" s="9"/>
      <c r="U348" s="3" t="str">
        <f t="shared" si="74"/>
        <v/>
      </c>
      <c r="V348" s="3" t="str">
        <f t="shared" si="75"/>
        <v/>
      </c>
      <c r="W348" s="3" t="str">
        <f t="shared" si="76"/>
        <v/>
      </c>
      <c r="X348" s="83" t="str">
        <f t="shared" si="77"/>
        <v/>
      </c>
      <c r="Y348" s="3" t="str">
        <f t="shared" si="78"/>
        <v/>
      </c>
      <c r="Z348" s="3" t="str">
        <f t="shared" si="79"/>
        <v/>
      </c>
      <c r="AA348" s="12" t="str">
        <f t="shared" si="80"/>
        <v/>
      </c>
      <c r="AB348" s="12" t="str">
        <f t="shared" si="81"/>
        <v/>
      </c>
      <c r="AC348" s="12" t="str">
        <f t="shared" si="82"/>
        <v/>
      </c>
      <c r="AD348" t="str">
        <f t="shared" si="83"/>
        <v/>
      </c>
      <c r="AE348" t="str">
        <f t="shared" si="84"/>
        <v/>
      </c>
      <c r="AF348" t="s">
        <v>343</v>
      </c>
    </row>
    <row r="349" spans="1:32" x14ac:dyDescent="0.25">
      <c r="A349" t="s">
        <v>1</v>
      </c>
      <c r="B349" t="s">
        <v>2</v>
      </c>
      <c r="C349" t="s">
        <v>1960</v>
      </c>
      <c r="D349" t="s">
        <v>1999</v>
      </c>
      <c r="E349" t="s">
        <v>208</v>
      </c>
      <c r="F349" s="2">
        <v>45324</v>
      </c>
      <c r="G349" t="s">
        <v>842</v>
      </c>
      <c r="H349" t="s">
        <v>412</v>
      </c>
      <c r="I349" t="s">
        <v>192</v>
      </c>
      <c r="J349" s="5">
        <v>51926</v>
      </c>
      <c r="K349" s="5">
        <v>51926</v>
      </c>
      <c r="L349" s="5">
        <v>51926</v>
      </c>
      <c r="M349" s="5"/>
      <c r="N349"/>
      <c r="O349" s="38"/>
      <c r="P349" s="43"/>
      <c r="Q349" s="64"/>
      <c r="R349" s="8" t="str">
        <f t="shared" si="72"/>
        <v/>
      </c>
      <c r="S349" s="7" t="str">
        <f t="shared" si="73"/>
        <v/>
      </c>
      <c r="T349" s="9"/>
      <c r="U349" s="3" t="str">
        <f t="shared" si="74"/>
        <v/>
      </c>
      <c r="V349" s="3" t="str">
        <f t="shared" si="75"/>
        <v/>
      </c>
      <c r="W349" s="3" t="str">
        <f t="shared" si="76"/>
        <v/>
      </c>
      <c r="X349" s="83" t="str">
        <f t="shared" si="77"/>
        <v/>
      </c>
      <c r="Y349" s="3" t="str">
        <f t="shared" si="78"/>
        <v/>
      </c>
      <c r="Z349" s="3" t="str">
        <f t="shared" si="79"/>
        <v/>
      </c>
      <c r="AA349" s="12" t="str">
        <f t="shared" si="80"/>
        <v/>
      </c>
      <c r="AB349" s="12" t="str">
        <f t="shared" si="81"/>
        <v/>
      </c>
      <c r="AC349" s="12" t="str">
        <f t="shared" si="82"/>
        <v/>
      </c>
      <c r="AD349" t="str">
        <f t="shared" si="83"/>
        <v/>
      </c>
      <c r="AE349" t="str">
        <f t="shared" si="84"/>
        <v/>
      </c>
      <c r="AF349" t="s">
        <v>343</v>
      </c>
    </row>
    <row r="350" spans="1:32" x14ac:dyDescent="0.25">
      <c r="A350" t="s">
        <v>1</v>
      </c>
      <c r="B350" t="s">
        <v>2</v>
      </c>
      <c r="C350" t="s">
        <v>1960</v>
      </c>
      <c r="D350" t="s">
        <v>1999</v>
      </c>
      <c r="E350" t="s">
        <v>208</v>
      </c>
      <c r="F350" s="2">
        <v>45324</v>
      </c>
      <c r="G350" t="s">
        <v>843</v>
      </c>
      <c r="H350" t="s">
        <v>412</v>
      </c>
      <c r="I350" t="s">
        <v>192</v>
      </c>
      <c r="J350" s="5">
        <v>25963</v>
      </c>
      <c r="K350" s="5">
        <v>25963</v>
      </c>
      <c r="L350" s="5">
        <v>25963</v>
      </c>
      <c r="M350" s="5"/>
      <c r="N350"/>
      <c r="O350" s="38"/>
      <c r="P350" s="43"/>
      <c r="Q350" s="64"/>
      <c r="R350" s="8" t="str">
        <f t="shared" si="72"/>
        <v/>
      </c>
      <c r="S350" s="7" t="str">
        <f t="shared" si="73"/>
        <v/>
      </c>
      <c r="T350" s="9"/>
      <c r="U350" s="3" t="str">
        <f t="shared" si="74"/>
        <v/>
      </c>
      <c r="V350" s="3" t="str">
        <f t="shared" si="75"/>
        <v/>
      </c>
      <c r="W350" s="3" t="str">
        <f t="shared" si="76"/>
        <v/>
      </c>
      <c r="X350" s="83" t="str">
        <f t="shared" si="77"/>
        <v/>
      </c>
      <c r="Y350" s="3" t="str">
        <f t="shared" si="78"/>
        <v/>
      </c>
      <c r="Z350" s="3" t="str">
        <f t="shared" si="79"/>
        <v/>
      </c>
      <c r="AA350" s="12" t="str">
        <f t="shared" si="80"/>
        <v/>
      </c>
      <c r="AB350" s="12" t="str">
        <f t="shared" si="81"/>
        <v/>
      </c>
      <c r="AC350" s="12" t="str">
        <f t="shared" si="82"/>
        <v/>
      </c>
      <c r="AD350" t="str">
        <f t="shared" si="83"/>
        <v/>
      </c>
      <c r="AE350" t="str">
        <f t="shared" si="84"/>
        <v/>
      </c>
      <c r="AF350" t="s">
        <v>343</v>
      </c>
    </row>
    <row r="351" spans="1:32" x14ac:dyDescent="0.25">
      <c r="A351" t="s">
        <v>1</v>
      </c>
      <c r="B351" t="s">
        <v>2</v>
      </c>
      <c r="C351" t="s">
        <v>1960</v>
      </c>
      <c r="D351" t="s">
        <v>1999</v>
      </c>
      <c r="E351" t="s">
        <v>208</v>
      </c>
      <c r="F351" s="2">
        <v>45343</v>
      </c>
      <c r="G351" t="s">
        <v>844</v>
      </c>
      <c r="H351" t="s">
        <v>412</v>
      </c>
      <c r="I351" t="s">
        <v>207</v>
      </c>
      <c r="J351" s="5">
        <v>209600</v>
      </c>
      <c r="K351" s="5">
        <v>209600</v>
      </c>
      <c r="L351" s="5">
        <v>209600</v>
      </c>
      <c r="M351" s="5"/>
      <c r="N351"/>
      <c r="O351" s="38"/>
      <c r="P351" s="43"/>
      <c r="Q351" s="64"/>
      <c r="R351" s="8" t="str">
        <f t="shared" si="72"/>
        <v/>
      </c>
      <c r="S351" s="7" t="str">
        <f t="shared" si="73"/>
        <v/>
      </c>
      <c r="T351" s="9"/>
      <c r="U351" s="3" t="str">
        <f t="shared" si="74"/>
        <v/>
      </c>
      <c r="V351" s="3" t="str">
        <f t="shared" si="75"/>
        <v/>
      </c>
      <c r="W351" s="3" t="str">
        <f t="shared" si="76"/>
        <v/>
      </c>
      <c r="X351" s="83" t="str">
        <f t="shared" si="77"/>
        <v/>
      </c>
      <c r="Y351" s="3" t="str">
        <f t="shared" si="78"/>
        <v/>
      </c>
      <c r="Z351" s="3" t="str">
        <f t="shared" si="79"/>
        <v/>
      </c>
      <c r="AA351" s="12" t="str">
        <f t="shared" si="80"/>
        <v/>
      </c>
      <c r="AB351" s="12" t="str">
        <f t="shared" si="81"/>
        <v/>
      </c>
      <c r="AC351" s="12" t="str">
        <f t="shared" si="82"/>
        <v/>
      </c>
      <c r="AD351" t="str">
        <f t="shared" si="83"/>
        <v/>
      </c>
      <c r="AE351" t="str">
        <f t="shared" si="84"/>
        <v/>
      </c>
      <c r="AF351" t="s">
        <v>343</v>
      </c>
    </row>
    <row r="352" spans="1:32" x14ac:dyDescent="0.25">
      <c r="A352" t="s">
        <v>1</v>
      </c>
      <c r="B352" t="s">
        <v>2</v>
      </c>
      <c r="C352" t="s">
        <v>1960</v>
      </c>
      <c r="D352" t="s">
        <v>1999</v>
      </c>
      <c r="E352" t="s">
        <v>208</v>
      </c>
      <c r="F352" s="2">
        <v>45350</v>
      </c>
      <c r="G352" t="s">
        <v>1284</v>
      </c>
      <c r="H352" t="s">
        <v>412</v>
      </c>
      <c r="I352" t="s">
        <v>207</v>
      </c>
      <c r="J352" s="5">
        <v>50827</v>
      </c>
      <c r="K352" s="5">
        <v>50827</v>
      </c>
      <c r="L352" s="5">
        <v>50827</v>
      </c>
      <c r="M352" s="5"/>
      <c r="N352"/>
      <c r="O352" s="38"/>
      <c r="P352" s="43"/>
      <c r="Q352" s="64"/>
      <c r="R352" s="8" t="str">
        <f t="shared" si="72"/>
        <v/>
      </c>
      <c r="S352" s="7" t="str">
        <f t="shared" si="73"/>
        <v/>
      </c>
      <c r="T352" s="9"/>
      <c r="U352" s="3" t="str">
        <f t="shared" si="74"/>
        <v/>
      </c>
      <c r="V352" s="3" t="str">
        <f t="shared" si="75"/>
        <v/>
      </c>
      <c r="W352" s="3" t="str">
        <f t="shared" si="76"/>
        <v/>
      </c>
      <c r="X352" s="83" t="str">
        <f t="shared" si="77"/>
        <v/>
      </c>
      <c r="Y352" s="3" t="str">
        <f t="shared" si="78"/>
        <v/>
      </c>
      <c r="Z352" s="3" t="str">
        <f t="shared" si="79"/>
        <v/>
      </c>
      <c r="AA352" s="12" t="str">
        <f t="shared" si="80"/>
        <v/>
      </c>
      <c r="AB352" s="12" t="str">
        <f t="shared" si="81"/>
        <v/>
      </c>
      <c r="AC352" s="12" t="str">
        <f t="shared" si="82"/>
        <v/>
      </c>
      <c r="AD352" t="str">
        <f t="shared" si="83"/>
        <v/>
      </c>
      <c r="AE352" t="str">
        <f t="shared" si="84"/>
        <v/>
      </c>
      <c r="AF352" t="s">
        <v>343</v>
      </c>
    </row>
    <row r="353" spans="1:32" x14ac:dyDescent="0.25">
      <c r="A353" t="s">
        <v>1</v>
      </c>
      <c r="B353" t="s">
        <v>2</v>
      </c>
      <c r="C353" t="s">
        <v>1960</v>
      </c>
      <c r="D353" t="s">
        <v>1999</v>
      </c>
      <c r="E353" t="s">
        <v>208</v>
      </c>
      <c r="F353" s="2">
        <v>45372</v>
      </c>
      <c r="G353" t="s">
        <v>1734</v>
      </c>
      <c r="H353" t="s">
        <v>412</v>
      </c>
      <c r="I353" t="s">
        <v>1429</v>
      </c>
      <c r="J353" s="5">
        <v>283779.93</v>
      </c>
      <c r="K353" s="5">
        <v>283779.93</v>
      </c>
      <c r="L353" s="5">
        <v>283779.93</v>
      </c>
      <c r="M353" s="5"/>
      <c r="N353"/>
      <c r="O353" s="38"/>
      <c r="P353" s="43"/>
      <c r="Q353" s="64"/>
      <c r="R353" s="8" t="str">
        <f t="shared" si="72"/>
        <v/>
      </c>
      <c r="S353" s="7" t="str">
        <f t="shared" si="73"/>
        <v/>
      </c>
      <c r="T353" s="9"/>
      <c r="U353" s="3" t="str">
        <f t="shared" si="74"/>
        <v/>
      </c>
      <c r="V353" s="3" t="str">
        <f t="shared" si="75"/>
        <v/>
      </c>
      <c r="W353" s="3" t="str">
        <f t="shared" si="76"/>
        <v/>
      </c>
      <c r="X353" s="83" t="str">
        <f t="shared" si="77"/>
        <v/>
      </c>
      <c r="Y353" s="3" t="str">
        <f t="shared" si="78"/>
        <v/>
      </c>
      <c r="Z353" s="3" t="str">
        <f t="shared" si="79"/>
        <v/>
      </c>
      <c r="AA353" s="12" t="str">
        <f t="shared" si="80"/>
        <v/>
      </c>
      <c r="AB353" s="12" t="str">
        <f t="shared" si="81"/>
        <v/>
      </c>
      <c r="AC353" s="12" t="str">
        <f t="shared" si="82"/>
        <v/>
      </c>
      <c r="AD353" t="str">
        <f t="shared" si="83"/>
        <v/>
      </c>
      <c r="AE353" t="str">
        <f t="shared" si="84"/>
        <v/>
      </c>
      <c r="AF353" t="s">
        <v>343</v>
      </c>
    </row>
    <row r="354" spans="1:32" x14ac:dyDescent="0.25">
      <c r="A354" t="s">
        <v>1</v>
      </c>
      <c r="B354" t="s">
        <v>2</v>
      </c>
      <c r="C354" t="s">
        <v>1960</v>
      </c>
      <c r="D354" t="s">
        <v>1999</v>
      </c>
      <c r="E354" t="s">
        <v>208</v>
      </c>
      <c r="F354" s="2">
        <v>45387</v>
      </c>
      <c r="G354" t="s">
        <v>1886</v>
      </c>
      <c r="H354" t="s">
        <v>412</v>
      </c>
      <c r="I354" t="s">
        <v>1429</v>
      </c>
      <c r="J354" s="5">
        <v>233292</v>
      </c>
      <c r="K354" s="5">
        <v>233292</v>
      </c>
      <c r="L354" s="5">
        <v>233292</v>
      </c>
      <c r="M354" s="5"/>
      <c r="N354"/>
      <c r="O354" s="38"/>
      <c r="P354" s="43"/>
      <c r="Q354" s="64"/>
      <c r="R354" s="8" t="str">
        <f t="shared" si="72"/>
        <v/>
      </c>
      <c r="S354" s="7" t="str">
        <f t="shared" si="73"/>
        <v/>
      </c>
      <c r="T354" s="9"/>
      <c r="U354" s="3" t="str">
        <f t="shared" si="74"/>
        <v/>
      </c>
      <c r="V354" s="3" t="str">
        <f t="shared" si="75"/>
        <v/>
      </c>
      <c r="W354" s="3" t="str">
        <f t="shared" si="76"/>
        <v/>
      </c>
      <c r="X354" s="83" t="str">
        <f t="shared" si="77"/>
        <v/>
      </c>
      <c r="Y354" s="3" t="str">
        <f t="shared" si="78"/>
        <v/>
      </c>
      <c r="Z354" s="3" t="str">
        <f t="shared" si="79"/>
        <v/>
      </c>
      <c r="AA354" s="12" t="str">
        <f t="shared" si="80"/>
        <v/>
      </c>
      <c r="AB354" s="12" t="str">
        <f t="shared" si="81"/>
        <v/>
      </c>
      <c r="AC354" s="12" t="str">
        <f t="shared" si="82"/>
        <v/>
      </c>
      <c r="AD354" t="str">
        <f t="shared" si="83"/>
        <v/>
      </c>
      <c r="AE354" t="str">
        <f t="shared" si="84"/>
        <v/>
      </c>
      <c r="AF354" t="s">
        <v>343</v>
      </c>
    </row>
    <row r="355" spans="1:32" x14ac:dyDescent="0.25">
      <c r="A355" t="s">
        <v>1</v>
      </c>
      <c r="B355" t="s">
        <v>2</v>
      </c>
      <c r="C355" t="s">
        <v>1960</v>
      </c>
      <c r="D355" t="s">
        <v>1999</v>
      </c>
      <c r="E355" t="s">
        <v>208</v>
      </c>
      <c r="F355" s="2">
        <v>45405</v>
      </c>
      <c r="G355" t="s">
        <v>2417</v>
      </c>
      <c r="H355" t="s">
        <v>412</v>
      </c>
      <c r="I355" t="s">
        <v>1429</v>
      </c>
      <c r="J355" s="5">
        <v>87223</v>
      </c>
      <c r="K355" s="5">
        <v>87223</v>
      </c>
      <c r="L355" s="5">
        <v>87223</v>
      </c>
      <c r="M355" s="5"/>
      <c r="N355"/>
      <c r="O355" s="38"/>
      <c r="P355" s="43"/>
      <c r="Q355" s="64"/>
      <c r="R355" s="8" t="str">
        <f t="shared" si="72"/>
        <v/>
      </c>
      <c r="S355" s="7" t="str">
        <f t="shared" si="73"/>
        <v/>
      </c>
      <c r="T355" s="9"/>
      <c r="U355" s="3" t="str">
        <f t="shared" si="74"/>
        <v/>
      </c>
      <c r="V355" s="3" t="str">
        <f t="shared" si="75"/>
        <v/>
      </c>
      <c r="W355" s="3" t="str">
        <f t="shared" si="76"/>
        <v/>
      </c>
      <c r="X355" s="83" t="str">
        <f t="shared" si="77"/>
        <v/>
      </c>
      <c r="Y355" s="3" t="str">
        <f t="shared" si="78"/>
        <v/>
      </c>
      <c r="Z355" s="3" t="str">
        <f t="shared" si="79"/>
        <v/>
      </c>
      <c r="AA355" s="12" t="str">
        <f t="shared" si="80"/>
        <v/>
      </c>
      <c r="AB355" s="12" t="str">
        <f t="shared" si="81"/>
        <v/>
      </c>
      <c r="AC355" s="12" t="str">
        <f t="shared" si="82"/>
        <v/>
      </c>
      <c r="AD355" t="str">
        <f t="shared" si="83"/>
        <v/>
      </c>
      <c r="AE355" t="str">
        <f t="shared" si="84"/>
        <v/>
      </c>
      <c r="AF355" t="s">
        <v>343</v>
      </c>
    </row>
    <row r="356" spans="1:32" x14ac:dyDescent="0.25">
      <c r="A356" t="s">
        <v>1</v>
      </c>
      <c r="B356" t="s">
        <v>2</v>
      </c>
      <c r="C356" t="s">
        <v>1960</v>
      </c>
      <c r="D356" t="s">
        <v>1999</v>
      </c>
      <c r="E356" t="s">
        <v>208</v>
      </c>
      <c r="F356" s="2">
        <v>45405</v>
      </c>
      <c r="G356" t="s">
        <v>2418</v>
      </c>
      <c r="H356" t="s">
        <v>412</v>
      </c>
      <c r="I356" t="s">
        <v>1429</v>
      </c>
      <c r="J356" s="5">
        <v>37212</v>
      </c>
      <c r="K356" s="5">
        <v>37212</v>
      </c>
      <c r="L356" s="5">
        <v>37212</v>
      </c>
      <c r="M356" s="5"/>
      <c r="N356"/>
      <c r="O356" s="38"/>
      <c r="P356" s="43"/>
      <c r="Q356" s="64"/>
      <c r="R356" s="8" t="str">
        <f t="shared" si="72"/>
        <v/>
      </c>
      <c r="S356" s="7" t="str">
        <f t="shared" si="73"/>
        <v/>
      </c>
      <c r="T356" s="9"/>
      <c r="U356" s="3" t="str">
        <f t="shared" si="74"/>
        <v/>
      </c>
      <c r="V356" s="3" t="str">
        <f t="shared" si="75"/>
        <v/>
      </c>
      <c r="W356" s="3" t="str">
        <f t="shared" si="76"/>
        <v/>
      </c>
      <c r="X356" s="83" t="str">
        <f t="shared" si="77"/>
        <v/>
      </c>
      <c r="Y356" s="3" t="str">
        <f t="shared" si="78"/>
        <v/>
      </c>
      <c r="Z356" s="3" t="str">
        <f t="shared" si="79"/>
        <v/>
      </c>
      <c r="AA356" s="12" t="str">
        <f t="shared" si="80"/>
        <v/>
      </c>
      <c r="AB356" s="12" t="str">
        <f t="shared" si="81"/>
        <v/>
      </c>
      <c r="AC356" s="12" t="str">
        <f t="shared" si="82"/>
        <v/>
      </c>
      <c r="AD356" t="str">
        <f t="shared" si="83"/>
        <v/>
      </c>
      <c r="AE356" t="str">
        <f t="shared" si="84"/>
        <v/>
      </c>
      <c r="AF356" t="s">
        <v>343</v>
      </c>
    </row>
    <row r="357" spans="1:32" x14ac:dyDescent="0.25">
      <c r="A357" t="s">
        <v>1</v>
      </c>
      <c r="B357" t="s">
        <v>2</v>
      </c>
      <c r="C357" t="s">
        <v>1960</v>
      </c>
      <c r="D357" t="s">
        <v>1999</v>
      </c>
      <c r="E357" t="s">
        <v>208</v>
      </c>
      <c r="F357" s="2">
        <v>45406</v>
      </c>
      <c r="G357" t="s">
        <v>2419</v>
      </c>
      <c r="H357" t="s">
        <v>412</v>
      </c>
      <c r="I357" t="s">
        <v>1429</v>
      </c>
      <c r="J357" s="5">
        <v>188233</v>
      </c>
      <c r="K357" s="5">
        <v>188233</v>
      </c>
      <c r="L357" s="5">
        <v>188233</v>
      </c>
      <c r="M357" s="5"/>
      <c r="N357"/>
      <c r="O357" s="38"/>
      <c r="P357" s="43"/>
      <c r="Q357" s="64"/>
      <c r="R357" s="8" t="str">
        <f t="shared" si="72"/>
        <v/>
      </c>
      <c r="S357" s="7" t="str">
        <f t="shared" si="73"/>
        <v/>
      </c>
      <c r="T357" s="9"/>
      <c r="U357" s="3" t="str">
        <f t="shared" si="74"/>
        <v/>
      </c>
      <c r="V357" s="3" t="str">
        <f t="shared" si="75"/>
        <v/>
      </c>
      <c r="W357" s="3" t="str">
        <f t="shared" si="76"/>
        <v/>
      </c>
      <c r="X357" s="83" t="str">
        <f t="shared" si="77"/>
        <v/>
      </c>
      <c r="Y357" s="3" t="str">
        <f t="shared" si="78"/>
        <v/>
      </c>
      <c r="Z357" s="3" t="str">
        <f t="shared" si="79"/>
        <v/>
      </c>
      <c r="AA357" s="12" t="str">
        <f t="shared" si="80"/>
        <v/>
      </c>
      <c r="AB357" s="12" t="str">
        <f t="shared" si="81"/>
        <v/>
      </c>
      <c r="AC357" s="12" t="str">
        <f t="shared" si="82"/>
        <v/>
      </c>
      <c r="AD357" t="str">
        <f t="shared" si="83"/>
        <v/>
      </c>
      <c r="AE357" t="str">
        <f t="shared" si="84"/>
        <v/>
      </c>
      <c r="AF357" t="s">
        <v>343</v>
      </c>
    </row>
    <row r="358" spans="1:32" x14ac:dyDescent="0.25">
      <c r="A358" t="s">
        <v>1</v>
      </c>
      <c r="B358" t="s">
        <v>2</v>
      </c>
      <c r="C358" t="s">
        <v>1960</v>
      </c>
      <c r="D358" t="s">
        <v>2000</v>
      </c>
      <c r="E358" t="s">
        <v>238</v>
      </c>
      <c r="F358" s="2">
        <v>44566</v>
      </c>
      <c r="G358" t="s">
        <v>239</v>
      </c>
      <c r="H358" t="s">
        <v>175</v>
      </c>
      <c r="I358" t="s">
        <v>192</v>
      </c>
      <c r="J358" s="5">
        <v>198553.60000000001</v>
      </c>
      <c r="K358" s="5">
        <v>198553.60000000001</v>
      </c>
      <c r="L358" s="5">
        <v>198553.60000000001</v>
      </c>
      <c r="M358" s="5"/>
      <c r="N358"/>
      <c r="O358" s="38"/>
      <c r="P358" s="43"/>
      <c r="Q358" s="64"/>
      <c r="R358" s="8" t="str">
        <f t="shared" si="72"/>
        <v/>
      </c>
      <c r="S358" s="7" t="str">
        <f t="shared" si="73"/>
        <v/>
      </c>
      <c r="T358" s="9"/>
      <c r="U358" s="3" t="str">
        <f t="shared" si="74"/>
        <v/>
      </c>
      <c r="V358" s="3" t="str">
        <f t="shared" si="75"/>
        <v/>
      </c>
      <c r="W358" s="3" t="str">
        <f t="shared" si="76"/>
        <v/>
      </c>
      <c r="X358" s="83" t="str">
        <f t="shared" si="77"/>
        <v/>
      </c>
      <c r="Y358" s="3" t="str">
        <f t="shared" si="78"/>
        <v/>
      </c>
      <c r="Z358" s="3" t="str">
        <f t="shared" si="79"/>
        <v/>
      </c>
      <c r="AA358" s="12" t="str">
        <f t="shared" si="80"/>
        <v/>
      </c>
      <c r="AB358" s="12" t="str">
        <f t="shared" si="81"/>
        <v/>
      </c>
      <c r="AC358" s="12" t="str">
        <f t="shared" si="82"/>
        <v/>
      </c>
      <c r="AD358" t="str">
        <f t="shared" si="83"/>
        <v/>
      </c>
      <c r="AE358" t="str">
        <f t="shared" si="84"/>
        <v/>
      </c>
      <c r="AF358" t="s">
        <v>343</v>
      </c>
    </row>
    <row r="359" spans="1:32" x14ac:dyDescent="0.25">
      <c r="A359" t="s">
        <v>1</v>
      </c>
      <c r="B359" t="s">
        <v>2</v>
      </c>
      <c r="C359" t="s">
        <v>1960</v>
      </c>
      <c r="D359" t="s">
        <v>2000</v>
      </c>
      <c r="E359" t="s">
        <v>238</v>
      </c>
      <c r="F359" s="2">
        <v>44566</v>
      </c>
      <c r="G359" t="s">
        <v>240</v>
      </c>
      <c r="H359" t="s">
        <v>175</v>
      </c>
      <c r="I359" t="s">
        <v>192</v>
      </c>
      <c r="J359" s="5">
        <v>363354.4</v>
      </c>
      <c r="K359" s="5">
        <v>257390.48</v>
      </c>
      <c r="L359" s="5">
        <v>363354.4</v>
      </c>
      <c r="M359" s="5"/>
      <c r="N359"/>
      <c r="O359" s="38"/>
      <c r="P359" s="43"/>
      <c r="Q359" s="64"/>
      <c r="R359" s="8" t="str">
        <f t="shared" si="72"/>
        <v/>
      </c>
      <c r="S359" s="7" t="str">
        <f t="shared" si="73"/>
        <v/>
      </c>
      <c r="T359" s="9"/>
      <c r="U359" s="3" t="str">
        <f t="shared" si="74"/>
        <v/>
      </c>
      <c r="V359" s="3" t="str">
        <f t="shared" si="75"/>
        <v/>
      </c>
      <c r="W359" s="3" t="str">
        <f t="shared" si="76"/>
        <v/>
      </c>
      <c r="X359" s="83" t="str">
        <f t="shared" si="77"/>
        <v/>
      </c>
      <c r="Y359" s="3" t="str">
        <f t="shared" si="78"/>
        <v/>
      </c>
      <c r="Z359" s="3" t="str">
        <f t="shared" si="79"/>
        <v/>
      </c>
      <c r="AA359" s="12" t="str">
        <f t="shared" si="80"/>
        <v/>
      </c>
      <c r="AB359" s="12" t="str">
        <f t="shared" si="81"/>
        <v/>
      </c>
      <c r="AC359" s="12" t="str">
        <f t="shared" si="82"/>
        <v/>
      </c>
      <c r="AD359" t="str">
        <f t="shared" si="83"/>
        <v/>
      </c>
      <c r="AE359" t="str">
        <f t="shared" si="84"/>
        <v/>
      </c>
      <c r="AF359" t="s">
        <v>343</v>
      </c>
    </row>
    <row r="360" spans="1:32" x14ac:dyDescent="0.25">
      <c r="A360" t="s">
        <v>1</v>
      </c>
      <c r="B360" t="s">
        <v>2</v>
      </c>
      <c r="C360" t="s">
        <v>1960</v>
      </c>
      <c r="D360" t="s">
        <v>2000</v>
      </c>
      <c r="E360" t="s">
        <v>238</v>
      </c>
      <c r="F360" s="2">
        <v>44566</v>
      </c>
      <c r="G360" t="s">
        <v>241</v>
      </c>
      <c r="H360" t="s">
        <v>175</v>
      </c>
      <c r="I360" t="s">
        <v>192</v>
      </c>
      <c r="J360" s="5">
        <v>280800.8</v>
      </c>
      <c r="K360" s="5">
        <v>280800.8</v>
      </c>
      <c r="L360" s="5">
        <v>280800.8</v>
      </c>
      <c r="M360" s="5"/>
      <c r="N360"/>
      <c r="O360" s="38"/>
      <c r="P360" s="43"/>
      <c r="Q360" s="64"/>
      <c r="R360" s="8" t="str">
        <f t="shared" si="72"/>
        <v/>
      </c>
      <c r="S360" s="7" t="str">
        <f t="shared" si="73"/>
        <v/>
      </c>
      <c r="T360" s="9"/>
      <c r="U360" s="3" t="str">
        <f t="shared" si="74"/>
        <v/>
      </c>
      <c r="V360" s="3" t="str">
        <f t="shared" si="75"/>
        <v/>
      </c>
      <c r="W360" s="3" t="str">
        <f t="shared" si="76"/>
        <v/>
      </c>
      <c r="X360" s="83" t="str">
        <f t="shared" si="77"/>
        <v/>
      </c>
      <c r="Y360" s="3" t="str">
        <f t="shared" si="78"/>
        <v/>
      </c>
      <c r="Z360" s="3" t="str">
        <f t="shared" si="79"/>
        <v/>
      </c>
      <c r="AA360" s="12" t="str">
        <f t="shared" si="80"/>
        <v/>
      </c>
      <c r="AB360" s="12" t="str">
        <f t="shared" si="81"/>
        <v/>
      </c>
      <c r="AC360" s="12" t="str">
        <f t="shared" si="82"/>
        <v/>
      </c>
      <c r="AD360" t="str">
        <f t="shared" si="83"/>
        <v/>
      </c>
      <c r="AE360" t="str">
        <f t="shared" si="84"/>
        <v/>
      </c>
      <c r="AF360" t="s">
        <v>343</v>
      </c>
    </row>
    <row r="361" spans="1:32" x14ac:dyDescent="0.25">
      <c r="A361" t="s">
        <v>1</v>
      </c>
      <c r="B361" t="s">
        <v>2</v>
      </c>
      <c r="C361" t="s">
        <v>1960</v>
      </c>
      <c r="D361" t="s">
        <v>2000</v>
      </c>
      <c r="E361" t="s">
        <v>238</v>
      </c>
      <c r="F361" s="2">
        <v>44568</v>
      </c>
      <c r="G361" t="s">
        <v>242</v>
      </c>
      <c r="H361" t="s">
        <v>175</v>
      </c>
      <c r="I361" t="s">
        <v>192</v>
      </c>
      <c r="J361" s="5">
        <v>8982</v>
      </c>
      <c r="K361" s="5">
        <v>8982</v>
      </c>
      <c r="L361" s="5">
        <v>8982</v>
      </c>
      <c r="M361" s="5"/>
      <c r="N361"/>
      <c r="O361" s="38"/>
      <c r="P361" s="43"/>
      <c r="Q361" s="64"/>
      <c r="R361" s="8" t="str">
        <f t="shared" si="72"/>
        <v/>
      </c>
      <c r="S361" s="7" t="str">
        <f t="shared" si="73"/>
        <v/>
      </c>
      <c r="T361" s="9"/>
      <c r="U361" s="3" t="str">
        <f t="shared" si="74"/>
        <v/>
      </c>
      <c r="V361" s="3" t="str">
        <f t="shared" si="75"/>
        <v/>
      </c>
      <c r="W361" s="3" t="str">
        <f t="shared" si="76"/>
        <v/>
      </c>
      <c r="X361" s="83" t="str">
        <f t="shared" si="77"/>
        <v/>
      </c>
      <c r="Y361" s="3" t="str">
        <f t="shared" si="78"/>
        <v/>
      </c>
      <c r="Z361" s="3" t="str">
        <f t="shared" si="79"/>
        <v/>
      </c>
      <c r="AA361" s="12" t="str">
        <f t="shared" si="80"/>
        <v/>
      </c>
      <c r="AB361" s="12" t="str">
        <f t="shared" si="81"/>
        <v/>
      </c>
      <c r="AC361" s="12" t="str">
        <f t="shared" si="82"/>
        <v/>
      </c>
      <c r="AD361" t="str">
        <f t="shared" si="83"/>
        <v/>
      </c>
      <c r="AE361" t="str">
        <f t="shared" si="84"/>
        <v/>
      </c>
      <c r="AF361" t="s">
        <v>343</v>
      </c>
    </row>
    <row r="362" spans="1:32" x14ac:dyDescent="0.25">
      <c r="A362" t="s">
        <v>1</v>
      </c>
      <c r="B362" t="s">
        <v>2</v>
      </c>
      <c r="C362" t="s">
        <v>1960</v>
      </c>
      <c r="D362" t="s">
        <v>2000</v>
      </c>
      <c r="E362" t="s">
        <v>238</v>
      </c>
      <c r="F362" s="2">
        <v>44571</v>
      </c>
      <c r="G362" t="s">
        <v>243</v>
      </c>
      <c r="H362" t="s">
        <v>175</v>
      </c>
      <c r="I362" t="s">
        <v>192</v>
      </c>
      <c r="J362" s="5">
        <v>36100</v>
      </c>
      <c r="K362" s="5">
        <v>36100</v>
      </c>
      <c r="L362" s="5">
        <v>36100</v>
      </c>
      <c r="M362" s="5"/>
      <c r="N362"/>
      <c r="O362" s="38"/>
      <c r="P362" s="43"/>
      <c r="Q362" s="64"/>
      <c r="R362" s="8" t="str">
        <f t="shared" si="72"/>
        <v/>
      </c>
      <c r="S362" s="7" t="str">
        <f t="shared" si="73"/>
        <v/>
      </c>
      <c r="T362" s="9"/>
      <c r="U362" s="3" t="str">
        <f t="shared" si="74"/>
        <v/>
      </c>
      <c r="V362" s="3" t="str">
        <f t="shared" si="75"/>
        <v/>
      </c>
      <c r="W362" s="3" t="str">
        <f t="shared" si="76"/>
        <v/>
      </c>
      <c r="X362" s="83" t="str">
        <f t="shared" si="77"/>
        <v/>
      </c>
      <c r="Y362" s="3" t="str">
        <f t="shared" si="78"/>
        <v/>
      </c>
      <c r="Z362" s="3" t="str">
        <f t="shared" si="79"/>
        <v/>
      </c>
      <c r="AA362" s="12" t="str">
        <f t="shared" si="80"/>
        <v/>
      </c>
      <c r="AB362" s="12" t="str">
        <f t="shared" si="81"/>
        <v/>
      </c>
      <c r="AC362" s="12" t="str">
        <f t="shared" si="82"/>
        <v/>
      </c>
      <c r="AD362" t="str">
        <f t="shared" si="83"/>
        <v/>
      </c>
      <c r="AE362" t="str">
        <f t="shared" si="84"/>
        <v/>
      </c>
      <c r="AF362" t="s">
        <v>343</v>
      </c>
    </row>
    <row r="363" spans="1:32" x14ac:dyDescent="0.25">
      <c r="A363" t="s">
        <v>1</v>
      </c>
      <c r="B363" t="s">
        <v>2</v>
      </c>
      <c r="C363" t="s">
        <v>1960</v>
      </c>
      <c r="D363" t="s">
        <v>2000</v>
      </c>
      <c r="E363" t="s">
        <v>238</v>
      </c>
      <c r="F363" s="2">
        <v>44573</v>
      </c>
      <c r="G363" t="s">
        <v>244</v>
      </c>
      <c r="H363" t="s">
        <v>175</v>
      </c>
      <c r="I363" t="s">
        <v>192</v>
      </c>
      <c r="J363" s="5">
        <v>133288.32000000001</v>
      </c>
      <c r="K363" s="5">
        <v>133288.32000000001</v>
      </c>
      <c r="L363" s="5">
        <v>133288.32000000001</v>
      </c>
      <c r="M363" s="5"/>
      <c r="N363"/>
      <c r="O363" s="38"/>
      <c r="P363" s="43"/>
      <c r="Q363" s="64"/>
      <c r="R363" s="8" t="str">
        <f t="shared" si="72"/>
        <v/>
      </c>
      <c r="S363" s="7" t="str">
        <f t="shared" si="73"/>
        <v/>
      </c>
      <c r="T363" s="9"/>
      <c r="U363" s="3" t="str">
        <f t="shared" si="74"/>
        <v/>
      </c>
      <c r="V363" s="3" t="str">
        <f t="shared" si="75"/>
        <v/>
      </c>
      <c r="W363" s="3" t="str">
        <f t="shared" si="76"/>
        <v/>
      </c>
      <c r="X363" s="83" t="str">
        <f t="shared" si="77"/>
        <v/>
      </c>
      <c r="Y363" s="3" t="str">
        <f t="shared" si="78"/>
        <v/>
      </c>
      <c r="Z363" s="3" t="str">
        <f t="shared" si="79"/>
        <v/>
      </c>
      <c r="AA363" s="12" t="str">
        <f t="shared" si="80"/>
        <v/>
      </c>
      <c r="AB363" s="12" t="str">
        <f t="shared" si="81"/>
        <v/>
      </c>
      <c r="AC363" s="12" t="str">
        <f t="shared" si="82"/>
        <v/>
      </c>
      <c r="AD363" t="str">
        <f t="shared" si="83"/>
        <v/>
      </c>
      <c r="AE363" t="str">
        <f t="shared" si="84"/>
        <v/>
      </c>
      <c r="AF363" t="s">
        <v>343</v>
      </c>
    </row>
    <row r="364" spans="1:32" x14ac:dyDescent="0.25">
      <c r="A364" t="s">
        <v>1</v>
      </c>
      <c r="B364" t="s">
        <v>2</v>
      </c>
      <c r="C364" t="s">
        <v>1960</v>
      </c>
      <c r="D364" t="s">
        <v>2000</v>
      </c>
      <c r="E364" t="s">
        <v>238</v>
      </c>
      <c r="F364" s="2">
        <v>44573</v>
      </c>
      <c r="G364" t="s">
        <v>245</v>
      </c>
      <c r="H364" t="s">
        <v>175</v>
      </c>
      <c r="I364" t="s">
        <v>192</v>
      </c>
      <c r="J364" s="5">
        <v>87926</v>
      </c>
      <c r="K364" s="5">
        <v>87926</v>
      </c>
      <c r="L364" s="5">
        <v>87926</v>
      </c>
      <c r="M364" s="5"/>
      <c r="N364"/>
      <c r="O364" s="38"/>
      <c r="P364" s="43"/>
      <c r="Q364" s="64"/>
      <c r="R364" s="8" t="str">
        <f t="shared" si="72"/>
        <v/>
      </c>
      <c r="S364" s="7" t="str">
        <f t="shared" si="73"/>
        <v/>
      </c>
      <c r="T364" s="9"/>
      <c r="U364" s="3" t="str">
        <f t="shared" si="74"/>
        <v/>
      </c>
      <c r="V364" s="3" t="str">
        <f t="shared" si="75"/>
        <v/>
      </c>
      <c r="W364" s="3" t="str">
        <f t="shared" si="76"/>
        <v/>
      </c>
      <c r="X364" s="83" t="str">
        <f t="shared" si="77"/>
        <v/>
      </c>
      <c r="Y364" s="3" t="str">
        <f t="shared" si="78"/>
        <v/>
      </c>
      <c r="Z364" s="3" t="str">
        <f t="shared" si="79"/>
        <v/>
      </c>
      <c r="AA364" s="12" t="str">
        <f t="shared" si="80"/>
        <v/>
      </c>
      <c r="AB364" s="12" t="str">
        <f t="shared" si="81"/>
        <v/>
      </c>
      <c r="AC364" s="12" t="str">
        <f t="shared" si="82"/>
        <v/>
      </c>
      <c r="AD364" t="str">
        <f t="shared" si="83"/>
        <v/>
      </c>
      <c r="AE364" t="str">
        <f t="shared" si="84"/>
        <v/>
      </c>
      <c r="AF364" t="s">
        <v>343</v>
      </c>
    </row>
    <row r="365" spans="1:32" x14ac:dyDescent="0.25">
      <c r="A365" t="s">
        <v>1</v>
      </c>
      <c r="B365" t="s">
        <v>2</v>
      </c>
      <c r="C365" t="s">
        <v>1960</v>
      </c>
      <c r="D365" t="s">
        <v>2000</v>
      </c>
      <c r="E365" t="s">
        <v>238</v>
      </c>
      <c r="F365" s="2">
        <v>44582</v>
      </c>
      <c r="G365" t="s">
        <v>246</v>
      </c>
      <c r="H365" t="s">
        <v>175</v>
      </c>
      <c r="I365" t="s">
        <v>192</v>
      </c>
      <c r="J365" s="5">
        <v>3700</v>
      </c>
      <c r="K365" s="5">
        <v>3700</v>
      </c>
      <c r="L365" s="5">
        <v>3700</v>
      </c>
      <c r="M365" s="5"/>
      <c r="N365"/>
      <c r="O365" s="38"/>
      <c r="P365" s="43"/>
      <c r="Q365" s="64"/>
      <c r="R365" s="8" t="str">
        <f t="shared" si="72"/>
        <v/>
      </c>
      <c r="S365" s="7" t="str">
        <f t="shared" si="73"/>
        <v/>
      </c>
      <c r="T365" s="9"/>
      <c r="U365" s="3" t="str">
        <f t="shared" si="74"/>
        <v/>
      </c>
      <c r="V365" s="3" t="str">
        <f t="shared" si="75"/>
        <v/>
      </c>
      <c r="W365" s="3" t="str">
        <f t="shared" si="76"/>
        <v/>
      </c>
      <c r="X365" s="83" t="str">
        <f t="shared" si="77"/>
        <v/>
      </c>
      <c r="Y365" s="3" t="str">
        <f t="shared" si="78"/>
        <v/>
      </c>
      <c r="Z365" s="3" t="str">
        <f t="shared" si="79"/>
        <v/>
      </c>
      <c r="AA365" s="12" t="str">
        <f t="shared" si="80"/>
        <v/>
      </c>
      <c r="AB365" s="12" t="str">
        <f t="shared" si="81"/>
        <v/>
      </c>
      <c r="AC365" s="12" t="str">
        <f t="shared" si="82"/>
        <v/>
      </c>
      <c r="AD365" t="str">
        <f t="shared" si="83"/>
        <v/>
      </c>
      <c r="AE365" t="str">
        <f t="shared" si="84"/>
        <v/>
      </c>
      <c r="AF365" t="s">
        <v>343</v>
      </c>
    </row>
    <row r="366" spans="1:32" x14ac:dyDescent="0.25">
      <c r="A366" t="s">
        <v>1</v>
      </c>
      <c r="B366" t="s">
        <v>2</v>
      </c>
      <c r="C366" t="s">
        <v>1960</v>
      </c>
      <c r="D366" t="s">
        <v>2000</v>
      </c>
      <c r="E366" t="s">
        <v>238</v>
      </c>
      <c r="F366" s="2">
        <v>44587</v>
      </c>
      <c r="G366" t="s">
        <v>247</v>
      </c>
      <c r="H366" t="s">
        <v>175</v>
      </c>
      <c r="I366" t="s">
        <v>192</v>
      </c>
      <c r="J366" s="5">
        <v>505070.72</v>
      </c>
      <c r="K366" s="5">
        <v>505070.72</v>
      </c>
      <c r="L366" s="5">
        <v>505070.72</v>
      </c>
      <c r="M366" s="5"/>
      <c r="N366"/>
      <c r="O366" s="38"/>
      <c r="P366" s="43"/>
      <c r="Q366" s="64"/>
      <c r="R366" s="8" t="str">
        <f t="shared" si="72"/>
        <v/>
      </c>
      <c r="S366" s="7" t="str">
        <f t="shared" si="73"/>
        <v/>
      </c>
      <c r="T366" s="9"/>
      <c r="U366" s="3" t="str">
        <f t="shared" si="74"/>
        <v/>
      </c>
      <c r="V366" s="3" t="str">
        <f t="shared" si="75"/>
        <v/>
      </c>
      <c r="W366" s="3" t="str">
        <f t="shared" si="76"/>
        <v/>
      </c>
      <c r="X366" s="83" t="str">
        <f t="shared" si="77"/>
        <v/>
      </c>
      <c r="Y366" s="3" t="str">
        <f t="shared" si="78"/>
        <v/>
      </c>
      <c r="Z366" s="3" t="str">
        <f t="shared" si="79"/>
        <v/>
      </c>
      <c r="AA366" s="12" t="str">
        <f t="shared" si="80"/>
        <v/>
      </c>
      <c r="AB366" s="12" t="str">
        <f t="shared" si="81"/>
        <v/>
      </c>
      <c r="AC366" s="12" t="str">
        <f t="shared" si="82"/>
        <v/>
      </c>
      <c r="AD366" t="str">
        <f t="shared" si="83"/>
        <v/>
      </c>
      <c r="AE366" t="str">
        <f t="shared" si="84"/>
        <v/>
      </c>
      <c r="AF366" t="s">
        <v>343</v>
      </c>
    </row>
    <row r="367" spans="1:32" x14ac:dyDescent="0.25">
      <c r="A367" t="s">
        <v>1</v>
      </c>
      <c r="B367" t="s">
        <v>2</v>
      </c>
      <c r="C367" t="s">
        <v>1960</v>
      </c>
      <c r="D367" t="s">
        <v>2000</v>
      </c>
      <c r="E367" t="s">
        <v>238</v>
      </c>
      <c r="F367" s="2">
        <v>44588</v>
      </c>
      <c r="G367" t="s">
        <v>248</v>
      </c>
      <c r="H367" t="s">
        <v>175</v>
      </c>
      <c r="I367" t="s">
        <v>192</v>
      </c>
      <c r="J367" s="5">
        <v>416480.8</v>
      </c>
      <c r="K367" s="5">
        <v>416480.8</v>
      </c>
      <c r="L367" s="5">
        <v>416480.8</v>
      </c>
      <c r="M367" s="5"/>
      <c r="N367"/>
      <c r="O367" s="38"/>
      <c r="P367" s="43"/>
      <c r="Q367" s="64"/>
      <c r="R367" s="8" t="str">
        <f t="shared" si="72"/>
        <v/>
      </c>
      <c r="S367" s="7" t="str">
        <f t="shared" si="73"/>
        <v/>
      </c>
      <c r="T367" s="9"/>
      <c r="U367" s="3" t="str">
        <f t="shared" si="74"/>
        <v/>
      </c>
      <c r="V367" s="3" t="str">
        <f t="shared" si="75"/>
        <v/>
      </c>
      <c r="W367" s="3" t="str">
        <f t="shared" si="76"/>
        <v/>
      </c>
      <c r="X367" s="83" t="str">
        <f t="shared" si="77"/>
        <v/>
      </c>
      <c r="Y367" s="3" t="str">
        <f t="shared" si="78"/>
        <v/>
      </c>
      <c r="Z367" s="3" t="str">
        <f t="shared" si="79"/>
        <v/>
      </c>
      <c r="AA367" s="12" t="str">
        <f t="shared" si="80"/>
        <v/>
      </c>
      <c r="AB367" s="12" t="str">
        <f t="shared" si="81"/>
        <v/>
      </c>
      <c r="AC367" s="12" t="str">
        <f t="shared" si="82"/>
        <v/>
      </c>
      <c r="AD367" t="str">
        <f t="shared" si="83"/>
        <v/>
      </c>
      <c r="AE367" t="str">
        <f t="shared" si="84"/>
        <v/>
      </c>
      <c r="AF367" t="s">
        <v>343</v>
      </c>
    </row>
    <row r="368" spans="1:32" x14ac:dyDescent="0.25">
      <c r="A368" t="s">
        <v>1</v>
      </c>
      <c r="B368" t="s">
        <v>2</v>
      </c>
      <c r="C368" t="s">
        <v>1960</v>
      </c>
      <c r="D368" t="s">
        <v>2000</v>
      </c>
      <c r="E368" t="s">
        <v>238</v>
      </c>
      <c r="F368" s="2">
        <v>44594</v>
      </c>
      <c r="G368" t="s">
        <v>249</v>
      </c>
      <c r="H368" t="s">
        <v>175</v>
      </c>
      <c r="I368" t="s">
        <v>192</v>
      </c>
      <c r="J368" s="5">
        <v>88644.800000000003</v>
      </c>
      <c r="K368" s="5">
        <v>88644.800000000003</v>
      </c>
      <c r="L368" s="5">
        <v>88644.800000000003</v>
      </c>
      <c r="M368" s="5"/>
      <c r="N368"/>
      <c r="O368" s="38"/>
      <c r="P368" s="43"/>
      <c r="Q368" s="64"/>
      <c r="R368" s="8" t="str">
        <f t="shared" si="72"/>
        <v/>
      </c>
      <c r="S368" s="7" t="str">
        <f t="shared" si="73"/>
        <v/>
      </c>
      <c r="T368" s="9"/>
      <c r="U368" s="3" t="str">
        <f t="shared" si="74"/>
        <v/>
      </c>
      <c r="V368" s="3" t="str">
        <f t="shared" si="75"/>
        <v/>
      </c>
      <c r="W368" s="3" t="str">
        <f t="shared" si="76"/>
        <v/>
      </c>
      <c r="X368" s="83" t="str">
        <f t="shared" si="77"/>
        <v/>
      </c>
      <c r="Y368" s="3" t="str">
        <f t="shared" si="78"/>
        <v/>
      </c>
      <c r="Z368" s="3" t="str">
        <f t="shared" si="79"/>
        <v/>
      </c>
      <c r="AA368" s="12" t="str">
        <f t="shared" si="80"/>
        <v/>
      </c>
      <c r="AB368" s="12" t="str">
        <f t="shared" si="81"/>
        <v/>
      </c>
      <c r="AC368" s="12" t="str">
        <f t="shared" si="82"/>
        <v/>
      </c>
      <c r="AD368" t="str">
        <f t="shared" si="83"/>
        <v/>
      </c>
      <c r="AE368" t="str">
        <f t="shared" si="84"/>
        <v/>
      </c>
      <c r="AF368" t="s">
        <v>343</v>
      </c>
    </row>
    <row r="369" spans="1:32" x14ac:dyDescent="0.25">
      <c r="A369" t="s">
        <v>1</v>
      </c>
      <c r="B369" t="s">
        <v>2</v>
      </c>
      <c r="C369" t="s">
        <v>1960</v>
      </c>
      <c r="D369" t="s">
        <v>2000</v>
      </c>
      <c r="E369" t="s">
        <v>238</v>
      </c>
      <c r="F369" s="2">
        <v>44594</v>
      </c>
      <c r="G369" t="s">
        <v>250</v>
      </c>
      <c r="H369" t="s">
        <v>175</v>
      </c>
      <c r="I369" t="s">
        <v>192</v>
      </c>
      <c r="J369" s="5">
        <v>4554.3999999999996</v>
      </c>
      <c r="K369" s="5">
        <v>4554.3999999999996</v>
      </c>
      <c r="L369" s="5">
        <v>4554.3999999999996</v>
      </c>
      <c r="M369" s="5"/>
      <c r="N369"/>
      <c r="O369" s="38"/>
      <c r="P369" s="43"/>
      <c r="Q369" s="64"/>
      <c r="R369" s="8" t="str">
        <f t="shared" si="72"/>
        <v/>
      </c>
      <c r="S369" s="7" t="str">
        <f t="shared" si="73"/>
        <v/>
      </c>
      <c r="T369" s="9"/>
      <c r="U369" s="3" t="str">
        <f t="shared" si="74"/>
        <v/>
      </c>
      <c r="V369" s="3" t="str">
        <f t="shared" si="75"/>
        <v/>
      </c>
      <c r="W369" s="3" t="str">
        <f t="shared" si="76"/>
        <v/>
      </c>
      <c r="X369" s="83" t="str">
        <f t="shared" si="77"/>
        <v/>
      </c>
      <c r="Y369" s="3" t="str">
        <f t="shared" si="78"/>
        <v/>
      </c>
      <c r="Z369" s="3" t="str">
        <f t="shared" si="79"/>
        <v/>
      </c>
      <c r="AA369" s="12" t="str">
        <f t="shared" si="80"/>
        <v/>
      </c>
      <c r="AB369" s="12" t="str">
        <f t="shared" si="81"/>
        <v/>
      </c>
      <c r="AC369" s="12" t="str">
        <f t="shared" si="82"/>
        <v/>
      </c>
      <c r="AD369" t="str">
        <f t="shared" si="83"/>
        <v/>
      </c>
      <c r="AE369" t="str">
        <f t="shared" si="84"/>
        <v/>
      </c>
      <c r="AF369" t="s">
        <v>343</v>
      </c>
    </row>
    <row r="370" spans="1:32" x14ac:dyDescent="0.25">
      <c r="A370" t="s">
        <v>1</v>
      </c>
      <c r="B370" t="s">
        <v>2</v>
      </c>
      <c r="C370" t="s">
        <v>1960</v>
      </c>
      <c r="D370" t="s">
        <v>2000</v>
      </c>
      <c r="E370" t="s">
        <v>238</v>
      </c>
      <c r="F370" s="2">
        <v>44595</v>
      </c>
      <c r="G370" t="s">
        <v>251</v>
      </c>
      <c r="H370" t="s">
        <v>175</v>
      </c>
      <c r="I370" t="s">
        <v>192</v>
      </c>
      <c r="J370" s="5">
        <v>101859.2</v>
      </c>
      <c r="K370" s="5">
        <v>101859.2</v>
      </c>
      <c r="L370" s="5">
        <v>101859.2</v>
      </c>
      <c r="M370" s="5"/>
      <c r="N370"/>
      <c r="O370" s="38"/>
      <c r="P370" s="43"/>
      <c r="Q370" s="64"/>
      <c r="R370" s="8" t="str">
        <f t="shared" si="72"/>
        <v/>
      </c>
      <c r="S370" s="7" t="str">
        <f t="shared" si="73"/>
        <v/>
      </c>
      <c r="T370" s="9"/>
      <c r="U370" s="3" t="str">
        <f t="shared" si="74"/>
        <v/>
      </c>
      <c r="V370" s="3" t="str">
        <f t="shared" si="75"/>
        <v/>
      </c>
      <c r="W370" s="3" t="str">
        <f t="shared" si="76"/>
        <v/>
      </c>
      <c r="X370" s="83" t="str">
        <f t="shared" si="77"/>
        <v/>
      </c>
      <c r="Y370" s="3" t="str">
        <f t="shared" si="78"/>
        <v/>
      </c>
      <c r="Z370" s="3" t="str">
        <f t="shared" si="79"/>
        <v/>
      </c>
      <c r="AA370" s="12" t="str">
        <f t="shared" si="80"/>
        <v/>
      </c>
      <c r="AB370" s="12" t="str">
        <f t="shared" si="81"/>
        <v/>
      </c>
      <c r="AC370" s="12" t="str">
        <f t="shared" si="82"/>
        <v/>
      </c>
      <c r="AD370" t="str">
        <f t="shared" si="83"/>
        <v/>
      </c>
      <c r="AE370" t="str">
        <f t="shared" si="84"/>
        <v/>
      </c>
      <c r="AF370" t="s">
        <v>343</v>
      </c>
    </row>
    <row r="371" spans="1:32" x14ac:dyDescent="0.25">
      <c r="A371" t="s">
        <v>1</v>
      </c>
      <c r="B371" t="s">
        <v>2</v>
      </c>
      <c r="C371" t="s">
        <v>1960</v>
      </c>
      <c r="D371" t="s">
        <v>2000</v>
      </c>
      <c r="E371" t="s">
        <v>238</v>
      </c>
      <c r="F371" s="2">
        <v>44595</v>
      </c>
      <c r="G371" t="s">
        <v>252</v>
      </c>
      <c r="H371" t="s">
        <v>175</v>
      </c>
      <c r="I371" t="s">
        <v>192</v>
      </c>
      <c r="J371" s="5">
        <v>5656.63</v>
      </c>
      <c r="K371" s="5">
        <v>5656.63</v>
      </c>
      <c r="L371" s="5">
        <v>5656.63</v>
      </c>
      <c r="M371" s="5"/>
      <c r="N371"/>
      <c r="O371" s="38"/>
      <c r="P371" s="43"/>
      <c r="Q371" s="64"/>
      <c r="R371" s="8" t="str">
        <f t="shared" si="72"/>
        <v/>
      </c>
      <c r="S371" s="7" t="str">
        <f t="shared" si="73"/>
        <v/>
      </c>
      <c r="T371" s="9"/>
      <c r="U371" s="3" t="str">
        <f t="shared" si="74"/>
        <v/>
      </c>
      <c r="V371" s="3" t="str">
        <f t="shared" si="75"/>
        <v/>
      </c>
      <c r="W371" s="3" t="str">
        <f t="shared" si="76"/>
        <v/>
      </c>
      <c r="X371" s="83" t="str">
        <f t="shared" si="77"/>
        <v/>
      </c>
      <c r="Y371" s="3" t="str">
        <f t="shared" si="78"/>
        <v/>
      </c>
      <c r="Z371" s="3" t="str">
        <f t="shared" si="79"/>
        <v/>
      </c>
      <c r="AA371" s="12" t="str">
        <f t="shared" si="80"/>
        <v/>
      </c>
      <c r="AB371" s="12" t="str">
        <f t="shared" si="81"/>
        <v/>
      </c>
      <c r="AC371" s="12" t="str">
        <f t="shared" si="82"/>
        <v/>
      </c>
      <c r="AD371" t="str">
        <f t="shared" si="83"/>
        <v/>
      </c>
      <c r="AE371" t="str">
        <f t="shared" si="84"/>
        <v/>
      </c>
      <c r="AF371" t="s">
        <v>343</v>
      </c>
    </row>
    <row r="372" spans="1:32" x14ac:dyDescent="0.25">
      <c r="A372" t="s">
        <v>1</v>
      </c>
      <c r="B372" t="s">
        <v>2</v>
      </c>
      <c r="C372" t="s">
        <v>1960</v>
      </c>
      <c r="D372" t="s">
        <v>2000</v>
      </c>
      <c r="E372" t="s">
        <v>238</v>
      </c>
      <c r="F372" s="2">
        <v>44599</v>
      </c>
      <c r="G372" t="s">
        <v>253</v>
      </c>
      <c r="H372" t="s">
        <v>175</v>
      </c>
      <c r="I372" t="s">
        <v>192</v>
      </c>
      <c r="J372" s="5">
        <v>4132.18</v>
      </c>
      <c r="K372" s="5">
        <v>4132.18</v>
      </c>
      <c r="L372" s="5">
        <v>4132.18</v>
      </c>
      <c r="M372" s="5"/>
      <c r="N372"/>
      <c r="O372" s="38"/>
      <c r="P372" s="43"/>
      <c r="Q372" s="64"/>
      <c r="R372" s="8" t="str">
        <f t="shared" si="72"/>
        <v/>
      </c>
      <c r="S372" s="7" t="str">
        <f t="shared" si="73"/>
        <v/>
      </c>
      <c r="T372" s="9"/>
      <c r="U372" s="3" t="str">
        <f t="shared" si="74"/>
        <v/>
      </c>
      <c r="V372" s="3" t="str">
        <f t="shared" si="75"/>
        <v/>
      </c>
      <c r="W372" s="3" t="str">
        <f t="shared" si="76"/>
        <v/>
      </c>
      <c r="X372" s="83" t="str">
        <f t="shared" si="77"/>
        <v/>
      </c>
      <c r="Y372" s="3" t="str">
        <f t="shared" si="78"/>
        <v/>
      </c>
      <c r="Z372" s="3" t="str">
        <f t="shared" si="79"/>
        <v/>
      </c>
      <c r="AA372" s="12" t="str">
        <f t="shared" si="80"/>
        <v/>
      </c>
      <c r="AB372" s="12" t="str">
        <f t="shared" si="81"/>
        <v/>
      </c>
      <c r="AC372" s="12" t="str">
        <f t="shared" si="82"/>
        <v/>
      </c>
      <c r="AD372" t="str">
        <f t="shared" si="83"/>
        <v/>
      </c>
      <c r="AE372" t="str">
        <f t="shared" si="84"/>
        <v/>
      </c>
      <c r="AF372" t="s">
        <v>343</v>
      </c>
    </row>
    <row r="373" spans="1:32" x14ac:dyDescent="0.25">
      <c r="A373" t="s">
        <v>1</v>
      </c>
      <c r="B373" t="s">
        <v>2</v>
      </c>
      <c r="C373" t="s">
        <v>1960</v>
      </c>
      <c r="D373" t="s">
        <v>2000</v>
      </c>
      <c r="E373" t="s">
        <v>238</v>
      </c>
      <c r="F373" s="2">
        <v>44601</v>
      </c>
      <c r="G373" t="s">
        <v>254</v>
      </c>
      <c r="H373" t="s">
        <v>175</v>
      </c>
      <c r="I373" t="s">
        <v>192</v>
      </c>
      <c r="J373" s="5">
        <v>231468</v>
      </c>
      <c r="K373" s="5">
        <v>231468</v>
      </c>
      <c r="L373" s="5">
        <v>231468</v>
      </c>
      <c r="M373" s="5"/>
      <c r="N373"/>
      <c r="O373" s="38"/>
      <c r="P373" s="43"/>
      <c r="Q373" s="64"/>
      <c r="R373" s="8" t="str">
        <f t="shared" si="72"/>
        <v/>
      </c>
      <c r="S373" s="7" t="str">
        <f t="shared" si="73"/>
        <v/>
      </c>
      <c r="T373" s="9"/>
      <c r="U373" s="3" t="str">
        <f t="shared" si="74"/>
        <v/>
      </c>
      <c r="V373" s="3" t="str">
        <f t="shared" si="75"/>
        <v/>
      </c>
      <c r="W373" s="3" t="str">
        <f t="shared" si="76"/>
        <v/>
      </c>
      <c r="X373" s="83" t="str">
        <f t="shared" si="77"/>
        <v/>
      </c>
      <c r="Y373" s="3" t="str">
        <f t="shared" si="78"/>
        <v/>
      </c>
      <c r="Z373" s="3" t="str">
        <f t="shared" si="79"/>
        <v/>
      </c>
      <c r="AA373" s="12" t="str">
        <f t="shared" si="80"/>
        <v/>
      </c>
      <c r="AB373" s="12" t="str">
        <f t="shared" si="81"/>
        <v/>
      </c>
      <c r="AC373" s="12" t="str">
        <f t="shared" si="82"/>
        <v/>
      </c>
      <c r="AD373" t="str">
        <f t="shared" si="83"/>
        <v/>
      </c>
      <c r="AE373" t="str">
        <f t="shared" si="84"/>
        <v/>
      </c>
      <c r="AF373" t="s">
        <v>343</v>
      </c>
    </row>
    <row r="374" spans="1:32" x14ac:dyDescent="0.25">
      <c r="A374" t="s">
        <v>1</v>
      </c>
      <c r="B374" t="s">
        <v>2</v>
      </c>
      <c r="C374" t="s">
        <v>1960</v>
      </c>
      <c r="D374" t="s">
        <v>2000</v>
      </c>
      <c r="E374" t="s">
        <v>238</v>
      </c>
      <c r="F374" s="2">
        <v>44601</v>
      </c>
      <c r="G374" t="s">
        <v>255</v>
      </c>
      <c r="H374" t="s">
        <v>175</v>
      </c>
      <c r="I374" t="s">
        <v>192</v>
      </c>
      <c r="J374" s="5">
        <v>286897.59999999998</v>
      </c>
      <c r="K374" s="5">
        <v>286897.59999999998</v>
      </c>
      <c r="L374" s="5">
        <v>286897.59999999998</v>
      </c>
      <c r="M374" s="5"/>
      <c r="N374"/>
      <c r="O374" s="38"/>
      <c r="P374" s="43"/>
      <c r="Q374" s="64"/>
      <c r="R374" s="8" t="str">
        <f t="shared" si="72"/>
        <v/>
      </c>
      <c r="S374" s="7" t="str">
        <f t="shared" si="73"/>
        <v/>
      </c>
      <c r="T374" s="9"/>
      <c r="U374" s="3" t="str">
        <f t="shared" si="74"/>
        <v/>
      </c>
      <c r="V374" s="3" t="str">
        <f t="shared" si="75"/>
        <v/>
      </c>
      <c r="W374" s="3" t="str">
        <f t="shared" si="76"/>
        <v/>
      </c>
      <c r="X374" s="83" t="str">
        <f t="shared" si="77"/>
        <v/>
      </c>
      <c r="Y374" s="3" t="str">
        <f t="shared" si="78"/>
        <v/>
      </c>
      <c r="Z374" s="3" t="str">
        <f t="shared" si="79"/>
        <v/>
      </c>
      <c r="AA374" s="12" t="str">
        <f t="shared" si="80"/>
        <v/>
      </c>
      <c r="AB374" s="12" t="str">
        <f t="shared" si="81"/>
        <v/>
      </c>
      <c r="AC374" s="12" t="str">
        <f t="shared" si="82"/>
        <v/>
      </c>
      <c r="AD374" t="str">
        <f t="shared" si="83"/>
        <v/>
      </c>
      <c r="AE374" t="str">
        <f t="shared" si="84"/>
        <v/>
      </c>
      <c r="AF374" t="s">
        <v>343</v>
      </c>
    </row>
    <row r="375" spans="1:32" x14ac:dyDescent="0.25">
      <c r="A375" t="s">
        <v>1</v>
      </c>
      <c r="B375" t="s">
        <v>2</v>
      </c>
      <c r="C375" t="s">
        <v>1960</v>
      </c>
      <c r="D375" t="s">
        <v>2000</v>
      </c>
      <c r="E375" t="s">
        <v>238</v>
      </c>
      <c r="F375" s="2">
        <v>44608</v>
      </c>
      <c r="G375" t="s">
        <v>256</v>
      </c>
      <c r="H375" t="s">
        <v>175</v>
      </c>
      <c r="I375" t="s">
        <v>192</v>
      </c>
      <c r="J375" s="5">
        <v>59838.400000000001</v>
      </c>
      <c r="K375" s="5">
        <v>59838.400000000001</v>
      </c>
      <c r="L375" s="5">
        <v>59838.400000000001</v>
      </c>
      <c r="M375" s="5"/>
      <c r="N375"/>
      <c r="O375" s="38"/>
      <c r="P375" s="43"/>
      <c r="Q375" s="64"/>
      <c r="R375" s="8" t="str">
        <f t="shared" si="72"/>
        <v/>
      </c>
      <c r="S375" s="7" t="str">
        <f t="shared" si="73"/>
        <v/>
      </c>
      <c r="T375" s="9"/>
      <c r="U375" s="3" t="str">
        <f t="shared" si="74"/>
        <v/>
      </c>
      <c r="V375" s="3" t="str">
        <f t="shared" si="75"/>
        <v/>
      </c>
      <c r="W375" s="3" t="str">
        <f t="shared" si="76"/>
        <v/>
      </c>
      <c r="X375" s="83" t="str">
        <f t="shared" si="77"/>
        <v/>
      </c>
      <c r="Y375" s="3" t="str">
        <f t="shared" si="78"/>
        <v/>
      </c>
      <c r="Z375" s="3" t="str">
        <f t="shared" si="79"/>
        <v/>
      </c>
      <c r="AA375" s="12" t="str">
        <f t="shared" si="80"/>
        <v/>
      </c>
      <c r="AB375" s="12" t="str">
        <f t="shared" si="81"/>
        <v/>
      </c>
      <c r="AC375" s="12" t="str">
        <f t="shared" si="82"/>
        <v/>
      </c>
      <c r="AD375" t="str">
        <f t="shared" si="83"/>
        <v/>
      </c>
      <c r="AE375" t="str">
        <f t="shared" si="84"/>
        <v/>
      </c>
      <c r="AF375" t="s">
        <v>343</v>
      </c>
    </row>
    <row r="376" spans="1:32" x14ac:dyDescent="0.25">
      <c r="A376" t="s">
        <v>1</v>
      </c>
      <c r="B376" t="s">
        <v>2</v>
      </c>
      <c r="C376" t="s">
        <v>1960</v>
      </c>
      <c r="D376" t="s">
        <v>2000</v>
      </c>
      <c r="E376" t="s">
        <v>238</v>
      </c>
      <c r="F376" s="2">
        <v>44609</v>
      </c>
      <c r="G376" t="s">
        <v>257</v>
      </c>
      <c r="H376" t="s">
        <v>175</v>
      </c>
      <c r="I376" t="s">
        <v>192</v>
      </c>
      <c r="J376" s="5">
        <v>221167.2</v>
      </c>
      <c r="K376" s="5">
        <v>221167.2</v>
      </c>
      <c r="L376" s="5">
        <v>221167.2</v>
      </c>
      <c r="M376" s="5"/>
      <c r="N376"/>
      <c r="O376" s="38"/>
      <c r="P376" s="43"/>
      <c r="Q376" s="64"/>
      <c r="R376" s="8" t="str">
        <f t="shared" si="72"/>
        <v/>
      </c>
      <c r="S376" s="7" t="str">
        <f t="shared" si="73"/>
        <v/>
      </c>
      <c r="T376" s="9"/>
      <c r="U376" s="3" t="str">
        <f t="shared" si="74"/>
        <v/>
      </c>
      <c r="V376" s="3" t="str">
        <f t="shared" si="75"/>
        <v/>
      </c>
      <c r="W376" s="3" t="str">
        <f t="shared" si="76"/>
        <v/>
      </c>
      <c r="X376" s="83" t="str">
        <f t="shared" si="77"/>
        <v/>
      </c>
      <c r="Y376" s="3" t="str">
        <f t="shared" si="78"/>
        <v/>
      </c>
      <c r="Z376" s="3" t="str">
        <f t="shared" si="79"/>
        <v/>
      </c>
      <c r="AA376" s="12" t="str">
        <f t="shared" si="80"/>
        <v/>
      </c>
      <c r="AB376" s="12" t="str">
        <f t="shared" si="81"/>
        <v/>
      </c>
      <c r="AC376" s="12" t="str">
        <f t="shared" si="82"/>
        <v/>
      </c>
      <c r="AD376" t="str">
        <f t="shared" si="83"/>
        <v/>
      </c>
      <c r="AE376" t="str">
        <f t="shared" si="84"/>
        <v/>
      </c>
      <c r="AF376" t="s">
        <v>343</v>
      </c>
    </row>
    <row r="377" spans="1:32" x14ac:dyDescent="0.25">
      <c r="A377" t="s">
        <v>1</v>
      </c>
      <c r="B377" t="s">
        <v>2</v>
      </c>
      <c r="C377" t="s">
        <v>1960</v>
      </c>
      <c r="D377" t="s">
        <v>2000</v>
      </c>
      <c r="E377" t="s">
        <v>238</v>
      </c>
      <c r="F377" s="2">
        <v>44610</v>
      </c>
      <c r="G377" t="s">
        <v>258</v>
      </c>
      <c r="H377" t="s">
        <v>175</v>
      </c>
      <c r="I377" t="s">
        <v>192</v>
      </c>
      <c r="J377" s="5">
        <v>64786.85</v>
      </c>
      <c r="K377" s="5">
        <v>64786.85</v>
      </c>
      <c r="L377" s="5">
        <v>64786.85</v>
      </c>
      <c r="M377" s="5"/>
      <c r="N377"/>
      <c r="O377" s="38"/>
      <c r="P377" s="43"/>
      <c r="Q377" s="64"/>
      <c r="R377" s="8" t="str">
        <f t="shared" si="72"/>
        <v/>
      </c>
      <c r="S377" s="7" t="str">
        <f t="shared" si="73"/>
        <v/>
      </c>
      <c r="T377" s="9"/>
      <c r="U377" s="3" t="str">
        <f t="shared" si="74"/>
        <v/>
      </c>
      <c r="V377" s="3" t="str">
        <f t="shared" si="75"/>
        <v/>
      </c>
      <c r="W377" s="3" t="str">
        <f t="shared" si="76"/>
        <v/>
      </c>
      <c r="X377" s="83" t="str">
        <f t="shared" si="77"/>
        <v/>
      </c>
      <c r="Y377" s="3" t="str">
        <f t="shared" si="78"/>
        <v/>
      </c>
      <c r="Z377" s="3" t="str">
        <f t="shared" si="79"/>
        <v/>
      </c>
      <c r="AA377" s="12" t="str">
        <f t="shared" si="80"/>
        <v/>
      </c>
      <c r="AB377" s="12" t="str">
        <f t="shared" si="81"/>
        <v/>
      </c>
      <c r="AC377" s="12" t="str">
        <f t="shared" si="82"/>
        <v/>
      </c>
      <c r="AD377" t="str">
        <f t="shared" si="83"/>
        <v/>
      </c>
      <c r="AE377" t="str">
        <f t="shared" si="84"/>
        <v/>
      </c>
      <c r="AF377" t="s">
        <v>343</v>
      </c>
    </row>
    <row r="378" spans="1:32" x14ac:dyDescent="0.25">
      <c r="A378" t="s">
        <v>1</v>
      </c>
      <c r="B378" t="s">
        <v>2</v>
      </c>
      <c r="C378" t="s">
        <v>1960</v>
      </c>
      <c r="D378" t="s">
        <v>2000</v>
      </c>
      <c r="E378" t="s">
        <v>238</v>
      </c>
      <c r="F378" s="2">
        <v>44615</v>
      </c>
      <c r="G378" t="s">
        <v>259</v>
      </c>
      <c r="H378" t="s">
        <v>175</v>
      </c>
      <c r="I378" t="s">
        <v>192</v>
      </c>
      <c r="J378" s="5">
        <v>16471.37</v>
      </c>
      <c r="K378" s="5">
        <v>16471.37</v>
      </c>
      <c r="L378" s="5">
        <v>16471.37</v>
      </c>
      <c r="M378" s="5"/>
      <c r="N378"/>
      <c r="O378" s="38"/>
      <c r="P378" s="43"/>
      <c r="Q378" s="64"/>
      <c r="R378" s="8" t="str">
        <f t="shared" si="72"/>
        <v/>
      </c>
      <c r="S378" s="7" t="str">
        <f t="shared" si="73"/>
        <v/>
      </c>
      <c r="T378" s="9"/>
      <c r="U378" s="3" t="str">
        <f t="shared" si="74"/>
        <v/>
      </c>
      <c r="V378" s="3" t="str">
        <f t="shared" si="75"/>
        <v/>
      </c>
      <c r="W378" s="3" t="str">
        <f t="shared" si="76"/>
        <v/>
      </c>
      <c r="X378" s="83" t="str">
        <f t="shared" si="77"/>
        <v/>
      </c>
      <c r="Y378" s="3" t="str">
        <f t="shared" si="78"/>
        <v/>
      </c>
      <c r="Z378" s="3" t="str">
        <f t="shared" si="79"/>
        <v/>
      </c>
      <c r="AA378" s="12" t="str">
        <f t="shared" si="80"/>
        <v/>
      </c>
      <c r="AB378" s="12" t="str">
        <f t="shared" si="81"/>
        <v/>
      </c>
      <c r="AC378" s="12" t="str">
        <f t="shared" si="82"/>
        <v/>
      </c>
      <c r="AD378" t="str">
        <f t="shared" si="83"/>
        <v/>
      </c>
      <c r="AE378" t="str">
        <f t="shared" si="84"/>
        <v/>
      </c>
      <c r="AF378" t="s">
        <v>343</v>
      </c>
    </row>
    <row r="379" spans="1:32" x14ac:dyDescent="0.25">
      <c r="A379" t="s">
        <v>1</v>
      </c>
      <c r="B379" t="s">
        <v>2</v>
      </c>
      <c r="C379" t="s">
        <v>1960</v>
      </c>
      <c r="D379" t="s">
        <v>2000</v>
      </c>
      <c r="E379" t="s">
        <v>238</v>
      </c>
      <c r="F379" s="2">
        <v>44615</v>
      </c>
      <c r="G379" t="s">
        <v>260</v>
      </c>
      <c r="H379" t="s">
        <v>175</v>
      </c>
      <c r="I379" t="s">
        <v>192</v>
      </c>
      <c r="J379" s="5">
        <v>155716</v>
      </c>
      <c r="K379" s="5">
        <v>155716</v>
      </c>
      <c r="L379" s="5">
        <v>155716</v>
      </c>
      <c r="M379" s="5"/>
      <c r="N379"/>
      <c r="O379" s="38"/>
      <c r="P379" s="43"/>
      <c r="Q379" s="64"/>
      <c r="R379" s="8" t="str">
        <f t="shared" si="72"/>
        <v/>
      </c>
      <c r="S379" s="7" t="str">
        <f t="shared" si="73"/>
        <v/>
      </c>
      <c r="T379" s="9"/>
      <c r="U379" s="3" t="str">
        <f t="shared" si="74"/>
        <v/>
      </c>
      <c r="V379" s="3" t="str">
        <f t="shared" si="75"/>
        <v/>
      </c>
      <c r="W379" s="3" t="str">
        <f t="shared" si="76"/>
        <v/>
      </c>
      <c r="X379" s="83" t="str">
        <f t="shared" si="77"/>
        <v/>
      </c>
      <c r="Y379" s="3" t="str">
        <f t="shared" si="78"/>
        <v/>
      </c>
      <c r="Z379" s="3" t="str">
        <f t="shared" si="79"/>
        <v/>
      </c>
      <c r="AA379" s="12" t="str">
        <f t="shared" si="80"/>
        <v/>
      </c>
      <c r="AB379" s="12" t="str">
        <f t="shared" si="81"/>
        <v/>
      </c>
      <c r="AC379" s="12" t="str">
        <f t="shared" si="82"/>
        <v/>
      </c>
      <c r="AD379" t="str">
        <f t="shared" si="83"/>
        <v/>
      </c>
      <c r="AE379" t="str">
        <f t="shared" si="84"/>
        <v/>
      </c>
      <c r="AF379" t="s">
        <v>343</v>
      </c>
    </row>
    <row r="380" spans="1:32" x14ac:dyDescent="0.25">
      <c r="A380" t="s">
        <v>1</v>
      </c>
      <c r="B380" t="s">
        <v>2</v>
      </c>
      <c r="C380" t="s">
        <v>1960</v>
      </c>
      <c r="D380" t="s">
        <v>2000</v>
      </c>
      <c r="E380" t="s">
        <v>238</v>
      </c>
      <c r="F380" s="2">
        <v>44616</v>
      </c>
      <c r="G380" t="s">
        <v>261</v>
      </c>
      <c r="H380" t="s">
        <v>175</v>
      </c>
      <c r="I380" t="s">
        <v>192</v>
      </c>
      <c r="J380" s="5">
        <v>235306.4</v>
      </c>
      <c r="K380" s="5">
        <v>235306.4</v>
      </c>
      <c r="L380" s="5">
        <v>235306.4</v>
      </c>
      <c r="M380" s="5"/>
      <c r="N380"/>
      <c r="O380" s="38"/>
      <c r="P380" s="43"/>
      <c r="Q380" s="64"/>
      <c r="R380" s="8" t="str">
        <f t="shared" si="72"/>
        <v/>
      </c>
      <c r="S380" s="7" t="str">
        <f t="shared" si="73"/>
        <v/>
      </c>
      <c r="T380" s="9"/>
      <c r="U380" s="3" t="str">
        <f t="shared" si="74"/>
        <v/>
      </c>
      <c r="V380" s="3" t="str">
        <f t="shared" si="75"/>
        <v/>
      </c>
      <c r="W380" s="3" t="str">
        <f t="shared" si="76"/>
        <v/>
      </c>
      <c r="X380" s="83" t="str">
        <f t="shared" si="77"/>
        <v/>
      </c>
      <c r="Y380" s="3" t="str">
        <f t="shared" si="78"/>
        <v/>
      </c>
      <c r="Z380" s="3" t="str">
        <f t="shared" si="79"/>
        <v/>
      </c>
      <c r="AA380" s="12" t="str">
        <f t="shared" si="80"/>
        <v/>
      </c>
      <c r="AB380" s="12" t="str">
        <f t="shared" si="81"/>
        <v/>
      </c>
      <c r="AC380" s="12" t="str">
        <f t="shared" si="82"/>
        <v/>
      </c>
      <c r="AD380" t="str">
        <f t="shared" si="83"/>
        <v/>
      </c>
      <c r="AE380" t="str">
        <f t="shared" si="84"/>
        <v/>
      </c>
      <c r="AF380" t="s">
        <v>343</v>
      </c>
    </row>
    <row r="381" spans="1:32" x14ac:dyDescent="0.25">
      <c r="A381" t="s">
        <v>1</v>
      </c>
      <c r="B381" t="s">
        <v>2</v>
      </c>
      <c r="C381" t="s">
        <v>1960</v>
      </c>
      <c r="D381" t="s">
        <v>2000</v>
      </c>
      <c r="E381" t="s">
        <v>238</v>
      </c>
      <c r="F381" s="2">
        <v>44622</v>
      </c>
      <c r="G381" t="s">
        <v>262</v>
      </c>
      <c r="H381" t="s">
        <v>175</v>
      </c>
      <c r="I381" t="s">
        <v>192</v>
      </c>
      <c r="J381" s="5">
        <v>135420.79999999999</v>
      </c>
      <c r="K381" s="5">
        <v>135420.79999999999</v>
      </c>
      <c r="L381" s="5">
        <v>135420.79999999999</v>
      </c>
      <c r="M381" s="5"/>
      <c r="N381"/>
      <c r="O381" s="38"/>
      <c r="P381" s="43"/>
      <c r="Q381" s="64"/>
      <c r="R381" s="8" t="str">
        <f t="shared" si="72"/>
        <v/>
      </c>
      <c r="S381" s="7" t="str">
        <f t="shared" si="73"/>
        <v/>
      </c>
      <c r="T381" s="9"/>
      <c r="U381" s="3" t="str">
        <f t="shared" si="74"/>
        <v/>
      </c>
      <c r="V381" s="3" t="str">
        <f t="shared" si="75"/>
        <v/>
      </c>
      <c r="W381" s="3" t="str">
        <f t="shared" si="76"/>
        <v/>
      </c>
      <c r="X381" s="83" t="str">
        <f t="shared" si="77"/>
        <v/>
      </c>
      <c r="Y381" s="3" t="str">
        <f t="shared" si="78"/>
        <v/>
      </c>
      <c r="Z381" s="3" t="str">
        <f t="shared" si="79"/>
        <v/>
      </c>
      <c r="AA381" s="12" t="str">
        <f t="shared" si="80"/>
        <v/>
      </c>
      <c r="AB381" s="12" t="str">
        <f t="shared" si="81"/>
        <v/>
      </c>
      <c r="AC381" s="12" t="str">
        <f t="shared" si="82"/>
        <v/>
      </c>
      <c r="AD381" t="str">
        <f t="shared" si="83"/>
        <v/>
      </c>
      <c r="AE381" t="str">
        <f t="shared" si="84"/>
        <v/>
      </c>
      <c r="AF381" t="s">
        <v>343</v>
      </c>
    </row>
    <row r="382" spans="1:32" x14ac:dyDescent="0.25">
      <c r="A382" t="s">
        <v>1</v>
      </c>
      <c r="B382" t="s">
        <v>2</v>
      </c>
      <c r="C382" t="s">
        <v>1960</v>
      </c>
      <c r="D382" t="s">
        <v>2000</v>
      </c>
      <c r="E382" t="s">
        <v>238</v>
      </c>
      <c r="F382" s="2">
        <v>44623</v>
      </c>
      <c r="G382" t="s">
        <v>263</v>
      </c>
      <c r="H382" t="s">
        <v>175</v>
      </c>
      <c r="I382" t="s">
        <v>192</v>
      </c>
      <c r="J382" s="5">
        <v>254821.6</v>
      </c>
      <c r="K382" s="5">
        <v>254821.6</v>
      </c>
      <c r="L382" s="5">
        <v>254821.6</v>
      </c>
      <c r="M382" s="5"/>
      <c r="N382"/>
      <c r="O382" s="38"/>
      <c r="P382" s="43"/>
      <c r="Q382" s="64"/>
      <c r="R382" s="8" t="str">
        <f t="shared" si="72"/>
        <v/>
      </c>
      <c r="S382" s="7" t="str">
        <f t="shared" si="73"/>
        <v/>
      </c>
      <c r="T382" s="9"/>
      <c r="U382" s="3" t="str">
        <f t="shared" si="74"/>
        <v/>
      </c>
      <c r="V382" s="3" t="str">
        <f t="shared" si="75"/>
        <v/>
      </c>
      <c r="W382" s="3" t="str">
        <f t="shared" si="76"/>
        <v/>
      </c>
      <c r="X382" s="83" t="str">
        <f t="shared" si="77"/>
        <v/>
      </c>
      <c r="Y382" s="3" t="str">
        <f t="shared" si="78"/>
        <v/>
      </c>
      <c r="Z382" s="3" t="str">
        <f t="shared" si="79"/>
        <v/>
      </c>
      <c r="AA382" s="12" t="str">
        <f t="shared" si="80"/>
        <v/>
      </c>
      <c r="AB382" s="12" t="str">
        <f t="shared" si="81"/>
        <v/>
      </c>
      <c r="AC382" s="12" t="str">
        <f t="shared" si="82"/>
        <v/>
      </c>
      <c r="AD382" t="str">
        <f t="shared" si="83"/>
        <v/>
      </c>
      <c r="AE382" t="str">
        <f t="shared" si="84"/>
        <v/>
      </c>
      <c r="AF382" t="s">
        <v>343</v>
      </c>
    </row>
    <row r="383" spans="1:32" x14ac:dyDescent="0.25">
      <c r="A383" t="s">
        <v>1</v>
      </c>
      <c r="B383" t="s">
        <v>2</v>
      </c>
      <c r="C383" t="s">
        <v>1960</v>
      </c>
      <c r="D383" t="s">
        <v>2000</v>
      </c>
      <c r="E383" t="s">
        <v>238</v>
      </c>
      <c r="F383" s="2">
        <v>44629</v>
      </c>
      <c r="G383" t="s">
        <v>264</v>
      </c>
      <c r="H383" t="s">
        <v>175</v>
      </c>
      <c r="I383" t="s">
        <v>192</v>
      </c>
      <c r="J383" s="5">
        <v>177372</v>
      </c>
      <c r="K383" s="5">
        <v>144099.07999999999</v>
      </c>
      <c r="L383" s="5">
        <v>177372</v>
      </c>
      <c r="M383" s="5"/>
      <c r="N383"/>
      <c r="O383" s="38"/>
      <c r="P383" s="43"/>
      <c r="Q383" s="64"/>
      <c r="R383" s="8" t="str">
        <f t="shared" si="72"/>
        <v/>
      </c>
      <c r="S383" s="7" t="str">
        <f t="shared" si="73"/>
        <v/>
      </c>
      <c r="T383" s="9"/>
      <c r="U383" s="3" t="str">
        <f t="shared" si="74"/>
        <v/>
      </c>
      <c r="V383" s="3" t="str">
        <f t="shared" si="75"/>
        <v/>
      </c>
      <c r="W383" s="3" t="str">
        <f t="shared" si="76"/>
        <v/>
      </c>
      <c r="X383" s="83" t="str">
        <f t="shared" si="77"/>
        <v/>
      </c>
      <c r="Y383" s="3" t="str">
        <f t="shared" si="78"/>
        <v/>
      </c>
      <c r="Z383" s="3" t="str">
        <f t="shared" si="79"/>
        <v/>
      </c>
      <c r="AA383" s="12" t="str">
        <f t="shared" si="80"/>
        <v/>
      </c>
      <c r="AB383" s="12" t="str">
        <f t="shared" si="81"/>
        <v/>
      </c>
      <c r="AC383" s="12" t="str">
        <f t="shared" si="82"/>
        <v/>
      </c>
      <c r="AD383" t="str">
        <f t="shared" si="83"/>
        <v/>
      </c>
      <c r="AE383" t="str">
        <f t="shared" si="84"/>
        <v/>
      </c>
      <c r="AF383" t="s">
        <v>343</v>
      </c>
    </row>
    <row r="384" spans="1:32" x14ac:dyDescent="0.25">
      <c r="A384" t="s">
        <v>1</v>
      </c>
      <c r="B384" t="s">
        <v>2</v>
      </c>
      <c r="C384" t="s">
        <v>1960</v>
      </c>
      <c r="D384" t="s">
        <v>2000</v>
      </c>
      <c r="E384" t="s">
        <v>238</v>
      </c>
      <c r="F384" s="2">
        <v>44630</v>
      </c>
      <c r="G384" t="s">
        <v>265</v>
      </c>
      <c r="H384" t="s">
        <v>175</v>
      </c>
      <c r="I384" t="s">
        <v>192</v>
      </c>
      <c r="J384" s="5">
        <v>104392.8</v>
      </c>
      <c r="K384" s="5">
        <v>104392.8</v>
      </c>
      <c r="L384" s="5">
        <v>104392.8</v>
      </c>
      <c r="M384" s="5"/>
      <c r="N384"/>
      <c r="O384" s="38"/>
      <c r="P384" s="43"/>
      <c r="Q384" s="64"/>
      <c r="R384" s="8" t="str">
        <f t="shared" si="72"/>
        <v/>
      </c>
      <c r="S384" s="7" t="str">
        <f t="shared" si="73"/>
        <v/>
      </c>
      <c r="T384" s="9"/>
      <c r="U384" s="3" t="str">
        <f t="shared" si="74"/>
        <v/>
      </c>
      <c r="V384" s="3" t="str">
        <f t="shared" si="75"/>
        <v/>
      </c>
      <c r="W384" s="3" t="str">
        <f t="shared" si="76"/>
        <v/>
      </c>
      <c r="X384" s="83" t="str">
        <f t="shared" si="77"/>
        <v/>
      </c>
      <c r="Y384" s="3" t="str">
        <f t="shared" si="78"/>
        <v/>
      </c>
      <c r="Z384" s="3" t="str">
        <f t="shared" si="79"/>
        <v/>
      </c>
      <c r="AA384" s="12" t="str">
        <f t="shared" si="80"/>
        <v/>
      </c>
      <c r="AB384" s="12" t="str">
        <f t="shared" si="81"/>
        <v/>
      </c>
      <c r="AC384" s="12" t="str">
        <f t="shared" si="82"/>
        <v/>
      </c>
      <c r="AD384" t="str">
        <f t="shared" si="83"/>
        <v/>
      </c>
      <c r="AE384" t="str">
        <f t="shared" si="84"/>
        <v/>
      </c>
      <c r="AF384" t="s">
        <v>343</v>
      </c>
    </row>
    <row r="385" spans="1:32" x14ac:dyDescent="0.25">
      <c r="A385" t="s">
        <v>1</v>
      </c>
      <c r="B385" t="s">
        <v>2</v>
      </c>
      <c r="C385" t="s">
        <v>1960</v>
      </c>
      <c r="D385" t="s">
        <v>2000</v>
      </c>
      <c r="E385" t="s">
        <v>238</v>
      </c>
      <c r="F385" s="2">
        <v>44636</v>
      </c>
      <c r="G385" t="s">
        <v>266</v>
      </c>
      <c r="H385" t="s">
        <v>175</v>
      </c>
      <c r="I385" t="s">
        <v>192</v>
      </c>
      <c r="J385" s="5">
        <v>133128</v>
      </c>
      <c r="K385" s="5">
        <v>133128</v>
      </c>
      <c r="L385" s="5">
        <v>133128</v>
      </c>
      <c r="M385" s="5"/>
      <c r="N385"/>
      <c r="O385" s="38"/>
      <c r="P385" s="43"/>
      <c r="Q385" s="64"/>
      <c r="R385" s="8" t="str">
        <f t="shared" si="72"/>
        <v/>
      </c>
      <c r="S385" s="7" t="str">
        <f t="shared" si="73"/>
        <v/>
      </c>
      <c r="T385" s="9"/>
      <c r="U385" s="3" t="str">
        <f t="shared" si="74"/>
        <v/>
      </c>
      <c r="V385" s="3" t="str">
        <f t="shared" si="75"/>
        <v/>
      </c>
      <c r="W385" s="3" t="str">
        <f t="shared" si="76"/>
        <v/>
      </c>
      <c r="X385" s="83" t="str">
        <f t="shared" si="77"/>
        <v/>
      </c>
      <c r="Y385" s="3" t="str">
        <f t="shared" si="78"/>
        <v/>
      </c>
      <c r="Z385" s="3" t="str">
        <f t="shared" si="79"/>
        <v/>
      </c>
      <c r="AA385" s="12" t="str">
        <f t="shared" si="80"/>
        <v/>
      </c>
      <c r="AB385" s="12" t="str">
        <f t="shared" si="81"/>
        <v/>
      </c>
      <c r="AC385" s="12" t="str">
        <f t="shared" si="82"/>
        <v/>
      </c>
      <c r="AD385" t="str">
        <f t="shared" si="83"/>
        <v/>
      </c>
      <c r="AE385" t="str">
        <f t="shared" si="84"/>
        <v/>
      </c>
      <c r="AF385" t="s">
        <v>343</v>
      </c>
    </row>
    <row r="386" spans="1:32" x14ac:dyDescent="0.25">
      <c r="A386" t="s">
        <v>1</v>
      </c>
      <c r="B386" t="s">
        <v>2</v>
      </c>
      <c r="C386" t="s">
        <v>1960</v>
      </c>
      <c r="D386" t="s">
        <v>2000</v>
      </c>
      <c r="E386" t="s">
        <v>238</v>
      </c>
      <c r="F386" s="2">
        <v>44636</v>
      </c>
      <c r="G386" t="s">
        <v>267</v>
      </c>
      <c r="H386" t="s">
        <v>175</v>
      </c>
      <c r="I386" t="s">
        <v>192</v>
      </c>
      <c r="J386" s="5">
        <v>153395.20000000001</v>
      </c>
      <c r="K386" s="5">
        <v>153395.20000000001</v>
      </c>
      <c r="L386" s="5">
        <v>153395.20000000001</v>
      </c>
      <c r="M386" s="5"/>
      <c r="N386"/>
      <c r="O386" s="38"/>
      <c r="P386" s="43"/>
      <c r="Q386" s="64"/>
      <c r="R386" s="8" t="str">
        <f t="shared" si="72"/>
        <v/>
      </c>
      <c r="S386" s="7" t="str">
        <f t="shared" si="73"/>
        <v/>
      </c>
      <c r="T386" s="9"/>
      <c r="U386" s="3" t="str">
        <f t="shared" si="74"/>
        <v/>
      </c>
      <c r="V386" s="3" t="str">
        <f t="shared" si="75"/>
        <v/>
      </c>
      <c r="W386" s="3" t="str">
        <f t="shared" si="76"/>
        <v/>
      </c>
      <c r="X386" s="83" t="str">
        <f t="shared" si="77"/>
        <v/>
      </c>
      <c r="Y386" s="3" t="str">
        <f t="shared" si="78"/>
        <v/>
      </c>
      <c r="Z386" s="3" t="str">
        <f t="shared" si="79"/>
        <v/>
      </c>
      <c r="AA386" s="12" t="str">
        <f t="shared" si="80"/>
        <v/>
      </c>
      <c r="AB386" s="12" t="str">
        <f t="shared" si="81"/>
        <v/>
      </c>
      <c r="AC386" s="12" t="str">
        <f t="shared" si="82"/>
        <v/>
      </c>
      <c r="AD386" t="str">
        <f t="shared" si="83"/>
        <v/>
      </c>
      <c r="AE386" t="str">
        <f t="shared" si="84"/>
        <v/>
      </c>
      <c r="AF386" t="s">
        <v>343</v>
      </c>
    </row>
    <row r="387" spans="1:32" x14ac:dyDescent="0.25">
      <c r="A387" t="s">
        <v>1</v>
      </c>
      <c r="B387" t="s">
        <v>2</v>
      </c>
      <c r="C387" t="s">
        <v>1960</v>
      </c>
      <c r="D387" t="s">
        <v>2000</v>
      </c>
      <c r="E387" t="s">
        <v>238</v>
      </c>
      <c r="F387" s="2">
        <v>44637</v>
      </c>
      <c r="G387" t="s">
        <v>268</v>
      </c>
      <c r="H387" t="s">
        <v>175</v>
      </c>
      <c r="I387" t="s">
        <v>192</v>
      </c>
      <c r="J387" s="5">
        <v>84000</v>
      </c>
      <c r="K387" s="5">
        <v>84000</v>
      </c>
      <c r="L387" s="5">
        <v>84000</v>
      </c>
      <c r="M387" s="5"/>
      <c r="N387"/>
      <c r="O387" s="38"/>
      <c r="P387" s="43"/>
      <c r="Q387" s="64"/>
      <c r="R387" s="8" t="str">
        <f t="shared" si="72"/>
        <v/>
      </c>
      <c r="S387" s="7" t="str">
        <f t="shared" si="73"/>
        <v/>
      </c>
      <c r="T387" s="9"/>
      <c r="U387" s="3" t="str">
        <f t="shared" si="74"/>
        <v/>
      </c>
      <c r="V387" s="3" t="str">
        <f t="shared" si="75"/>
        <v/>
      </c>
      <c r="W387" s="3" t="str">
        <f t="shared" si="76"/>
        <v/>
      </c>
      <c r="X387" s="83" t="str">
        <f t="shared" si="77"/>
        <v/>
      </c>
      <c r="Y387" s="3" t="str">
        <f t="shared" si="78"/>
        <v/>
      </c>
      <c r="Z387" s="3" t="str">
        <f t="shared" si="79"/>
        <v/>
      </c>
      <c r="AA387" s="12" t="str">
        <f t="shared" si="80"/>
        <v/>
      </c>
      <c r="AB387" s="12" t="str">
        <f t="shared" si="81"/>
        <v/>
      </c>
      <c r="AC387" s="12" t="str">
        <f t="shared" si="82"/>
        <v/>
      </c>
      <c r="AD387" t="str">
        <f t="shared" si="83"/>
        <v/>
      </c>
      <c r="AE387" t="str">
        <f t="shared" si="84"/>
        <v/>
      </c>
      <c r="AF387" t="s">
        <v>343</v>
      </c>
    </row>
    <row r="388" spans="1:32" x14ac:dyDescent="0.25">
      <c r="A388" t="s">
        <v>1</v>
      </c>
      <c r="B388" t="s">
        <v>2</v>
      </c>
      <c r="C388" t="s">
        <v>1960</v>
      </c>
      <c r="D388" t="s">
        <v>2000</v>
      </c>
      <c r="E388" t="s">
        <v>238</v>
      </c>
      <c r="F388" s="2">
        <v>44637</v>
      </c>
      <c r="G388" t="s">
        <v>269</v>
      </c>
      <c r="H388" t="s">
        <v>175</v>
      </c>
      <c r="I388" t="s">
        <v>192</v>
      </c>
      <c r="J388" s="5">
        <v>39996.400000000001</v>
      </c>
      <c r="K388" s="5">
        <v>39996.400000000001</v>
      </c>
      <c r="L388" s="5">
        <v>39996.400000000001</v>
      </c>
      <c r="M388" s="5"/>
      <c r="N388"/>
      <c r="O388" s="38"/>
      <c r="P388" s="43"/>
      <c r="Q388" s="64"/>
      <c r="R388" s="8" t="str">
        <f t="shared" si="72"/>
        <v/>
      </c>
      <c r="S388" s="7" t="str">
        <f t="shared" si="73"/>
        <v/>
      </c>
      <c r="T388" s="9"/>
      <c r="U388" s="3" t="str">
        <f t="shared" si="74"/>
        <v/>
      </c>
      <c r="V388" s="3" t="str">
        <f t="shared" si="75"/>
        <v/>
      </c>
      <c r="W388" s="3" t="str">
        <f t="shared" si="76"/>
        <v/>
      </c>
      <c r="X388" s="83" t="str">
        <f t="shared" si="77"/>
        <v/>
      </c>
      <c r="Y388" s="3" t="str">
        <f t="shared" si="78"/>
        <v/>
      </c>
      <c r="Z388" s="3" t="str">
        <f t="shared" si="79"/>
        <v/>
      </c>
      <c r="AA388" s="12" t="str">
        <f t="shared" si="80"/>
        <v/>
      </c>
      <c r="AB388" s="12" t="str">
        <f t="shared" si="81"/>
        <v/>
      </c>
      <c r="AC388" s="12" t="str">
        <f t="shared" si="82"/>
        <v/>
      </c>
      <c r="AD388" t="str">
        <f t="shared" si="83"/>
        <v/>
      </c>
      <c r="AE388" t="str">
        <f t="shared" si="84"/>
        <v/>
      </c>
      <c r="AF388" t="s">
        <v>343</v>
      </c>
    </row>
    <row r="389" spans="1:32" x14ac:dyDescent="0.25">
      <c r="A389" t="s">
        <v>1</v>
      </c>
      <c r="B389" t="s">
        <v>2</v>
      </c>
      <c r="C389" t="s">
        <v>1960</v>
      </c>
      <c r="D389" t="s">
        <v>2000</v>
      </c>
      <c r="E389" t="s">
        <v>238</v>
      </c>
      <c r="F389" s="2">
        <v>44644</v>
      </c>
      <c r="G389" t="s">
        <v>209</v>
      </c>
      <c r="H389" t="s">
        <v>175</v>
      </c>
      <c r="I389" t="s">
        <v>192</v>
      </c>
      <c r="J389" s="5">
        <v>205004.79999999999</v>
      </c>
      <c r="K389" s="5">
        <v>205004.79999999999</v>
      </c>
      <c r="L389" s="5">
        <v>205004.79999999999</v>
      </c>
      <c r="M389" s="5"/>
      <c r="N389"/>
      <c r="O389" s="38"/>
      <c r="P389" s="43"/>
      <c r="Q389" s="64"/>
      <c r="R389" s="8" t="str">
        <f t="shared" si="72"/>
        <v/>
      </c>
      <c r="S389" s="7" t="str">
        <f t="shared" si="73"/>
        <v/>
      </c>
      <c r="T389" s="9"/>
      <c r="U389" s="3" t="str">
        <f t="shared" si="74"/>
        <v/>
      </c>
      <c r="V389" s="3" t="str">
        <f t="shared" si="75"/>
        <v/>
      </c>
      <c r="W389" s="3" t="str">
        <f t="shared" si="76"/>
        <v/>
      </c>
      <c r="X389" s="83" t="str">
        <f t="shared" si="77"/>
        <v/>
      </c>
      <c r="Y389" s="3" t="str">
        <f t="shared" si="78"/>
        <v/>
      </c>
      <c r="Z389" s="3" t="str">
        <f t="shared" si="79"/>
        <v/>
      </c>
      <c r="AA389" s="12" t="str">
        <f t="shared" si="80"/>
        <v/>
      </c>
      <c r="AB389" s="12" t="str">
        <f t="shared" si="81"/>
        <v/>
      </c>
      <c r="AC389" s="12" t="str">
        <f t="shared" si="82"/>
        <v/>
      </c>
      <c r="AD389" t="str">
        <f t="shared" si="83"/>
        <v/>
      </c>
      <c r="AE389" t="str">
        <f t="shared" si="84"/>
        <v/>
      </c>
      <c r="AF389" t="s">
        <v>343</v>
      </c>
    </row>
    <row r="390" spans="1:32" x14ac:dyDescent="0.25">
      <c r="A390" t="s">
        <v>1</v>
      </c>
      <c r="B390" t="s">
        <v>2</v>
      </c>
      <c r="C390" t="s">
        <v>1960</v>
      </c>
      <c r="D390" t="s">
        <v>2000</v>
      </c>
      <c r="E390" t="s">
        <v>238</v>
      </c>
      <c r="F390" s="2">
        <v>44644</v>
      </c>
      <c r="G390" t="s">
        <v>270</v>
      </c>
      <c r="H390" t="s">
        <v>175</v>
      </c>
      <c r="I390" t="s">
        <v>192</v>
      </c>
      <c r="J390" s="5">
        <v>171676.79999999999</v>
      </c>
      <c r="K390" s="5">
        <v>171676.79999999999</v>
      </c>
      <c r="L390" s="5">
        <v>171676.79999999999</v>
      </c>
      <c r="M390" s="5"/>
      <c r="N390"/>
      <c r="O390" s="38"/>
      <c r="P390" s="43"/>
      <c r="Q390" s="64"/>
      <c r="R390" s="8" t="str">
        <f t="shared" si="72"/>
        <v/>
      </c>
      <c r="S390" s="7" t="str">
        <f t="shared" si="73"/>
        <v/>
      </c>
      <c r="T390" s="9"/>
      <c r="U390" s="3" t="str">
        <f t="shared" si="74"/>
        <v/>
      </c>
      <c r="V390" s="3" t="str">
        <f t="shared" si="75"/>
        <v/>
      </c>
      <c r="W390" s="3" t="str">
        <f t="shared" si="76"/>
        <v/>
      </c>
      <c r="X390" s="83" t="str">
        <f t="shared" si="77"/>
        <v/>
      </c>
      <c r="Y390" s="3" t="str">
        <f t="shared" si="78"/>
        <v/>
      </c>
      <c r="Z390" s="3" t="str">
        <f t="shared" si="79"/>
        <v/>
      </c>
      <c r="AA390" s="12" t="str">
        <f t="shared" si="80"/>
        <v/>
      </c>
      <c r="AB390" s="12" t="str">
        <f t="shared" si="81"/>
        <v/>
      </c>
      <c r="AC390" s="12" t="str">
        <f t="shared" si="82"/>
        <v/>
      </c>
      <c r="AD390" t="str">
        <f t="shared" si="83"/>
        <v/>
      </c>
      <c r="AE390" t="str">
        <f t="shared" si="84"/>
        <v/>
      </c>
      <c r="AF390" t="s">
        <v>343</v>
      </c>
    </row>
    <row r="391" spans="1:32" x14ac:dyDescent="0.25">
      <c r="A391" t="s">
        <v>1</v>
      </c>
      <c r="B391" t="s">
        <v>2</v>
      </c>
      <c r="C391" t="s">
        <v>1960</v>
      </c>
      <c r="D391" t="s">
        <v>2000</v>
      </c>
      <c r="E391" t="s">
        <v>238</v>
      </c>
      <c r="F391" s="2">
        <v>44644</v>
      </c>
      <c r="G391" t="s">
        <v>271</v>
      </c>
      <c r="H391" t="s">
        <v>175</v>
      </c>
      <c r="I391" t="s">
        <v>192</v>
      </c>
      <c r="J391" s="5">
        <v>15668.8</v>
      </c>
      <c r="K391" s="5">
        <v>15668.8</v>
      </c>
      <c r="L391" s="5">
        <v>15668.8</v>
      </c>
      <c r="M391" s="5"/>
      <c r="N391"/>
      <c r="O391" s="38"/>
      <c r="P391" s="43"/>
      <c r="Q391" s="64"/>
      <c r="R391" s="8" t="str">
        <f t="shared" si="72"/>
        <v/>
      </c>
      <c r="S391" s="7" t="str">
        <f t="shared" si="73"/>
        <v/>
      </c>
      <c r="T391" s="9"/>
      <c r="U391" s="3" t="str">
        <f t="shared" si="74"/>
        <v/>
      </c>
      <c r="V391" s="3" t="str">
        <f t="shared" si="75"/>
        <v/>
      </c>
      <c r="W391" s="3" t="str">
        <f t="shared" si="76"/>
        <v/>
      </c>
      <c r="X391" s="83" t="str">
        <f t="shared" si="77"/>
        <v/>
      </c>
      <c r="Y391" s="3" t="str">
        <f t="shared" si="78"/>
        <v/>
      </c>
      <c r="Z391" s="3" t="str">
        <f t="shared" si="79"/>
        <v/>
      </c>
      <c r="AA391" s="12" t="str">
        <f t="shared" si="80"/>
        <v/>
      </c>
      <c r="AB391" s="12" t="str">
        <f t="shared" si="81"/>
        <v/>
      </c>
      <c r="AC391" s="12" t="str">
        <f t="shared" si="82"/>
        <v/>
      </c>
      <c r="AD391" t="str">
        <f t="shared" si="83"/>
        <v/>
      </c>
      <c r="AE391" t="str">
        <f t="shared" si="84"/>
        <v/>
      </c>
      <c r="AF391" t="s">
        <v>343</v>
      </c>
    </row>
    <row r="392" spans="1:32" x14ac:dyDescent="0.25">
      <c r="A392" t="s">
        <v>1</v>
      </c>
      <c r="B392" t="s">
        <v>2</v>
      </c>
      <c r="C392" t="s">
        <v>1960</v>
      </c>
      <c r="D392" t="s">
        <v>2000</v>
      </c>
      <c r="E392" t="s">
        <v>238</v>
      </c>
      <c r="F392" s="2">
        <v>44645</v>
      </c>
      <c r="G392" t="s">
        <v>272</v>
      </c>
      <c r="H392" t="s">
        <v>175</v>
      </c>
      <c r="I392" t="s">
        <v>192</v>
      </c>
      <c r="J392" s="5">
        <v>314864.8</v>
      </c>
      <c r="K392" s="5">
        <v>314864.8</v>
      </c>
      <c r="L392" s="5">
        <v>314864.8</v>
      </c>
      <c r="M392" s="5"/>
      <c r="N392"/>
      <c r="O392" s="38"/>
      <c r="P392" s="43"/>
      <c r="Q392" s="64"/>
      <c r="R392" s="8" t="str">
        <f t="shared" ref="R392:R455" si="85">IFERROR(VLOOKUP(Q392,CTASPresup,2,0),"")</f>
        <v/>
      </c>
      <c r="S392" s="7" t="str">
        <f t="shared" ref="S392:S455" si="86">IF(AND(O392&lt;&gt;"",P392&lt;&gt;""),1,"")</f>
        <v/>
      </c>
      <c r="T392" s="9"/>
      <c r="U392" s="3" t="str">
        <f t="shared" ref="U392:U455" si="87">IF(OR(O392="X",P392&lt;&gt;""),A392,"")</f>
        <v/>
      </c>
      <c r="V392" s="3" t="str">
        <f t="shared" ref="V392:V455" si="88">IF(OR(O392="X",P392&lt;&gt;""),B392,"")</f>
        <v/>
      </c>
      <c r="W392" s="3" t="str">
        <f t="shared" ref="W392:W455" si="89">IF(OR(O392="X",P392&lt;&gt;""),E392,"")</f>
        <v/>
      </c>
      <c r="X392" s="83" t="str">
        <f t="shared" ref="X392:X455" si="90">IF(OR(P392="X",Q392&lt;&gt;""),F392,"")</f>
        <v/>
      </c>
      <c r="Y392" s="3" t="str">
        <f t="shared" ref="Y392:Y455" si="91">IF(OR(O392="X",P392&lt;&gt;""),G392,"")</f>
        <v/>
      </c>
      <c r="Z392" s="3" t="str">
        <f t="shared" ref="Z392:Z455" si="92">IF(OR(O392="X",P392&lt;&gt;""),H392,"")</f>
        <v/>
      </c>
      <c r="AA392" s="12" t="str">
        <f t="shared" ref="AA392:AA455" si="93">IF(OR(O392="X",P392&lt;&gt;""),J392,"")</f>
        <v/>
      </c>
      <c r="AB392" s="12" t="str">
        <f t="shared" ref="AB392:AB455" si="94">IF(O392="X",K392,"")</f>
        <v/>
      </c>
      <c r="AC392" s="12" t="str">
        <f t="shared" ref="AC392:AC455" si="95">IF(P392&gt;0,P392,"")</f>
        <v/>
      </c>
      <c r="AD392" t="str">
        <f t="shared" ref="AD392:AD455" si="96">IF(OR(O392="X",P392&gt;0),Q392,"")</f>
        <v/>
      </c>
      <c r="AE392" t="str">
        <f t="shared" ref="AE392:AE455" si="97">IF(OR(O392="X",P392&lt;&gt;""),R392,"")</f>
        <v/>
      </c>
      <c r="AF392" t="s">
        <v>343</v>
      </c>
    </row>
    <row r="393" spans="1:32" x14ac:dyDescent="0.25">
      <c r="A393" t="s">
        <v>1</v>
      </c>
      <c r="B393" t="s">
        <v>2</v>
      </c>
      <c r="C393" t="s">
        <v>1960</v>
      </c>
      <c r="D393" t="s">
        <v>2000</v>
      </c>
      <c r="E393" t="s">
        <v>238</v>
      </c>
      <c r="F393" s="2">
        <v>44657</v>
      </c>
      <c r="G393" t="s">
        <v>211</v>
      </c>
      <c r="H393" t="s">
        <v>175</v>
      </c>
      <c r="I393" t="s">
        <v>192</v>
      </c>
      <c r="J393" s="5">
        <v>493204.8</v>
      </c>
      <c r="K393" s="5">
        <v>493204.8</v>
      </c>
      <c r="L393" s="5">
        <v>493204.8</v>
      </c>
      <c r="M393" s="5"/>
      <c r="N393"/>
      <c r="O393" s="38"/>
      <c r="P393" s="43"/>
      <c r="Q393" s="64"/>
      <c r="R393" s="8" t="str">
        <f t="shared" si="85"/>
        <v/>
      </c>
      <c r="S393" s="7" t="str">
        <f t="shared" si="86"/>
        <v/>
      </c>
      <c r="T393" s="9"/>
      <c r="U393" s="3" t="str">
        <f t="shared" si="87"/>
        <v/>
      </c>
      <c r="V393" s="3" t="str">
        <f t="shared" si="88"/>
        <v/>
      </c>
      <c r="W393" s="3" t="str">
        <f t="shared" si="89"/>
        <v/>
      </c>
      <c r="X393" s="83" t="str">
        <f t="shared" si="90"/>
        <v/>
      </c>
      <c r="Y393" s="3" t="str">
        <f t="shared" si="91"/>
        <v/>
      </c>
      <c r="Z393" s="3" t="str">
        <f t="shared" si="92"/>
        <v/>
      </c>
      <c r="AA393" s="12" t="str">
        <f t="shared" si="93"/>
        <v/>
      </c>
      <c r="AB393" s="12" t="str">
        <f t="shared" si="94"/>
        <v/>
      </c>
      <c r="AC393" s="12" t="str">
        <f t="shared" si="95"/>
        <v/>
      </c>
      <c r="AD393" t="str">
        <f t="shared" si="96"/>
        <v/>
      </c>
      <c r="AE393" t="str">
        <f t="shared" si="97"/>
        <v/>
      </c>
      <c r="AF393" t="s">
        <v>343</v>
      </c>
    </row>
    <row r="394" spans="1:32" x14ac:dyDescent="0.25">
      <c r="A394" t="s">
        <v>1</v>
      </c>
      <c r="B394" t="s">
        <v>2</v>
      </c>
      <c r="C394" t="s">
        <v>1960</v>
      </c>
      <c r="D394" t="s">
        <v>2000</v>
      </c>
      <c r="E394" t="s">
        <v>238</v>
      </c>
      <c r="F394" s="2">
        <v>44661</v>
      </c>
      <c r="G394" t="s">
        <v>273</v>
      </c>
      <c r="H394" t="s">
        <v>175</v>
      </c>
      <c r="I394" t="s">
        <v>192</v>
      </c>
      <c r="J394" s="5">
        <v>176334.4</v>
      </c>
      <c r="K394" s="5">
        <v>176334.4</v>
      </c>
      <c r="L394" s="5">
        <v>176334.4</v>
      </c>
      <c r="M394" s="5"/>
      <c r="N394"/>
      <c r="O394" s="38"/>
      <c r="P394" s="43"/>
      <c r="Q394" s="64"/>
      <c r="R394" s="8" t="str">
        <f t="shared" si="85"/>
        <v/>
      </c>
      <c r="S394" s="7" t="str">
        <f t="shared" si="86"/>
        <v/>
      </c>
      <c r="T394" s="9"/>
      <c r="U394" s="3" t="str">
        <f t="shared" si="87"/>
        <v/>
      </c>
      <c r="V394" s="3" t="str">
        <f t="shared" si="88"/>
        <v/>
      </c>
      <c r="W394" s="3" t="str">
        <f t="shared" si="89"/>
        <v/>
      </c>
      <c r="X394" s="83" t="str">
        <f t="shared" si="90"/>
        <v/>
      </c>
      <c r="Y394" s="3" t="str">
        <f t="shared" si="91"/>
        <v/>
      </c>
      <c r="Z394" s="3" t="str">
        <f t="shared" si="92"/>
        <v/>
      </c>
      <c r="AA394" s="12" t="str">
        <f t="shared" si="93"/>
        <v/>
      </c>
      <c r="AB394" s="12" t="str">
        <f t="shared" si="94"/>
        <v/>
      </c>
      <c r="AC394" s="12" t="str">
        <f t="shared" si="95"/>
        <v/>
      </c>
      <c r="AD394" t="str">
        <f t="shared" si="96"/>
        <v/>
      </c>
      <c r="AE394" t="str">
        <f t="shared" si="97"/>
        <v/>
      </c>
      <c r="AF394" t="s">
        <v>343</v>
      </c>
    </row>
    <row r="395" spans="1:32" x14ac:dyDescent="0.25">
      <c r="A395" t="s">
        <v>1</v>
      </c>
      <c r="B395" t="s">
        <v>2</v>
      </c>
      <c r="C395" t="s">
        <v>1960</v>
      </c>
      <c r="D395" t="s">
        <v>2000</v>
      </c>
      <c r="E395" t="s">
        <v>238</v>
      </c>
      <c r="F395" s="2">
        <v>44663</v>
      </c>
      <c r="G395" t="s">
        <v>274</v>
      </c>
      <c r="H395" t="s">
        <v>175</v>
      </c>
      <c r="I395" t="s">
        <v>192</v>
      </c>
      <c r="J395" s="5">
        <v>239277.6</v>
      </c>
      <c r="K395" s="5">
        <v>239277.6</v>
      </c>
      <c r="L395" s="5">
        <v>239277.6</v>
      </c>
      <c r="M395" s="5"/>
      <c r="N395"/>
      <c r="O395" s="38"/>
      <c r="P395" s="43"/>
      <c r="Q395" s="64"/>
      <c r="R395" s="8" t="str">
        <f t="shared" si="85"/>
        <v/>
      </c>
      <c r="S395" s="7" t="str">
        <f t="shared" si="86"/>
        <v/>
      </c>
      <c r="T395" s="9"/>
      <c r="U395" s="3" t="str">
        <f t="shared" si="87"/>
        <v/>
      </c>
      <c r="V395" s="3" t="str">
        <f t="shared" si="88"/>
        <v/>
      </c>
      <c r="W395" s="3" t="str">
        <f t="shared" si="89"/>
        <v/>
      </c>
      <c r="X395" s="83" t="str">
        <f t="shared" si="90"/>
        <v/>
      </c>
      <c r="Y395" s="3" t="str">
        <f t="shared" si="91"/>
        <v/>
      </c>
      <c r="Z395" s="3" t="str">
        <f t="shared" si="92"/>
        <v/>
      </c>
      <c r="AA395" s="12" t="str">
        <f t="shared" si="93"/>
        <v/>
      </c>
      <c r="AB395" s="12" t="str">
        <f t="shared" si="94"/>
        <v/>
      </c>
      <c r="AC395" s="12" t="str">
        <f t="shared" si="95"/>
        <v/>
      </c>
      <c r="AD395" t="str">
        <f t="shared" si="96"/>
        <v/>
      </c>
      <c r="AE395" t="str">
        <f t="shared" si="97"/>
        <v/>
      </c>
      <c r="AF395" t="s">
        <v>343</v>
      </c>
    </row>
    <row r="396" spans="1:32" x14ac:dyDescent="0.25">
      <c r="A396" t="s">
        <v>1</v>
      </c>
      <c r="B396" t="s">
        <v>2</v>
      </c>
      <c r="C396" t="s">
        <v>1960</v>
      </c>
      <c r="D396" t="s">
        <v>2000</v>
      </c>
      <c r="E396" t="s">
        <v>238</v>
      </c>
      <c r="F396" s="2">
        <v>44663</v>
      </c>
      <c r="G396" t="s">
        <v>275</v>
      </c>
      <c r="H396" t="s">
        <v>175</v>
      </c>
      <c r="I396" t="s">
        <v>192</v>
      </c>
      <c r="J396" s="5">
        <v>95007.2</v>
      </c>
      <c r="K396" s="5">
        <v>95007.2</v>
      </c>
      <c r="L396" s="5">
        <v>95007.2</v>
      </c>
      <c r="M396" s="5"/>
      <c r="N396"/>
      <c r="O396" s="38"/>
      <c r="P396" s="43"/>
      <c r="Q396" s="64"/>
      <c r="R396" s="8" t="str">
        <f t="shared" si="85"/>
        <v/>
      </c>
      <c r="S396" s="7" t="str">
        <f t="shared" si="86"/>
        <v/>
      </c>
      <c r="T396" s="9"/>
      <c r="U396" s="3" t="str">
        <f t="shared" si="87"/>
        <v/>
      </c>
      <c r="V396" s="3" t="str">
        <f t="shared" si="88"/>
        <v/>
      </c>
      <c r="W396" s="3" t="str">
        <f t="shared" si="89"/>
        <v/>
      </c>
      <c r="X396" s="83" t="str">
        <f t="shared" si="90"/>
        <v/>
      </c>
      <c r="Y396" s="3" t="str">
        <f t="shared" si="91"/>
        <v/>
      </c>
      <c r="Z396" s="3" t="str">
        <f t="shared" si="92"/>
        <v/>
      </c>
      <c r="AA396" s="12" t="str">
        <f t="shared" si="93"/>
        <v/>
      </c>
      <c r="AB396" s="12" t="str">
        <f t="shared" si="94"/>
        <v/>
      </c>
      <c r="AC396" s="12" t="str">
        <f t="shared" si="95"/>
        <v/>
      </c>
      <c r="AD396" t="str">
        <f t="shared" si="96"/>
        <v/>
      </c>
      <c r="AE396" t="str">
        <f t="shared" si="97"/>
        <v/>
      </c>
      <c r="AF396" t="s">
        <v>343</v>
      </c>
    </row>
    <row r="397" spans="1:32" x14ac:dyDescent="0.25">
      <c r="A397" t="s">
        <v>1</v>
      </c>
      <c r="B397" t="s">
        <v>2</v>
      </c>
      <c r="C397" t="s">
        <v>1960</v>
      </c>
      <c r="D397" t="s">
        <v>2000</v>
      </c>
      <c r="E397" t="s">
        <v>238</v>
      </c>
      <c r="F397" s="2">
        <v>44671</v>
      </c>
      <c r="G397" t="s">
        <v>276</v>
      </c>
      <c r="H397" t="s">
        <v>175</v>
      </c>
      <c r="I397" t="s">
        <v>192</v>
      </c>
      <c r="J397" s="5">
        <v>117049.5</v>
      </c>
      <c r="K397" s="5">
        <v>117049.5</v>
      </c>
      <c r="L397" s="5">
        <v>117049.5</v>
      </c>
      <c r="M397" s="5"/>
      <c r="N397"/>
      <c r="O397" s="38"/>
      <c r="P397" s="43"/>
      <c r="Q397" s="64"/>
      <c r="R397" s="8" t="str">
        <f t="shared" si="85"/>
        <v/>
      </c>
      <c r="S397" s="7" t="str">
        <f t="shared" si="86"/>
        <v/>
      </c>
      <c r="T397" s="9"/>
      <c r="U397" s="3" t="str">
        <f t="shared" si="87"/>
        <v/>
      </c>
      <c r="V397" s="3" t="str">
        <f t="shared" si="88"/>
        <v/>
      </c>
      <c r="W397" s="3" t="str">
        <f t="shared" si="89"/>
        <v/>
      </c>
      <c r="X397" s="83" t="str">
        <f t="shared" si="90"/>
        <v/>
      </c>
      <c r="Y397" s="3" t="str">
        <f t="shared" si="91"/>
        <v/>
      </c>
      <c r="Z397" s="3" t="str">
        <f t="shared" si="92"/>
        <v/>
      </c>
      <c r="AA397" s="12" t="str">
        <f t="shared" si="93"/>
        <v/>
      </c>
      <c r="AB397" s="12" t="str">
        <f t="shared" si="94"/>
        <v/>
      </c>
      <c r="AC397" s="12" t="str">
        <f t="shared" si="95"/>
        <v/>
      </c>
      <c r="AD397" t="str">
        <f t="shared" si="96"/>
        <v/>
      </c>
      <c r="AE397" t="str">
        <f t="shared" si="97"/>
        <v/>
      </c>
      <c r="AF397" t="s">
        <v>343</v>
      </c>
    </row>
    <row r="398" spans="1:32" x14ac:dyDescent="0.25">
      <c r="A398" t="s">
        <v>1</v>
      </c>
      <c r="B398" t="s">
        <v>2</v>
      </c>
      <c r="C398" t="s">
        <v>1960</v>
      </c>
      <c r="D398" t="s">
        <v>2000</v>
      </c>
      <c r="E398" t="s">
        <v>238</v>
      </c>
      <c r="F398" s="2">
        <v>44671</v>
      </c>
      <c r="G398" t="s">
        <v>277</v>
      </c>
      <c r="H398" t="s">
        <v>175</v>
      </c>
      <c r="I398" t="s">
        <v>192</v>
      </c>
      <c r="J398" s="5">
        <v>162268</v>
      </c>
      <c r="K398" s="5">
        <v>162268</v>
      </c>
      <c r="L398" s="5">
        <v>162268</v>
      </c>
      <c r="M398" s="5"/>
      <c r="N398"/>
      <c r="O398" s="38"/>
      <c r="P398" s="43"/>
      <c r="Q398" s="64"/>
      <c r="R398" s="8" t="str">
        <f t="shared" si="85"/>
        <v/>
      </c>
      <c r="S398" s="7" t="str">
        <f t="shared" si="86"/>
        <v/>
      </c>
      <c r="T398" s="9"/>
      <c r="U398" s="3" t="str">
        <f t="shared" si="87"/>
        <v/>
      </c>
      <c r="V398" s="3" t="str">
        <f t="shared" si="88"/>
        <v/>
      </c>
      <c r="W398" s="3" t="str">
        <f t="shared" si="89"/>
        <v/>
      </c>
      <c r="X398" s="83" t="str">
        <f t="shared" si="90"/>
        <v/>
      </c>
      <c r="Y398" s="3" t="str">
        <f t="shared" si="91"/>
        <v/>
      </c>
      <c r="Z398" s="3" t="str">
        <f t="shared" si="92"/>
        <v/>
      </c>
      <c r="AA398" s="12" t="str">
        <f t="shared" si="93"/>
        <v/>
      </c>
      <c r="AB398" s="12" t="str">
        <f t="shared" si="94"/>
        <v/>
      </c>
      <c r="AC398" s="12" t="str">
        <f t="shared" si="95"/>
        <v/>
      </c>
      <c r="AD398" t="str">
        <f t="shared" si="96"/>
        <v/>
      </c>
      <c r="AE398" t="str">
        <f t="shared" si="97"/>
        <v/>
      </c>
      <c r="AF398" t="s">
        <v>343</v>
      </c>
    </row>
    <row r="399" spans="1:32" x14ac:dyDescent="0.25">
      <c r="A399" t="s">
        <v>1</v>
      </c>
      <c r="B399" t="s">
        <v>2</v>
      </c>
      <c r="C399" t="s">
        <v>1960</v>
      </c>
      <c r="D399" t="s">
        <v>2000</v>
      </c>
      <c r="E399" t="s">
        <v>238</v>
      </c>
      <c r="F399" s="2">
        <v>44678</v>
      </c>
      <c r="G399" t="s">
        <v>278</v>
      </c>
      <c r="H399" t="s">
        <v>175</v>
      </c>
      <c r="I399" t="s">
        <v>192</v>
      </c>
      <c r="J399" s="5">
        <v>175228</v>
      </c>
      <c r="K399" s="5">
        <v>175228</v>
      </c>
      <c r="L399" s="5">
        <v>175228</v>
      </c>
      <c r="M399" s="5"/>
      <c r="N399"/>
      <c r="O399" s="38"/>
      <c r="P399" s="43"/>
      <c r="Q399" s="64"/>
      <c r="R399" s="8" t="str">
        <f t="shared" si="85"/>
        <v/>
      </c>
      <c r="S399" s="7" t="str">
        <f t="shared" si="86"/>
        <v/>
      </c>
      <c r="T399" s="9"/>
      <c r="U399" s="3" t="str">
        <f t="shared" si="87"/>
        <v/>
      </c>
      <c r="V399" s="3" t="str">
        <f t="shared" si="88"/>
        <v/>
      </c>
      <c r="W399" s="3" t="str">
        <f t="shared" si="89"/>
        <v/>
      </c>
      <c r="X399" s="83" t="str">
        <f t="shared" si="90"/>
        <v/>
      </c>
      <c r="Y399" s="3" t="str">
        <f t="shared" si="91"/>
        <v/>
      </c>
      <c r="Z399" s="3" t="str">
        <f t="shared" si="92"/>
        <v/>
      </c>
      <c r="AA399" s="12" t="str">
        <f t="shared" si="93"/>
        <v/>
      </c>
      <c r="AB399" s="12" t="str">
        <f t="shared" si="94"/>
        <v/>
      </c>
      <c r="AC399" s="12" t="str">
        <f t="shared" si="95"/>
        <v/>
      </c>
      <c r="AD399" t="str">
        <f t="shared" si="96"/>
        <v/>
      </c>
      <c r="AE399" t="str">
        <f t="shared" si="97"/>
        <v/>
      </c>
      <c r="AF399" t="s">
        <v>343</v>
      </c>
    </row>
    <row r="400" spans="1:32" x14ac:dyDescent="0.25">
      <c r="A400" t="s">
        <v>1</v>
      </c>
      <c r="B400" t="s">
        <v>2</v>
      </c>
      <c r="C400" t="s">
        <v>1960</v>
      </c>
      <c r="D400" t="s">
        <v>2000</v>
      </c>
      <c r="E400" t="s">
        <v>238</v>
      </c>
      <c r="F400" s="2">
        <v>44679</v>
      </c>
      <c r="G400" t="s">
        <v>214</v>
      </c>
      <c r="H400" t="s">
        <v>175</v>
      </c>
      <c r="I400" t="s">
        <v>192</v>
      </c>
      <c r="J400" s="5">
        <v>91775.2</v>
      </c>
      <c r="K400" s="5">
        <v>91775.2</v>
      </c>
      <c r="L400" s="5">
        <v>91775.2</v>
      </c>
      <c r="M400" s="5"/>
      <c r="N400"/>
      <c r="O400" s="38"/>
      <c r="P400" s="43"/>
      <c r="Q400" s="64"/>
      <c r="R400" s="8" t="str">
        <f t="shared" si="85"/>
        <v/>
      </c>
      <c r="S400" s="7" t="str">
        <f t="shared" si="86"/>
        <v/>
      </c>
      <c r="T400" s="9"/>
      <c r="U400" s="3" t="str">
        <f t="shared" si="87"/>
        <v/>
      </c>
      <c r="V400" s="3" t="str">
        <f t="shared" si="88"/>
        <v/>
      </c>
      <c r="W400" s="3" t="str">
        <f t="shared" si="89"/>
        <v/>
      </c>
      <c r="X400" s="83" t="str">
        <f t="shared" si="90"/>
        <v/>
      </c>
      <c r="Y400" s="3" t="str">
        <f t="shared" si="91"/>
        <v/>
      </c>
      <c r="Z400" s="3" t="str">
        <f t="shared" si="92"/>
        <v/>
      </c>
      <c r="AA400" s="12" t="str">
        <f t="shared" si="93"/>
        <v/>
      </c>
      <c r="AB400" s="12" t="str">
        <f t="shared" si="94"/>
        <v/>
      </c>
      <c r="AC400" s="12" t="str">
        <f t="shared" si="95"/>
        <v/>
      </c>
      <c r="AD400" t="str">
        <f t="shared" si="96"/>
        <v/>
      </c>
      <c r="AE400" t="str">
        <f t="shared" si="97"/>
        <v/>
      </c>
      <c r="AF400" t="s">
        <v>343</v>
      </c>
    </row>
    <row r="401" spans="1:32" x14ac:dyDescent="0.25">
      <c r="A401" t="s">
        <v>1</v>
      </c>
      <c r="B401" t="s">
        <v>2</v>
      </c>
      <c r="C401" t="s">
        <v>1960</v>
      </c>
      <c r="D401" t="s">
        <v>2000</v>
      </c>
      <c r="E401" t="s">
        <v>238</v>
      </c>
      <c r="F401" s="2">
        <v>44686</v>
      </c>
      <c r="G401" t="s">
        <v>279</v>
      </c>
      <c r="H401" t="s">
        <v>175</v>
      </c>
      <c r="I401" t="s">
        <v>192</v>
      </c>
      <c r="J401" s="5">
        <v>85027.199999999997</v>
      </c>
      <c r="K401" s="5">
        <v>85027.199999999997</v>
      </c>
      <c r="L401" s="5">
        <v>85027.199999999997</v>
      </c>
      <c r="M401" s="5"/>
      <c r="N401"/>
      <c r="O401" s="38"/>
      <c r="P401" s="43"/>
      <c r="Q401" s="64"/>
      <c r="R401" s="8" t="str">
        <f t="shared" si="85"/>
        <v/>
      </c>
      <c r="S401" s="7" t="str">
        <f t="shared" si="86"/>
        <v/>
      </c>
      <c r="T401" s="9"/>
      <c r="U401" s="3" t="str">
        <f t="shared" si="87"/>
        <v/>
      </c>
      <c r="V401" s="3" t="str">
        <f t="shared" si="88"/>
        <v/>
      </c>
      <c r="W401" s="3" t="str">
        <f t="shared" si="89"/>
        <v/>
      </c>
      <c r="X401" s="83" t="str">
        <f t="shared" si="90"/>
        <v/>
      </c>
      <c r="Y401" s="3" t="str">
        <f t="shared" si="91"/>
        <v/>
      </c>
      <c r="Z401" s="3" t="str">
        <f t="shared" si="92"/>
        <v/>
      </c>
      <c r="AA401" s="12" t="str">
        <f t="shared" si="93"/>
        <v/>
      </c>
      <c r="AB401" s="12" t="str">
        <f t="shared" si="94"/>
        <v/>
      </c>
      <c r="AC401" s="12" t="str">
        <f t="shared" si="95"/>
        <v/>
      </c>
      <c r="AD401" t="str">
        <f t="shared" si="96"/>
        <v/>
      </c>
      <c r="AE401" t="str">
        <f t="shared" si="97"/>
        <v/>
      </c>
      <c r="AF401" t="s">
        <v>343</v>
      </c>
    </row>
    <row r="402" spans="1:32" x14ac:dyDescent="0.25">
      <c r="A402" t="s">
        <v>1</v>
      </c>
      <c r="B402" t="s">
        <v>2</v>
      </c>
      <c r="C402" t="s">
        <v>1960</v>
      </c>
      <c r="D402" t="s">
        <v>2000</v>
      </c>
      <c r="E402" t="s">
        <v>238</v>
      </c>
      <c r="F402" s="2">
        <v>44692</v>
      </c>
      <c r="G402" t="s">
        <v>280</v>
      </c>
      <c r="H402" t="s">
        <v>175</v>
      </c>
      <c r="I402" t="s">
        <v>192</v>
      </c>
      <c r="J402" s="5">
        <v>181028</v>
      </c>
      <c r="K402" s="5">
        <v>181028</v>
      </c>
      <c r="L402" s="5">
        <v>181028</v>
      </c>
      <c r="M402" s="5"/>
      <c r="N402"/>
      <c r="O402" s="38"/>
      <c r="P402" s="43"/>
      <c r="Q402" s="64"/>
      <c r="R402" s="8" t="str">
        <f t="shared" si="85"/>
        <v/>
      </c>
      <c r="S402" s="7" t="str">
        <f t="shared" si="86"/>
        <v/>
      </c>
      <c r="T402" s="9"/>
      <c r="U402" s="3" t="str">
        <f t="shared" si="87"/>
        <v/>
      </c>
      <c r="V402" s="3" t="str">
        <f t="shared" si="88"/>
        <v/>
      </c>
      <c r="W402" s="3" t="str">
        <f t="shared" si="89"/>
        <v/>
      </c>
      <c r="X402" s="83" t="str">
        <f t="shared" si="90"/>
        <v/>
      </c>
      <c r="Y402" s="3" t="str">
        <f t="shared" si="91"/>
        <v/>
      </c>
      <c r="Z402" s="3" t="str">
        <f t="shared" si="92"/>
        <v/>
      </c>
      <c r="AA402" s="12" t="str">
        <f t="shared" si="93"/>
        <v/>
      </c>
      <c r="AB402" s="12" t="str">
        <f t="shared" si="94"/>
        <v/>
      </c>
      <c r="AC402" s="12" t="str">
        <f t="shared" si="95"/>
        <v/>
      </c>
      <c r="AD402" t="str">
        <f t="shared" si="96"/>
        <v/>
      </c>
      <c r="AE402" t="str">
        <f t="shared" si="97"/>
        <v/>
      </c>
      <c r="AF402" t="s">
        <v>343</v>
      </c>
    </row>
    <row r="403" spans="1:32" x14ac:dyDescent="0.25">
      <c r="A403" t="s">
        <v>1</v>
      </c>
      <c r="B403" t="s">
        <v>2</v>
      </c>
      <c r="C403" t="s">
        <v>1960</v>
      </c>
      <c r="D403" t="s">
        <v>2000</v>
      </c>
      <c r="E403" t="s">
        <v>238</v>
      </c>
      <c r="F403" s="2">
        <v>44693</v>
      </c>
      <c r="G403" t="s">
        <v>281</v>
      </c>
      <c r="H403" t="s">
        <v>175</v>
      </c>
      <c r="I403" t="s">
        <v>192</v>
      </c>
      <c r="J403" s="5">
        <v>127594.4</v>
      </c>
      <c r="K403" s="5">
        <v>0.01</v>
      </c>
      <c r="L403" s="5">
        <v>127594.4</v>
      </c>
      <c r="M403" s="5"/>
      <c r="N403"/>
      <c r="O403" s="38"/>
      <c r="P403" s="43"/>
      <c r="Q403" s="64"/>
      <c r="R403" s="8" t="str">
        <f t="shared" si="85"/>
        <v/>
      </c>
      <c r="S403" s="7" t="str">
        <f t="shared" si="86"/>
        <v/>
      </c>
      <c r="T403" s="9"/>
      <c r="U403" s="3" t="str">
        <f t="shared" si="87"/>
        <v/>
      </c>
      <c r="V403" s="3" t="str">
        <f t="shared" si="88"/>
        <v/>
      </c>
      <c r="W403" s="3" t="str">
        <f t="shared" si="89"/>
        <v/>
      </c>
      <c r="X403" s="83" t="str">
        <f t="shared" si="90"/>
        <v/>
      </c>
      <c r="Y403" s="3" t="str">
        <f t="shared" si="91"/>
        <v/>
      </c>
      <c r="Z403" s="3" t="str">
        <f t="shared" si="92"/>
        <v/>
      </c>
      <c r="AA403" s="12" t="str">
        <f t="shared" si="93"/>
        <v/>
      </c>
      <c r="AB403" s="12" t="str">
        <f t="shared" si="94"/>
        <v/>
      </c>
      <c r="AC403" s="12" t="str">
        <f t="shared" si="95"/>
        <v/>
      </c>
      <c r="AD403" t="str">
        <f t="shared" si="96"/>
        <v/>
      </c>
      <c r="AE403" t="str">
        <f t="shared" si="97"/>
        <v/>
      </c>
      <c r="AF403" t="s">
        <v>343</v>
      </c>
    </row>
    <row r="404" spans="1:32" x14ac:dyDescent="0.25">
      <c r="A404" t="s">
        <v>1</v>
      </c>
      <c r="B404" t="s">
        <v>2</v>
      </c>
      <c r="C404" t="s">
        <v>1960</v>
      </c>
      <c r="D404" t="s">
        <v>2000</v>
      </c>
      <c r="E404" t="s">
        <v>238</v>
      </c>
      <c r="F404" s="2">
        <v>44699</v>
      </c>
      <c r="G404" t="s">
        <v>282</v>
      </c>
      <c r="H404" t="s">
        <v>175</v>
      </c>
      <c r="I404" t="s">
        <v>192</v>
      </c>
      <c r="J404" s="5">
        <v>153265.60000000001</v>
      </c>
      <c r="K404" s="5">
        <v>153265.60000000001</v>
      </c>
      <c r="L404" s="5">
        <v>153265.60000000001</v>
      </c>
      <c r="M404" s="5"/>
      <c r="N404"/>
      <c r="O404" s="38"/>
      <c r="P404" s="43"/>
      <c r="Q404" s="64"/>
      <c r="R404" s="8" t="str">
        <f t="shared" si="85"/>
        <v/>
      </c>
      <c r="S404" s="7" t="str">
        <f t="shared" si="86"/>
        <v/>
      </c>
      <c r="T404" s="9"/>
      <c r="U404" s="3" t="str">
        <f t="shared" si="87"/>
        <v/>
      </c>
      <c r="V404" s="3" t="str">
        <f t="shared" si="88"/>
        <v/>
      </c>
      <c r="W404" s="3" t="str">
        <f t="shared" si="89"/>
        <v/>
      </c>
      <c r="X404" s="83" t="str">
        <f t="shared" si="90"/>
        <v/>
      </c>
      <c r="Y404" s="3" t="str">
        <f t="shared" si="91"/>
        <v/>
      </c>
      <c r="Z404" s="3" t="str">
        <f t="shared" si="92"/>
        <v/>
      </c>
      <c r="AA404" s="12" t="str">
        <f t="shared" si="93"/>
        <v/>
      </c>
      <c r="AB404" s="12" t="str">
        <f t="shared" si="94"/>
        <v/>
      </c>
      <c r="AC404" s="12" t="str">
        <f t="shared" si="95"/>
        <v/>
      </c>
      <c r="AD404" t="str">
        <f t="shared" si="96"/>
        <v/>
      </c>
      <c r="AE404" t="str">
        <f t="shared" si="97"/>
        <v/>
      </c>
      <c r="AF404" t="s">
        <v>343</v>
      </c>
    </row>
    <row r="405" spans="1:32" x14ac:dyDescent="0.25">
      <c r="A405" t="s">
        <v>1</v>
      </c>
      <c r="B405" t="s">
        <v>2</v>
      </c>
      <c r="C405" t="s">
        <v>1960</v>
      </c>
      <c r="D405" t="s">
        <v>2000</v>
      </c>
      <c r="E405" t="s">
        <v>238</v>
      </c>
      <c r="F405" s="2">
        <v>44699</v>
      </c>
      <c r="G405" t="s">
        <v>283</v>
      </c>
      <c r="H405" t="s">
        <v>175</v>
      </c>
      <c r="I405" t="s">
        <v>192</v>
      </c>
      <c r="J405" s="5">
        <v>57876</v>
      </c>
      <c r="K405" s="5">
        <v>57876</v>
      </c>
      <c r="L405" s="5">
        <v>57876</v>
      </c>
      <c r="M405" s="5"/>
      <c r="N405"/>
      <c r="O405" s="38"/>
      <c r="P405" s="43"/>
      <c r="Q405" s="64"/>
      <c r="R405" s="8" t="str">
        <f t="shared" si="85"/>
        <v/>
      </c>
      <c r="S405" s="7" t="str">
        <f t="shared" si="86"/>
        <v/>
      </c>
      <c r="T405" s="9"/>
      <c r="U405" s="3" t="str">
        <f t="shared" si="87"/>
        <v/>
      </c>
      <c r="V405" s="3" t="str">
        <f t="shared" si="88"/>
        <v/>
      </c>
      <c r="W405" s="3" t="str">
        <f t="shared" si="89"/>
        <v/>
      </c>
      <c r="X405" s="83" t="str">
        <f t="shared" si="90"/>
        <v/>
      </c>
      <c r="Y405" s="3" t="str">
        <f t="shared" si="91"/>
        <v/>
      </c>
      <c r="Z405" s="3" t="str">
        <f t="shared" si="92"/>
        <v/>
      </c>
      <c r="AA405" s="12" t="str">
        <f t="shared" si="93"/>
        <v/>
      </c>
      <c r="AB405" s="12" t="str">
        <f t="shared" si="94"/>
        <v/>
      </c>
      <c r="AC405" s="12" t="str">
        <f t="shared" si="95"/>
        <v/>
      </c>
      <c r="AD405" t="str">
        <f t="shared" si="96"/>
        <v/>
      </c>
      <c r="AE405" t="str">
        <f t="shared" si="97"/>
        <v/>
      </c>
      <c r="AF405" t="s">
        <v>343</v>
      </c>
    </row>
    <row r="406" spans="1:32" x14ac:dyDescent="0.25">
      <c r="A406" t="s">
        <v>1</v>
      </c>
      <c r="B406" t="s">
        <v>2</v>
      </c>
      <c r="C406" t="s">
        <v>1960</v>
      </c>
      <c r="D406" t="s">
        <v>2000</v>
      </c>
      <c r="E406" t="s">
        <v>238</v>
      </c>
      <c r="F406" s="2">
        <v>44713</v>
      </c>
      <c r="G406" t="s">
        <v>284</v>
      </c>
      <c r="H406" t="s">
        <v>175</v>
      </c>
      <c r="I406" t="s">
        <v>192</v>
      </c>
      <c r="J406" s="5">
        <v>5040</v>
      </c>
      <c r="K406" s="5">
        <v>5040</v>
      </c>
      <c r="L406" s="5">
        <v>5040</v>
      </c>
      <c r="M406" s="5"/>
      <c r="N406"/>
      <c r="O406" s="38"/>
      <c r="P406" s="43"/>
      <c r="Q406" s="64"/>
      <c r="R406" s="8" t="str">
        <f t="shared" si="85"/>
        <v/>
      </c>
      <c r="S406" s="7" t="str">
        <f t="shared" si="86"/>
        <v/>
      </c>
      <c r="T406" s="9"/>
      <c r="U406" s="3" t="str">
        <f t="shared" si="87"/>
        <v/>
      </c>
      <c r="V406" s="3" t="str">
        <f t="shared" si="88"/>
        <v/>
      </c>
      <c r="W406" s="3" t="str">
        <f t="shared" si="89"/>
        <v/>
      </c>
      <c r="X406" s="83" t="str">
        <f t="shared" si="90"/>
        <v/>
      </c>
      <c r="Y406" s="3" t="str">
        <f t="shared" si="91"/>
        <v/>
      </c>
      <c r="Z406" s="3" t="str">
        <f t="shared" si="92"/>
        <v/>
      </c>
      <c r="AA406" s="12" t="str">
        <f t="shared" si="93"/>
        <v/>
      </c>
      <c r="AB406" s="12" t="str">
        <f t="shared" si="94"/>
        <v/>
      </c>
      <c r="AC406" s="12" t="str">
        <f t="shared" si="95"/>
        <v/>
      </c>
      <c r="AD406" t="str">
        <f t="shared" si="96"/>
        <v/>
      </c>
      <c r="AE406" t="str">
        <f t="shared" si="97"/>
        <v/>
      </c>
      <c r="AF406" t="s">
        <v>343</v>
      </c>
    </row>
    <row r="407" spans="1:32" x14ac:dyDescent="0.25">
      <c r="A407" t="s">
        <v>1</v>
      </c>
      <c r="B407" t="s">
        <v>2</v>
      </c>
      <c r="C407" t="s">
        <v>1960</v>
      </c>
      <c r="D407" t="s">
        <v>2000</v>
      </c>
      <c r="E407" t="s">
        <v>238</v>
      </c>
      <c r="F407" s="2">
        <v>44720</v>
      </c>
      <c r="G407" t="s">
        <v>285</v>
      </c>
      <c r="H407" t="s">
        <v>175</v>
      </c>
      <c r="I407" t="s">
        <v>192</v>
      </c>
      <c r="J407" s="5">
        <v>185137.6</v>
      </c>
      <c r="K407" s="5">
        <v>185137.6</v>
      </c>
      <c r="L407" s="5">
        <v>185137.6</v>
      </c>
      <c r="M407" s="5"/>
      <c r="N407"/>
      <c r="O407" s="38"/>
      <c r="P407" s="43"/>
      <c r="Q407" s="64"/>
      <c r="R407" s="8" t="str">
        <f t="shared" si="85"/>
        <v/>
      </c>
      <c r="S407" s="7" t="str">
        <f t="shared" si="86"/>
        <v/>
      </c>
      <c r="T407" s="9"/>
      <c r="U407" s="3" t="str">
        <f t="shared" si="87"/>
        <v/>
      </c>
      <c r="V407" s="3" t="str">
        <f t="shared" si="88"/>
        <v/>
      </c>
      <c r="W407" s="3" t="str">
        <f t="shared" si="89"/>
        <v/>
      </c>
      <c r="X407" s="83" t="str">
        <f t="shared" si="90"/>
        <v/>
      </c>
      <c r="Y407" s="3" t="str">
        <f t="shared" si="91"/>
        <v/>
      </c>
      <c r="Z407" s="3" t="str">
        <f t="shared" si="92"/>
        <v/>
      </c>
      <c r="AA407" s="12" t="str">
        <f t="shared" si="93"/>
        <v/>
      </c>
      <c r="AB407" s="12" t="str">
        <f t="shared" si="94"/>
        <v/>
      </c>
      <c r="AC407" s="12" t="str">
        <f t="shared" si="95"/>
        <v/>
      </c>
      <c r="AD407" t="str">
        <f t="shared" si="96"/>
        <v/>
      </c>
      <c r="AE407" t="str">
        <f t="shared" si="97"/>
        <v/>
      </c>
      <c r="AF407" t="s">
        <v>343</v>
      </c>
    </row>
    <row r="408" spans="1:32" x14ac:dyDescent="0.25">
      <c r="A408" t="s">
        <v>1</v>
      </c>
      <c r="B408" t="s">
        <v>2</v>
      </c>
      <c r="C408" t="s">
        <v>1960</v>
      </c>
      <c r="D408" t="s">
        <v>2000</v>
      </c>
      <c r="E408" t="s">
        <v>238</v>
      </c>
      <c r="F408" s="2">
        <v>44748</v>
      </c>
      <c r="G408" t="s">
        <v>286</v>
      </c>
      <c r="H408" t="s">
        <v>175</v>
      </c>
      <c r="I408" t="s">
        <v>192</v>
      </c>
      <c r="J408" s="5">
        <v>308291.20000000001</v>
      </c>
      <c r="K408" s="5">
        <v>308291.20000000001</v>
      </c>
      <c r="L408" s="5">
        <v>308291.20000000001</v>
      </c>
      <c r="M408" s="5"/>
      <c r="N408"/>
      <c r="O408" s="38"/>
      <c r="P408" s="43"/>
      <c r="Q408" s="64"/>
      <c r="R408" s="8" t="str">
        <f t="shared" si="85"/>
        <v/>
      </c>
      <c r="S408" s="7" t="str">
        <f t="shared" si="86"/>
        <v/>
      </c>
      <c r="T408" s="9"/>
      <c r="U408" s="3" t="str">
        <f t="shared" si="87"/>
        <v/>
      </c>
      <c r="V408" s="3" t="str">
        <f t="shared" si="88"/>
        <v/>
      </c>
      <c r="W408" s="3" t="str">
        <f t="shared" si="89"/>
        <v/>
      </c>
      <c r="X408" s="83" t="str">
        <f t="shared" si="90"/>
        <v/>
      </c>
      <c r="Y408" s="3" t="str">
        <f t="shared" si="91"/>
        <v/>
      </c>
      <c r="Z408" s="3" t="str">
        <f t="shared" si="92"/>
        <v/>
      </c>
      <c r="AA408" s="12" t="str">
        <f t="shared" si="93"/>
        <v/>
      </c>
      <c r="AB408" s="12" t="str">
        <f t="shared" si="94"/>
        <v/>
      </c>
      <c r="AC408" s="12" t="str">
        <f t="shared" si="95"/>
        <v/>
      </c>
      <c r="AD408" t="str">
        <f t="shared" si="96"/>
        <v/>
      </c>
      <c r="AE408" t="str">
        <f t="shared" si="97"/>
        <v/>
      </c>
      <c r="AF408" t="s">
        <v>343</v>
      </c>
    </row>
    <row r="409" spans="1:32" x14ac:dyDescent="0.25">
      <c r="A409" t="s">
        <v>1</v>
      </c>
      <c r="B409" t="s">
        <v>2</v>
      </c>
      <c r="C409" t="s">
        <v>1960</v>
      </c>
      <c r="D409" t="s">
        <v>2000</v>
      </c>
      <c r="E409" t="s">
        <v>238</v>
      </c>
      <c r="F409" s="2">
        <v>44748</v>
      </c>
      <c r="G409" t="s">
        <v>287</v>
      </c>
      <c r="H409" t="s">
        <v>175</v>
      </c>
      <c r="I409" t="s">
        <v>192</v>
      </c>
      <c r="J409" s="5">
        <v>329043.20000000001</v>
      </c>
      <c r="K409" s="5">
        <v>329043.20000000001</v>
      </c>
      <c r="L409" s="5">
        <v>329043.20000000001</v>
      </c>
      <c r="M409" s="5"/>
      <c r="N409"/>
      <c r="O409" s="38"/>
      <c r="P409" s="43"/>
      <c r="Q409" s="64"/>
      <c r="R409" s="8" t="str">
        <f t="shared" si="85"/>
        <v/>
      </c>
      <c r="S409" s="7" t="str">
        <f t="shared" si="86"/>
        <v/>
      </c>
      <c r="T409" s="9"/>
      <c r="U409" s="3" t="str">
        <f t="shared" si="87"/>
        <v/>
      </c>
      <c r="V409" s="3" t="str">
        <f t="shared" si="88"/>
        <v/>
      </c>
      <c r="W409" s="3" t="str">
        <f t="shared" si="89"/>
        <v/>
      </c>
      <c r="X409" s="83" t="str">
        <f t="shared" si="90"/>
        <v/>
      </c>
      <c r="Y409" s="3" t="str">
        <f t="shared" si="91"/>
        <v/>
      </c>
      <c r="Z409" s="3" t="str">
        <f t="shared" si="92"/>
        <v/>
      </c>
      <c r="AA409" s="12" t="str">
        <f t="shared" si="93"/>
        <v/>
      </c>
      <c r="AB409" s="12" t="str">
        <f t="shared" si="94"/>
        <v/>
      </c>
      <c r="AC409" s="12" t="str">
        <f t="shared" si="95"/>
        <v/>
      </c>
      <c r="AD409" t="str">
        <f t="shared" si="96"/>
        <v/>
      </c>
      <c r="AE409" t="str">
        <f t="shared" si="97"/>
        <v/>
      </c>
      <c r="AF409" t="s">
        <v>343</v>
      </c>
    </row>
    <row r="410" spans="1:32" x14ac:dyDescent="0.25">
      <c r="A410" t="s">
        <v>1</v>
      </c>
      <c r="B410" t="s">
        <v>2</v>
      </c>
      <c r="C410" t="s">
        <v>1960</v>
      </c>
      <c r="D410" t="s">
        <v>2000</v>
      </c>
      <c r="E410" t="s">
        <v>238</v>
      </c>
      <c r="F410" s="2">
        <v>44755</v>
      </c>
      <c r="G410" t="s">
        <v>288</v>
      </c>
      <c r="H410" t="s">
        <v>175</v>
      </c>
      <c r="I410" t="s">
        <v>192</v>
      </c>
      <c r="J410" s="5">
        <v>174535.2</v>
      </c>
      <c r="K410" s="5">
        <v>0.01</v>
      </c>
      <c r="L410" s="5">
        <v>174535.2</v>
      </c>
      <c r="M410" s="5"/>
      <c r="N410"/>
      <c r="O410" s="38"/>
      <c r="P410" s="43"/>
      <c r="Q410" s="64"/>
      <c r="R410" s="8" t="str">
        <f t="shared" si="85"/>
        <v/>
      </c>
      <c r="S410" s="7" t="str">
        <f t="shared" si="86"/>
        <v/>
      </c>
      <c r="T410" s="9"/>
      <c r="U410" s="3" t="str">
        <f t="shared" si="87"/>
        <v/>
      </c>
      <c r="V410" s="3" t="str">
        <f t="shared" si="88"/>
        <v/>
      </c>
      <c r="W410" s="3" t="str">
        <f t="shared" si="89"/>
        <v/>
      </c>
      <c r="X410" s="83" t="str">
        <f t="shared" si="90"/>
        <v/>
      </c>
      <c r="Y410" s="3" t="str">
        <f t="shared" si="91"/>
        <v/>
      </c>
      <c r="Z410" s="3" t="str">
        <f t="shared" si="92"/>
        <v/>
      </c>
      <c r="AA410" s="12" t="str">
        <f t="shared" si="93"/>
        <v/>
      </c>
      <c r="AB410" s="12" t="str">
        <f t="shared" si="94"/>
        <v/>
      </c>
      <c r="AC410" s="12" t="str">
        <f t="shared" si="95"/>
        <v/>
      </c>
      <c r="AD410" t="str">
        <f t="shared" si="96"/>
        <v/>
      </c>
      <c r="AE410" t="str">
        <f t="shared" si="97"/>
        <v/>
      </c>
      <c r="AF410" t="s">
        <v>343</v>
      </c>
    </row>
    <row r="411" spans="1:32" x14ac:dyDescent="0.25">
      <c r="A411" t="s">
        <v>1</v>
      </c>
      <c r="B411" t="s">
        <v>2</v>
      </c>
      <c r="C411" t="s">
        <v>1960</v>
      </c>
      <c r="D411" t="s">
        <v>2000</v>
      </c>
      <c r="E411" t="s">
        <v>238</v>
      </c>
      <c r="F411" s="2">
        <v>44783</v>
      </c>
      <c r="G411" t="s">
        <v>289</v>
      </c>
      <c r="H411" t="s">
        <v>175</v>
      </c>
      <c r="I411" t="s">
        <v>192</v>
      </c>
      <c r="J411" s="5">
        <v>119805.6</v>
      </c>
      <c r="K411" s="5">
        <v>0.01</v>
      </c>
      <c r="L411" s="5">
        <v>119805.6</v>
      </c>
      <c r="M411" s="5"/>
      <c r="N411"/>
      <c r="O411" s="38"/>
      <c r="P411" s="43"/>
      <c r="Q411" s="64"/>
      <c r="R411" s="8" t="str">
        <f t="shared" si="85"/>
        <v/>
      </c>
      <c r="S411" s="7" t="str">
        <f t="shared" si="86"/>
        <v/>
      </c>
      <c r="T411" s="9"/>
      <c r="U411" s="3" t="str">
        <f t="shared" si="87"/>
        <v/>
      </c>
      <c r="V411" s="3" t="str">
        <f t="shared" si="88"/>
        <v/>
      </c>
      <c r="W411" s="3" t="str">
        <f t="shared" si="89"/>
        <v/>
      </c>
      <c r="X411" s="83" t="str">
        <f t="shared" si="90"/>
        <v/>
      </c>
      <c r="Y411" s="3" t="str">
        <f t="shared" si="91"/>
        <v/>
      </c>
      <c r="Z411" s="3" t="str">
        <f t="shared" si="92"/>
        <v/>
      </c>
      <c r="AA411" s="12" t="str">
        <f t="shared" si="93"/>
        <v/>
      </c>
      <c r="AB411" s="12" t="str">
        <f t="shared" si="94"/>
        <v/>
      </c>
      <c r="AC411" s="12" t="str">
        <f t="shared" si="95"/>
        <v/>
      </c>
      <c r="AD411" t="str">
        <f t="shared" si="96"/>
        <v/>
      </c>
      <c r="AE411" t="str">
        <f t="shared" si="97"/>
        <v/>
      </c>
      <c r="AF411" t="s">
        <v>343</v>
      </c>
    </row>
    <row r="412" spans="1:32" x14ac:dyDescent="0.25">
      <c r="A412" t="s">
        <v>1</v>
      </c>
      <c r="B412" t="s">
        <v>2</v>
      </c>
      <c r="C412" t="s">
        <v>1960</v>
      </c>
      <c r="D412" t="s">
        <v>2000</v>
      </c>
      <c r="E412" t="s">
        <v>238</v>
      </c>
      <c r="F412" s="2">
        <v>44790</v>
      </c>
      <c r="G412" t="s">
        <v>290</v>
      </c>
      <c r="H412" t="s">
        <v>175</v>
      </c>
      <c r="I412" t="s">
        <v>192</v>
      </c>
      <c r="J412" s="5">
        <v>147871.20000000001</v>
      </c>
      <c r="K412" s="5">
        <v>0.02</v>
      </c>
      <c r="L412" s="5">
        <v>147871.20000000001</v>
      </c>
      <c r="M412" s="5"/>
      <c r="N412"/>
      <c r="O412" s="38"/>
      <c r="P412" s="43"/>
      <c r="Q412" s="64"/>
      <c r="R412" s="8" t="str">
        <f t="shared" si="85"/>
        <v/>
      </c>
      <c r="S412" s="7" t="str">
        <f t="shared" si="86"/>
        <v/>
      </c>
      <c r="T412" s="9"/>
      <c r="U412" s="3" t="str">
        <f t="shared" si="87"/>
        <v/>
      </c>
      <c r="V412" s="3" t="str">
        <f t="shared" si="88"/>
        <v/>
      </c>
      <c r="W412" s="3" t="str">
        <f t="shared" si="89"/>
        <v/>
      </c>
      <c r="X412" s="83" t="str">
        <f t="shared" si="90"/>
        <v/>
      </c>
      <c r="Y412" s="3" t="str">
        <f t="shared" si="91"/>
        <v/>
      </c>
      <c r="Z412" s="3" t="str">
        <f t="shared" si="92"/>
        <v/>
      </c>
      <c r="AA412" s="12" t="str">
        <f t="shared" si="93"/>
        <v/>
      </c>
      <c r="AB412" s="12" t="str">
        <f t="shared" si="94"/>
        <v/>
      </c>
      <c r="AC412" s="12" t="str">
        <f t="shared" si="95"/>
        <v/>
      </c>
      <c r="AD412" t="str">
        <f t="shared" si="96"/>
        <v/>
      </c>
      <c r="AE412" t="str">
        <f t="shared" si="97"/>
        <v/>
      </c>
      <c r="AF412" t="s">
        <v>343</v>
      </c>
    </row>
    <row r="413" spans="1:32" x14ac:dyDescent="0.25">
      <c r="A413" t="s">
        <v>1</v>
      </c>
      <c r="B413" t="s">
        <v>2</v>
      </c>
      <c r="C413" t="s">
        <v>1960</v>
      </c>
      <c r="D413" t="s">
        <v>2000</v>
      </c>
      <c r="E413" t="s">
        <v>238</v>
      </c>
      <c r="F413" s="2">
        <v>44797</v>
      </c>
      <c r="G413" t="s">
        <v>291</v>
      </c>
      <c r="H413" t="s">
        <v>175</v>
      </c>
      <c r="I413" t="s">
        <v>192</v>
      </c>
      <c r="J413" s="5">
        <v>107889.60000000001</v>
      </c>
      <c r="K413" s="5">
        <v>0.01</v>
      </c>
      <c r="L413" s="5">
        <v>107889.60000000001</v>
      </c>
      <c r="M413" s="5"/>
      <c r="N413"/>
      <c r="O413" s="38"/>
      <c r="P413" s="43"/>
      <c r="Q413" s="64"/>
      <c r="R413" s="8" t="str">
        <f t="shared" si="85"/>
        <v/>
      </c>
      <c r="S413" s="7" t="str">
        <f t="shared" si="86"/>
        <v/>
      </c>
      <c r="T413" s="9"/>
      <c r="U413" s="3" t="str">
        <f t="shared" si="87"/>
        <v/>
      </c>
      <c r="V413" s="3" t="str">
        <f t="shared" si="88"/>
        <v/>
      </c>
      <c r="W413" s="3" t="str">
        <f t="shared" si="89"/>
        <v/>
      </c>
      <c r="X413" s="83" t="str">
        <f t="shared" si="90"/>
        <v/>
      </c>
      <c r="Y413" s="3" t="str">
        <f t="shared" si="91"/>
        <v/>
      </c>
      <c r="Z413" s="3" t="str">
        <f t="shared" si="92"/>
        <v/>
      </c>
      <c r="AA413" s="12" t="str">
        <f t="shared" si="93"/>
        <v/>
      </c>
      <c r="AB413" s="12" t="str">
        <f t="shared" si="94"/>
        <v/>
      </c>
      <c r="AC413" s="12" t="str">
        <f t="shared" si="95"/>
        <v/>
      </c>
      <c r="AD413" t="str">
        <f t="shared" si="96"/>
        <v/>
      </c>
      <c r="AE413" t="str">
        <f t="shared" si="97"/>
        <v/>
      </c>
      <c r="AF413" t="s">
        <v>343</v>
      </c>
    </row>
    <row r="414" spans="1:32" x14ac:dyDescent="0.25">
      <c r="A414" t="s">
        <v>1</v>
      </c>
      <c r="B414" t="s">
        <v>2</v>
      </c>
      <c r="C414" t="s">
        <v>1960</v>
      </c>
      <c r="D414" t="s">
        <v>2000</v>
      </c>
      <c r="E414" t="s">
        <v>238</v>
      </c>
      <c r="F414" s="2">
        <v>44799</v>
      </c>
      <c r="G414" t="s">
        <v>292</v>
      </c>
      <c r="H414" t="s">
        <v>175</v>
      </c>
      <c r="I414" t="s">
        <v>192</v>
      </c>
      <c r="J414" s="5">
        <v>14352</v>
      </c>
      <c r="K414" s="5">
        <v>14352</v>
      </c>
      <c r="L414" s="5">
        <v>14352</v>
      </c>
      <c r="M414" s="5"/>
      <c r="N414"/>
      <c r="O414" s="38"/>
      <c r="P414" s="43"/>
      <c r="Q414" s="64"/>
      <c r="R414" s="8" t="str">
        <f t="shared" si="85"/>
        <v/>
      </c>
      <c r="S414" s="7" t="str">
        <f t="shared" si="86"/>
        <v/>
      </c>
      <c r="T414" s="9"/>
      <c r="U414" s="3" t="str">
        <f t="shared" si="87"/>
        <v/>
      </c>
      <c r="V414" s="3" t="str">
        <f t="shared" si="88"/>
        <v/>
      </c>
      <c r="W414" s="3" t="str">
        <f t="shared" si="89"/>
        <v/>
      </c>
      <c r="X414" s="83" t="str">
        <f t="shared" si="90"/>
        <v/>
      </c>
      <c r="Y414" s="3" t="str">
        <f t="shared" si="91"/>
        <v/>
      </c>
      <c r="Z414" s="3" t="str">
        <f t="shared" si="92"/>
        <v/>
      </c>
      <c r="AA414" s="12" t="str">
        <f t="shared" si="93"/>
        <v/>
      </c>
      <c r="AB414" s="12" t="str">
        <f t="shared" si="94"/>
        <v/>
      </c>
      <c r="AC414" s="12" t="str">
        <f t="shared" si="95"/>
        <v/>
      </c>
      <c r="AD414" t="str">
        <f t="shared" si="96"/>
        <v/>
      </c>
      <c r="AE414" t="str">
        <f t="shared" si="97"/>
        <v/>
      </c>
      <c r="AF414" t="s">
        <v>343</v>
      </c>
    </row>
    <row r="415" spans="1:32" x14ac:dyDescent="0.25">
      <c r="A415" t="s">
        <v>1</v>
      </c>
      <c r="B415" t="s">
        <v>2</v>
      </c>
      <c r="C415" t="s">
        <v>1960</v>
      </c>
      <c r="D415" t="s">
        <v>2000</v>
      </c>
      <c r="E415" t="s">
        <v>238</v>
      </c>
      <c r="F415" s="2">
        <v>44799</v>
      </c>
      <c r="G415" t="s">
        <v>234</v>
      </c>
      <c r="H415" t="s">
        <v>175</v>
      </c>
      <c r="I415" t="s">
        <v>192</v>
      </c>
      <c r="J415" s="5">
        <v>14352</v>
      </c>
      <c r="K415" s="5">
        <v>14352</v>
      </c>
      <c r="L415" s="5">
        <v>14352</v>
      </c>
      <c r="M415" s="5"/>
      <c r="N415"/>
      <c r="O415" s="38"/>
      <c r="P415" s="43"/>
      <c r="Q415" s="64"/>
      <c r="R415" s="8" t="str">
        <f t="shared" si="85"/>
        <v/>
      </c>
      <c r="S415" s="7" t="str">
        <f t="shared" si="86"/>
        <v/>
      </c>
      <c r="T415" s="9"/>
      <c r="U415" s="3" t="str">
        <f t="shared" si="87"/>
        <v/>
      </c>
      <c r="V415" s="3" t="str">
        <f t="shared" si="88"/>
        <v/>
      </c>
      <c r="W415" s="3" t="str">
        <f t="shared" si="89"/>
        <v/>
      </c>
      <c r="X415" s="83" t="str">
        <f t="shared" si="90"/>
        <v/>
      </c>
      <c r="Y415" s="3" t="str">
        <f t="shared" si="91"/>
        <v/>
      </c>
      <c r="Z415" s="3" t="str">
        <f t="shared" si="92"/>
        <v/>
      </c>
      <c r="AA415" s="12" t="str">
        <f t="shared" si="93"/>
        <v/>
      </c>
      <c r="AB415" s="12" t="str">
        <f t="shared" si="94"/>
        <v/>
      </c>
      <c r="AC415" s="12" t="str">
        <f t="shared" si="95"/>
        <v/>
      </c>
      <c r="AD415" t="str">
        <f t="shared" si="96"/>
        <v/>
      </c>
      <c r="AE415" t="str">
        <f t="shared" si="97"/>
        <v/>
      </c>
      <c r="AF415" t="s">
        <v>343</v>
      </c>
    </row>
    <row r="416" spans="1:32" x14ac:dyDescent="0.25">
      <c r="A416" t="s">
        <v>1</v>
      </c>
      <c r="B416" t="s">
        <v>2</v>
      </c>
      <c r="C416" t="s">
        <v>1960</v>
      </c>
      <c r="D416" t="s">
        <v>2000</v>
      </c>
      <c r="E416" t="s">
        <v>238</v>
      </c>
      <c r="F416" s="2">
        <v>44813</v>
      </c>
      <c r="G416" t="s">
        <v>293</v>
      </c>
      <c r="H416" t="s">
        <v>175</v>
      </c>
      <c r="I416" t="s">
        <v>192</v>
      </c>
      <c r="J416" s="5">
        <v>23200</v>
      </c>
      <c r="K416" s="5">
        <v>23200</v>
      </c>
      <c r="L416" s="5">
        <v>23200</v>
      </c>
      <c r="M416" s="5"/>
      <c r="N416"/>
      <c r="O416" s="38"/>
      <c r="P416" s="43"/>
      <c r="Q416" s="64"/>
      <c r="R416" s="8" t="str">
        <f t="shared" si="85"/>
        <v/>
      </c>
      <c r="S416" s="7" t="str">
        <f t="shared" si="86"/>
        <v/>
      </c>
      <c r="T416" s="9"/>
      <c r="U416" s="3" t="str">
        <f t="shared" si="87"/>
        <v/>
      </c>
      <c r="V416" s="3" t="str">
        <f t="shared" si="88"/>
        <v/>
      </c>
      <c r="W416" s="3" t="str">
        <f t="shared" si="89"/>
        <v/>
      </c>
      <c r="X416" s="83" t="str">
        <f t="shared" si="90"/>
        <v/>
      </c>
      <c r="Y416" s="3" t="str">
        <f t="shared" si="91"/>
        <v/>
      </c>
      <c r="Z416" s="3" t="str">
        <f t="shared" si="92"/>
        <v/>
      </c>
      <c r="AA416" s="12" t="str">
        <f t="shared" si="93"/>
        <v/>
      </c>
      <c r="AB416" s="12" t="str">
        <f t="shared" si="94"/>
        <v/>
      </c>
      <c r="AC416" s="12" t="str">
        <f t="shared" si="95"/>
        <v/>
      </c>
      <c r="AD416" t="str">
        <f t="shared" si="96"/>
        <v/>
      </c>
      <c r="AE416" t="str">
        <f t="shared" si="97"/>
        <v/>
      </c>
      <c r="AF416" t="s">
        <v>343</v>
      </c>
    </row>
    <row r="417" spans="1:32" x14ac:dyDescent="0.25">
      <c r="A417" t="s">
        <v>1</v>
      </c>
      <c r="B417" t="s">
        <v>2</v>
      </c>
      <c r="C417" t="s">
        <v>1960</v>
      </c>
      <c r="D417" t="s">
        <v>2000</v>
      </c>
      <c r="E417" t="s">
        <v>238</v>
      </c>
      <c r="F417" s="2">
        <v>44821</v>
      </c>
      <c r="G417" t="s">
        <v>294</v>
      </c>
      <c r="H417" t="s">
        <v>175</v>
      </c>
      <c r="I417" t="s">
        <v>192</v>
      </c>
      <c r="J417" s="5">
        <v>289111.2</v>
      </c>
      <c r="K417" s="5">
        <v>0.01</v>
      </c>
      <c r="L417" s="5">
        <v>289111.2</v>
      </c>
      <c r="M417" s="5"/>
      <c r="N417"/>
      <c r="O417" s="38"/>
      <c r="P417" s="43"/>
      <c r="Q417" s="64"/>
      <c r="R417" s="8" t="str">
        <f t="shared" si="85"/>
        <v/>
      </c>
      <c r="S417" s="7" t="str">
        <f t="shared" si="86"/>
        <v/>
      </c>
      <c r="T417" s="9"/>
      <c r="U417" s="3" t="str">
        <f t="shared" si="87"/>
        <v/>
      </c>
      <c r="V417" s="3" t="str">
        <f t="shared" si="88"/>
        <v/>
      </c>
      <c r="W417" s="3" t="str">
        <f t="shared" si="89"/>
        <v/>
      </c>
      <c r="X417" s="83" t="str">
        <f t="shared" si="90"/>
        <v/>
      </c>
      <c r="Y417" s="3" t="str">
        <f t="shared" si="91"/>
        <v/>
      </c>
      <c r="Z417" s="3" t="str">
        <f t="shared" si="92"/>
        <v/>
      </c>
      <c r="AA417" s="12" t="str">
        <f t="shared" si="93"/>
        <v/>
      </c>
      <c r="AB417" s="12" t="str">
        <f t="shared" si="94"/>
        <v/>
      </c>
      <c r="AC417" s="12" t="str">
        <f t="shared" si="95"/>
        <v/>
      </c>
      <c r="AD417" t="str">
        <f t="shared" si="96"/>
        <v/>
      </c>
      <c r="AE417" t="str">
        <f t="shared" si="97"/>
        <v/>
      </c>
      <c r="AF417" t="s">
        <v>343</v>
      </c>
    </row>
    <row r="418" spans="1:32" x14ac:dyDescent="0.25">
      <c r="A418" t="s">
        <v>1</v>
      </c>
      <c r="B418" t="s">
        <v>2</v>
      </c>
      <c r="C418" t="s">
        <v>1960</v>
      </c>
      <c r="D418" t="s">
        <v>2000</v>
      </c>
      <c r="E418" t="s">
        <v>238</v>
      </c>
      <c r="F418" s="2">
        <v>44846</v>
      </c>
      <c r="G418" t="s">
        <v>369</v>
      </c>
      <c r="H418" t="s">
        <v>175</v>
      </c>
      <c r="I418" t="s">
        <v>192</v>
      </c>
      <c r="J418" s="5">
        <v>121676</v>
      </c>
      <c r="K418" s="5">
        <v>121676</v>
      </c>
      <c r="L418" s="5">
        <v>121676</v>
      </c>
      <c r="M418" s="5"/>
      <c r="N418"/>
      <c r="O418" s="38"/>
      <c r="P418" s="43"/>
      <c r="Q418" s="64"/>
      <c r="R418" s="8" t="str">
        <f t="shared" si="85"/>
        <v/>
      </c>
      <c r="S418" s="7" t="str">
        <f t="shared" si="86"/>
        <v/>
      </c>
      <c r="T418" s="9"/>
      <c r="U418" s="3" t="str">
        <f t="shared" si="87"/>
        <v/>
      </c>
      <c r="V418" s="3" t="str">
        <f t="shared" si="88"/>
        <v/>
      </c>
      <c r="W418" s="3" t="str">
        <f t="shared" si="89"/>
        <v/>
      </c>
      <c r="X418" s="83" t="str">
        <f t="shared" si="90"/>
        <v/>
      </c>
      <c r="Y418" s="3" t="str">
        <f t="shared" si="91"/>
        <v/>
      </c>
      <c r="Z418" s="3" t="str">
        <f t="shared" si="92"/>
        <v/>
      </c>
      <c r="AA418" s="12" t="str">
        <f t="shared" si="93"/>
        <v/>
      </c>
      <c r="AB418" s="12" t="str">
        <f t="shared" si="94"/>
        <v/>
      </c>
      <c r="AC418" s="12" t="str">
        <f t="shared" si="95"/>
        <v/>
      </c>
      <c r="AD418" t="str">
        <f t="shared" si="96"/>
        <v/>
      </c>
      <c r="AE418" t="str">
        <f t="shared" si="97"/>
        <v/>
      </c>
      <c r="AF418" t="s">
        <v>343</v>
      </c>
    </row>
    <row r="419" spans="1:32" x14ac:dyDescent="0.25">
      <c r="A419" t="s">
        <v>1</v>
      </c>
      <c r="B419" t="s">
        <v>2</v>
      </c>
      <c r="C419" t="s">
        <v>1960</v>
      </c>
      <c r="D419" t="s">
        <v>2000</v>
      </c>
      <c r="E419" t="s">
        <v>238</v>
      </c>
      <c r="F419" s="2">
        <v>44846</v>
      </c>
      <c r="G419" t="s">
        <v>367</v>
      </c>
      <c r="H419" t="s">
        <v>175</v>
      </c>
      <c r="I419" t="s">
        <v>192</v>
      </c>
      <c r="J419" s="5">
        <v>287823.2</v>
      </c>
      <c r="K419" s="5">
        <v>0.01</v>
      </c>
      <c r="L419" s="5">
        <v>287823.2</v>
      </c>
      <c r="M419" s="5"/>
      <c r="N419"/>
      <c r="O419" s="38"/>
      <c r="P419" s="43"/>
      <c r="Q419" s="64"/>
      <c r="R419" s="8" t="str">
        <f t="shared" si="85"/>
        <v/>
      </c>
      <c r="S419" s="7" t="str">
        <f t="shared" si="86"/>
        <v/>
      </c>
      <c r="T419" s="9"/>
      <c r="U419" s="3" t="str">
        <f t="shared" si="87"/>
        <v/>
      </c>
      <c r="V419" s="3" t="str">
        <f t="shared" si="88"/>
        <v/>
      </c>
      <c r="W419" s="3" t="str">
        <f t="shared" si="89"/>
        <v/>
      </c>
      <c r="X419" s="83" t="str">
        <f t="shared" si="90"/>
        <v/>
      </c>
      <c r="Y419" s="3" t="str">
        <f t="shared" si="91"/>
        <v/>
      </c>
      <c r="Z419" s="3" t="str">
        <f t="shared" si="92"/>
        <v/>
      </c>
      <c r="AA419" s="12" t="str">
        <f t="shared" si="93"/>
        <v/>
      </c>
      <c r="AB419" s="12" t="str">
        <f t="shared" si="94"/>
        <v/>
      </c>
      <c r="AC419" s="12" t="str">
        <f t="shared" si="95"/>
        <v/>
      </c>
      <c r="AD419" t="str">
        <f t="shared" si="96"/>
        <v/>
      </c>
      <c r="AE419" t="str">
        <f t="shared" si="97"/>
        <v/>
      </c>
      <c r="AF419" t="s">
        <v>343</v>
      </c>
    </row>
    <row r="420" spans="1:32" x14ac:dyDescent="0.25">
      <c r="A420" t="s">
        <v>1</v>
      </c>
      <c r="B420" t="s">
        <v>2</v>
      </c>
      <c r="C420" t="s">
        <v>1960</v>
      </c>
      <c r="D420" t="s">
        <v>2000</v>
      </c>
      <c r="E420" t="s">
        <v>238</v>
      </c>
      <c r="F420" s="2">
        <v>44846</v>
      </c>
      <c r="G420" t="s">
        <v>370</v>
      </c>
      <c r="H420" t="s">
        <v>175</v>
      </c>
      <c r="I420" t="s">
        <v>192</v>
      </c>
      <c r="J420" s="5">
        <v>175960</v>
      </c>
      <c r="K420" s="5">
        <v>175960</v>
      </c>
      <c r="L420" s="5">
        <v>175960</v>
      </c>
      <c r="M420" s="5"/>
      <c r="N420"/>
      <c r="O420" s="38"/>
      <c r="P420" s="43"/>
      <c r="Q420" s="64"/>
      <c r="R420" s="8" t="str">
        <f t="shared" si="85"/>
        <v/>
      </c>
      <c r="S420" s="7" t="str">
        <f t="shared" si="86"/>
        <v/>
      </c>
      <c r="T420" s="9"/>
      <c r="U420" s="3" t="str">
        <f t="shared" si="87"/>
        <v/>
      </c>
      <c r="V420" s="3" t="str">
        <f t="shared" si="88"/>
        <v/>
      </c>
      <c r="W420" s="3" t="str">
        <f t="shared" si="89"/>
        <v/>
      </c>
      <c r="X420" s="83" t="str">
        <f t="shared" si="90"/>
        <v/>
      </c>
      <c r="Y420" s="3" t="str">
        <f t="shared" si="91"/>
        <v/>
      </c>
      <c r="Z420" s="3" t="str">
        <f t="shared" si="92"/>
        <v/>
      </c>
      <c r="AA420" s="12" t="str">
        <f t="shared" si="93"/>
        <v/>
      </c>
      <c r="AB420" s="12" t="str">
        <f t="shared" si="94"/>
        <v/>
      </c>
      <c r="AC420" s="12" t="str">
        <f t="shared" si="95"/>
        <v/>
      </c>
      <c r="AD420" t="str">
        <f t="shared" si="96"/>
        <v/>
      </c>
      <c r="AE420" t="str">
        <f t="shared" si="97"/>
        <v/>
      </c>
      <c r="AF420" t="s">
        <v>343</v>
      </c>
    </row>
    <row r="421" spans="1:32" x14ac:dyDescent="0.25">
      <c r="A421" t="s">
        <v>1</v>
      </c>
      <c r="B421" t="s">
        <v>2</v>
      </c>
      <c r="C421" t="s">
        <v>1960</v>
      </c>
      <c r="D421" t="s">
        <v>2000</v>
      </c>
      <c r="E421" t="s">
        <v>238</v>
      </c>
      <c r="F421" s="2">
        <v>44847</v>
      </c>
      <c r="G421" t="s">
        <v>368</v>
      </c>
      <c r="H421" t="s">
        <v>175</v>
      </c>
      <c r="I421" t="s">
        <v>192</v>
      </c>
      <c r="J421" s="5">
        <v>22392</v>
      </c>
      <c r="K421" s="5">
        <v>22392</v>
      </c>
      <c r="L421" s="5">
        <v>22392</v>
      </c>
      <c r="M421" s="5"/>
      <c r="N421"/>
      <c r="O421" s="38"/>
      <c r="P421" s="43"/>
      <c r="Q421" s="64"/>
      <c r="R421" s="8" t="str">
        <f t="shared" si="85"/>
        <v/>
      </c>
      <c r="S421" s="7" t="str">
        <f t="shared" si="86"/>
        <v/>
      </c>
      <c r="T421" s="9"/>
      <c r="U421" s="3" t="str">
        <f t="shared" si="87"/>
        <v/>
      </c>
      <c r="V421" s="3" t="str">
        <f t="shared" si="88"/>
        <v/>
      </c>
      <c r="W421" s="3" t="str">
        <f t="shared" si="89"/>
        <v/>
      </c>
      <c r="X421" s="83" t="str">
        <f t="shared" si="90"/>
        <v/>
      </c>
      <c r="Y421" s="3" t="str">
        <f t="shared" si="91"/>
        <v/>
      </c>
      <c r="Z421" s="3" t="str">
        <f t="shared" si="92"/>
        <v/>
      </c>
      <c r="AA421" s="12" t="str">
        <f t="shared" si="93"/>
        <v/>
      </c>
      <c r="AB421" s="12" t="str">
        <f t="shared" si="94"/>
        <v/>
      </c>
      <c r="AC421" s="12" t="str">
        <f t="shared" si="95"/>
        <v/>
      </c>
      <c r="AD421" t="str">
        <f t="shared" si="96"/>
        <v/>
      </c>
      <c r="AE421" t="str">
        <f t="shared" si="97"/>
        <v/>
      </c>
      <c r="AF421" t="s">
        <v>343</v>
      </c>
    </row>
    <row r="422" spans="1:32" x14ac:dyDescent="0.25">
      <c r="A422" t="s">
        <v>1</v>
      </c>
      <c r="B422" t="s">
        <v>2</v>
      </c>
      <c r="C422" t="s">
        <v>1960</v>
      </c>
      <c r="D422" t="s">
        <v>2000</v>
      </c>
      <c r="E422" t="s">
        <v>238</v>
      </c>
      <c r="F422" s="2">
        <v>44853</v>
      </c>
      <c r="G422" t="s">
        <v>382</v>
      </c>
      <c r="H422" t="s">
        <v>175</v>
      </c>
      <c r="I422" t="s">
        <v>192</v>
      </c>
      <c r="J422" s="5">
        <v>97519</v>
      </c>
      <c r="K422" s="5">
        <v>19503.810000000001</v>
      </c>
      <c r="L422" s="5">
        <v>97519</v>
      </c>
      <c r="M422" s="5"/>
      <c r="N422"/>
      <c r="O422" s="38"/>
      <c r="P422" s="43"/>
      <c r="Q422" s="64"/>
      <c r="R422" s="8" t="str">
        <f t="shared" si="85"/>
        <v/>
      </c>
      <c r="S422" s="7" t="str">
        <f t="shared" si="86"/>
        <v/>
      </c>
      <c r="T422" s="9"/>
      <c r="U422" s="3" t="str">
        <f t="shared" si="87"/>
        <v/>
      </c>
      <c r="V422" s="3" t="str">
        <f t="shared" si="88"/>
        <v/>
      </c>
      <c r="W422" s="3" t="str">
        <f t="shared" si="89"/>
        <v/>
      </c>
      <c r="X422" s="83" t="str">
        <f t="shared" si="90"/>
        <v/>
      </c>
      <c r="Y422" s="3" t="str">
        <f t="shared" si="91"/>
        <v/>
      </c>
      <c r="Z422" s="3" t="str">
        <f t="shared" si="92"/>
        <v/>
      </c>
      <c r="AA422" s="12" t="str">
        <f t="shared" si="93"/>
        <v/>
      </c>
      <c r="AB422" s="12" t="str">
        <f t="shared" si="94"/>
        <v/>
      </c>
      <c r="AC422" s="12" t="str">
        <f t="shared" si="95"/>
        <v/>
      </c>
      <c r="AD422" t="str">
        <f t="shared" si="96"/>
        <v/>
      </c>
      <c r="AE422" t="str">
        <f t="shared" si="97"/>
        <v/>
      </c>
      <c r="AF422" t="s">
        <v>343</v>
      </c>
    </row>
    <row r="423" spans="1:32" x14ac:dyDescent="0.25">
      <c r="A423" t="s">
        <v>1</v>
      </c>
      <c r="B423" t="s">
        <v>2</v>
      </c>
      <c r="C423" t="s">
        <v>1960</v>
      </c>
      <c r="D423" t="s">
        <v>2000</v>
      </c>
      <c r="E423" t="s">
        <v>238</v>
      </c>
      <c r="F423" s="2">
        <v>44867</v>
      </c>
      <c r="G423" t="s">
        <v>397</v>
      </c>
      <c r="H423" t="s">
        <v>175</v>
      </c>
      <c r="I423" t="s">
        <v>192</v>
      </c>
      <c r="J423" s="5">
        <v>48803</v>
      </c>
      <c r="K423" s="5">
        <v>0.6</v>
      </c>
      <c r="L423" s="5">
        <v>48803</v>
      </c>
      <c r="M423" s="5"/>
      <c r="N423"/>
      <c r="O423" s="38"/>
      <c r="P423" s="43"/>
      <c r="Q423" s="64"/>
      <c r="R423" s="8" t="str">
        <f t="shared" si="85"/>
        <v/>
      </c>
      <c r="S423" s="7" t="str">
        <f t="shared" si="86"/>
        <v/>
      </c>
      <c r="T423" s="9"/>
      <c r="U423" s="3" t="str">
        <f t="shared" si="87"/>
        <v/>
      </c>
      <c r="V423" s="3" t="str">
        <f t="shared" si="88"/>
        <v/>
      </c>
      <c r="W423" s="3" t="str">
        <f t="shared" si="89"/>
        <v/>
      </c>
      <c r="X423" s="83" t="str">
        <f t="shared" si="90"/>
        <v/>
      </c>
      <c r="Y423" s="3" t="str">
        <f t="shared" si="91"/>
        <v/>
      </c>
      <c r="Z423" s="3" t="str">
        <f t="shared" si="92"/>
        <v/>
      </c>
      <c r="AA423" s="12" t="str">
        <f t="shared" si="93"/>
        <v/>
      </c>
      <c r="AB423" s="12" t="str">
        <f t="shared" si="94"/>
        <v/>
      </c>
      <c r="AC423" s="12" t="str">
        <f t="shared" si="95"/>
        <v/>
      </c>
      <c r="AD423" t="str">
        <f t="shared" si="96"/>
        <v/>
      </c>
      <c r="AE423" t="str">
        <f t="shared" si="97"/>
        <v/>
      </c>
      <c r="AF423" t="s">
        <v>343</v>
      </c>
    </row>
    <row r="424" spans="1:32" x14ac:dyDescent="0.25">
      <c r="A424" t="s">
        <v>1</v>
      </c>
      <c r="B424" t="s">
        <v>2</v>
      </c>
      <c r="C424" t="s">
        <v>1960</v>
      </c>
      <c r="D424" t="s">
        <v>2000</v>
      </c>
      <c r="E424" t="s">
        <v>238</v>
      </c>
      <c r="F424" s="2">
        <v>44887</v>
      </c>
      <c r="G424" t="s">
        <v>418</v>
      </c>
      <c r="H424" t="s">
        <v>175</v>
      </c>
      <c r="I424" t="s">
        <v>192</v>
      </c>
      <c r="J424" s="5">
        <v>25940</v>
      </c>
      <c r="K424" s="5">
        <v>25940</v>
      </c>
      <c r="L424" s="5">
        <v>25940</v>
      </c>
      <c r="M424" s="5"/>
      <c r="N424"/>
      <c r="O424" s="38"/>
      <c r="P424" s="43"/>
      <c r="Q424" s="64"/>
      <c r="R424" s="8" t="str">
        <f t="shared" si="85"/>
        <v/>
      </c>
      <c r="S424" s="7" t="str">
        <f t="shared" si="86"/>
        <v/>
      </c>
      <c r="T424" s="9"/>
      <c r="U424" s="3" t="str">
        <f t="shared" si="87"/>
        <v/>
      </c>
      <c r="V424" s="3" t="str">
        <f t="shared" si="88"/>
        <v/>
      </c>
      <c r="W424" s="3" t="str">
        <f t="shared" si="89"/>
        <v/>
      </c>
      <c r="X424" s="83" t="str">
        <f t="shared" si="90"/>
        <v/>
      </c>
      <c r="Y424" s="3" t="str">
        <f t="shared" si="91"/>
        <v/>
      </c>
      <c r="Z424" s="3" t="str">
        <f t="shared" si="92"/>
        <v/>
      </c>
      <c r="AA424" s="12" t="str">
        <f t="shared" si="93"/>
        <v/>
      </c>
      <c r="AB424" s="12" t="str">
        <f t="shared" si="94"/>
        <v/>
      </c>
      <c r="AC424" s="12" t="str">
        <f t="shared" si="95"/>
        <v/>
      </c>
      <c r="AD424" t="str">
        <f t="shared" si="96"/>
        <v/>
      </c>
      <c r="AE424" t="str">
        <f t="shared" si="97"/>
        <v/>
      </c>
      <c r="AF424" t="s">
        <v>343</v>
      </c>
    </row>
    <row r="425" spans="1:32" x14ac:dyDescent="0.25">
      <c r="A425" t="s">
        <v>1</v>
      </c>
      <c r="B425" t="s">
        <v>2</v>
      </c>
      <c r="C425" t="s">
        <v>1960</v>
      </c>
      <c r="D425" t="s">
        <v>2000</v>
      </c>
      <c r="E425" t="s">
        <v>238</v>
      </c>
      <c r="F425" s="2">
        <v>44889</v>
      </c>
      <c r="G425" t="s">
        <v>419</v>
      </c>
      <c r="H425" t="s">
        <v>175</v>
      </c>
      <c r="I425" t="s">
        <v>192</v>
      </c>
      <c r="J425" s="5">
        <v>414460</v>
      </c>
      <c r="K425" s="5">
        <v>0.01</v>
      </c>
      <c r="L425" s="5">
        <v>414460</v>
      </c>
      <c r="M425" s="5"/>
      <c r="N425"/>
      <c r="O425" s="38"/>
      <c r="P425" s="43"/>
      <c r="Q425" s="64"/>
      <c r="R425" s="8" t="str">
        <f t="shared" si="85"/>
        <v/>
      </c>
      <c r="S425" s="7" t="str">
        <f t="shared" si="86"/>
        <v/>
      </c>
      <c r="T425" s="9"/>
      <c r="U425" s="3" t="str">
        <f t="shared" si="87"/>
        <v/>
      </c>
      <c r="V425" s="3" t="str">
        <f t="shared" si="88"/>
        <v/>
      </c>
      <c r="W425" s="3" t="str">
        <f t="shared" si="89"/>
        <v/>
      </c>
      <c r="X425" s="83" t="str">
        <f t="shared" si="90"/>
        <v/>
      </c>
      <c r="Y425" s="3" t="str">
        <f t="shared" si="91"/>
        <v/>
      </c>
      <c r="Z425" s="3" t="str">
        <f t="shared" si="92"/>
        <v/>
      </c>
      <c r="AA425" s="12" t="str">
        <f t="shared" si="93"/>
        <v/>
      </c>
      <c r="AB425" s="12" t="str">
        <f t="shared" si="94"/>
        <v/>
      </c>
      <c r="AC425" s="12" t="str">
        <f t="shared" si="95"/>
        <v/>
      </c>
      <c r="AD425" t="str">
        <f t="shared" si="96"/>
        <v/>
      </c>
      <c r="AE425" t="str">
        <f t="shared" si="97"/>
        <v/>
      </c>
      <c r="AF425" t="s">
        <v>343</v>
      </c>
    </row>
    <row r="426" spans="1:32" x14ac:dyDescent="0.25">
      <c r="A426" t="s">
        <v>1</v>
      </c>
      <c r="B426" t="s">
        <v>2</v>
      </c>
      <c r="C426" t="s">
        <v>1960</v>
      </c>
      <c r="D426" t="s">
        <v>2000</v>
      </c>
      <c r="E426" t="s">
        <v>238</v>
      </c>
      <c r="F426" s="2">
        <v>44889</v>
      </c>
      <c r="G426" t="s">
        <v>420</v>
      </c>
      <c r="H426" t="s">
        <v>175</v>
      </c>
      <c r="I426" t="s">
        <v>192</v>
      </c>
      <c r="J426" s="5">
        <v>28792</v>
      </c>
      <c r="K426" s="5">
        <v>28792</v>
      </c>
      <c r="L426" s="5">
        <v>28792</v>
      </c>
      <c r="M426" s="5"/>
      <c r="N426"/>
      <c r="O426" s="38"/>
      <c r="P426" s="43"/>
      <c r="Q426" s="64"/>
      <c r="R426" s="8" t="str">
        <f t="shared" si="85"/>
        <v/>
      </c>
      <c r="S426" s="7" t="str">
        <f t="shared" si="86"/>
        <v/>
      </c>
      <c r="T426" s="9"/>
      <c r="U426" s="3" t="str">
        <f t="shared" si="87"/>
        <v/>
      </c>
      <c r="V426" s="3" t="str">
        <f t="shared" si="88"/>
        <v/>
      </c>
      <c r="W426" s="3" t="str">
        <f t="shared" si="89"/>
        <v/>
      </c>
      <c r="X426" s="83" t="str">
        <f t="shared" si="90"/>
        <v/>
      </c>
      <c r="Y426" s="3" t="str">
        <f t="shared" si="91"/>
        <v/>
      </c>
      <c r="Z426" s="3" t="str">
        <f t="shared" si="92"/>
        <v/>
      </c>
      <c r="AA426" s="12" t="str">
        <f t="shared" si="93"/>
        <v/>
      </c>
      <c r="AB426" s="12" t="str">
        <f t="shared" si="94"/>
        <v/>
      </c>
      <c r="AC426" s="12" t="str">
        <f t="shared" si="95"/>
        <v/>
      </c>
      <c r="AD426" t="str">
        <f t="shared" si="96"/>
        <v/>
      </c>
      <c r="AE426" t="str">
        <f t="shared" si="97"/>
        <v/>
      </c>
      <c r="AF426" t="s">
        <v>343</v>
      </c>
    </row>
    <row r="427" spans="1:32" x14ac:dyDescent="0.25">
      <c r="A427" t="s">
        <v>1</v>
      </c>
      <c r="B427" t="s">
        <v>2</v>
      </c>
      <c r="C427" t="s">
        <v>1960</v>
      </c>
      <c r="D427" t="s">
        <v>2000</v>
      </c>
      <c r="E427" t="s">
        <v>238</v>
      </c>
      <c r="F427" s="2">
        <v>44902</v>
      </c>
      <c r="G427" t="s">
        <v>435</v>
      </c>
      <c r="H427" t="s">
        <v>175</v>
      </c>
      <c r="I427" t="s">
        <v>192</v>
      </c>
      <c r="J427" s="5">
        <v>260481.6</v>
      </c>
      <c r="K427" s="5">
        <v>0.37</v>
      </c>
      <c r="L427" s="5">
        <v>260481.6</v>
      </c>
      <c r="M427" s="5"/>
      <c r="N427"/>
      <c r="O427" s="38"/>
      <c r="P427" s="43"/>
      <c r="Q427" s="64"/>
      <c r="R427" s="8" t="str">
        <f t="shared" si="85"/>
        <v/>
      </c>
      <c r="S427" s="7" t="str">
        <f t="shared" si="86"/>
        <v/>
      </c>
      <c r="T427" s="9"/>
      <c r="U427" s="3" t="str">
        <f t="shared" si="87"/>
        <v/>
      </c>
      <c r="V427" s="3" t="str">
        <f t="shared" si="88"/>
        <v/>
      </c>
      <c r="W427" s="3" t="str">
        <f t="shared" si="89"/>
        <v/>
      </c>
      <c r="X427" s="83" t="str">
        <f t="shared" si="90"/>
        <v/>
      </c>
      <c r="Y427" s="3" t="str">
        <f t="shared" si="91"/>
        <v/>
      </c>
      <c r="Z427" s="3" t="str">
        <f t="shared" si="92"/>
        <v/>
      </c>
      <c r="AA427" s="12" t="str">
        <f t="shared" si="93"/>
        <v/>
      </c>
      <c r="AB427" s="12" t="str">
        <f t="shared" si="94"/>
        <v/>
      </c>
      <c r="AC427" s="12" t="str">
        <f t="shared" si="95"/>
        <v/>
      </c>
      <c r="AD427" t="str">
        <f t="shared" si="96"/>
        <v/>
      </c>
      <c r="AE427" t="str">
        <f t="shared" si="97"/>
        <v/>
      </c>
      <c r="AF427" t="s">
        <v>343</v>
      </c>
    </row>
    <row r="428" spans="1:32" x14ac:dyDescent="0.25">
      <c r="A428" t="s">
        <v>1</v>
      </c>
      <c r="B428" t="s">
        <v>2</v>
      </c>
      <c r="C428" t="s">
        <v>1960</v>
      </c>
      <c r="D428" t="s">
        <v>2000</v>
      </c>
      <c r="E428" t="s">
        <v>238</v>
      </c>
      <c r="F428" s="2">
        <v>44902</v>
      </c>
      <c r="G428" t="s">
        <v>436</v>
      </c>
      <c r="H428" t="s">
        <v>175</v>
      </c>
      <c r="I428" t="s">
        <v>192</v>
      </c>
      <c r="J428" s="5">
        <v>368328.8</v>
      </c>
      <c r="K428" s="5">
        <v>0.02</v>
      </c>
      <c r="L428" s="5">
        <v>368328.8</v>
      </c>
      <c r="M428" s="5"/>
      <c r="N428"/>
      <c r="O428" s="38"/>
      <c r="P428" s="43"/>
      <c r="Q428" s="64"/>
      <c r="R428" s="8" t="str">
        <f t="shared" si="85"/>
        <v/>
      </c>
      <c r="S428" s="7" t="str">
        <f t="shared" si="86"/>
        <v/>
      </c>
      <c r="T428" s="9"/>
      <c r="U428" s="3" t="str">
        <f t="shared" si="87"/>
        <v/>
      </c>
      <c r="V428" s="3" t="str">
        <f t="shared" si="88"/>
        <v/>
      </c>
      <c r="W428" s="3" t="str">
        <f t="shared" si="89"/>
        <v/>
      </c>
      <c r="X428" s="83" t="str">
        <f t="shared" si="90"/>
        <v/>
      </c>
      <c r="Y428" s="3" t="str">
        <f t="shared" si="91"/>
        <v/>
      </c>
      <c r="Z428" s="3" t="str">
        <f t="shared" si="92"/>
        <v/>
      </c>
      <c r="AA428" s="12" t="str">
        <f t="shared" si="93"/>
        <v/>
      </c>
      <c r="AB428" s="12" t="str">
        <f t="shared" si="94"/>
        <v/>
      </c>
      <c r="AC428" s="12" t="str">
        <f t="shared" si="95"/>
        <v/>
      </c>
      <c r="AD428" t="str">
        <f t="shared" si="96"/>
        <v/>
      </c>
      <c r="AE428" t="str">
        <f t="shared" si="97"/>
        <v/>
      </c>
      <c r="AF428" t="s">
        <v>343</v>
      </c>
    </row>
    <row r="429" spans="1:32" x14ac:dyDescent="0.25">
      <c r="A429" t="s">
        <v>1</v>
      </c>
      <c r="B429" t="s">
        <v>2</v>
      </c>
      <c r="C429" t="s">
        <v>1960</v>
      </c>
      <c r="D429" t="s">
        <v>2000</v>
      </c>
      <c r="E429" t="s">
        <v>238</v>
      </c>
      <c r="F429" s="2">
        <v>44930</v>
      </c>
      <c r="G429" t="s">
        <v>446</v>
      </c>
      <c r="H429" t="s">
        <v>175</v>
      </c>
      <c r="I429" t="s">
        <v>192</v>
      </c>
      <c r="J429" s="5">
        <v>363817.6</v>
      </c>
      <c r="K429" s="5">
        <v>0.01</v>
      </c>
      <c r="L429" s="5">
        <v>363817.6</v>
      </c>
      <c r="M429" s="5"/>
      <c r="N429"/>
      <c r="O429" s="38"/>
      <c r="P429" s="43"/>
      <c r="Q429" s="64"/>
      <c r="R429" s="8" t="str">
        <f t="shared" si="85"/>
        <v/>
      </c>
      <c r="S429" s="7" t="str">
        <f t="shared" si="86"/>
        <v/>
      </c>
      <c r="T429" s="9"/>
      <c r="U429" s="3" t="str">
        <f t="shared" si="87"/>
        <v/>
      </c>
      <c r="V429" s="3" t="str">
        <f t="shared" si="88"/>
        <v/>
      </c>
      <c r="W429" s="3" t="str">
        <f t="shared" si="89"/>
        <v/>
      </c>
      <c r="X429" s="83" t="str">
        <f t="shared" si="90"/>
        <v/>
      </c>
      <c r="Y429" s="3" t="str">
        <f t="shared" si="91"/>
        <v/>
      </c>
      <c r="Z429" s="3" t="str">
        <f t="shared" si="92"/>
        <v/>
      </c>
      <c r="AA429" s="12" t="str">
        <f t="shared" si="93"/>
        <v/>
      </c>
      <c r="AB429" s="12" t="str">
        <f t="shared" si="94"/>
        <v/>
      </c>
      <c r="AC429" s="12" t="str">
        <f t="shared" si="95"/>
        <v/>
      </c>
      <c r="AD429" t="str">
        <f t="shared" si="96"/>
        <v/>
      </c>
      <c r="AE429" t="str">
        <f t="shared" si="97"/>
        <v/>
      </c>
      <c r="AF429" t="s">
        <v>343</v>
      </c>
    </row>
    <row r="430" spans="1:32" x14ac:dyDescent="0.25">
      <c r="A430" t="s">
        <v>1</v>
      </c>
      <c r="B430" t="s">
        <v>2</v>
      </c>
      <c r="C430" t="s">
        <v>1960</v>
      </c>
      <c r="D430" t="s">
        <v>2000</v>
      </c>
      <c r="E430" t="s">
        <v>238</v>
      </c>
      <c r="F430" s="2">
        <v>44937</v>
      </c>
      <c r="G430" t="s">
        <v>474</v>
      </c>
      <c r="H430" t="s">
        <v>177</v>
      </c>
      <c r="I430" t="s">
        <v>192</v>
      </c>
      <c r="J430" s="5">
        <v>174705</v>
      </c>
      <c r="K430" s="5">
        <v>28473</v>
      </c>
      <c r="L430" s="5">
        <v>174705</v>
      </c>
      <c r="M430" s="5"/>
      <c r="N430"/>
      <c r="O430" s="38"/>
      <c r="P430" s="43"/>
      <c r="Q430" s="64"/>
      <c r="R430" s="8" t="str">
        <f t="shared" si="85"/>
        <v/>
      </c>
      <c r="S430" s="7" t="str">
        <f t="shared" si="86"/>
        <v/>
      </c>
      <c r="T430" s="9"/>
      <c r="U430" s="3" t="str">
        <f t="shared" si="87"/>
        <v/>
      </c>
      <c r="V430" s="3" t="str">
        <f t="shared" si="88"/>
        <v/>
      </c>
      <c r="W430" s="3" t="str">
        <f t="shared" si="89"/>
        <v/>
      </c>
      <c r="X430" s="83" t="str">
        <f t="shared" si="90"/>
        <v/>
      </c>
      <c r="Y430" s="3" t="str">
        <f t="shared" si="91"/>
        <v/>
      </c>
      <c r="Z430" s="3" t="str">
        <f t="shared" si="92"/>
        <v/>
      </c>
      <c r="AA430" s="12" t="str">
        <f t="shared" si="93"/>
        <v/>
      </c>
      <c r="AB430" s="12" t="str">
        <f t="shared" si="94"/>
        <v/>
      </c>
      <c r="AC430" s="12" t="str">
        <f t="shared" si="95"/>
        <v/>
      </c>
      <c r="AD430" t="str">
        <f t="shared" si="96"/>
        <v/>
      </c>
      <c r="AE430" t="str">
        <f t="shared" si="97"/>
        <v/>
      </c>
      <c r="AF430" t="s">
        <v>343</v>
      </c>
    </row>
    <row r="431" spans="1:32" x14ac:dyDescent="0.25">
      <c r="A431" t="s">
        <v>1</v>
      </c>
      <c r="B431" t="s">
        <v>2</v>
      </c>
      <c r="C431" t="s">
        <v>1960</v>
      </c>
      <c r="D431" t="s">
        <v>2000</v>
      </c>
      <c r="E431" t="s">
        <v>238</v>
      </c>
      <c r="F431" s="2">
        <v>44943</v>
      </c>
      <c r="G431" t="s">
        <v>475</v>
      </c>
      <c r="H431" t="s">
        <v>177</v>
      </c>
      <c r="I431" t="s">
        <v>192</v>
      </c>
      <c r="J431" s="5">
        <v>54396.800000000003</v>
      </c>
      <c r="K431" s="5">
        <v>54396.800000000003</v>
      </c>
      <c r="L431" s="5">
        <v>54396.800000000003</v>
      </c>
      <c r="M431" s="5"/>
      <c r="N431"/>
      <c r="O431" s="38"/>
      <c r="P431" s="43"/>
      <c r="Q431" s="64"/>
      <c r="R431" s="8" t="str">
        <f t="shared" si="85"/>
        <v/>
      </c>
      <c r="S431" s="7" t="str">
        <f t="shared" si="86"/>
        <v/>
      </c>
      <c r="T431" s="9"/>
      <c r="U431" s="3" t="str">
        <f t="shared" si="87"/>
        <v/>
      </c>
      <c r="V431" s="3" t="str">
        <f t="shared" si="88"/>
        <v/>
      </c>
      <c r="W431" s="3" t="str">
        <f t="shared" si="89"/>
        <v/>
      </c>
      <c r="X431" s="83" t="str">
        <f t="shared" si="90"/>
        <v/>
      </c>
      <c r="Y431" s="3" t="str">
        <f t="shared" si="91"/>
        <v/>
      </c>
      <c r="Z431" s="3" t="str">
        <f t="shared" si="92"/>
        <v/>
      </c>
      <c r="AA431" s="12" t="str">
        <f t="shared" si="93"/>
        <v/>
      </c>
      <c r="AB431" s="12" t="str">
        <f t="shared" si="94"/>
        <v/>
      </c>
      <c r="AC431" s="12" t="str">
        <f t="shared" si="95"/>
        <v/>
      </c>
      <c r="AD431" t="str">
        <f t="shared" si="96"/>
        <v/>
      </c>
      <c r="AE431" t="str">
        <f t="shared" si="97"/>
        <v/>
      </c>
      <c r="AF431" t="s">
        <v>343</v>
      </c>
    </row>
    <row r="432" spans="1:32" x14ac:dyDescent="0.25">
      <c r="A432" t="s">
        <v>1</v>
      </c>
      <c r="B432" t="s">
        <v>2</v>
      </c>
      <c r="C432" t="s">
        <v>1960</v>
      </c>
      <c r="D432" t="s">
        <v>2000</v>
      </c>
      <c r="E432" t="s">
        <v>238</v>
      </c>
      <c r="F432" s="2">
        <v>44943</v>
      </c>
      <c r="G432" t="s">
        <v>476</v>
      </c>
      <c r="H432" t="s">
        <v>177</v>
      </c>
      <c r="I432" t="s">
        <v>192</v>
      </c>
      <c r="J432" s="5">
        <v>31968</v>
      </c>
      <c r="K432" s="5">
        <v>31968</v>
      </c>
      <c r="L432" s="5">
        <v>31968</v>
      </c>
      <c r="M432" s="5"/>
      <c r="N432"/>
      <c r="O432" s="38"/>
      <c r="P432" s="43"/>
      <c r="Q432" s="64"/>
      <c r="R432" s="8" t="str">
        <f t="shared" si="85"/>
        <v/>
      </c>
      <c r="S432" s="7" t="str">
        <f t="shared" si="86"/>
        <v/>
      </c>
      <c r="T432" s="9"/>
      <c r="U432" s="3" t="str">
        <f t="shared" si="87"/>
        <v/>
      </c>
      <c r="V432" s="3" t="str">
        <f t="shared" si="88"/>
        <v/>
      </c>
      <c r="W432" s="3" t="str">
        <f t="shared" si="89"/>
        <v/>
      </c>
      <c r="X432" s="83" t="str">
        <f t="shared" si="90"/>
        <v/>
      </c>
      <c r="Y432" s="3" t="str">
        <f t="shared" si="91"/>
        <v/>
      </c>
      <c r="Z432" s="3" t="str">
        <f t="shared" si="92"/>
        <v/>
      </c>
      <c r="AA432" s="12" t="str">
        <f t="shared" si="93"/>
        <v/>
      </c>
      <c r="AB432" s="12" t="str">
        <f t="shared" si="94"/>
        <v/>
      </c>
      <c r="AC432" s="12" t="str">
        <f t="shared" si="95"/>
        <v/>
      </c>
      <c r="AD432" t="str">
        <f t="shared" si="96"/>
        <v/>
      </c>
      <c r="AE432" t="str">
        <f t="shared" si="97"/>
        <v/>
      </c>
      <c r="AF432" t="s">
        <v>343</v>
      </c>
    </row>
    <row r="433" spans="1:32" x14ac:dyDescent="0.25">
      <c r="A433" t="s">
        <v>1</v>
      </c>
      <c r="B433" t="s">
        <v>2</v>
      </c>
      <c r="C433" t="s">
        <v>1960</v>
      </c>
      <c r="D433" t="s">
        <v>2000</v>
      </c>
      <c r="E433" t="s">
        <v>238</v>
      </c>
      <c r="F433" s="2">
        <v>44951</v>
      </c>
      <c r="G433" t="s">
        <v>469</v>
      </c>
      <c r="H433" t="s">
        <v>177</v>
      </c>
      <c r="I433" t="s">
        <v>192</v>
      </c>
      <c r="J433" s="5">
        <v>336508.81</v>
      </c>
      <c r="K433" s="5">
        <v>0.01</v>
      </c>
      <c r="L433" s="5">
        <v>336508.81</v>
      </c>
      <c r="M433" s="5"/>
      <c r="N433"/>
      <c r="O433" s="38"/>
      <c r="P433" s="43"/>
      <c r="Q433" s="64"/>
      <c r="R433" s="8" t="str">
        <f t="shared" si="85"/>
        <v/>
      </c>
      <c r="S433" s="7" t="str">
        <f t="shared" si="86"/>
        <v/>
      </c>
      <c r="T433" s="9"/>
      <c r="U433" s="3" t="str">
        <f t="shared" si="87"/>
        <v/>
      </c>
      <c r="V433" s="3" t="str">
        <f t="shared" si="88"/>
        <v/>
      </c>
      <c r="W433" s="3" t="str">
        <f t="shared" si="89"/>
        <v/>
      </c>
      <c r="X433" s="83" t="str">
        <f t="shared" si="90"/>
        <v/>
      </c>
      <c r="Y433" s="3" t="str">
        <f t="shared" si="91"/>
        <v/>
      </c>
      <c r="Z433" s="3" t="str">
        <f t="shared" si="92"/>
        <v/>
      </c>
      <c r="AA433" s="12" t="str">
        <f t="shared" si="93"/>
        <v/>
      </c>
      <c r="AB433" s="12" t="str">
        <f t="shared" si="94"/>
        <v/>
      </c>
      <c r="AC433" s="12" t="str">
        <f t="shared" si="95"/>
        <v/>
      </c>
      <c r="AD433" t="str">
        <f t="shared" si="96"/>
        <v/>
      </c>
      <c r="AE433" t="str">
        <f t="shared" si="97"/>
        <v/>
      </c>
      <c r="AF433" t="s">
        <v>343</v>
      </c>
    </row>
    <row r="434" spans="1:32" x14ac:dyDescent="0.25">
      <c r="A434" t="s">
        <v>1</v>
      </c>
      <c r="B434" t="s">
        <v>2</v>
      </c>
      <c r="C434" t="s">
        <v>1960</v>
      </c>
      <c r="D434" t="s">
        <v>2000</v>
      </c>
      <c r="E434" t="s">
        <v>238</v>
      </c>
      <c r="F434" s="2">
        <v>44951</v>
      </c>
      <c r="G434" t="s">
        <v>477</v>
      </c>
      <c r="H434" t="s">
        <v>177</v>
      </c>
      <c r="I434" t="s">
        <v>192</v>
      </c>
      <c r="J434" s="5">
        <v>369016.8</v>
      </c>
      <c r="K434" s="5">
        <v>160.02000000000001</v>
      </c>
      <c r="L434" s="5">
        <v>369016.8</v>
      </c>
      <c r="M434" s="5"/>
      <c r="N434"/>
      <c r="O434" s="38"/>
      <c r="P434" s="43"/>
      <c r="Q434" s="64"/>
      <c r="R434" s="8" t="str">
        <f t="shared" si="85"/>
        <v/>
      </c>
      <c r="S434" s="7" t="str">
        <f t="shared" si="86"/>
        <v/>
      </c>
      <c r="T434" s="9"/>
      <c r="U434" s="3" t="str">
        <f t="shared" si="87"/>
        <v/>
      </c>
      <c r="V434" s="3" t="str">
        <f t="shared" si="88"/>
        <v/>
      </c>
      <c r="W434" s="3" t="str">
        <f t="shared" si="89"/>
        <v/>
      </c>
      <c r="X434" s="83" t="str">
        <f t="shared" si="90"/>
        <v/>
      </c>
      <c r="Y434" s="3" t="str">
        <f t="shared" si="91"/>
        <v/>
      </c>
      <c r="Z434" s="3" t="str">
        <f t="shared" si="92"/>
        <v/>
      </c>
      <c r="AA434" s="12" t="str">
        <f t="shared" si="93"/>
        <v/>
      </c>
      <c r="AB434" s="12" t="str">
        <f t="shared" si="94"/>
        <v/>
      </c>
      <c r="AC434" s="12" t="str">
        <f t="shared" si="95"/>
        <v/>
      </c>
      <c r="AD434" t="str">
        <f t="shared" si="96"/>
        <v/>
      </c>
      <c r="AE434" t="str">
        <f t="shared" si="97"/>
        <v/>
      </c>
      <c r="AF434" t="s">
        <v>343</v>
      </c>
    </row>
    <row r="435" spans="1:32" x14ac:dyDescent="0.25">
      <c r="A435" t="s">
        <v>1</v>
      </c>
      <c r="B435" t="s">
        <v>2</v>
      </c>
      <c r="C435" t="s">
        <v>1960</v>
      </c>
      <c r="D435" t="s">
        <v>2000</v>
      </c>
      <c r="E435" t="s">
        <v>238</v>
      </c>
      <c r="F435" s="2">
        <v>44958</v>
      </c>
      <c r="G435" t="s">
        <v>528</v>
      </c>
      <c r="H435" t="s">
        <v>177</v>
      </c>
      <c r="I435" t="s">
        <v>192</v>
      </c>
      <c r="J435" s="5">
        <v>29200</v>
      </c>
      <c r="K435" s="5">
        <v>29200</v>
      </c>
      <c r="L435" s="5">
        <v>29200</v>
      </c>
      <c r="M435" s="5"/>
      <c r="N435"/>
      <c r="O435" s="38"/>
      <c r="P435" s="43"/>
      <c r="Q435" s="64"/>
      <c r="R435" s="8" t="str">
        <f t="shared" si="85"/>
        <v/>
      </c>
      <c r="S435" s="7" t="str">
        <f t="shared" si="86"/>
        <v/>
      </c>
      <c r="T435" s="9"/>
      <c r="U435" s="3" t="str">
        <f t="shared" si="87"/>
        <v/>
      </c>
      <c r="V435" s="3" t="str">
        <f t="shared" si="88"/>
        <v/>
      </c>
      <c r="W435" s="3" t="str">
        <f t="shared" si="89"/>
        <v/>
      </c>
      <c r="X435" s="83" t="str">
        <f t="shared" si="90"/>
        <v/>
      </c>
      <c r="Y435" s="3" t="str">
        <f t="shared" si="91"/>
        <v/>
      </c>
      <c r="Z435" s="3" t="str">
        <f t="shared" si="92"/>
        <v/>
      </c>
      <c r="AA435" s="12" t="str">
        <f t="shared" si="93"/>
        <v/>
      </c>
      <c r="AB435" s="12" t="str">
        <f t="shared" si="94"/>
        <v/>
      </c>
      <c r="AC435" s="12" t="str">
        <f t="shared" si="95"/>
        <v/>
      </c>
      <c r="AD435" t="str">
        <f t="shared" si="96"/>
        <v/>
      </c>
      <c r="AE435" t="str">
        <f t="shared" si="97"/>
        <v/>
      </c>
      <c r="AF435" t="s">
        <v>343</v>
      </c>
    </row>
    <row r="436" spans="1:32" x14ac:dyDescent="0.25">
      <c r="A436" t="s">
        <v>1</v>
      </c>
      <c r="B436" t="s">
        <v>2</v>
      </c>
      <c r="C436" t="s">
        <v>1960</v>
      </c>
      <c r="D436" t="s">
        <v>2000</v>
      </c>
      <c r="E436" t="s">
        <v>238</v>
      </c>
      <c r="F436" s="2">
        <v>44959</v>
      </c>
      <c r="G436" t="s">
        <v>540</v>
      </c>
      <c r="H436" t="s">
        <v>177</v>
      </c>
      <c r="I436" t="s">
        <v>192</v>
      </c>
      <c r="J436" s="5">
        <v>29200</v>
      </c>
      <c r="K436" s="5">
        <v>29200</v>
      </c>
      <c r="L436" s="5">
        <v>29200</v>
      </c>
      <c r="M436" s="5"/>
      <c r="N436"/>
      <c r="O436" s="38"/>
      <c r="P436" s="43"/>
      <c r="Q436" s="64"/>
      <c r="R436" s="8" t="str">
        <f t="shared" si="85"/>
        <v/>
      </c>
      <c r="S436" s="7" t="str">
        <f t="shared" si="86"/>
        <v/>
      </c>
      <c r="T436" s="9"/>
      <c r="U436" s="3" t="str">
        <f t="shared" si="87"/>
        <v/>
      </c>
      <c r="V436" s="3" t="str">
        <f t="shared" si="88"/>
        <v/>
      </c>
      <c r="W436" s="3" t="str">
        <f t="shared" si="89"/>
        <v/>
      </c>
      <c r="X436" s="83" t="str">
        <f t="shared" si="90"/>
        <v/>
      </c>
      <c r="Y436" s="3" t="str">
        <f t="shared" si="91"/>
        <v/>
      </c>
      <c r="Z436" s="3" t="str">
        <f t="shared" si="92"/>
        <v/>
      </c>
      <c r="AA436" s="12" t="str">
        <f t="shared" si="93"/>
        <v/>
      </c>
      <c r="AB436" s="12" t="str">
        <f t="shared" si="94"/>
        <v/>
      </c>
      <c r="AC436" s="12" t="str">
        <f t="shared" si="95"/>
        <v/>
      </c>
      <c r="AD436" t="str">
        <f t="shared" si="96"/>
        <v/>
      </c>
      <c r="AE436" t="str">
        <f t="shared" si="97"/>
        <v/>
      </c>
      <c r="AF436" t="s">
        <v>343</v>
      </c>
    </row>
    <row r="437" spans="1:32" x14ac:dyDescent="0.25">
      <c r="A437" t="s">
        <v>1</v>
      </c>
      <c r="B437" t="s">
        <v>2</v>
      </c>
      <c r="C437" t="s">
        <v>1960</v>
      </c>
      <c r="D437" t="s">
        <v>2000</v>
      </c>
      <c r="E437" t="s">
        <v>238</v>
      </c>
      <c r="F437" s="2">
        <v>44960</v>
      </c>
      <c r="G437" t="s">
        <v>541</v>
      </c>
      <c r="H437" t="s">
        <v>177</v>
      </c>
      <c r="I437" t="s">
        <v>192</v>
      </c>
      <c r="J437" s="5">
        <v>3984</v>
      </c>
      <c r="K437" s="5">
        <v>3984</v>
      </c>
      <c r="L437" s="5">
        <v>3984</v>
      </c>
      <c r="M437" s="5"/>
      <c r="N437"/>
      <c r="O437" s="38"/>
      <c r="P437" s="43"/>
      <c r="Q437" s="64"/>
      <c r="R437" s="8" t="str">
        <f t="shared" si="85"/>
        <v/>
      </c>
      <c r="S437" s="7" t="str">
        <f t="shared" si="86"/>
        <v/>
      </c>
      <c r="T437" s="9"/>
      <c r="U437" s="3" t="str">
        <f t="shared" si="87"/>
        <v/>
      </c>
      <c r="V437" s="3" t="str">
        <f t="shared" si="88"/>
        <v/>
      </c>
      <c r="W437" s="3" t="str">
        <f t="shared" si="89"/>
        <v/>
      </c>
      <c r="X437" s="83" t="str">
        <f t="shared" si="90"/>
        <v/>
      </c>
      <c r="Y437" s="3" t="str">
        <f t="shared" si="91"/>
        <v/>
      </c>
      <c r="Z437" s="3" t="str">
        <f t="shared" si="92"/>
        <v/>
      </c>
      <c r="AA437" s="12" t="str">
        <f t="shared" si="93"/>
        <v/>
      </c>
      <c r="AB437" s="12" t="str">
        <f t="shared" si="94"/>
        <v/>
      </c>
      <c r="AC437" s="12" t="str">
        <f t="shared" si="95"/>
        <v/>
      </c>
      <c r="AD437" t="str">
        <f t="shared" si="96"/>
        <v/>
      </c>
      <c r="AE437" t="str">
        <f t="shared" si="97"/>
        <v/>
      </c>
      <c r="AF437" t="s">
        <v>343</v>
      </c>
    </row>
    <row r="438" spans="1:32" x14ac:dyDescent="0.25">
      <c r="A438" t="s">
        <v>1</v>
      </c>
      <c r="B438" t="s">
        <v>2</v>
      </c>
      <c r="C438" t="s">
        <v>1960</v>
      </c>
      <c r="D438" t="s">
        <v>2000</v>
      </c>
      <c r="E438" t="s">
        <v>238</v>
      </c>
      <c r="F438" s="2">
        <v>44970</v>
      </c>
      <c r="G438" t="s">
        <v>605</v>
      </c>
      <c r="H438" t="s">
        <v>179</v>
      </c>
      <c r="I438" t="s">
        <v>192</v>
      </c>
      <c r="J438" s="5">
        <v>11994</v>
      </c>
      <c r="K438" s="5">
        <v>11994</v>
      </c>
      <c r="L438" s="5">
        <v>11994</v>
      </c>
      <c r="M438" s="5"/>
      <c r="N438"/>
      <c r="O438" s="38"/>
      <c r="P438" s="43"/>
      <c r="Q438" s="64"/>
      <c r="R438" s="8" t="str">
        <f t="shared" si="85"/>
        <v/>
      </c>
      <c r="S438" s="7" t="str">
        <f t="shared" si="86"/>
        <v/>
      </c>
      <c r="T438" s="9"/>
      <c r="U438" s="3" t="str">
        <f t="shared" si="87"/>
        <v/>
      </c>
      <c r="V438" s="3" t="str">
        <f t="shared" si="88"/>
        <v/>
      </c>
      <c r="W438" s="3" t="str">
        <f t="shared" si="89"/>
        <v/>
      </c>
      <c r="X438" s="83" t="str">
        <f t="shared" si="90"/>
        <v/>
      </c>
      <c r="Y438" s="3" t="str">
        <f t="shared" si="91"/>
        <v/>
      </c>
      <c r="Z438" s="3" t="str">
        <f t="shared" si="92"/>
        <v/>
      </c>
      <c r="AA438" s="12" t="str">
        <f t="shared" si="93"/>
        <v/>
      </c>
      <c r="AB438" s="12" t="str">
        <f t="shared" si="94"/>
        <v/>
      </c>
      <c r="AC438" s="12" t="str">
        <f t="shared" si="95"/>
        <v/>
      </c>
      <c r="AD438" t="str">
        <f t="shared" si="96"/>
        <v/>
      </c>
      <c r="AE438" t="str">
        <f t="shared" si="97"/>
        <v/>
      </c>
      <c r="AF438" t="s">
        <v>343</v>
      </c>
    </row>
    <row r="439" spans="1:32" x14ac:dyDescent="0.25">
      <c r="A439" t="s">
        <v>1</v>
      </c>
      <c r="B439" t="s">
        <v>2</v>
      </c>
      <c r="C439" t="s">
        <v>1960</v>
      </c>
      <c r="D439" t="s">
        <v>2000</v>
      </c>
      <c r="E439" t="s">
        <v>238</v>
      </c>
      <c r="F439" s="2">
        <v>44973</v>
      </c>
      <c r="G439" t="s">
        <v>606</v>
      </c>
      <c r="H439" t="s">
        <v>179</v>
      </c>
      <c r="I439" t="s">
        <v>192</v>
      </c>
      <c r="J439" s="5">
        <v>21360</v>
      </c>
      <c r="K439" s="5">
        <v>21360</v>
      </c>
      <c r="L439" s="5">
        <v>21360</v>
      </c>
      <c r="M439" s="5"/>
      <c r="N439"/>
      <c r="O439" s="38"/>
      <c r="P439" s="43"/>
      <c r="Q439" s="64"/>
      <c r="R439" s="8" t="str">
        <f t="shared" si="85"/>
        <v/>
      </c>
      <c r="S439" s="7" t="str">
        <f t="shared" si="86"/>
        <v/>
      </c>
      <c r="T439" s="9"/>
      <c r="U439" s="3" t="str">
        <f t="shared" si="87"/>
        <v/>
      </c>
      <c r="V439" s="3" t="str">
        <f t="shared" si="88"/>
        <v/>
      </c>
      <c r="W439" s="3" t="str">
        <f t="shared" si="89"/>
        <v/>
      </c>
      <c r="X439" s="83" t="str">
        <f t="shared" si="90"/>
        <v/>
      </c>
      <c r="Y439" s="3" t="str">
        <f t="shared" si="91"/>
        <v/>
      </c>
      <c r="Z439" s="3" t="str">
        <f t="shared" si="92"/>
        <v/>
      </c>
      <c r="AA439" s="12" t="str">
        <f t="shared" si="93"/>
        <v/>
      </c>
      <c r="AB439" s="12" t="str">
        <f t="shared" si="94"/>
        <v/>
      </c>
      <c r="AC439" s="12" t="str">
        <f t="shared" si="95"/>
        <v/>
      </c>
      <c r="AD439" t="str">
        <f t="shared" si="96"/>
        <v/>
      </c>
      <c r="AE439" t="str">
        <f t="shared" si="97"/>
        <v/>
      </c>
      <c r="AF439" t="s">
        <v>343</v>
      </c>
    </row>
    <row r="440" spans="1:32" x14ac:dyDescent="0.25">
      <c r="A440" t="s">
        <v>1</v>
      </c>
      <c r="B440" t="s">
        <v>2</v>
      </c>
      <c r="C440" t="s">
        <v>1960</v>
      </c>
      <c r="D440" t="s">
        <v>2000</v>
      </c>
      <c r="E440" t="s">
        <v>238</v>
      </c>
      <c r="F440" s="2">
        <v>44973</v>
      </c>
      <c r="G440" t="s">
        <v>607</v>
      </c>
      <c r="H440" t="s">
        <v>179</v>
      </c>
      <c r="I440" t="s">
        <v>192</v>
      </c>
      <c r="J440" s="5">
        <v>5328</v>
      </c>
      <c r="K440" s="5">
        <v>5328</v>
      </c>
      <c r="L440" s="5">
        <v>5328</v>
      </c>
      <c r="M440" s="5"/>
      <c r="N440"/>
      <c r="O440" s="38"/>
      <c r="P440" s="43"/>
      <c r="Q440" s="64"/>
      <c r="R440" s="8" t="str">
        <f t="shared" si="85"/>
        <v/>
      </c>
      <c r="S440" s="7" t="str">
        <f t="shared" si="86"/>
        <v/>
      </c>
      <c r="T440" s="9"/>
      <c r="U440" s="3" t="str">
        <f t="shared" si="87"/>
        <v/>
      </c>
      <c r="V440" s="3" t="str">
        <f t="shared" si="88"/>
        <v/>
      </c>
      <c r="W440" s="3" t="str">
        <f t="shared" si="89"/>
        <v/>
      </c>
      <c r="X440" s="83" t="str">
        <f t="shared" si="90"/>
        <v/>
      </c>
      <c r="Y440" s="3" t="str">
        <f t="shared" si="91"/>
        <v/>
      </c>
      <c r="Z440" s="3" t="str">
        <f t="shared" si="92"/>
        <v/>
      </c>
      <c r="AA440" s="12" t="str">
        <f t="shared" si="93"/>
        <v/>
      </c>
      <c r="AB440" s="12" t="str">
        <f t="shared" si="94"/>
        <v/>
      </c>
      <c r="AC440" s="12" t="str">
        <f t="shared" si="95"/>
        <v/>
      </c>
      <c r="AD440" t="str">
        <f t="shared" si="96"/>
        <v/>
      </c>
      <c r="AE440" t="str">
        <f t="shared" si="97"/>
        <v/>
      </c>
      <c r="AF440" t="s">
        <v>343</v>
      </c>
    </row>
    <row r="441" spans="1:32" x14ac:dyDescent="0.25">
      <c r="A441" t="s">
        <v>1</v>
      </c>
      <c r="B441" t="s">
        <v>2</v>
      </c>
      <c r="C441" t="s">
        <v>1960</v>
      </c>
      <c r="D441" t="s">
        <v>2000</v>
      </c>
      <c r="E441" t="s">
        <v>238</v>
      </c>
      <c r="F441" s="2">
        <v>44979</v>
      </c>
      <c r="G441" t="s">
        <v>660</v>
      </c>
      <c r="H441" t="s">
        <v>179</v>
      </c>
      <c r="I441" t="s">
        <v>192</v>
      </c>
      <c r="J441" s="5">
        <v>134564</v>
      </c>
      <c r="K441" s="5">
        <v>26912.81</v>
      </c>
      <c r="L441" s="5">
        <v>134564</v>
      </c>
      <c r="M441" s="5"/>
      <c r="N441"/>
      <c r="O441" s="38"/>
      <c r="P441" s="43"/>
      <c r="Q441" s="64"/>
      <c r="R441" s="8" t="str">
        <f t="shared" si="85"/>
        <v/>
      </c>
      <c r="S441" s="7" t="str">
        <f t="shared" si="86"/>
        <v/>
      </c>
      <c r="T441" s="9"/>
      <c r="U441" s="3" t="str">
        <f t="shared" si="87"/>
        <v/>
      </c>
      <c r="V441" s="3" t="str">
        <f t="shared" si="88"/>
        <v/>
      </c>
      <c r="W441" s="3" t="str">
        <f t="shared" si="89"/>
        <v/>
      </c>
      <c r="X441" s="83" t="str">
        <f t="shared" si="90"/>
        <v/>
      </c>
      <c r="Y441" s="3" t="str">
        <f t="shared" si="91"/>
        <v/>
      </c>
      <c r="Z441" s="3" t="str">
        <f t="shared" si="92"/>
        <v/>
      </c>
      <c r="AA441" s="12" t="str">
        <f t="shared" si="93"/>
        <v/>
      </c>
      <c r="AB441" s="12" t="str">
        <f t="shared" si="94"/>
        <v/>
      </c>
      <c r="AC441" s="12" t="str">
        <f t="shared" si="95"/>
        <v/>
      </c>
      <c r="AD441" t="str">
        <f t="shared" si="96"/>
        <v/>
      </c>
      <c r="AE441" t="str">
        <f t="shared" si="97"/>
        <v/>
      </c>
      <c r="AF441" t="s">
        <v>343</v>
      </c>
    </row>
    <row r="442" spans="1:32" x14ac:dyDescent="0.25">
      <c r="A442" t="s">
        <v>1</v>
      </c>
      <c r="B442" t="s">
        <v>2</v>
      </c>
      <c r="C442" t="s">
        <v>1960</v>
      </c>
      <c r="D442" t="s">
        <v>2000</v>
      </c>
      <c r="E442" t="s">
        <v>238</v>
      </c>
      <c r="F442" s="2">
        <v>44986</v>
      </c>
      <c r="G442" t="s">
        <v>715</v>
      </c>
      <c r="H442" t="s">
        <v>179</v>
      </c>
      <c r="I442" t="s">
        <v>192</v>
      </c>
      <c r="J442" s="5">
        <v>144035.20000000001</v>
      </c>
      <c r="K442" s="5">
        <v>0.01</v>
      </c>
      <c r="L442" s="5">
        <v>144035.20000000001</v>
      </c>
      <c r="M442" s="5"/>
      <c r="N442"/>
      <c r="O442" s="38"/>
      <c r="P442" s="43"/>
      <c r="Q442" s="64"/>
      <c r="R442" s="8" t="str">
        <f t="shared" si="85"/>
        <v/>
      </c>
      <c r="S442" s="7" t="str">
        <f t="shared" si="86"/>
        <v/>
      </c>
      <c r="T442" s="9"/>
      <c r="U442" s="3" t="str">
        <f t="shared" si="87"/>
        <v/>
      </c>
      <c r="V442" s="3" t="str">
        <f t="shared" si="88"/>
        <v/>
      </c>
      <c r="W442" s="3" t="str">
        <f t="shared" si="89"/>
        <v/>
      </c>
      <c r="X442" s="83" t="str">
        <f t="shared" si="90"/>
        <v/>
      </c>
      <c r="Y442" s="3" t="str">
        <f t="shared" si="91"/>
        <v/>
      </c>
      <c r="Z442" s="3" t="str">
        <f t="shared" si="92"/>
        <v/>
      </c>
      <c r="AA442" s="12" t="str">
        <f t="shared" si="93"/>
        <v/>
      </c>
      <c r="AB442" s="12" t="str">
        <f t="shared" si="94"/>
        <v/>
      </c>
      <c r="AC442" s="12" t="str">
        <f t="shared" si="95"/>
        <v/>
      </c>
      <c r="AD442" t="str">
        <f t="shared" si="96"/>
        <v/>
      </c>
      <c r="AE442" t="str">
        <f t="shared" si="97"/>
        <v/>
      </c>
      <c r="AF442" t="s">
        <v>343</v>
      </c>
    </row>
    <row r="443" spans="1:32" x14ac:dyDescent="0.25">
      <c r="A443" t="s">
        <v>1</v>
      </c>
      <c r="B443" t="s">
        <v>2</v>
      </c>
      <c r="C443" t="s">
        <v>1960</v>
      </c>
      <c r="D443" t="s">
        <v>2000</v>
      </c>
      <c r="E443" t="s">
        <v>238</v>
      </c>
      <c r="F443" s="2">
        <v>44993</v>
      </c>
      <c r="G443" t="s">
        <v>884</v>
      </c>
      <c r="H443" t="s">
        <v>178</v>
      </c>
      <c r="I443" t="s">
        <v>192</v>
      </c>
      <c r="J443" s="5">
        <v>188652</v>
      </c>
      <c r="K443" s="5">
        <v>0.01</v>
      </c>
      <c r="L443" s="5">
        <v>188652</v>
      </c>
      <c r="M443" s="5"/>
      <c r="N443"/>
      <c r="O443" s="38"/>
      <c r="P443" s="43"/>
      <c r="Q443" s="64"/>
      <c r="R443" s="8" t="str">
        <f t="shared" si="85"/>
        <v/>
      </c>
      <c r="S443" s="7" t="str">
        <f t="shared" si="86"/>
        <v/>
      </c>
      <c r="T443" s="9"/>
      <c r="U443" s="3" t="str">
        <f t="shared" si="87"/>
        <v/>
      </c>
      <c r="V443" s="3" t="str">
        <f t="shared" si="88"/>
        <v/>
      </c>
      <c r="W443" s="3" t="str">
        <f t="shared" si="89"/>
        <v/>
      </c>
      <c r="X443" s="83" t="str">
        <f t="shared" si="90"/>
        <v/>
      </c>
      <c r="Y443" s="3" t="str">
        <f t="shared" si="91"/>
        <v/>
      </c>
      <c r="Z443" s="3" t="str">
        <f t="shared" si="92"/>
        <v/>
      </c>
      <c r="AA443" s="12" t="str">
        <f t="shared" si="93"/>
        <v/>
      </c>
      <c r="AB443" s="12" t="str">
        <f t="shared" si="94"/>
        <v/>
      </c>
      <c r="AC443" s="12" t="str">
        <f t="shared" si="95"/>
        <v/>
      </c>
      <c r="AD443" t="str">
        <f t="shared" si="96"/>
        <v/>
      </c>
      <c r="AE443" t="str">
        <f t="shared" si="97"/>
        <v/>
      </c>
      <c r="AF443" t="s">
        <v>343</v>
      </c>
    </row>
    <row r="444" spans="1:32" x14ac:dyDescent="0.25">
      <c r="A444" t="s">
        <v>1</v>
      </c>
      <c r="B444" t="s">
        <v>2</v>
      </c>
      <c r="C444" t="s">
        <v>1960</v>
      </c>
      <c r="D444" t="s">
        <v>2000</v>
      </c>
      <c r="E444" t="s">
        <v>238</v>
      </c>
      <c r="F444" s="2">
        <v>45000</v>
      </c>
      <c r="G444" t="s">
        <v>885</v>
      </c>
      <c r="H444" t="s">
        <v>178</v>
      </c>
      <c r="I444" t="s">
        <v>192</v>
      </c>
      <c r="J444" s="5">
        <v>216857.60000000001</v>
      </c>
      <c r="K444" s="5">
        <v>0.01</v>
      </c>
      <c r="L444" s="5">
        <v>216857.60000000001</v>
      </c>
      <c r="M444" s="5"/>
      <c r="N444"/>
      <c r="O444" s="38"/>
      <c r="P444" s="43"/>
      <c r="Q444" s="64"/>
      <c r="R444" s="8" t="str">
        <f t="shared" si="85"/>
        <v/>
      </c>
      <c r="S444" s="7" t="str">
        <f t="shared" si="86"/>
        <v/>
      </c>
      <c r="T444" s="9"/>
      <c r="U444" s="3" t="str">
        <f t="shared" si="87"/>
        <v/>
      </c>
      <c r="V444" s="3" t="str">
        <f t="shared" si="88"/>
        <v/>
      </c>
      <c r="W444" s="3" t="str">
        <f t="shared" si="89"/>
        <v/>
      </c>
      <c r="X444" s="83" t="str">
        <f t="shared" si="90"/>
        <v/>
      </c>
      <c r="Y444" s="3" t="str">
        <f t="shared" si="91"/>
        <v/>
      </c>
      <c r="Z444" s="3" t="str">
        <f t="shared" si="92"/>
        <v/>
      </c>
      <c r="AA444" s="12" t="str">
        <f t="shared" si="93"/>
        <v/>
      </c>
      <c r="AB444" s="12" t="str">
        <f t="shared" si="94"/>
        <v/>
      </c>
      <c r="AC444" s="12" t="str">
        <f t="shared" si="95"/>
        <v/>
      </c>
      <c r="AD444" t="str">
        <f t="shared" si="96"/>
        <v/>
      </c>
      <c r="AE444" t="str">
        <f t="shared" si="97"/>
        <v/>
      </c>
      <c r="AF444" t="s">
        <v>343</v>
      </c>
    </row>
    <row r="445" spans="1:32" x14ac:dyDescent="0.25">
      <c r="A445" t="s">
        <v>1</v>
      </c>
      <c r="B445" t="s">
        <v>2</v>
      </c>
      <c r="C445" t="s">
        <v>1960</v>
      </c>
      <c r="D445" t="s">
        <v>2000</v>
      </c>
      <c r="E445" t="s">
        <v>238</v>
      </c>
      <c r="F445" s="2">
        <v>45000</v>
      </c>
      <c r="G445" t="s">
        <v>886</v>
      </c>
      <c r="H445" t="s">
        <v>178</v>
      </c>
      <c r="I445" t="s">
        <v>192</v>
      </c>
      <c r="J445" s="5">
        <v>329516.81</v>
      </c>
      <c r="K445" s="5">
        <v>0.02</v>
      </c>
      <c r="L445" s="5">
        <v>329516.81</v>
      </c>
      <c r="M445" s="5"/>
      <c r="N445"/>
      <c r="O445" s="38"/>
      <c r="P445" s="43"/>
      <c r="Q445" s="64"/>
      <c r="R445" s="8" t="str">
        <f t="shared" si="85"/>
        <v/>
      </c>
      <c r="S445" s="7" t="str">
        <f t="shared" si="86"/>
        <v/>
      </c>
      <c r="T445" s="9"/>
      <c r="U445" s="3" t="str">
        <f t="shared" si="87"/>
        <v/>
      </c>
      <c r="V445" s="3" t="str">
        <f t="shared" si="88"/>
        <v/>
      </c>
      <c r="W445" s="3" t="str">
        <f t="shared" si="89"/>
        <v/>
      </c>
      <c r="X445" s="83" t="str">
        <f t="shared" si="90"/>
        <v/>
      </c>
      <c r="Y445" s="3" t="str">
        <f t="shared" si="91"/>
        <v/>
      </c>
      <c r="Z445" s="3" t="str">
        <f t="shared" si="92"/>
        <v/>
      </c>
      <c r="AA445" s="12" t="str">
        <f t="shared" si="93"/>
        <v/>
      </c>
      <c r="AB445" s="12" t="str">
        <f t="shared" si="94"/>
        <v/>
      </c>
      <c r="AC445" s="12" t="str">
        <f t="shared" si="95"/>
        <v/>
      </c>
      <c r="AD445" t="str">
        <f t="shared" si="96"/>
        <v/>
      </c>
      <c r="AE445" t="str">
        <f t="shared" si="97"/>
        <v/>
      </c>
      <c r="AF445" t="s">
        <v>343</v>
      </c>
    </row>
    <row r="446" spans="1:32" x14ac:dyDescent="0.25">
      <c r="A446" t="s">
        <v>1</v>
      </c>
      <c r="B446" t="s">
        <v>2</v>
      </c>
      <c r="C446" t="s">
        <v>1960</v>
      </c>
      <c r="D446" t="s">
        <v>2000</v>
      </c>
      <c r="E446" t="s">
        <v>238</v>
      </c>
      <c r="F446" s="2">
        <v>45013</v>
      </c>
      <c r="G446" t="s">
        <v>887</v>
      </c>
      <c r="H446" t="s">
        <v>178</v>
      </c>
      <c r="I446" t="s">
        <v>192</v>
      </c>
      <c r="J446" s="5">
        <v>121955.2</v>
      </c>
      <c r="K446" s="5">
        <v>0.01</v>
      </c>
      <c r="L446" s="5">
        <v>121955.2</v>
      </c>
      <c r="M446" s="5"/>
      <c r="N446"/>
      <c r="O446" s="38"/>
      <c r="P446" s="43"/>
      <c r="Q446" s="64"/>
      <c r="R446" s="8" t="str">
        <f t="shared" si="85"/>
        <v/>
      </c>
      <c r="S446" s="7" t="str">
        <f t="shared" si="86"/>
        <v/>
      </c>
      <c r="T446" s="9"/>
      <c r="U446" s="3" t="str">
        <f t="shared" si="87"/>
        <v/>
      </c>
      <c r="V446" s="3" t="str">
        <f t="shared" si="88"/>
        <v/>
      </c>
      <c r="W446" s="3" t="str">
        <f t="shared" si="89"/>
        <v/>
      </c>
      <c r="X446" s="83" t="str">
        <f t="shared" si="90"/>
        <v/>
      </c>
      <c r="Y446" s="3" t="str">
        <f t="shared" si="91"/>
        <v/>
      </c>
      <c r="Z446" s="3" t="str">
        <f t="shared" si="92"/>
        <v/>
      </c>
      <c r="AA446" s="12" t="str">
        <f t="shared" si="93"/>
        <v/>
      </c>
      <c r="AB446" s="12" t="str">
        <f t="shared" si="94"/>
        <v/>
      </c>
      <c r="AC446" s="12" t="str">
        <f t="shared" si="95"/>
        <v/>
      </c>
      <c r="AD446" t="str">
        <f t="shared" si="96"/>
        <v/>
      </c>
      <c r="AE446" t="str">
        <f t="shared" si="97"/>
        <v/>
      </c>
      <c r="AF446" t="s">
        <v>343</v>
      </c>
    </row>
    <row r="447" spans="1:32" x14ac:dyDescent="0.25">
      <c r="A447" t="s">
        <v>1</v>
      </c>
      <c r="B447" t="s">
        <v>2</v>
      </c>
      <c r="C447" t="s">
        <v>1960</v>
      </c>
      <c r="D447" t="s">
        <v>2000</v>
      </c>
      <c r="E447" t="s">
        <v>238</v>
      </c>
      <c r="F447" s="2">
        <v>45013</v>
      </c>
      <c r="G447" t="s">
        <v>888</v>
      </c>
      <c r="H447" t="s">
        <v>178</v>
      </c>
      <c r="I447" t="s">
        <v>192</v>
      </c>
      <c r="J447" s="5">
        <v>367833.59999999998</v>
      </c>
      <c r="K447" s="5">
        <v>0.01</v>
      </c>
      <c r="L447" s="5">
        <v>367833.59999999998</v>
      </c>
      <c r="M447" s="5"/>
      <c r="N447"/>
      <c r="O447" s="38"/>
      <c r="P447" s="43"/>
      <c r="Q447" s="64"/>
      <c r="R447" s="8" t="str">
        <f t="shared" si="85"/>
        <v/>
      </c>
      <c r="S447" s="7" t="str">
        <f t="shared" si="86"/>
        <v/>
      </c>
      <c r="T447" s="9"/>
      <c r="U447" s="3" t="str">
        <f t="shared" si="87"/>
        <v/>
      </c>
      <c r="V447" s="3" t="str">
        <f t="shared" si="88"/>
        <v/>
      </c>
      <c r="W447" s="3" t="str">
        <f t="shared" si="89"/>
        <v/>
      </c>
      <c r="X447" s="83" t="str">
        <f t="shared" si="90"/>
        <v/>
      </c>
      <c r="Y447" s="3" t="str">
        <f t="shared" si="91"/>
        <v/>
      </c>
      <c r="Z447" s="3" t="str">
        <f t="shared" si="92"/>
        <v/>
      </c>
      <c r="AA447" s="12" t="str">
        <f t="shared" si="93"/>
        <v/>
      </c>
      <c r="AB447" s="12" t="str">
        <f t="shared" si="94"/>
        <v/>
      </c>
      <c r="AC447" s="12" t="str">
        <f t="shared" si="95"/>
        <v/>
      </c>
      <c r="AD447" t="str">
        <f t="shared" si="96"/>
        <v/>
      </c>
      <c r="AE447" t="str">
        <f t="shared" si="97"/>
        <v/>
      </c>
      <c r="AF447" t="s">
        <v>343</v>
      </c>
    </row>
    <row r="448" spans="1:32" x14ac:dyDescent="0.25">
      <c r="A448" t="s">
        <v>1</v>
      </c>
      <c r="B448" t="s">
        <v>2</v>
      </c>
      <c r="C448" t="s">
        <v>1960</v>
      </c>
      <c r="D448" t="s">
        <v>2000</v>
      </c>
      <c r="E448" t="s">
        <v>238</v>
      </c>
      <c r="F448" s="2">
        <v>45020</v>
      </c>
      <c r="G448" t="s">
        <v>889</v>
      </c>
      <c r="H448" t="s">
        <v>178</v>
      </c>
      <c r="I448" t="s">
        <v>192</v>
      </c>
      <c r="J448" s="5">
        <v>288984</v>
      </c>
      <c r="K448" s="5">
        <v>0.01</v>
      </c>
      <c r="L448" s="5">
        <v>288984</v>
      </c>
      <c r="M448" s="5"/>
      <c r="N448"/>
      <c r="O448" s="38"/>
      <c r="P448" s="43"/>
      <c r="Q448" s="64"/>
      <c r="R448" s="8" t="str">
        <f t="shared" si="85"/>
        <v/>
      </c>
      <c r="S448" s="7" t="str">
        <f t="shared" si="86"/>
        <v/>
      </c>
      <c r="T448" s="9"/>
      <c r="U448" s="3" t="str">
        <f t="shared" si="87"/>
        <v/>
      </c>
      <c r="V448" s="3" t="str">
        <f t="shared" si="88"/>
        <v/>
      </c>
      <c r="W448" s="3" t="str">
        <f t="shared" si="89"/>
        <v/>
      </c>
      <c r="X448" s="83" t="str">
        <f t="shared" si="90"/>
        <v/>
      </c>
      <c r="Y448" s="3" t="str">
        <f t="shared" si="91"/>
        <v/>
      </c>
      <c r="Z448" s="3" t="str">
        <f t="shared" si="92"/>
        <v/>
      </c>
      <c r="AA448" s="12" t="str">
        <f t="shared" si="93"/>
        <v/>
      </c>
      <c r="AB448" s="12" t="str">
        <f t="shared" si="94"/>
        <v/>
      </c>
      <c r="AC448" s="12" t="str">
        <f t="shared" si="95"/>
        <v/>
      </c>
      <c r="AD448" t="str">
        <f t="shared" si="96"/>
        <v/>
      </c>
      <c r="AE448" t="str">
        <f t="shared" si="97"/>
        <v/>
      </c>
      <c r="AF448" t="s">
        <v>343</v>
      </c>
    </row>
    <row r="449" spans="1:32" x14ac:dyDescent="0.25">
      <c r="A449" t="s">
        <v>1</v>
      </c>
      <c r="B449" t="s">
        <v>2</v>
      </c>
      <c r="C449" t="s">
        <v>1960</v>
      </c>
      <c r="D449" t="s">
        <v>2000</v>
      </c>
      <c r="E449" t="s">
        <v>238</v>
      </c>
      <c r="F449" s="2">
        <v>45035</v>
      </c>
      <c r="G449" t="s">
        <v>890</v>
      </c>
      <c r="H449" t="s">
        <v>176</v>
      </c>
      <c r="I449" t="s">
        <v>192</v>
      </c>
      <c r="J449" s="5">
        <v>316118</v>
      </c>
      <c r="K449" s="5">
        <v>97867.41</v>
      </c>
      <c r="L449" s="5">
        <v>316118</v>
      </c>
      <c r="M449" s="5"/>
      <c r="N449"/>
      <c r="O449" s="38"/>
      <c r="P449" s="43"/>
      <c r="Q449" s="64"/>
      <c r="R449" s="8" t="str">
        <f t="shared" si="85"/>
        <v/>
      </c>
      <c r="S449" s="7" t="str">
        <f t="shared" si="86"/>
        <v/>
      </c>
      <c r="T449" s="9"/>
      <c r="U449" s="3" t="str">
        <f t="shared" si="87"/>
        <v/>
      </c>
      <c r="V449" s="3" t="str">
        <f t="shared" si="88"/>
        <v/>
      </c>
      <c r="W449" s="3" t="str">
        <f t="shared" si="89"/>
        <v/>
      </c>
      <c r="X449" s="83" t="str">
        <f t="shared" si="90"/>
        <v/>
      </c>
      <c r="Y449" s="3" t="str">
        <f t="shared" si="91"/>
        <v/>
      </c>
      <c r="Z449" s="3" t="str">
        <f t="shared" si="92"/>
        <v/>
      </c>
      <c r="AA449" s="12" t="str">
        <f t="shared" si="93"/>
        <v/>
      </c>
      <c r="AB449" s="12" t="str">
        <f t="shared" si="94"/>
        <v/>
      </c>
      <c r="AC449" s="12" t="str">
        <f t="shared" si="95"/>
        <v/>
      </c>
      <c r="AD449" t="str">
        <f t="shared" si="96"/>
        <v/>
      </c>
      <c r="AE449" t="str">
        <f t="shared" si="97"/>
        <v/>
      </c>
      <c r="AF449" t="s">
        <v>343</v>
      </c>
    </row>
    <row r="450" spans="1:32" x14ac:dyDescent="0.25">
      <c r="A450" t="s">
        <v>1</v>
      </c>
      <c r="B450" t="s">
        <v>2</v>
      </c>
      <c r="C450" t="s">
        <v>1960</v>
      </c>
      <c r="D450" t="s">
        <v>2000</v>
      </c>
      <c r="E450" t="s">
        <v>238</v>
      </c>
      <c r="F450" s="2">
        <v>45042</v>
      </c>
      <c r="G450" t="s">
        <v>891</v>
      </c>
      <c r="H450" t="s">
        <v>176</v>
      </c>
      <c r="I450" t="s">
        <v>192</v>
      </c>
      <c r="J450" s="5">
        <v>226590</v>
      </c>
      <c r="K450" s="5">
        <v>45318</v>
      </c>
      <c r="L450" s="5">
        <v>226590</v>
      </c>
      <c r="M450" s="5"/>
      <c r="N450"/>
      <c r="O450" s="38"/>
      <c r="P450" s="43"/>
      <c r="Q450" s="64"/>
      <c r="R450" s="8" t="str">
        <f t="shared" si="85"/>
        <v/>
      </c>
      <c r="S450" s="7" t="str">
        <f t="shared" si="86"/>
        <v/>
      </c>
      <c r="T450" s="9"/>
      <c r="U450" s="3" t="str">
        <f t="shared" si="87"/>
        <v/>
      </c>
      <c r="V450" s="3" t="str">
        <f t="shared" si="88"/>
        <v/>
      </c>
      <c r="W450" s="3" t="str">
        <f t="shared" si="89"/>
        <v/>
      </c>
      <c r="X450" s="83" t="str">
        <f t="shared" si="90"/>
        <v/>
      </c>
      <c r="Y450" s="3" t="str">
        <f t="shared" si="91"/>
        <v/>
      </c>
      <c r="Z450" s="3" t="str">
        <f t="shared" si="92"/>
        <v/>
      </c>
      <c r="AA450" s="12" t="str">
        <f t="shared" si="93"/>
        <v/>
      </c>
      <c r="AB450" s="12" t="str">
        <f t="shared" si="94"/>
        <v/>
      </c>
      <c r="AC450" s="12" t="str">
        <f t="shared" si="95"/>
        <v/>
      </c>
      <c r="AD450" t="str">
        <f t="shared" si="96"/>
        <v/>
      </c>
      <c r="AE450" t="str">
        <f t="shared" si="97"/>
        <v/>
      </c>
      <c r="AF450" t="s">
        <v>343</v>
      </c>
    </row>
    <row r="451" spans="1:32" x14ac:dyDescent="0.25">
      <c r="A451" t="s">
        <v>1</v>
      </c>
      <c r="B451" t="s">
        <v>2</v>
      </c>
      <c r="C451" t="s">
        <v>1960</v>
      </c>
      <c r="D451" t="s">
        <v>2000</v>
      </c>
      <c r="E451" t="s">
        <v>238</v>
      </c>
      <c r="F451" s="2">
        <v>45042</v>
      </c>
      <c r="G451" t="s">
        <v>892</v>
      </c>
      <c r="H451" t="s">
        <v>176</v>
      </c>
      <c r="I451" t="s">
        <v>192</v>
      </c>
      <c r="J451" s="5">
        <v>82410.399999999994</v>
      </c>
      <c r="K451" s="5">
        <v>0.01</v>
      </c>
      <c r="L451" s="5">
        <v>82410.399999999994</v>
      </c>
      <c r="M451" s="5"/>
      <c r="N451"/>
      <c r="O451" s="38"/>
      <c r="P451" s="43"/>
      <c r="Q451" s="64"/>
      <c r="R451" s="8" t="str">
        <f t="shared" si="85"/>
        <v/>
      </c>
      <c r="S451" s="7" t="str">
        <f t="shared" si="86"/>
        <v/>
      </c>
      <c r="T451" s="9"/>
      <c r="U451" s="3" t="str">
        <f t="shared" si="87"/>
        <v/>
      </c>
      <c r="V451" s="3" t="str">
        <f t="shared" si="88"/>
        <v/>
      </c>
      <c r="W451" s="3" t="str">
        <f t="shared" si="89"/>
        <v/>
      </c>
      <c r="X451" s="83" t="str">
        <f t="shared" si="90"/>
        <v/>
      </c>
      <c r="Y451" s="3" t="str">
        <f t="shared" si="91"/>
        <v/>
      </c>
      <c r="Z451" s="3" t="str">
        <f t="shared" si="92"/>
        <v/>
      </c>
      <c r="AA451" s="12" t="str">
        <f t="shared" si="93"/>
        <v/>
      </c>
      <c r="AB451" s="12" t="str">
        <f t="shared" si="94"/>
        <v/>
      </c>
      <c r="AC451" s="12" t="str">
        <f t="shared" si="95"/>
        <v/>
      </c>
      <c r="AD451" t="str">
        <f t="shared" si="96"/>
        <v/>
      </c>
      <c r="AE451" t="str">
        <f t="shared" si="97"/>
        <v/>
      </c>
      <c r="AF451" t="s">
        <v>343</v>
      </c>
    </row>
    <row r="452" spans="1:32" x14ac:dyDescent="0.25">
      <c r="A452" t="s">
        <v>1</v>
      </c>
      <c r="B452" t="s">
        <v>2</v>
      </c>
      <c r="C452" t="s">
        <v>1960</v>
      </c>
      <c r="D452" t="s">
        <v>2000</v>
      </c>
      <c r="E452" t="s">
        <v>238</v>
      </c>
      <c r="F452" s="2">
        <v>45049</v>
      </c>
      <c r="G452" t="s">
        <v>893</v>
      </c>
      <c r="H452" t="s">
        <v>176</v>
      </c>
      <c r="I452" t="s">
        <v>192</v>
      </c>
      <c r="J452" s="5">
        <v>110487.2</v>
      </c>
      <c r="K452" s="5">
        <v>0.01</v>
      </c>
      <c r="L452" s="5">
        <v>110487.2</v>
      </c>
      <c r="M452" s="5"/>
      <c r="N452"/>
      <c r="O452" s="38"/>
      <c r="P452" s="43"/>
      <c r="Q452" s="64"/>
      <c r="R452" s="8" t="str">
        <f t="shared" si="85"/>
        <v/>
      </c>
      <c r="S452" s="7" t="str">
        <f t="shared" si="86"/>
        <v/>
      </c>
      <c r="T452" s="9"/>
      <c r="U452" s="3" t="str">
        <f t="shared" si="87"/>
        <v/>
      </c>
      <c r="V452" s="3" t="str">
        <f t="shared" si="88"/>
        <v/>
      </c>
      <c r="W452" s="3" t="str">
        <f t="shared" si="89"/>
        <v/>
      </c>
      <c r="X452" s="83" t="str">
        <f t="shared" si="90"/>
        <v/>
      </c>
      <c r="Y452" s="3" t="str">
        <f t="shared" si="91"/>
        <v/>
      </c>
      <c r="Z452" s="3" t="str">
        <f t="shared" si="92"/>
        <v/>
      </c>
      <c r="AA452" s="12" t="str">
        <f t="shared" si="93"/>
        <v/>
      </c>
      <c r="AB452" s="12" t="str">
        <f t="shared" si="94"/>
        <v/>
      </c>
      <c r="AC452" s="12" t="str">
        <f t="shared" si="95"/>
        <v/>
      </c>
      <c r="AD452" t="str">
        <f t="shared" si="96"/>
        <v/>
      </c>
      <c r="AE452" t="str">
        <f t="shared" si="97"/>
        <v/>
      </c>
      <c r="AF452" t="s">
        <v>343</v>
      </c>
    </row>
    <row r="453" spans="1:32" x14ac:dyDescent="0.25">
      <c r="A453" t="s">
        <v>1</v>
      </c>
      <c r="B453" t="s">
        <v>2</v>
      </c>
      <c r="C453" t="s">
        <v>1960</v>
      </c>
      <c r="D453" t="s">
        <v>2000</v>
      </c>
      <c r="E453" t="s">
        <v>238</v>
      </c>
      <c r="F453" s="2">
        <v>45056</v>
      </c>
      <c r="G453" t="s">
        <v>894</v>
      </c>
      <c r="H453" t="s">
        <v>412</v>
      </c>
      <c r="I453" t="s">
        <v>192</v>
      </c>
      <c r="J453" s="5">
        <v>142968.32000000001</v>
      </c>
      <c r="K453" s="5">
        <v>0.33</v>
      </c>
      <c r="L453" s="5">
        <v>142968.32000000001</v>
      </c>
      <c r="M453" s="5"/>
      <c r="N453"/>
      <c r="O453" s="38"/>
      <c r="P453" s="43"/>
      <c r="Q453" s="64"/>
      <c r="R453" s="8" t="str">
        <f t="shared" si="85"/>
        <v/>
      </c>
      <c r="S453" s="7" t="str">
        <f t="shared" si="86"/>
        <v/>
      </c>
      <c r="T453" s="9"/>
      <c r="U453" s="3" t="str">
        <f t="shared" si="87"/>
        <v/>
      </c>
      <c r="V453" s="3" t="str">
        <f t="shared" si="88"/>
        <v/>
      </c>
      <c r="W453" s="3" t="str">
        <f t="shared" si="89"/>
        <v/>
      </c>
      <c r="X453" s="83" t="str">
        <f t="shared" si="90"/>
        <v/>
      </c>
      <c r="Y453" s="3" t="str">
        <f t="shared" si="91"/>
        <v/>
      </c>
      <c r="Z453" s="3" t="str">
        <f t="shared" si="92"/>
        <v/>
      </c>
      <c r="AA453" s="12" t="str">
        <f t="shared" si="93"/>
        <v/>
      </c>
      <c r="AB453" s="12" t="str">
        <f t="shared" si="94"/>
        <v/>
      </c>
      <c r="AC453" s="12" t="str">
        <f t="shared" si="95"/>
        <v/>
      </c>
      <c r="AD453" t="str">
        <f t="shared" si="96"/>
        <v/>
      </c>
      <c r="AE453" t="str">
        <f t="shared" si="97"/>
        <v/>
      </c>
      <c r="AF453" t="s">
        <v>343</v>
      </c>
    </row>
    <row r="454" spans="1:32" x14ac:dyDescent="0.25">
      <c r="A454" t="s">
        <v>1</v>
      </c>
      <c r="B454" t="s">
        <v>2</v>
      </c>
      <c r="C454" t="s">
        <v>1960</v>
      </c>
      <c r="D454" t="s">
        <v>2000</v>
      </c>
      <c r="E454" t="s">
        <v>238</v>
      </c>
      <c r="F454" s="2">
        <v>45063</v>
      </c>
      <c r="G454" t="s">
        <v>895</v>
      </c>
      <c r="H454" t="s">
        <v>412</v>
      </c>
      <c r="I454" t="s">
        <v>192</v>
      </c>
      <c r="J454" s="5">
        <v>89988</v>
      </c>
      <c r="K454" s="5">
        <v>89988</v>
      </c>
      <c r="L454" s="5">
        <v>89988</v>
      </c>
      <c r="M454" s="5"/>
      <c r="N454"/>
      <c r="O454" s="38"/>
      <c r="P454" s="43"/>
      <c r="Q454" s="64"/>
      <c r="R454" s="8" t="str">
        <f t="shared" si="85"/>
        <v/>
      </c>
      <c r="S454" s="7" t="str">
        <f t="shared" si="86"/>
        <v/>
      </c>
      <c r="T454" s="9"/>
      <c r="U454" s="3" t="str">
        <f t="shared" si="87"/>
        <v/>
      </c>
      <c r="V454" s="3" t="str">
        <f t="shared" si="88"/>
        <v/>
      </c>
      <c r="W454" s="3" t="str">
        <f t="shared" si="89"/>
        <v/>
      </c>
      <c r="X454" s="83" t="str">
        <f t="shared" si="90"/>
        <v/>
      </c>
      <c r="Y454" s="3" t="str">
        <f t="shared" si="91"/>
        <v/>
      </c>
      <c r="Z454" s="3" t="str">
        <f t="shared" si="92"/>
        <v/>
      </c>
      <c r="AA454" s="12" t="str">
        <f t="shared" si="93"/>
        <v/>
      </c>
      <c r="AB454" s="12" t="str">
        <f t="shared" si="94"/>
        <v/>
      </c>
      <c r="AC454" s="12" t="str">
        <f t="shared" si="95"/>
        <v/>
      </c>
      <c r="AD454" t="str">
        <f t="shared" si="96"/>
        <v/>
      </c>
      <c r="AE454" t="str">
        <f t="shared" si="97"/>
        <v/>
      </c>
      <c r="AF454" t="s">
        <v>343</v>
      </c>
    </row>
    <row r="455" spans="1:32" x14ac:dyDescent="0.25">
      <c r="A455" t="s">
        <v>1</v>
      </c>
      <c r="B455" t="s">
        <v>2</v>
      </c>
      <c r="C455" t="s">
        <v>1960</v>
      </c>
      <c r="D455" t="s">
        <v>2000</v>
      </c>
      <c r="E455" t="s">
        <v>238</v>
      </c>
      <c r="F455" s="2">
        <v>45070</v>
      </c>
      <c r="G455" t="s">
        <v>896</v>
      </c>
      <c r="H455" t="s">
        <v>412</v>
      </c>
      <c r="I455" t="s">
        <v>192</v>
      </c>
      <c r="J455" s="5">
        <v>394206.4</v>
      </c>
      <c r="K455" s="5">
        <v>0.01</v>
      </c>
      <c r="L455" s="5">
        <v>394206.4</v>
      </c>
      <c r="M455" s="5"/>
      <c r="N455"/>
      <c r="O455" s="38"/>
      <c r="P455" s="43"/>
      <c r="Q455" s="64"/>
      <c r="R455" s="8" t="str">
        <f t="shared" si="85"/>
        <v/>
      </c>
      <c r="S455" s="7" t="str">
        <f t="shared" si="86"/>
        <v/>
      </c>
      <c r="T455" s="9"/>
      <c r="U455" s="3" t="str">
        <f t="shared" si="87"/>
        <v/>
      </c>
      <c r="V455" s="3" t="str">
        <f t="shared" si="88"/>
        <v/>
      </c>
      <c r="W455" s="3" t="str">
        <f t="shared" si="89"/>
        <v/>
      </c>
      <c r="X455" s="83" t="str">
        <f t="shared" si="90"/>
        <v/>
      </c>
      <c r="Y455" s="3" t="str">
        <f t="shared" si="91"/>
        <v/>
      </c>
      <c r="Z455" s="3" t="str">
        <f t="shared" si="92"/>
        <v/>
      </c>
      <c r="AA455" s="12" t="str">
        <f t="shared" si="93"/>
        <v/>
      </c>
      <c r="AB455" s="12" t="str">
        <f t="shared" si="94"/>
        <v/>
      </c>
      <c r="AC455" s="12" t="str">
        <f t="shared" si="95"/>
        <v/>
      </c>
      <c r="AD455" t="str">
        <f t="shared" si="96"/>
        <v/>
      </c>
      <c r="AE455" t="str">
        <f t="shared" si="97"/>
        <v/>
      </c>
      <c r="AF455" t="s">
        <v>343</v>
      </c>
    </row>
    <row r="456" spans="1:32" x14ac:dyDescent="0.25">
      <c r="A456" t="s">
        <v>1</v>
      </c>
      <c r="B456" t="s">
        <v>2</v>
      </c>
      <c r="C456" t="s">
        <v>1960</v>
      </c>
      <c r="D456" t="s">
        <v>2000</v>
      </c>
      <c r="E456" t="s">
        <v>238</v>
      </c>
      <c r="F456" s="2">
        <v>45076</v>
      </c>
      <c r="G456" t="s">
        <v>897</v>
      </c>
      <c r="H456" t="s">
        <v>412</v>
      </c>
      <c r="I456" t="s">
        <v>192</v>
      </c>
      <c r="J456" s="5">
        <v>20000</v>
      </c>
      <c r="K456" s="5">
        <v>20000</v>
      </c>
      <c r="L456" s="5">
        <v>20000</v>
      </c>
      <c r="M456" s="5"/>
      <c r="N456"/>
      <c r="O456" s="38"/>
      <c r="P456" s="43"/>
      <c r="Q456" s="64"/>
      <c r="R456" s="8" t="str">
        <f t="shared" ref="R456:R519" si="98">IFERROR(VLOOKUP(Q456,CTASPresup,2,0),"")</f>
        <v/>
      </c>
      <c r="S456" s="7" t="str">
        <f t="shared" ref="S456:S519" si="99">IF(AND(O456&lt;&gt;"",P456&lt;&gt;""),1,"")</f>
        <v/>
      </c>
      <c r="T456" s="9"/>
      <c r="U456" s="3" t="str">
        <f t="shared" ref="U456:U519" si="100">IF(OR(O456="X",P456&lt;&gt;""),A456,"")</f>
        <v/>
      </c>
      <c r="V456" s="3" t="str">
        <f t="shared" ref="V456:V519" si="101">IF(OR(O456="X",P456&lt;&gt;""),B456,"")</f>
        <v/>
      </c>
      <c r="W456" s="3" t="str">
        <f t="shared" ref="W456:W519" si="102">IF(OR(O456="X",P456&lt;&gt;""),E456,"")</f>
        <v/>
      </c>
      <c r="X456" s="83" t="str">
        <f t="shared" ref="X456:X519" si="103">IF(OR(P456="X",Q456&lt;&gt;""),F456,"")</f>
        <v/>
      </c>
      <c r="Y456" s="3" t="str">
        <f t="shared" ref="Y456:Y519" si="104">IF(OR(O456="X",P456&lt;&gt;""),G456,"")</f>
        <v/>
      </c>
      <c r="Z456" s="3" t="str">
        <f t="shared" ref="Z456:Z519" si="105">IF(OR(O456="X",P456&lt;&gt;""),H456,"")</f>
        <v/>
      </c>
      <c r="AA456" s="12" t="str">
        <f t="shared" ref="AA456:AA519" si="106">IF(OR(O456="X",P456&lt;&gt;""),J456,"")</f>
        <v/>
      </c>
      <c r="AB456" s="12" t="str">
        <f t="shared" ref="AB456:AB519" si="107">IF(O456="X",K456,"")</f>
        <v/>
      </c>
      <c r="AC456" s="12" t="str">
        <f t="shared" ref="AC456:AC519" si="108">IF(P456&gt;0,P456,"")</f>
        <v/>
      </c>
      <c r="AD456" t="str">
        <f t="shared" ref="AD456:AD519" si="109">IF(OR(O456="X",P456&gt;0),Q456,"")</f>
        <v/>
      </c>
      <c r="AE456" t="str">
        <f t="shared" ref="AE456:AE519" si="110">IF(OR(O456="X",P456&lt;&gt;""),R456,"")</f>
        <v/>
      </c>
      <c r="AF456" t="s">
        <v>343</v>
      </c>
    </row>
    <row r="457" spans="1:32" x14ac:dyDescent="0.25">
      <c r="A457" t="s">
        <v>1</v>
      </c>
      <c r="B457" t="s">
        <v>2</v>
      </c>
      <c r="C457" t="s">
        <v>1960</v>
      </c>
      <c r="D457" t="s">
        <v>2000</v>
      </c>
      <c r="E457" t="s">
        <v>238</v>
      </c>
      <c r="F457" s="2">
        <v>45078</v>
      </c>
      <c r="G457" t="s">
        <v>898</v>
      </c>
      <c r="H457" t="s">
        <v>412</v>
      </c>
      <c r="I457" t="s">
        <v>192</v>
      </c>
      <c r="J457" s="5">
        <v>155562.4</v>
      </c>
      <c r="K457" s="5">
        <v>155562.4</v>
      </c>
      <c r="L457" s="5">
        <v>155562.4</v>
      </c>
      <c r="M457" s="5"/>
      <c r="N457"/>
      <c r="O457" s="38"/>
      <c r="P457" s="43"/>
      <c r="Q457" s="64"/>
      <c r="R457" s="8" t="str">
        <f t="shared" si="98"/>
        <v/>
      </c>
      <c r="S457" s="7" t="str">
        <f t="shared" si="99"/>
        <v/>
      </c>
      <c r="T457" s="9"/>
      <c r="U457" s="3" t="str">
        <f t="shared" si="100"/>
        <v/>
      </c>
      <c r="V457" s="3" t="str">
        <f t="shared" si="101"/>
        <v/>
      </c>
      <c r="W457" s="3" t="str">
        <f t="shared" si="102"/>
        <v/>
      </c>
      <c r="X457" s="83" t="str">
        <f t="shared" si="103"/>
        <v/>
      </c>
      <c r="Y457" s="3" t="str">
        <f t="shared" si="104"/>
        <v/>
      </c>
      <c r="Z457" s="3" t="str">
        <f t="shared" si="105"/>
        <v/>
      </c>
      <c r="AA457" s="12" t="str">
        <f t="shared" si="106"/>
        <v/>
      </c>
      <c r="AB457" s="12" t="str">
        <f t="shared" si="107"/>
        <v/>
      </c>
      <c r="AC457" s="12" t="str">
        <f t="shared" si="108"/>
        <v/>
      </c>
      <c r="AD457" t="str">
        <f t="shared" si="109"/>
        <v/>
      </c>
      <c r="AE457" t="str">
        <f t="shared" si="110"/>
        <v/>
      </c>
      <c r="AF457" t="s">
        <v>343</v>
      </c>
    </row>
    <row r="458" spans="1:32" x14ac:dyDescent="0.25">
      <c r="A458" t="s">
        <v>1</v>
      </c>
      <c r="B458" t="s">
        <v>2</v>
      </c>
      <c r="C458" t="s">
        <v>1960</v>
      </c>
      <c r="D458" t="s">
        <v>2000</v>
      </c>
      <c r="E458" t="s">
        <v>238</v>
      </c>
      <c r="F458" s="2">
        <v>45090</v>
      </c>
      <c r="G458" t="s">
        <v>899</v>
      </c>
      <c r="H458" t="s">
        <v>412</v>
      </c>
      <c r="I458" t="s">
        <v>192</v>
      </c>
      <c r="J458" s="5">
        <v>46250</v>
      </c>
      <c r="K458" s="5">
        <v>46250</v>
      </c>
      <c r="L458" s="5">
        <v>46250</v>
      </c>
      <c r="M458" s="5"/>
      <c r="N458"/>
      <c r="O458" s="38"/>
      <c r="P458" s="43"/>
      <c r="Q458" s="64"/>
      <c r="R458" s="8" t="str">
        <f t="shared" si="98"/>
        <v/>
      </c>
      <c r="S458" s="7" t="str">
        <f t="shared" si="99"/>
        <v/>
      </c>
      <c r="T458" s="9"/>
      <c r="U458" s="3" t="str">
        <f t="shared" si="100"/>
        <v/>
      </c>
      <c r="V458" s="3" t="str">
        <f t="shared" si="101"/>
        <v/>
      </c>
      <c r="W458" s="3" t="str">
        <f t="shared" si="102"/>
        <v/>
      </c>
      <c r="X458" s="83" t="str">
        <f t="shared" si="103"/>
        <v/>
      </c>
      <c r="Y458" s="3" t="str">
        <f t="shared" si="104"/>
        <v/>
      </c>
      <c r="Z458" s="3" t="str">
        <f t="shared" si="105"/>
        <v/>
      </c>
      <c r="AA458" s="12" t="str">
        <f t="shared" si="106"/>
        <v/>
      </c>
      <c r="AB458" s="12" t="str">
        <f t="shared" si="107"/>
        <v/>
      </c>
      <c r="AC458" s="12" t="str">
        <f t="shared" si="108"/>
        <v/>
      </c>
      <c r="AD458" t="str">
        <f t="shared" si="109"/>
        <v/>
      </c>
      <c r="AE458" t="str">
        <f t="shared" si="110"/>
        <v/>
      </c>
      <c r="AF458" t="s">
        <v>343</v>
      </c>
    </row>
    <row r="459" spans="1:32" x14ac:dyDescent="0.25">
      <c r="A459" t="s">
        <v>1</v>
      </c>
      <c r="B459" t="s">
        <v>2</v>
      </c>
      <c r="C459" t="s">
        <v>1960</v>
      </c>
      <c r="D459" t="s">
        <v>2000</v>
      </c>
      <c r="E459" t="s">
        <v>238</v>
      </c>
      <c r="F459" s="2">
        <v>45105</v>
      </c>
      <c r="G459" t="s">
        <v>900</v>
      </c>
      <c r="H459" t="s">
        <v>412</v>
      </c>
      <c r="I459" t="s">
        <v>192</v>
      </c>
      <c r="J459" s="5">
        <v>271623.21000000002</v>
      </c>
      <c r="K459" s="5">
        <v>0.01</v>
      </c>
      <c r="L459" s="5">
        <v>271623.21000000002</v>
      </c>
      <c r="M459" s="5"/>
      <c r="N459"/>
      <c r="O459" s="38"/>
      <c r="P459" s="43"/>
      <c r="Q459" s="64"/>
      <c r="R459" s="8" t="str">
        <f t="shared" si="98"/>
        <v/>
      </c>
      <c r="S459" s="7" t="str">
        <f t="shared" si="99"/>
        <v/>
      </c>
      <c r="T459" s="9"/>
      <c r="U459" s="3" t="str">
        <f t="shared" si="100"/>
        <v/>
      </c>
      <c r="V459" s="3" t="str">
        <f t="shared" si="101"/>
        <v/>
      </c>
      <c r="W459" s="3" t="str">
        <f t="shared" si="102"/>
        <v/>
      </c>
      <c r="X459" s="83" t="str">
        <f t="shared" si="103"/>
        <v/>
      </c>
      <c r="Y459" s="3" t="str">
        <f t="shared" si="104"/>
        <v/>
      </c>
      <c r="Z459" s="3" t="str">
        <f t="shared" si="105"/>
        <v/>
      </c>
      <c r="AA459" s="12" t="str">
        <f t="shared" si="106"/>
        <v/>
      </c>
      <c r="AB459" s="12" t="str">
        <f t="shared" si="107"/>
        <v/>
      </c>
      <c r="AC459" s="12" t="str">
        <f t="shared" si="108"/>
        <v/>
      </c>
      <c r="AD459" t="str">
        <f t="shared" si="109"/>
        <v/>
      </c>
      <c r="AE459" t="str">
        <f t="shared" si="110"/>
        <v/>
      </c>
      <c r="AF459" t="s">
        <v>343</v>
      </c>
    </row>
    <row r="460" spans="1:32" x14ac:dyDescent="0.25">
      <c r="A460" t="s">
        <v>1</v>
      </c>
      <c r="B460" t="s">
        <v>2</v>
      </c>
      <c r="C460" t="s">
        <v>1960</v>
      </c>
      <c r="D460" t="s">
        <v>2000</v>
      </c>
      <c r="E460" t="s">
        <v>238</v>
      </c>
      <c r="F460" s="2">
        <v>45112</v>
      </c>
      <c r="G460" t="s">
        <v>901</v>
      </c>
      <c r="H460" t="s">
        <v>412</v>
      </c>
      <c r="I460" t="s">
        <v>192</v>
      </c>
      <c r="J460" s="5">
        <v>328784</v>
      </c>
      <c r="K460" s="5">
        <v>56164.81</v>
      </c>
      <c r="L460" s="5">
        <v>328784</v>
      </c>
      <c r="M460" s="5"/>
      <c r="N460"/>
      <c r="O460" s="38"/>
      <c r="P460" s="43"/>
      <c r="Q460" s="64"/>
      <c r="R460" s="8" t="str">
        <f t="shared" si="98"/>
        <v/>
      </c>
      <c r="S460" s="7" t="str">
        <f t="shared" si="99"/>
        <v/>
      </c>
      <c r="T460" s="9"/>
      <c r="U460" s="3" t="str">
        <f t="shared" si="100"/>
        <v/>
      </c>
      <c r="V460" s="3" t="str">
        <f t="shared" si="101"/>
        <v/>
      </c>
      <c r="W460" s="3" t="str">
        <f t="shared" si="102"/>
        <v/>
      </c>
      <c r="X460" s="83" t="str">
        <f t="shared" si="103"/>
        <v/>
      </c>
      <c r="Y460" s="3" t="str">
        <f t="shared" si="104"/>
        <v/>
      </c>
      <c r="Z460" s="3" t="str">
        <f t="shared" si="105"/>
        <v/>
      </c>
      <c r="AA460" s="12" t="str">
        <f t="shared" si="106"/>
        <v/>
      </c>
      <c r="AB460" s="12" t="str">
        <f t="shared" si="107"/>
        <v/>
      </c>
      <c r="AC460" s="12" t="str">
        <f t="shared" si="108"/>
        <v/>
      </c>
      <c r="AD460" t="str">
        <f t="shared" si="109"/>
        <v/>
      </c>
      <c r="AE460" t="str">
        <f t="shared" si="110"/>
        <v/>
      </c>
      <c r="AF460" t="s">
        <v>343</v>
      </c>
    </row>
    <row r="461" spans="1:32" x14ac:dyDescent="0.25">
      <c r="A461" t="s">
        <v>1</v>
      </c>
      <c r="B461" t="s">
        <v>2</v>
      </c>
      <c r="C461" t="s">
        <v>1960</v>
      </c>
      <c r="D461" t="s">
        <v>2000</v>
      </c>
      <c r="E461" t="s">
        <v>238</v>
      </c>
      <c r="F461" s="2">
        <v>45113</v>
      </c>
      <c r="G461" t="s">
        <v>902</v>
      </c>
      <c r="H461" t="s">
        <v>412</v>
      </c>
      <c r="I461" t="s">
        <v>192</v>
      </c>
      <c r="J461" s="5">
        <v>268344.8</v>
      </c>
      <c r="K461" s="5">
        <v>0.01</v>
      </c>
      <c r="L461" s="5">
        <v>268344.8</v>
      </c>
      <c r="M461" s="5"/>
      <c r="N461"/>
      <c r="O461" s="38"/>
      <c r="P461" s="43"/>
      <c r="Q461" s="64"/>
      <c r="R461" s="8" t="str">
        <f t="shared" si="98"/>
        <v/>
      </c>
      <c r="S461" s="7" t="str">
        <f t="shared" si="99"/>
        <v/>
      </c>
      <c r="T461" s="9"/>
      <c r="U461" s="3" t="str">
        <f t="shared" si="100"/>
        <v/>
      </c>
      <c r="V461" s="3" t="str">
        <f t="shared" si="101"/>
        <v/>
      </c>
      <c r="W461" s="3" t="str">
        <f t="shared" si="102"/>
        <v/>
      </c>
      <c r="X461" s="83" t="str">
        <f t="shared" si="103"/>
        <v/>
      </c>
      <c r="Y461" s="3" t="str">
        <f t="shared" si="104"/>
        <v/>
      </c>
      <c r="Z461" s="3" t="str">
        <f t="shared" si="105"/>
        <v/>
      </c>
      <c r="AA461" s="12" t="str">
        <f t="shared" si="106"/>
        <v/>
      </c>
      <c r="AB461" s="12" t="str">
        <f t="shared" si="107"/>
        <v/>
      </c>
      <c r="AC461" s="12" t="str">
        <f t="shared" si="108"/>
        <v/>
      </c>
      <c r="AD461" t="str">
        <f t="shared" si="109"/>
        <v/>
      </c>
      <c r="AE461" t="str">
        <f t="shared" si="110"/>
        <v/>
      </c>
      <c r="AF461" t="s">
        <v>343</v>
      </c>
    </row>
    <row r="462" spans="1:32" x14ac:dyDescent="0.25">
      <c r="A462" t="s">
        <v>1</v>
      </c>
      <c r="B462" t="s">
        <v>2</v>
      </c>
      <c r="C462" t="s">
        <v>1960</v>
      </c>
      <c r="D462" t="s">
        <v>2000</v>
      </c>
      <c r="E462" t="s">
        <v>238</v>
      </c>
      <c r="F462" s="2">
        <v>45119</v>
      </c>
      <c r="G462" t="s">
        <v>903</v>
      </c>
      <c r="H462" t="s">
        <v>412</v>
      </c>
      <c r="I462" t="s">
        <v>192</v>
      </c>
      <c r="J462" s="5">
        <v>279093.59999999998</v>
      </c>
      <c r="K462" s="5">
        <v>0.01</v>
      </c>
      <c r="L462" s="5">
        <v>279093.59999999998</v>
      </c>
      <c r="M462" s="5"/>
      <c r="N462"/>
      <c r="O462" s="38"/>
      <c r="P462" s="43"/>
      <c r="Q462" s="64"/>
      <c r="R462" s="8" t="str">
        <f t="shared" si="98"/>
        <v/>
      </c>
      <c r="S462" s="7" t="str">
        <f t="shared" si="99"/>
        <v/>
      </c>
      <c r="T462" s="9"/>
      <c r="U462" s="3" t="str">
        <f t="shared" si="100"/>
        <v/>
      </c>
      <c r="V462" s="3" t="str">
        <f t="shared" si="101"/>
        <v/>
      </c>
      <c r="W462" s="3" t="str">
        <f t="shared" si="102"/>
        <v/>
      </c>
      <c r="X462" s="83" t="str">
        <f t="shared" si="103"/>
        <v/>
      </c>
      <c r="Y462" s="3" t="str">
        <f t="shared" si="104"/>
        <v/>
      </c>
      <c r="Z462" s="3" t="str">
        <f t="shared" si="105"/>
        <v/>
      </c>
      <c r="AA462" s="12" t="str">
        <f t="shared" si="106"/>
        <v/>
      </c>
      <c r="AB462" s="12" t="str">
        <f t="shared" si="107"/>
        <v/>
      </c>
      <c r="AC462" s="12" t="str">
        <f t="shared" si="108"/>
        <v/>
      </c>
      <c r="AD462" t="str">
        <f t="shared" si="109"/>
        <v/>
      </c>
      <c r="AE462" t="str">
        <f t="shared" si="110"/>
        <v/>
      </c>
      <c r="AF462" t="s">
        <v>343</v>
      </c>
    </row>
    <row r="463" spans="1:32" x14ac:dyDescent="0.25">
      <c r="A463" t="s">
        <v>1</v>
      </c>
      <c r="B463" t="s">
        <v>2</v>
      </c>
      <c r="C463" t="s">
        <v>1960</v>
      </c>
      <c r="D463" t="s">
        <v>2000</v>
      </c>
      <c r="E463" t="s">
        <v>238</v>
      </c>
      <c r="F463" s="2">
        <v>45126</v>
      </c>
      <c r="G463" t="s">
        <v>904</v>
      </c>
      <c r="H463" t="s">
        <v>412</v>
      </c>
      <c r="I463" t="s">
        <v>192</v>
      </c>
      <c r="J463" s="5">
        <v>71346</v>
      </c>
      <c r="K463" s="5">
        <v>0.41</v>
      </c>
      <c r="L463" s="5">
        <v>71346</v>
      </c>
      <c r="M463" s="5"/>
      <c r="N463"/>
      <c r="O463" s="38"/>
      <c r="P463" s="43"/>
      <c r="Q463" s="64"/>
      <c r="R463" s="8" t="str">
        <f t="shared" si="98"/>
        <v/>
      </c>
      <c r="S463" s="7" t="str">
        <f t="shared" si="99"/>
        <v/>
      </c>
      <c r="T463" s="9"/>
      <c r="U463" s="3" t="str">
        <f t="shared" si="100"/>
        <v/>
      </c>
      <c r="V463" s="3" t="str">
        <f t="shared" si="101"/>
        <v/>
      </c>
      <c r="W463" s="3" t="str">
        <f t="shared" si="102"/>
        <v/>
      </c>
      <c r="X463" s="83" t="str">
        <f t="shared" si="103"/>
        <v/>
      </c>
      <c r="Y463" s="3" t="str">
        <f t="shared" si="104"/>
        <v/>
      </c>
      <c r="Z463" s="3" t="str">
        <f t="shared" si="105"/>
        <v/>
      </c>
      <c r="AA463" s="12" t="str">
        <f t="shared" si="106"/>
        <v/>
      </c>
      <c r="AB463" s="12" t="str">
        <f t="shared" si="107"/>
        <v/>
      </c>
      <c r="AC463" s="12" t="str">
        <f t="shared" si="108"/>
        <v/>
      </c>
      <c r="AD463" t="str">
        <f t="shared" si="109"/>
        <v/>
      </c>
      <c r="AE463" t="str">
        <f t="shared" si="110"/>
        <v/>
      </c>
      <c r="AF463" t="s">
        <v>343</v>
      </c>
    </row>
    <row r="464" spans="1:32" x14ac:dyDescent="0.25">
      <c r="A464" t="s">
        <v>1</v>
      </c>
      <c r="B464" t="s">
        <v>2</v>
      </c>
      <c r="C464" t="s">
        <v>1960</v>
      </c>
      <c r="D464" t="s">
        <v>2000</v>
      </c>
      <c r="E464" t="s">
        <v>238</v>
      </c>
      <c r="F464" s="2">
        <v>45127</v>
      </c>
      <c r="G464" t="s">
        <v>905</v>
      </c>
      <c r="H464" t="s">
        <v>412</v>
      </c>
      <c r="I464" t="s">
        <v>192</v>
      </c>
      <c r="J464" s="5">
        <v>376677.6</v>
      </c>
      <c r="K464" s="5">
        <v>0.01</v>
      </c>
      <c r="L464" s="5">
        <v>376677.6</v>
      </c>
      <c r="M464" s="5"/>
      <c r="N464"/>
      <c r="O464" s="38"/>
      <c r="P464" s="43"/>
      <c r="Q464" s="64"/>
      <c r="R464" s="8" t="str">
        <f t="shared" si="98"/>
        <v/>
      </c>
      <c r="S464" s="7" t="str">
        <f t="shared" si="99"/>
        <v/>
      </c>
      <c r="T464" s="9"/>
      <c r="U464" s="3" t="str">
        <f t="shared" si="100"/>
        <v/>
      </c>
      <c r="V464" s="3" t="str">
        <f t="shared" si="101"/>
        <v/>
      </c>
      <c r="W464" s="3" t="str">
        <f t="shared" si="102"/>
        <v/>
      </c>
      <c r="X464" s="83" t="str">
        <f t="shared" si="103"/>
        <v/>
      </c>
      <c r="Y464" s="3" t="str">
        <f t="shared" si="104"/>
        <v/>
      </c>
      <c r="Z464" s="3" t="str">
        <f t="shared" si="105"/>
        <v/>
      </c>
      <c r="AA464" s="12" t="str">
        <f t="shared" si="106"/>
        <v/>
      </c>
      <c r="AB464" s="12" t="str">
        <f t="shared" si="107"/>
        <v/>
      </c>
      <c r="AC464" s="12" t="str">
        <f t="shared" si="108"/>
        <v/>
      </c>
      <c r="AD464" t="str">
        <f t="shared" si="109"/>
        <v/>
      </c>
      <c r="AE464" t="str">
        <f t="shared" si="110"/>
        <v/>
      </c>
      <c r="AF464" t="s">
        <v>343</v>
      </c>
    </row>
    <row r="465" spans="1:32" x14ac:dyDescent="0.25">
      <c r="A465" t="s">
        <v>1</v>
      </c>
      <c r="B465" t="s">
        <v>2</v>
      </c>
      <c r="C465" t="s">
        <v>1960</v>
      </c>
      <c r="D465" t="s">
        <v>2000</v>
      </c>
      <c r="E465" t="s">
        <v>238</v>
      </c>
      <c r="F465" s="2">
        <v>45133</v>
      </c>
      <c r="G465" t="s">
        <v>906</v>
      </c>
      <c r="H465" t="s">
        <v>412</v>
      </c>
      <c r="I465" t="s">
        <v>192</v>
      </c>
      <c r="J465" s="5">
        <v>90080</v>
      </c>
      <c r="K465" s="5">
        <v>90080</v>
      </c>
      <c r="L465" s="5">
        <v>90080</v>
      </c>
      <c r="M465" s="5"/>
      <c r="N465"/>
      <c r="O465" s="38"/>
      <c r="P465" s="43"/>
      <c r="Q465" s="64"/>
      <c r="R465" s="8" t="str">
        <f t="shared" si="98"/>
        <v/>
      </c>
      <c r="S465" s="7" t="str">
        <f t="shared" si="99"/>
        <v/>
      </c>
      <c r="T465" s="9"/>
      <c r="U465" s="3" t="str">
        <f t="shared" si="100"/>
        <v/>
      </c>
      <c r="V465" s="3" t="str">
        <f t="shared" si="101"/>
        <v/>
      </c>
      <c r="W465" s="3" t="str">
        <f t="shared" si="102"/>
        <v/>
      </c>
      <c r="X465" s="83" t="str">
        <f t="shared" si="103"/>
        <v/>
      </c>
      <c r="Y465" s="3" t="str">
        <f t="shared" si="104"/>
        <v/>
      </c>
      <c r="Z465" s="3" t="str">
        <f t="shared" si="105"/>
        <v/>
      </c>
      <c r="AA465" s="12" t="str">
        <f t="shared" si="106"/>
        <v/>
      </c>
      <c r="AB465" s="12" t="str">
        <f t="shared" si="107"/>
        <v/>
      </c>
      <c r="AC465" s="12" t="str">
        <f t="shared" si="108"/>
        <v/>
      </c>
      <c r="AD465" t="str">
        <f t="shared" si="109"/>
        <v/>
      </c>
      <c r="AE465" t="str">
        <f t="shared" si="110"/>
        <v/>
      </c>
      <c r="AF465" t="s">
        <v>343</v>
      </c>
    </row>
    <row r="466" spans="1:32" x14ac:dyDescent="0.25">
      <c r="A466" t="s">
        <v>1</v>
      </c>
      <c r="B466" t="s">
        <v>2</v>
      </c>
      <c r="C466" t="s">
        <v>1960</v>
      </c>
      <c r="D466" t="s">
        <v>2000</v>
      </c>
      <c r="E466" t="s">
        <v>238</v>
      </c>
      <c r="F466" s="2">
        <v>45133</v>
      </c>
      <c r="G466" t="s">
        <v>907</v>
      </c>
      <c r="H466" t="s">
        <v>412</v>
      </c>
      <c r="I466" t="s">
        <v>192</v>
      </c>
      <c r="J466" s="5">
        <v>317140</v>
      </c>
      <c r="K466" s="5">
        <v>16748.02</v>
      </c>
      <c r="L466" s="5">
        <v>317140</v>
      </c>
      <c r="M466" s="5"/>
      <c r="N466"/>
      <c r="O466" s="38"/>
      <c r="P466" s="43"/>
      <c r="Q466" s="64"/>
      <c r="R466" s="8" t="str">
        <f t="shared" si="98"/>
        <v/>
      </c>
      <c r="S466" s="7" t="str">
        <f t="shared" si="99"/>
        <v/>
      </c>
      <c r="T466" s="9"/>
      <c r="U466" s="3" t="str">
        <f t="shared" si="100"/>
        <v/>
      </c>
      <c r="V466" s="3" t="str">
        <f t="shared" si="101"/>
        <v/>
      </c>
      <c r="W466" s="3" t="str">
        <f t="shared" si="102"/>
        <v/>
      </c>
      <c r="X466" s="83" t="str">
        <f t="shared" si="103"/>
        <v/>
      </c>
      <c r="Y466" s="3" t="str">
        <f t="shared" si="104"/>
        <v/>
      </c>
      <c r="Z466" s="3" t="str">
        <f t="shared" si="105"/>
        <v/>
      </c>
      <c r="AA466" s="12" t="str">
        <f t="shared" si="106"/>
        <v/>
      </c>
      <c r="AB466" s="12" t="str">
        <f t="shared" si="107"/>
        <v/>
      </c>
      <c r="AC466" s="12" t="str">
        <f t="shared" si="108"/>
        <v/>
      </c>
      <c r="AD466" t="str">
        <f t="shared" si="109"/>
        <v/>
      </c>
      <c r="AE466" t="str">
        <f t="shared" si="110"/>
        <v/>
      </c>
      <c r="AF466" t="s">
        <v>343</v>
      </c>
    </row>
    <row r="467" spans="1:32" x14ac:dyDescent="0.25">
      <c r="A467" t="s">
        <v>1</v>
      </c>
      <c r="B467" t="s">
        <v>2</v>
      </c>
      <c r="C467" t="s">
        <v>1960</v>
      </c>
      <c r="D467" t="s">
        <v>2000</v>
      </c>
      <c r="E467" t="s">
        <v>238</v>
      </c>
      <c r="F467" s="2">
        <v>45134</v>
      </c>
      <c r="G467" t="s">
        <v>908</v>
      </c>
      <c r="H467" t="s">
        <v>412</v>
      </c>
      <c r="I467" t="s">
        <v>192</v>
      </c>
      <c r="J467" s="5">
        <v>253565.6</v>
      </c>
      <c r="K467" s="5">
        <v>0.01</v>
      </c>
      <c r="L467" s="5">
        <v>253565.6</v>
      </c>
      <c r="M467" s="5"/>
      <c r="N467"/>
      <c r="O467" s="38"/>
      <c r="P467" s="43"/>
      <c r="Q467" s="64"/>
      <c r="R467" s="8" t="str">
        <f t="shared" si="98"/>
        <v/>
      </c>
      <c r="S467" s="7" t="str">
        <f t="shared" si="99"/>
        <v/>
      </c>
      <c r="T467" s="9"/>
      <c r="U467" s="3" t="str">
        <f t="shared" si="100"/>
        <v/>
      </c>
      <c r="V467" s="3" t="str">
        <f t="shared" si="101"/>
        <v/>
      </c>
      <c r="W467" s="3" t="str">
        <f t="shared" si="102"/>
        <v/>
      </c>
      <c r="X467" s="83" t="str">
        <f t="shared" si="103"/>
        <v/>
      </c>
      <c r="Y467" s="3" t="str">
        <f t="shared" si="104"/>
        <v/>
      </c>
      <c r="Z467" s="3" t="str">
        <f t="shared" si="105"/>
        <v/>
      </c>
      <c r="AA467" s="12" t="str">
        <f t="shared" si="106"/>
        <v/>
      </c>
      <c r="AB467" s="12" t="str">
        <f t="shared" si="107"/>
        <v/>
      </c>
      <c r="AC467" s="12" t="str">
        <f t="shared" si="108"/>
        <v/>
      </c>
      <c r="AD467" t="str">
        <f t="shared" si="109"/>
        <v/>
      </c>
      <c r="AE467" t="str">
        <f t="shared" si="110"/>
        <v/>
      </c>
      <c r="AF467" t="s">
        <v>343</v>
      </c>
    </row>
    <row r="468" spans="1:32" x14ac:dyDescent="0.25">
      <c r="A468" t="s">
        <v>1</v>
      </c>
      <c r="B468" t="s">
        <v>2</v>
      </c>
      <c r="C468" t="s">
        <v>1960</v>
      </c>
      <c r="D468" t="s">
        <v>2000</v>
      </c>
      <c r="E468" t="s">
        <v>238</v>
      </c>
      <c r="F468" s="2">
        <v>45141</v>
      </c>
      <c r="G468" t="s">
        <v>909</v>
      </c>
      <c r="H468" t="s">
        <v>412</v>
      </c>
      <c r="I468" t="s">
        <v>192</v>
      </c>
      <c r="J468" s="5">
        <v>222711.2</v>
      </c>
      <c r="K468" s="5">
        <v>0.01</v>
      </c>
      <c r="L468" s="5">
        <v>222711.2</v>
      </c>
      <c r="M468" s="5"/>
      <c r="N468"/>
      <c r="O468" s="38"/>
      <c r="P468" s="43"/>
      <c r="Q468" s="64"/>
      <c r="R468" s="8" t="str">
        <f t="shared" si="98"/>
        <v/>
      </c>
      <c r="S468" s="7" t="str">
        <f t="shared" si="99"/>
        <v/>
      </c>
      <c r="T468" s="9"/>
      <c r="U468" s="3" t="str">
        <f t="shared" si="100"/>
        <v/>
      </c>
      <c r="V468" s="3" t="str">
        <f t="shared" si="101"/>
        <v/>
      </c>
      <c r="W468" s="3" t="str">
        <f t="shared" si="102"/>
        <v/>
      </c>
      <c r="X468" s="83" t="str">
        <f t="shared" si="103"/>
        <v/>
      </c>
      <c r="Y468" s="3" t="str">
        <f t="shared" si="104"/>
        <v/>
      </c>
      <c r="Z468" s="3" t="str">
        <f t="shared" si="105"/>
        <v/>
      </c>
      <c r="AA468" s="12" t="str">
        <f t="shared" si="106"/>
        <v/>
      </c>
      <c r="AB468" s="12" t="str">
        <f t="shared" si="107"/>
        <v/>
      </c>
      <c r="AC468" s="12" t="str">
        <f t="shared" si="108"/>
        <v/>
      </c>
      <c r="AD468" t="str">
        <f t="shared" si="109"/>
        <v/>
      </c>
      <c r="AE468" t="str">
        <f t="shared" si="110"/>
        <v/>
      </c>
      <c r="AF468" t="s">
        <v>343</v>
      </c>
    </row>
    <row r="469" spans="1:32" x14ac:dyDescent="0.25">
      <c r="A469" t="s">
        <v>1</v>
      </c>
      <c r="B469" t="s">
        <v>2</v>
      </c>
      <c r="C469" t="s">
        <v>1960</v>
      </c>
      <c r="D469" t="s">
        <v>2000</v>
      </c>
      <c r="E469" t="s">
        <v>238</v>
      </c>
      <c r="F469" s="2">
        <v>45154</v>
      </c>
      <c r="G469" t="s">
        <v>910</v>
      </c>
      <c r="H469" t="s">
        <v>412</v>
      </c>
      <c r="I469" t="s">
        <v>192</v>
      </c>
      <c r="J469" s="5">
        <v>139935</v>
      </c>
      <c r="K469" s="5">
        <v>27987.02</v>
      </c>
      <c r="L469" s="5">
        <v>139935</v>
      </c>
      <c r="M469" s="5"/>
      <c r="N469"/>
      <c r="O469" s="38"/>
      <c r="P469" s="43"/>
      <c r="Q469" s="64"/>
      <c r="R469" s="8" t="str">
        <f t="shared" si="98"/>
        <v/>
      </c>
      <c r="S469" s="7" t="str">
        <f t="shared" si="99"/>
        <v/>
      </c>
      <c r="T469" s="9"/>
      <c r="U469" s="3" t="str">
        <f t="shared" si="100"/>
        <v/>
      </c>
      <c r="V469" s="3" t="str">
        <f t="shared" si="101"/>
        <v/>
      </c>
      <c r="W469" s="3" t="str">
        <f t="shared" si="102"/>
        <v/>
      </c>
      <c r="X469" s="83" t="str">
        <f t="shared" si="103"/>
        <v/>
      </c>
      <c r="Y469" s="3" t="str">
        <f t="shared" si="104"/>
        <v/>
      </c>
      <c r="Z469" s="3" t="str">
        <f t="shared" si="105"/>
        <v/>
      </c>
      <c r="AA469" s="12" t="str">
        <f t="shared" si="106"/>
        <v/>
      </c>
      <c r="AB469" s="12" t="str">
        <f t="shared" si="107"/>
        <v/>
      </c>
      <c r="AC469" s="12" t="str">
        <f t="shared" si="108"/>
        <v/>
      </c>
      <c r="AD469" t="str">
        <f t="shared" si="109"/>
        <v/>
      </c>
      <c r="AE469" t="str">
        <f t="shared" si="110"/>
        <v/>
      </c>
      <c r="AF469" t="s">
        <v>343</v>
      </c>
    </row>
    <row r="470" spans="1:32" x14ac:dyDescent="0.25">
      <c r="A470" t="s">
        <v>1</v>
      </c>
      <c r="B470" t="s">
        <v>2</v>
      </c>
      <c r="C470" t="s">
        <v>1960</v>
      </c>
      <c r="D470" t="s">
        <v>2000</v>
      </c>
      <c r="E470" t="s">
        <v>238</v>
      </c>
      <c r="F470" s="2">
        <v>45154</v>
      </c>
      <c r="G470" t="s">
        <v>911</v>
      </c>
      <c r="H470" t="s">
        <v>412</v>
      </c>
      <c r="I470" t="s">
        <v>192</v>
      </c>
      <c r="J470" s="5">
        <v>32970</v>
      </c>
      <c r="K470" s="5">
        <v>32970</v>
      </c>
      <c r="L470" s="5">
        <v>32970</v>
      </c>
      <c r="M470" s="5"/>
      <c r="N470"/>
      <c r="O470" s="38"/>
      <c r="P470" s="43"/>
      <c r="Q470" s="64"/>
      <c r="R470" s="8" t="str">
        <f t="shared" si="98"/>
        <v/>
      </c>
      <c r="S470" s="7" t="str">
        <f t="shared" si="99"/>
        <v/>
      </c>
      <c r="T470" s="9"/>
      <c r="U470" s="3" t="str">
        <f t="shared" si="100"/>
        <v/>
      </c>
      <c r="V470" s="3" t="str">
        <f t="shared" si="101"/>
        <v/>
      </c>
      <c r="W470" s="3" t="str">
        <f t="shared" si="102"/>
        <v/>
      </c>
      <c r="X470" s="83" t="str">
        <f t="shared" si="103"/>
        <v/>
      </c>
      <c r="Y470" s="3" t="str">
        <f t="shared" si="104"/>
        <v/>
      </c>
      <c r="Z470" s="3" t="str">
        <f t="shared" si="105"/>
        <v/>
      </c>
      <c r="AA470" s="12" t="str">
        <f t="shared" si="106"/>
        <v/>
      </c>
      <c r="AB470" s="12" t="str">
        <f t="shared" si="107"/>
        <v/>
      </c>
      <c r="AC470" s="12" t="str">
        <f t="shared" si="108"/>
        <v/>
      </c>
      <c r="AD470" t="str">
        <f t="shared" si="109"/>
        <v/>
      </c>
      <c r="AE470" t="str">
        <f t="shared" si="110"/>
        <v/>
      </c>
      <c r="AF470" t="s">
        <v>343</v>
      </c>
    </row>
    <row r="471" spans="1:32" x14ac:dyDescent="0.25">
      <c r="A471" t="s">
        <v>1</v>
      </c>
      <c r="B471" t="s">
        <v>2</v>
      </c>
      <c r="C471" t="s">
        <v>1960</v>
      </c>
      <c r="D471" t="s">
        <v>2000</v>
      </c>
      <c r="E471" t="s">
        <v>238</v>
      </c>
      <c r="F471" s="2">
        <v>45155</v>
      </c>
      <c r="G471" t="s">
        <v>912</v>
      </c>
      <c r="H471" t="s">
        <v>412</v>
      </c>
      <c r="I471" t="s">
        <v>192</v>
      </c>
      <c r="J471" s="5">
        <v>204247</v>
      </c>
      <c r="K471" s="5">
        <v>40849.410000000003</v>
      </c>
      <c r="L471" s="5">
        <v>204247</v>
      </c>
      <c r="M471" s="5"/>
      <c r="N471"/>
      <c r="O471" s="38"/>
      <c r="P471" s="43"/>
      <c r="Q471" s="64"/>
      <c r="R471" s="8" t="str">
        <f t="shared" si="98"/>
        <v/>
      </c>
      <c r="S471" s="7" t="str">
        <f t="shared" si="99"/>
        <v/>
      </c>
      <c r="T471" s="9"/>
      <c r="U471" s="3" t="str">
        <f t="shared" si="100"/>
        <v/>
      </c>
      <c r="V471" s="3" t="str">
        <f t="shared" si="101"/>
        <v/>
      </c>
      <c r="W471" s="3" t="str">
        <f t="shared" si="102"/>
        <v/>
      </c>
      <c r="X471" s="83" t="str">
        <f t="shared" si="103"/>
        <v/>
      </c>
      <c r="Y471" s="3" t="str">
        <f t="shared" si="104"/>
        <v/>
      </c>
      <c r="Z471" s="3" t="str">
        <f t="shared" si="105"/>
        <v/>
      </c>
      <c r="AA471" s="12" t="str">
        <f t="shared" si="106"/>
        <v/>
      </c>
      <c r="AB471" s="12" t="str">
        <f t="shared" si="107"/>
        <v/>
      </c>
      <c r="AC471" s="12" t="str">
        <f t="shared" si="108"/>
        <v/>
      </c>
      <c r="AD471" t="str">
        <f t="shared" si="109"/>
        <v/>
      </c>
      <c r="AE471" t="str">
        <f t="shared" si="110"/>
        <v/>
      </c>
      <c r="AF471" t="s">
        <v>343</v>
      </c>
    </row>
    <row r="472" spans="1:32" x14ac:dyDescent="0.25">
      <c r="A472" t="s">
        <v>1</v>
      </c>
      <c r="B472" t="s">
        <v>2</v>
      </c>
      <c r="C472" t="s">
        <v>1960</v>
      </c>
      <c r="D472" t="s">
        <v>2000</v>
      </c>
      <c r="E472" t="s">
        <v>238</v>
      </c>
      <c r="F472" s="2">
        <v>45161</v>
      </c>
      <c r="G472" t="s">
        <v>913</v>
      </c>
      <c r="H472" t="s">
        <v>412</v>
      </c>
      <c r="I472" t="s">
        <v>192</v>
      </c>
      <c r="J472" s="5">
        <v>109609.60000000001</v>
      </c>
      <c r="K472" s="5">
        <v>0.01</v>
      </c>
      <c r="L472" s="5">
        <v>109609.60000000001</v>
      </c>
      <c r="M472" s="5"/>
      <c r="N472"/>
      <c r="O472" s="38"/>
      <c r="P472" s="43"/>
      <c r="Q472" s="64"/>
      <c r="R472" s="8" t="str">
        <f t="shared" si="98"/>
        <v/>
      </c>
      <c r="S472" s="7" t="str">
        <f t="shared" si="99"/>
        <v/>
      </c>
      <c r="T472" s="9"/>
      <c r="U472" s="3" t="str">
        <f t="shared" si="100"/>
        <v/>
      </c>
      <c r="V472" s="3" t="str">
        <f t="shared" si="101"/>
        <v/>
      </c>
      <c r="W472" s="3" t="str">
        <f t="shared" si="102"/>
        <v/>
      </c>
      <c r="X472" s="83" t="str">
        <f t="shared" si="103"/>
        <v/>
      </c>
      <c r="Y472" s="3" t="str">
        <f t="shared" si="104"/>
        <v/>
      </c>
      <c r="Z472" s="3" t="str">
        <f t="shared" si="105"/>
        <v/>
      </c>
      <c r="AA472" s="12" t="str">
        <f t="shared" si="106"/>
        <v/>
      </c>
      <c r="AB472" s="12" t="str">
        <f t="shared" si="107"/>
        <v/>
      </c>
      <c r="AC472" s="12" t="str">
        <f t="shared" si="108"/>
        <v/>
      </c>
      <c r="AD472" t="str">
        <f t="shared" si="109"/>
        <v/>
      </c>
      <c r="AE472" t="str">
        <f t="shared" si="110"/>
        <v/>
      </c>
      <c r="AF472" t="s">
        <v>343</v>
      </c>
    </row>
    <row r="473" spans="1:32" x14ac:dyDescent="0.25">
      <c r="A473" t="s">
        <v>1</v>
      </c>
      <c r="B473" t="s">
        <v>2</v>
      </c>
      <c r="C473" t="s">
        <v>1960</v>
      </c>
      <c r="D473" t="s">
        <v>2000</v>
      </c>
      <c r="E473" t="s">
        <v>238</v>
      </c>
      <c r="F473" s="2">
        <v>45162</v>
      </c>
      <c r="G473" t="s">
        <v>914</v>
      </c>
      <c r="H473" t="s">
        <v>412</v>
      </c>
      <c r="I473" t="s">
        <v>192</v>
      </c>
      <c r="J473" s="5">
        <v>93205.6</v>
      </c>
      <c r="K473" s="5">
        <v>0.01</v>
      </c>
      <c r="L473" s="5">
        <v>93205.6</v>
      </c>
      <c r="M473" s="5"/>
      <c r="N473"/>
      <c r="O473" s="38"/>
      <c r="P473" s="43"/>
      <c r="Q473" s="64"/>
      <c r="R473" s="8" t="str">
        <f t="shared" si="98"/>
        <v/>
      </c>
      <c r="S473" s="7" t="str">
        <f t="shared" si="99"/>
        <v/>
      </c>
      <c r="T473" s="9"/>
      <c r="U473" s="3" t="str">
        <f t="shared" si="100"/>
        <v/>
      </c>
      <c r="V473" s="3" t="str">
        <f t="shared" si="101"/>
        <v/>
      </c>
      <c r="W473" s="3" t="str">
        <f t="shared" si="102"/>
        <v/>
      </c>
      <c r="X473" s="83" t="str">
        <f t="shared" si="103"/>
        <v/>
      </c>
      <c r="Y473" s="3" t="str">
        <f t="shared" si="104"/>
        <v/>
      </c>
      <c r="Z473" s="3" t="str">
        <f t="shared" si="105"/>
        <v/>
      </c>
      <c r="AA473" s="12" t="str">
        <f t="shared" si="106"/>
        <v/>
      </c>
      <c r="AB473" s="12" t="str">
        <f t="shared" si="107"/>
        <v/>
      </c>
      <c r="AC473" s="12" t="str">
        <f t="shared" si="108"/>
        <v/>
      </c>
      <c r="AD473" t="str">
        <f t="shared" si="109"/>
        <v/>
      </c>
      <c r="AE473" t="str">
        <f t="shared" si="110"/>
        <v/>
      </c>
      <c r="AF473" t="s">
        <v>343</v>
      </c>
    </row>
    <row r="474" spans="1:32" x14ac:dyDescent="0.25">
      <c r="A474" t="s">
        <v>1</v>
      </c>
      <c r="B474" t="s">
        <v>2</v>
      </c>
      <c r="C474" t="s">
        <v>1960</v>
      </c>
      <c r="D474" t="s">
        <v>2000</v>
      </c>
      <c r="E474" t="s">
        <v>238</v>
      </c>
      <c r="F474" s="2">
        <v>45163</v>
      </c>
      <c r="G474" t="s">
        <v>915</v>
      </c>
      <c r="H474" t="s">
        <v>412</v>
      </c>
      <c r="I474" t="s">
        <v>192</v>
      </c>
      <c r="J474" s="5">
        <v>108478</v>
      </c>
      <c r="K474" s="5">
        <v>108478</v>
      </c>
      <c r="L474" s="5">
        <v>108478</v>
      </c>
      <c r="M474" s="5"/>
      <c r="N474"/>
      <c r="O474" s="38"/>
      <c r="P474" s="43"/>
      <c r="Q474" s="64"/>
      <c r="R474" s="8" t="str">
        <f t="shared" si="98"/>
        <v/>
      </c>
      <c r="S474" s="7" t="str">
        <f t="shared" si="99"/>
        <v/>
      </c>
      <c r="T474" s="9"/>
      <c r="U474" s="3" t="str">
        <f t="shared" si="100"/>
        <v/>
      </c>
      <c r="V474" s="3" t="str">
        <f t="shared" si="101"/>
        <v/>
      </c>
      <c r="W474" s="3" t="str">
        <f t="shared" si="102"/>
        <v/>
      </c>
      <c r="X474" s="83" t="str">
        <f t="shared" si="103"/>
        <v/>
      </c>
      <c r="Y474" s="3" t="str">
        <f t="shared" si="104"/>
        <v/>
      </c>
      <c r="Z474" s="3" t="str">
        <f t="shared" si="105"/>
        <v/>
      </c>
      <c r="AA474" s="12" t="str">
        <f t="shared" si="106"/>
        <v/>
      </c>
      <c r="AB474" s="12" t="str">
        <f t="shared" si="107"/>
        <v/>
      </c>
      <c r="AC474" s="12" t="str">
        <f t="shared" si="108"/>
        <v/>
      </c>
      <c r="AD474" t="str">
        <f t="shared" si="109"/>
        <v/>
      </c>
      <c r="AE474" t="str">
        <f t="shared" si="110"/>
        <v/>
      </c>
      <c r="AF474" t="s">
        <v>343</v>
      </c>
    </row>
    <row r="475" spans="1:32" x14ac:dyDescent="0.25">
      <c r="A475" t="s">
        <v>1</v>
      </c>
      <c r="B475" t="s">
        <v>2</v>
      </c>
      <c r="C475" t="s">
        <v>1960</v>
      </c>
      <c r="D475" t="s">
        <v>2000</v>
      </c>
      <c r="E475" t="s">
        <v>238</v>
      </c>
      <c r="F475" s="2">
        <v>45164</v>
      </c>
      <c r="G475" t="s">
        <v>916</v>
      </c>
      <c r="H475" t="s">
        <v>412</v>
      </c>
      <c r="I475" t="s">
        <v>192</v>
      </c>
      <c r="J475" s="5">
        <v>86782.399999999994</v>
      </c>
      <c r="K475" s="5">
        <v>86782.399999999994</v>
      </c>
      <c r="L475" s="5">
        <v>86782.399999999994</v>
      </c>
      <c r="M475" s="5"/>
      <c r="N475"/>
      <c r="O475" s="38"/>
      <c r="P475" s="43"/>
      <c r="Q475" s="64"/>
      <c r="R475" s="8" t="str">
        <f t="shared" si="98"/>
        <v/>
      </c>
      <c r="S475" s="7" t="str">
        <f t="shared" si="99"/>
        <v/>
      </c>
      <c r="T475" s="9"/>
      <c r="U475" s="3" t="str">
        <f t="shared" si="100"/>
        <v/>
      </c>
      <c r="V475" s="3" t="str">
        <f t="shared" si="101"/>
        <v/>
      </c>
      <c r="W475" s="3" t="str">
        <f t="shared" si="102"/>
        <v/>
      </c>
      <c r="X475" s="83" t="str">
        <f t="shared" si="103"/>
        <v/>
      </c>
      <c r="Y475" s="3" t="str">
        <f t="shared" si="104"/>
        <v/>
      </c>
      <c r="Z475" s="3" t="str">
        <f t="shared" si="105"/>
        <v/>
      </c>
      <c r="AA475" s="12" t="str">
        <f t="shared" si="106"/>
        <v/>
      </c>
      <c r="AB475" s="12" t="str">
        <f t="shared" si="107"/>
        <v/>
      </c>
      <c r="AC475" s="12" t="str">
        <f t="shared" si="108"/>
        <v/>
      </c>
      <c r="AD475" t="str">
        <f t="shared" si="109"/>
        <v/>
      </c>
      <c r="AE475" t="str">
        <f t="shared" si="110"/>
        <v/>
      </c>
      <c r="AF475" t="s">
        <v>343</v>
      </c>
    </row>
    <row r="476" spans="1:32" x14ac:dyDescent="0.25">
      <c r="A476" t="s">
        <v>1</v>
      </c>
      <c r="B476" t="s">
        <v>2</v>
      </c>
      <c r="C476" t="s">
        <v>1960</v>
      </c>
      <c r="D476" t="s">
        <v>2000</v>
      </c>
      <c r="E476" t="s">
        <v>238</v>
      </c>
      <c r="F476" s="2">
        <v>45182</v>
      </c>
      <c r="G476" t="s">
        <v>917</v>
      </c>
      <c r="H476" t="s">
        <v>412</v>
      </c>
      <c r="I476" t="s">
        <v>192</v>
      </c>
      <c r="J476" s="5">
        <v>173010</v>
      </c>
      <c r="K476" s="5">
        <v>77699.600000000006</v>
      </c>
      <c r="L476" s="5">
        <v>173010</v>
      </c>
      <c r="M476" s="5"/>
      <c r="N476"/>
      <c r="O476" s="38"/>
      <c r="P476" s="43"/>
      <c r="Q476" s="64"/>
      <c r="R476" s="8" t="str">
        <f t="shared" si="98"/>
        <v/>
      </c>
      <c r="S476" s="7" t="str">
        <f t="shared" si="99"/>
        <v/>
      </c>
      <c r="T476" s="9"/>
      <c r="U476" s="3" t="str">
        <f t="shared" si="100"/>
        <v/>
      </c>
      <c r="V476" s="3" t="str">
        <f t="shared" si="101"/>
        <v/>
      </c>
      <c r="W476" s="3" t="str">
        <f t="shared" si="102"/>
        <v/>
      </c>
      <c r="X476" s="83" t="str">
        <f t="shared" si="103"/>
        <v/>
      </c>
      <c r="Y476" s="3" t="str">
        <f t="shared" si="104"/>
        <v/>
      </c>
      <c r="Z476" s="3" t="str">
        <f t="shared" si="105"/>
        <v/>
      </c>
      <c r="AA476" s="12" t="str">
        <f t="shared" si="106"/>
        <v/>
      </c>
      <c r="AB476" s="12" t="str">
        <f t="shared" si="107"/>
        <v/>
      </c>
      <c r="AC476" s="12" t="str">
        <f t="shared" si="108"/>
        <v/>
      </c>
      <c r="AD476" t="str">
        <f t="shared" si="109"/>
        <v/>
      </c>
      <c r="AE476" t="str">
        <f t="shared" si="110"/>
        <v/>
      </c>
      <c r="AF476" t="s">
        <v>343</v>
      </c>
    </row>
    <row r="477" spans="1:32" x14ac:dyDescent="0.25">
      <c r="A477" t="s">
        <v>1</v>
      </c>
      <c r="B477" t="s">
        <v>2</v>
      </c>
      <c r="C477" t="s">
        <v>1960</v>
      </c>
      <c r="D477" t="s">
        <v>2000</v>
      </c>
      <c r="E477" t="s">
        <v>238</v>
      </c>
      <c r="F477" s="2">
        <v>45182</v>
      </c>
      <c r="G477" t="s">
        <v>918</v>
      </c>
      <c r="H477" t="s">
        <v>412</v>
      </c>
      <c r="I477" t="s">
        <v>192</v>
      </c>
      <c r="J477" s="5">
        <v>166368</v>
      </c>
      <c r="K477" s="5">
        <v>166368</v>
      </c>
      <c r="L477" s="5">
        <v>166368</v>
      </c>
      <c r="M477" s="5"/>
      <c r="N477"/>
      <c r="O477" s="38"/>
      <c r="P477" s="43"/>
      <c r="Q477" s="64"/>
      <c r="R477" s="8" t="str">
        <f t="shared" si="98"/>
        <v/>
      </c>
      <c r="S477" s="7" t="str">
        <f t="shared" si="99"/>
        <v/>
      </c>
      <c r="T477" s="9"/>
      <c r="U477" s="3" t="str">
        <f t="shared" si="100"/>
        <v/>
      </c>
      <c r="V477" s="3" t="str">
        <f t="shared" si="101"/>
        <v/>
      </c>
      <c r="W477" s="3" t="str">
        <f t="shared" si="102"/>
        <v/>
      </c>
      <c r="X477" s="83" t="str">
        <f t="shared" si="103"/>
        <v/>
      </c>
      <c r="Y477" s="3" t="str">
        <f t="shared" si="104"/>
        <v/>
      </c>
      <c r="Z477" s="3" t="str">
        <f t="shared" si="105"/>
        <v/>
      </c>
      <c r="AA477" s="12" t="str">
        <f t="shared" si="106"/>
        <v/>
      </c>
      <c r="AB477" s="12" t="str">
        <f t="shared" si="107"/>
        <v/>
      </c>
      <c r="AC477" s="12" t="str">
        <f t="shared" si="108"/>
        <v/>
      </c>
      <c r="AD477" t="str">
        <f t="shared" si="109"/>
        <v/>
      </c>
      <c r="AE477" t="str">
        <f t="shared" si="110"/>
        <v/>
      </c>
      <c r="AF477" t="s">
        <v>343</v>
      </c>
    </row>
    <row r="478" spans="1:32" x14ac:dyDescent="0.25">
      <c r="A478" t="s">
        <v>1</v>
      </c>
      <c r="B478" t="s">
        <v>2</v>
      </c>
      <c r="C478" t="s">
        <v>1960</v>
      </c>
      <c r="D478" t="s">
        <v>2000</v>
      </c>
      <c r="E478" t="s">
        <v>238</v>
      </c>
      <c r="F478" s="2">
        <v>45182</v>
      </c>
      <c r="G478" t="s">
        <v>919</v>
      </c>
      <c r="H478" t="s">
        <v>412</v>
      </c>
      <c r="I478" t="s">
        <v>192</v>
      </c>
      <c r="J478" s="5">
        <v>21332.799999999999</v>
      </c>
      <c r="K478" s="5">
        <v>21332.799999999999</v>
      </c>
      <c r="L478" s="5">
        <v>21332.799999999999</v>
      </c>
      <c r="M478" s="5"/>
      <c r="N478"/>
      <c r="O478" s="38"/>
      <c r="P478" s="43"/>
      <c r="Q478" s="64"/>
      <c r="R478" s="8" t="str">
        <f t="shared" si="98"/>
        <v/>
      </c>
      <c r="S478" s="7" t="str">
        <f t="shared" si="99"/>
        <v/>
      </c>
      <c r="T478" s="9"/>
      <c r="U478" s="3" t="str">
        <f t="shared" si="100"/>
        <v/>
      </c>
      <c r="V478" s="3" t="str">
        <f t="shared" si="101"/>
        <v/>
      </c>
      <c r="W478" s="3" t="str">
        <f t="shared" si="102"/>
        <v/>
      </c>
      <c r="X478" s="83" t="str">
        <f t="shared" si="103"/>
        <v/>
      </c>
      <c r="Y478" s="3" t="str">
        <f t="shared" si="104"/>
        <v/>
      </c>
      <c r="Z478" s="3" t="str">
        <f t="shared" si="105"/>
        <v/>
      </c>
      <c r="AA478" s="12" t="str">
        <f t="shared" si="106"/>
        <v/>
      </c>
      <c r="AB478" s="12" t="str">
        <f t="shared" si="107"/>
        <v/>
      </c>
      <c r="AC478" s="12" t="str">
        <f t="shared" si="108"/>
        <v/>
      </c>
      <c r="AD478" t="str">
        <f t="shared" si="109"/>
        <v/>
      </c>
      <c r="AE478" t="str">
        <f t="shared" si="110"/>
        <v/>
      </c>
      <c r="AF478" t="s">
        <v>343</v>
      </c>
    </row>
    <row r="479" spans="1:32" x14ac:dyDescent="0.25">
      <c r="A479" t="s">
        <v>1</v>
      </c>
      <c r="B479" t="s">
        <v>2</v>
      </c>
      <c r="C479" t="s">
        <v>1960</v>
      </c>
      <c r="D479" t="s">
        <v>2000</v>
      </c>
      <c r="E479" t="s">
        <v>238</v>
      </c>
      <c r="F479" s="2">
        <v>45182</v>
      </c>
      <c r="G479" t="s">
        <v>920</v>
      </c>
      <c r="H479" t="s">
        <v>412</v>
      </c>
      <c r="I479" t="s">
        <v>192</v>
      </c>
      <c r="J479" s="5">
        <v>200646.39999999999</v>
      </c>
      <c r="K479" s="5">
        <v>0.01</v>
      </c>
      <c r="L479" s="5">
        <v>200646.39999999999</v>
      </c>
      <c r="M479" s="5"/>
      <c r="N479"/>
      <c r="O479" s="38"/>
      <c r="P479" s="43"/>
      <c r="Q479" s="64"/>
      <c r="R479" s="8" t="str">
        <f t="shared" si="98"/>
        <v/>
      </c>
      <c r="S479" s="7" t="str">
        <f t="shared" si="99"/>
        <v/>
      </c>
      <c r="T479" s="9"/>
      <c r="U479" s="3" t="str">
        <f t="shared" si="100"/>
        <v/>
      </c>
      <c r="V479" s="3" t="str">
        <f t="shared" si="101"/>
        <v/>
      </c>
      <c r="W479" s="3" t="str">
        <f t="shared" si="102"/>
        <v/>
      </c>
      <c r="X479" s="83" t="str">
        <f t="shared" si="103"/>
        <v/>
      </c>
      <c r="Y479" s="3" t="str">
        <f t="shared" si="104"/>
        <v/>
      </c>
      <c r="Z479" s="3" t="str">
        <f t="shared" si="105"/>
        <v/>
      </c>
      <c r="AA479" s="12" t="str">
        <f t="shared" si="106"/>
        <v/>
      </c>
      <c r="AB479" s="12" t="str">
        <f t="shared" si="107"/>
        <v/>
      </c>
      <c r="AC479" s="12" t="str">
        <f t="shared" si="108"/>
        <v/>
      </c>
      <c r="AD479" t="str">
        <f t="shared" si="109"/>
        <v/>
      </c>
      <c r="AE479" t="str">
        <f t="shared" si="110"/>
        <v/>
      </c>
      <c r="AF479" t="s">
        <v>343</v>
      </c>
    </row>
    <row r="480" spans="1:32" x14ac:dyDescent="0.25">
      <c r="A480" t="s">
        <v>1</v>
      </c>
      <c r="B480" t="s">
        <v>2</v>
      </c>
      <c r="C480" t="s">
        <v>1960</v>
      </c>
      <c r="D480" t="s">
        <v>2000</v>
      </c>
      <c r="E480" t="s">
        <v>238</v>
      </c>
      <c r="F480" s="2">
        <v>45189</v>
      </c>
      <c r="G480" t="s">
        <v>921</v>
      </c>
      <c r="H480" t="s">
        <v>412</v>
      </c>
      <c r="I480" t="s">
        <v>192</v>
      </c>
      <c r="J480" s="5">
        <v>39032</v>
      </c>
      <c r="K480" s="5">
        <v>39032</v>
      </c>
      <c r="L480" s="5">
        <v>39032</v>
      </c>
      <c r="M480" s="5"/>
      <c r="N480"/>
      <c r="O480" s="38"/>
      <c r="P480" s="43"/>
      <c r="Q480" s="64"/>
      <c r="R480" s="8" t="str">
        <f t="shared" si="98"/>
        <v/>
      </c>
      <c r="S480" s="7" t="str">
        <f t="shared" si="99"/>
        <v/>
      </c>
      <c r="T480" s="9"/>
      <c r="U480" s="3" t="str">
        <f t="shared" si="100"/>
        <v/>
      </c>
      <c r="V480" s="3" t="str">
        <f t="shared" si="101"/>
        <v/>
      </c>
      <c r="W480" s="3" t="str">
        <f t="shared" si="102"/>
        <v/>
      </c>
      <c r="X480" s="83" t="str">
        <f t="shared" si="103"/>
        <v/>
      </c>
      <c r="Y480" s="3" t="str">
        <f t="shared" si="104"/>
        <v/>
      </c>
      <c r="Z480" s="3" t="str">
        <f t="shared" si="105"/>
        <v/>
      </c>
      <c r="AA480" s="12" t="str">
        <f t="shared" si="106"/>
        <v/>
      </c>
      <c r="AB480" s="12" t="str">
        <f t="shared" si="107"/>
        <v/>
      </c>
      <c r="AC480" s="12" t="str">
        <f t="shared" si="108"/>
        <v/>
      </c>
      <c r="AD480" t="str">
        <f t="shared" si="109"/>
        <v/>
      </c>
      <c r="AE480" t="str">
        <f t="shared" si="110"/>
        <v/>
      </c>
      <c r="AF480" t="s">
        <v>343</v>
      </c>
    </row>
    <row r="481" spans="1:32" x14ac:dyDescent="0.25">
      <c r="A481" t="s">
        <v>1</v>
      </c>
      <c r="B481" t="s">
        <v>2</v>
      </c>
      <c r="C481" t="s">
        <v>1960</v>
      </c>
      <c r="D481" t="s">
        <v>2000</v>
      </c>
      <c r="E481" t="s">
        <v>238</v>
      </c>
      <c r="F481" s="2">
        <v>45196</v>
      </c>
      <c r="G481" t="s">
        <v>922</v>
      </c>
      <c r="H481" t="s">
        <v>412</v>
      </c>
      <c r="I481" t="s">
        <v>192</v>
      </c>
      <c r="J481" s="5">
        <v>134998</v>
      </c>
      <c r="K481" s="5">
        <v>26999.599999999999</v>
      </c>
      <c r="L481" s="5">
        <v>134998</v>
      </c>
      <c r="M481" s="5"/>
      <c r="N481"/>
      <c r="O481" s="38"/>
      <c r="P481" s="43"/>
      <c r="Q481" s="64"/>
      <c r="R481" s="8" t="str">
        <f t="shared" si="98"/>
        <v/>
      </c>
      <c r="S481" s="7" t="str">
        <f t="shared" si="99"/>
        <v/>
      </c>
      <c r="T481" s="9"/>
      <c r="U481" s="3" t="str">
        <f t="shared" si="100"/>
        <v/>
      </c>
      <c r="V481" s="3" t="str">
        <f t="shared" si="101"/>
        <v/>
      </c>
      <c r="W481" s="3" t="str">
        <f t="shared" si="102"/>
        <v/>
      </c>
      <c r="X481" s="83" t="str">
        <f t="shared" si="103"/>
        <v/>
      </c>
      <c r="Y481" s="3" t="str">
        <f t="shared" si="104"/>
        <v/>
      </c>
      <c r="Z481" s="3" t="str">
        <f t="shared" si="105"/>
        <v/>
      </c>
      <c r="AA481" s="12" t="str">
        <f t="shared" si="106"/>
        <v/>
      </c>
      <c r="AB481" s="12" t="str">
        <f t="shared" si="107"/>
        <v/>
      </c>
      <c r="AC481" s="12" t="str">
        <f t="shared" si="108"/>
        <v/>
      </c>
      <c r="AD481" t="str">
        <f t="shared" si="109"/>
        <v/>
      </c>
      <c r="AE481" t="str">
        <f t="shared" si="110"/>
        <v/>
      </c>
      <c r="AF481" t="s">
        <v>343</v>
      </c>
    </row>
    <row r="482" spans="1:32" x14ac:dyDescent="0.25">
      <c r="A482" t="s">
        <v>1</v>
      </c>
      <c r="B482" t="s">
        <v>2</v>
      </c>
      <c r="C482" t="s">
        <v>1960</v>
      </c>
      <c r="D482" t="s">
        <v>2000</v>
      </c>
      <c r="E482" t="s">
        <v>238</v>
      </c>
      <c r="F482" s="2">
        <v>45218</v>
      </c>
      <c r="G482" t="s">
        <v>923</v>
      </c>
      <c r="H482" t="s">
        <v>412</v>
      </c>
      <c r="I482" t="s">
        <v>192</v>
      </c>
      <c r="J482" s="5">
        <v>270577.59999999998</v>
      </c>
      <c r="K482" s="5">
        <v>270577.59999999998</v>
      </c>
      <c r="L482" s="5">
        <v>270577.59999999998</v>
      </c>
      <c r="M482" s="5"/>
      <c r="N482"/>
      <c r="O482" s="38"/>
      <c r="P482" s="43"/>
      <c r="Q482" s="64"/>
      <c r="R482" s="8" t="str">
        <f t="shared" si="98"/>
        <v/>
      </c>
      <c r="S482" s="7" t="str">
        <f t="shared" si="99"/>
        <v/>
      </c>
      <c r="T482" s="9"/>
      <c r="U482" s="3" t="str">
        <f t="shared" si="100"/>
        <v/>
      </c>
      <c r="V482" s="3" t="str">
        <f t="shared" si="101"/>
        <v/>
      </c>
      <c r="W482" s="3" t="str">
        <f t="shared" si="102"/>
        <v/>
      </c>
      <c r="X482" s="83" t="str">
        <f t="shared" si="103"/>
        <v/>
      </c>
      <c r="Y482" s="3" t="str">
        <f t="shared" si="104"/>
        <v/>
      </c>
      <c r="Z482" s="3" t="str">
        <f t="shared" si="105"/>
        <v/>
      </c>
      <c r="AA482" s="12" t="str">
        <f t="shared" si="106"/>
        <v/>
      </c>
      <c r="AB482" s="12" t="str">
        <f t="shared" si="107"/>
        <v/>
      </c>
      <c r="AC482" s="12" t="str">
        <f t="shared" si="108"/>
        <v/>
      </c>
      <c r="AD482" t="str">
        <f t="shared" si="109"/>
        <v/>
      </c>
      <c r="AE482" t="str">
        <f t="shared" si="110"/>
        <v/>
      </c>
      <c r="AF482" t="s">
        <v>343</v>
      </c>
    </row>
    <row r="483" spans="1:32" x14ac:dyDescent="0.25">
      <c r="A483" t="s">
        <v>1</v>
      </c>
      <c r="B483" t="s">
        <v>2</v>
      </c>
      <c r="C483" t="s">
        <v>1960</v>
      </c>
      <c r="D483" t="s">
        <v>2000</v>
      </c>
      <c r="E483" t="s">
        <v>238</v>
      </c>
      <c r="F483" s="2">
        <v>45224</v>
      </c>
      <c r="G483" t="s">
        <v>924</v>
      </c>
      <c r="H483" t="s">
        <v>412</v>
      </c>
      <c r="I483" t="s">
        <v>192</v>
      </c>
      <c r="J483" s="5">
        <v>131114</v>
      </c>
      <c r="K483" s="5">
        <v>0.4</v>
      </c>
      <c r="L483" s="5">
        <v>131114</v>
      </c>
      <c r="M483" s="5"/>
      <c r="N483"/>
      <c r="O483" s="38"/>
      <c r="P483" s="43"/>
      <c r="Q483" s="64"/>
      <c r="R483" s="8" t="str">
        <f t="shared" si="98"/>
        <v/>
      </c>
      <c r="S483" s="7" t="str">
        <f t="shared" si="99"/>
        <v/>
      </c>
      <c r="T483" s="9"/>
      <c r="U483" s="3" t="str">
        <f t="shared" si="100"/>
        <v/>
      </c>
      <c r="V483" s="3" t="str">
        <f t="shared" si="101"/>
        <v/>
      </c>
      <c r="W483" s="3" t="str">
        <f t="shared" si="102"/>
        <v/>
      </c>
      <c r="X483" s="83" t="str">
        <f t="shared" si="103"/>
        <v/>
      </c>
      <c r="Y483" s="3" t="str">
        <f t="shared" si="104"/>
        <v/>
      </c>
      <c r="Z483" s="3" t="str">
        <f t="shared" si="105"/>
        <v/>
      </c>
      <c r="AA483" s="12" t="str">
        <f t="shared" si="106"/>
        <v/>
      </c>
      <c r="AB483" s="12" t="str">
        <f t="shared" si="107"/>
        <v/>
      </c>
      <c r="AC483" s="12" t="str">
        <f t="shared" si="108"/>
        <v/>
      </c>
      <c r="AD483" t="str">
        <f t="shared" si="109"/>
        <v/>
      </c>
      <c r="AE483" t="str">
        <f t="shared" si="110"/>
        <v/>
      </c>
      <c r="AF483" t="s">
        <v>343</v>
      </c>
    </row>
    <row r="484" spans="1:32" x14ac:dyDescent="0.25">
      <c r="A484" t="s">
        <v>1</v>
      </c>
      <c r="B484" t="s">
        <v>2</v>
      </c>
      <c r="C484" t="s">
        <v>1960</v>
      </c>
      <c r="D484" t="s">
        <v>2000</v>
      </c>
      <c r="E484" t="s">
        <v>238</v>
      </c>
      <c r="F484" s="2">
        <v>45224</v>
      </c>
      <c r="G484" t="s">
        <v>925</v>
      </c>
      <c r="H484" t="s">
        <v>412</v>
      </c>
      <c r="I484" t="s">
        <v>192</v>
      </c>
      <c r="J484" s="5">
        <v>383162</v>
      </c>
      <c r="K484" s="5">
        <v>383162</v>
      </c>
      <c r="L484" s="5">
        <v>383162</v>
      </c>
      <c r="M484" s="5"/>
      <c r="N484"/>
      <c r="O484" s="38"/>
      <c r="P484" s="43"/>
      <c r="Q484" s="64"/>
      <c r="R484" s="8" t="str">
        <f t="shared" si="98"/>
        <v/>
      </c>
      <c r="S484" s="7" t="str">
        <f t="shared" si="99"/>
        <v/>
      </c>
      <c r="T484" s="9"/>
      <c r="U484" s="3" t="str">
        <f t="shared" si="100"/>
        <v/>
      </c>
      <c r="V484" s="3" t="str">
        <f t="shared" si="101"/>
        <v/>
      </c>
      <c r="W484" s="3" t="str">
        <f t="shared" si="102"/>
        <v/>
      </c>
      <c r="X484" s="83" t="str">
        <f t="shared" si="103"/>
        <v/>
      </c>
      <c r="Y484" s="3" t="str">
        <f t="shared" si="104"/>
        <v/>
      </c>
      <c r="Z484" s="3" t="str">
        <f t="shared" si="105"/>
        <v/>
      </c>
      <c r="AA484" s="12" t="str">
        <f t="shared" si="106"/>
        <v/>
      </c>
      <c r="AB484" s="12" t="str">
        <f t="shared" si="107"/>
        <v/>
      </c>
      <c r="AC484" s="12" t="str">
        <f t="shared" si="108"/>
        <v/>
      </c>
      <c r="AD484" t="str">
        <f t="shared" si="109"/>
        <v/>
      </c>
      <c r="AE484" t="str">
        <f t="shared" si="110"/>
        <v/>
      </c>
      <c r="AF484" t="s">
        <v>343</v>
      </c>
    </row>
    <row r="485" spans="1:32" x14ac:dyDescent="0.25">
      <c r="A485" t="s">
        <v>1</v>
      </c>
      <c r="B485" t="s">
        <v>2</v>
      </c>
      <c r="C485" t="s">
        <v>1960</v>
      </c>
      <c r="D485" t="s">
        <v>2000</v>
      </c>
      <c r="E485" t="s">
        <v>238</v>
      </c>
      <c r="F485" s="2">
        <v>45224</v>
      </c>
      <c r="G485" t="s">
        <v>926</v>
      </c>
      <c r="H485" t="s">
        <v>412</v>
      </c>
      <c r="I485" t="s">
        <v>192</v>
      </c>
      <c r="J485" s="5">
        <v>306529.59999999998</v>
      </c>
      <c r="K485" s="5">
        <v>306529.59999999998</v>
      </c>
      <c r="L485" s="5">
        <v>306529.59999999998</v>
      </c>
      <c r="M485" s="5"/>
      <c r="N485"/>
      <c r="O485" s="38"/>
      <c r="P485" s="43"/>
      <c r="Q485" s="64"/>
      <c r="R485" s="8" t="str">
        <f t="shared" si="98"/>
        <v/>
      </c>
      <c r="S485" s="7" t="str">
        <f t="shared" si="99"/>
        <v/>
      </c>
      <c r="T485" s="9"/>
      <c r="U485" s="3" t="str">
        <f t="shared" si="100"/>
        <v/>
      </c>
      <c r="V485" s="3" t="str">
        <f t="shared" si="101"/>
        <v/>
      </c>
      <c r="W485" s="3" t="str">
        <f t="shared" si="102"/>
        <v/>
      </c>
      <c r="X485" s="83" t="str">
        <f t="shared" si="103"/>
        <v/>
      </c>
      <c r="Y485" s="3" t="str">
        <f t="shared" si="104"/>
        <v/>
      </c>
      <c r="Z485" s="3" t="str">
        <f t="shared" si="105"/>
        <v/>
      </c>
      <c r="AA485" s="12" t="str">
        <f t="shared" si="106"/>
        <v/>
      </c>
      <c r="AB485" s="12" t="str">
        <f t="shared" si="107"/>
        <v/>
      </c>
      <c r="AC485" s="12" t="str">
        <f t="shared" si="108"/>
        <v/>
      </c>
      <c r="AD485" t="str">
        <f t="shared" si="109"/>
        <v/>
      </c>
      <c r="AE485" t="str">
        <f t="shared" si="110"/>
        <v/>
      </c>
      <c r="AF485" t="s">
        <v>343</v>
      </c>
    </row>
    <row r="486" spans="1:32" x14ac:dyDescent="0.25">
      <c r="A486" t="s">
        <v>1</v>
      </c>
      <c r="B486" t="s">
        <v>2</v>
      </c>
      <c r="C486" t="s">
        <v>1960</v>
      </c>
      <c r="D486" t="s">
        <v>2000</v>
      </c>
      <c r="E486" t="s">
        <v>238</v>
      </c>
      <c r="F486" s="2">
        <v>45225</v>
      </c>
      <c r="G486" t="s">
        <v>927</v>
      </c>
      <c r="H486" t="s">
        <v>412</v>
      </c>
      <c r="I486" t="s">
        <v>192</v>
      </c>
      <c r="J486" s="5">
        <v>35952</v>
      </c>
      <c r="K486" s="5">
        <v>35952</v>
      </c>
      <c r="L486" s="5">
        <v>35952</v>
      </c>
      <c r="M486" s="5"/>
      <c r="N486"/>
      <c r="O486" s="38"/>
      <c r="P486" s="43"/>
      <c r="Q486" s="64"/>
      <c r="R486" s="8" t="str">
        <f t="shared" si="98"/>
        <v/>
      </c>
      <c r="S486" s="7" t="str">
        <f t="shared" si="99"/>
        <v/>
      </c>
      <c r="T486" s="9"/>
      <c r="U486" s="3" t="str">
        <f t="shared" si="100"/>
        <v/>
      </c>
      <c r="V486" s="3" t="str">
        <f t="shared" si="101"/>
        <v/>
      </c>
      <c r="W486" s="3" t="str">
        <f t="shared" si="102"/>
        <v/>
      </c>
      <c r="X486" s="83" t="str">
        <f t="shared" si="103"/>
        <v/>
      </c>
      <c r="Y486" s="3" t="str">
        <f t="shared" si="104"/>
        <v/>
      </c>
      <c r="Z486" s="3" t="str">
        <f t="shared" si="105"/>
        <v/>
      </c>
      <c r="AA486" s="12" t="str">
        <f t="shared" si="106"/>
        <v/>
      </c>
      <c r="AB486" s="12" t="str">
        <f t="shared" si="107"/>
        <v/>
      </c>
      <c r="AC486" s="12" t="str">
        <f t="shared" si="108"/>
        <v/>
      </c>
      <c r="AD486" t="str">
        <f t="shared" si="109"/>
        <v/>
      </c>
      <c r="AE486" t="str">
        <f t="shared" si="110"/>
        <v/>
      </c>
      <c r="AF486" t="s">
        <v>343</v>
      </c>
    </row>
    <row r="487" spans="1:32" x14ac:dyDescent="0.25">
      <c r="A487" t="s">
        <v>1</v>
      </c>
      <c r="B487" t="s">
        <v>2</v>
      </c>
      <c r="C487" t="s">
        <v>1960</v>
      </c>
      <c r="D487" t="s">
        <v>2000</v>
      </c>
      <c r="E487" t="s">
        <v>238</v>
      </c>
      <c r="F487" s="2">
        <v>45231</v>
      </c>
      <c r="G487" t="s">
        <v>928</v>
      </c>
      <c r="H487" t="s">
        <v>412</v>
      </c>
      <c r="I487" t="s">
        <v>192</v>
      </c>
      <c r="J487" s="5">
        <v>223793</v>
      </c>
      <c r="K487" s="5">
        <v>17149.8</v>
      </c>
      <c r="L487" s="5">
        <v>223793</v>
      </c>
      <c r="M487" s="5"/>
      <c r="N487"/>
      <c r="O487" s="38"/>
      <c r="P487" s="43"/>
      <c r="Q487" s="64"/>
      <c r="R487" s="8" t="str">
        <f t="shared" si="98"/>
        <v/>
      </c>
      <c r="S487" s="7" t="str">
        <f t="shared" si="99"/>
        <v/>
      </c>
      <c r="T487" s="9"/>
      <c r="U487" s="3" t="str">
        <f t="shared" si="100"/>
        <v/>
      </c>
      <c r="V487" s="3" t="str">
        <f t="shared" si="101"/>
        <v/>
      </c>
      <c r="W487" s="3" t="str">
        <f t="shared" si="102"/>
        <v/>
      </c>
      <c r="X487" s="83" t="str">
        <f t="shared" si="103"/>
        <v/>
      </c>
      <c r="Y487" s="3" t="str">
        <f t="shared" si="104"/>
        <v/>
      </c>
      <c r="Z487" s="3" t="str">
        <f t="shared" si="105"/>
        <v/>
      </c>
      <c r="AA487" s="12" t="str">
        <f t="shared" si="106"/>
        <v/>
      </c>
      <c r="AB487" s="12" t="str">
        <f t="shared" si="107"/>
        <v/>
      </c>
      <c r="AC487" s="12" t="str">
        <f t="shared" si="108"/>
        <v/>
      </c>
      <c r="AD487" t="str">
        <f t="shared" si="109"/>
        <v/>
      </c>
      <c r="AE487" t="str">
        <f t="shared" si="110"/>
        <v/>
      </c>
      <c r="AF487" t="s">
        <v>343</v>
      </c>
    </row>
    <row r="488" spans="1:32" x14ac:dyDescent="0.25">
      <c r="A488" t="s">
        <v>1</v>
      </c>
      <c r="B488" t="s">
        <v>2</v>
      </c>
      <c r="C488" t="s">
        <v>1960</v>
      </c>
      <c r="D488" t="s">
        <v>2000</v>
      </c>
      <c r="E488" t="s">
        <v>238</v>
      </c>
      <c r="F488" s="2">
        <v>45239</v>
      </c>
      <c r="G488" t="s">
        <v>929</v>
      </c>
      <c r="H488" t="s">
        <v>412</v>
      </c>
      <c r="I488" t="s">
        <v>192</v>
      </c>
      <c r="J488" s="5">
        <v>7990</v>
      </c>
      <c r="K488" s="5">
        <v>7990</v>
      </c>
      <c r="L488" s="5">
        <v>7990</v>
      </c>
      <c r="M488" s="5"/>
      <c r="N488"/>
      <c r="O488" s="38"/>
      <c r="P488" s="43"/>
      <c r="Q488" s="64"/>
      <c r="R488" s="8" t="str">
        <f t="shared" si="98"/>
        <v/>
      </c>
      <c r="S488" s="7" t="str">
        <f t="shared" si="99"/>
        <v/>
      </c>
      <c r="T488" s="9"/>
      <c r="U488" s="3" t="str">
        <f t="shared" si="100"/>
        <v/>
      </c>
      <c r="V488" s="3" t="str">
        <f t="shared" si="101"/>
        <v/>
      </c>
      <c r="W488" s="3" t="str">
        <f t="shared" si="102"/>
        <v/>
      </c>
      <c r="X488" s="83" t="str">
        <f t="shared" si="103"/>
        <v/>
      </c>
      <c r="Y488" s="3" t="str">
        <f t="shared" si="104"/>
        <v/>
      </c>
      <c r="Z488" s="3" t="str">
        <f t="shared" si="105"/>
        <v/>
      </c>
      <c r="AA488" s="12" t="str">
        <f t="shared" si="106"/>
        <v/>
      </c>
      <c r="AB488" s="12" t="str">
        <f t="shared" si="107"/>
        <v/>
      </c>
      <c r="AC488" s="12" t="str">
        <f t="shared" si="108"/>
        <v/>
      </c>
      <c r="AD488" t="str">
        <f t="shared" si="109"/>
        <v/>
      </c>
      <c r="AE488" t="str">
        <f t="shared" si="110"/>
        <v/>
      </c>
      <c r="AF488" t="s">
        <v>343</v>
      </c>
    </row>
    <row r="489" spans="1:32" x14ac:dyDescent="0.25">
      <c r="A489" t="s">
        <v>1</v>
      </c>
      <c r="B489" t="s">
        <v>2</v>
      </c>
      <c r="C489" t="s">
        <v>1960</v>
      </c>
      <c r="D489" t="s">
        <v>2000</v>
      </c>
      <c r="E489" t="s">
        <v>238</v>
      </c>
      <c r="F489" s="2">
        <v>45244</v>
      </c>
      <c r="G489" t="s">
        <v>930</v>
      </c>
      <c r="H489" t="s">
        <v>412</v>
      </c>
      <c r="I489" t="s">
        <v>192</v>
      </c>
      <c r="J489" s="5">
        <v>172000</v>
      </c>
      <c r="K489" s="5">
        <v>172000</v>
      </c>
      <c r="L489" s="5">
        <v>172000</v>
      </c>
      <c r="M489" s="5"/>
      <c r="N489"/>
      <c r="O489" s="38"/>
      <c r="P489" s="43"/>
      <c r="Q489" s="64"/>
      <c r="R489" s="8" t="str">
        <f t="shared" si="98"/>
        <v/>
      </c>
      <c r="S489" s="7" t="str">
        <f t="shared" si="99"/>
        <v/>
      </c>
      <c r="T489" s="9"/>
      <c r="U489" s="3" t="str">
        <f t="shared" si="100"/>
        <v/>
      </c>
      <c r="V489" s="3" t="str">
        <f t="shared" si="101"/>
        <v/>
      </c>
      <c r="W489" s="3" t="str">
        <f t="shared" si="102"/>
        <v/>
      </c>
      <c r="X489" s="83" t="str">
        <f t="shared" si="103"/>
        <v/>
      </c>
      <c r="Y489" s="3" t="str">
        <f t="shared" si="104"/>
        <v/>
      </c>
      <c r="Z489" s="3" t="str">
        <f t="shared" si="105"/>
        <v/>
      </c>
      <c r="AA489" s="12" t="str">
        <f t="shared" si="106"/>
        <v/>
      </c>
      <c r="AB489" s="12" t="str">
        <f t="shared" si="107"/>
        <v/>
      </c>
      <c r="AC489" s="12" t="str">
        <f t="shared" si="108"/>
        <v/>
      </c>
      <c r="AD489" t="str">
        <f t="shared" si="109"/>
        <v/>
      </c>
      <c r="AE489" t="str">
        <f t="shared" si="110"/>
        <v/>
      </c>
      <c r="AF489" t="s">
        <v>343</v>
      </c>
    </row>
    <row r="490" spans="1:32" x14ac:dyDescent="0.25">
      <c r="A490" t="s">
        <v>1</v>
      </c>
      <c r="B490" t="s">
        <v>2</v>
      </c>
      <c r="C490" t="s">
        <v>1960</v>
      </c>
      <c r="D490" t="s">
        <v>2000</v>
      </c>
      <c r="E490" t="s">
        <v>238</v>
      </c>
      <c r="F490" s="2">
        <v>45245</v>
      </c>
      <c r="G490" t="s">
        <v>931</v>
      </c>
      <c r="H490" t="s">
        <v>412</v>
      </c>
      <c r="I490" t="s">
        <v>192</v>
      </c>
      <c r="J490" s="5">
        <v>191191</v>
      </c>
      <c r="K490" s="5">
        <v>191191</v>
      </c>
      <c r="L490" s="5">
        <v>191191</v>
      </c>
      <c r="M490" s="5"/>
      <c r="N490"/>
      <c r="O490" s="38"/>
      <c r="P490" s="43"/>
      <c r="Q490" s="64"/>
      <c r="R490" s="8" t="str">
        <f t="shared" si="98"/>
        <v/>
      </c>
      <c r="S490" s="7" t="str">
        <f t="shared" si="99"/>
        <v/>
      </c>
      <c r="T490" s="9"/>
      <c r="U490" s="3" t="str">
        <f t="shared" si="100"/>
        <v/>
      </c>
      <c r="V490" s="3" t="str">
        <f t="shared" si="101"/>
        <v/>
      </c>
      <c r="W490" s="3" t="str">
        <f t="shared" si="102"/>
        <v/>
      </c>
      <c r="X490" s="83" t="str">
        <f t="shared" si="103"/>
        <v/>
      </c>
      <c r="Y490" s="3" t="str">
        <f t="shared" si="104"/>
        <v/>
      </c>
      <c r="Z490" s="3" t="str">
        <f t="shared" si="105"/>
        <v/>
      </c>
      <c r="AA490" s="12" t="str">
        <f t="shared" si="106"/>
        <v/>
      </c>
      <c r="AB490" s="12" t="str">
        <f t="shared" si="107"/>
        <v/>
      </c>
      <c r="AC490" s="12" t="str">
        <f t="shared" si="108"/>
        <v/>
      </c>
      <c r="AD490" t="str">
        <f t="shared" si="109"/>
        <v/>
      </c>
      <c r="AE490" t="str">
        <f t="shared" si="110"/>
        <v/>
      </c>
      <c r="AF490" t="s">
        <v>343</v>
      </c>
    </row>
    <row r="491" spans="1:32" x14ac:dyDescent="0.25">
      <c r="A491" t="s">
        <v>1</v>
      </c>
      <c r="B491" t="s">
        <v>2</v>
      </c>
      <c r="C491" t="s">
        <v>1960</v>
      </c>
      <c r="D491" t="s">
        <v>2000</v>
      </c>
      <c r="E491" t="s">
        <v>238</v>
      </c>
      <c r="F491" s="2">
        <v>45259</v>
      </c>
      <c r="G491" t="s">
        <v>932</v>
      </c>
      <c r="H491" t="s">
        <v>412</v>
      </c>
      <c r="I491" t="s">
        <v>192</v>
      </c>
      <c r="J491" s="5">
        <v>226149</v>
      </c>
      <c r="K491" s="5">
        <v>45229.8</v>
      </c>
      <c r="L491" s="5">
        <v>226149</v>
      </c>
      <c r="M491" s="5"/>
      <c r="N491"/>
      <c r="O491" s="38"/>
      <c r="P491" s="43"/>
      <c r="Q491" s="64"/>
      <c r="R491" s="8" t="str">
        <f t="shared" si="98"/>
        <v/>
      </c>
      <c r="S491" s="7" t="str">
        <f t="shared" si="99"/>
        <v/>
      </c>
      <c r="T491" s="9"/>
      <c r="U491" s="3" t="str">
        <f t="shared" si="100"/>
        <v/>
      </c>
      <c r="V491" s="3" t="str">
        <f t="shared" si="101"/>
        <v/>
      </c>
      <c r="W491" s="3" t="str">
        <f t="shared" si="102"/>
        <v/>
      </c>
      <c r="X491" s="83" t="str">
        <f t="shared" si="103"/>
        <v/>
      </c>
      <c r="Y491" s="3" t="str">
        <f t="shared" si="104"/>
        <v/>
      </c>
      <c r="Z491" s="3" t="str">
        <f t="shared" si="105"/>
        <v/>
      </c>
      <c r="AA491" s="12" t="str">
        <f t="shared" si="106"/>
        <v/>
      </c>
      <c r="AB491" s="12" t="str">
        <f t="shared" si="107"/>
        <v/>
      </c>
      <c r="AC491" s="12" t="str">
        <f t="shared" si="108"/>
        <v/>
      </c>
      <c r="AD491" t="str">
        <f t="shared" si="109"/>
        <v/>
      </c>
      <c r="AE491" t="str">
        <f t="shared" si="110"/>
        <v/>
      </c>
      <c r="AF491" t="s">
        <v>343</v>
      </c>
    </row>
    <row r="492" spans="1:32" x14ac:dyDescent="0.25">
      <c r="A492" t="s">
        <v>1</v>
      </c>
      <c r="B492" t="s">
        <v>2</v>
      </c>
      <c r="C492" t="s">
        <v>1960</v>
      </c>
      <c r="D492" t="s">
        <v>2000</v>
      </c>
      <c r="E492" t="s">
        <v>238</v>
      </c>
      <c r="F492" s="2">
        <v>45259</v>
      </c>
      <c r="G492" t="s">
        <v>933</v>
      </c>
      <c r="H492" t="s">
        <v>412</v>
      </c>
      <c r="I492" t="s">
        <v>192</v>
      </c>
      <c r="J492" s="5">
        <v>35248</v>
      </c>
      <c r="K492" s="5">
        <v>35248</v>
      </c>
      <c r="L492" s="5">
        <v>35248</v>
      </c>
      <c r="M492" s="5"/>
      <c r="N492"/>
      <c r="O492" s="38"/>
      <c r="P492" s="43"/>
      <c r="Q492" s="64"/>
      <c r="R492" s="8" t="str">
        <f t="shared" si="98"/>
        <v/>
      </c>
      <c r="S492" s="7" t="str">
        <f t="shared" si="99"/>
        <v/>
      </c>
      <c r="T492" s="9"/>
      <c r="U492" s="3" t="str">
        <f t="shared" si="100"/>
        <v/>
      </c>
      <c r="V492" s="3" t="str">
        <f t="shared" si="101"/>
        <v/>
      </c>
      <c r="W492" s="3" t="str">
        <f t="shared" si="102"/>
        <v/>
      </c>
      <c r="X492" s="83" t="str">
        <f t="shared" si="103"/>
        <v/>
      </c>
      <c r="Y492" s="3" t="str">
        <f t="shared" si="104"/>
        <v/>
      </c>
      <c r="Z492" s="3" t="str">
        <f t="shared" si="105"/>
        <v/>
      </c>
      <c r="AA492" s="12" t="str">
        <f t="shared" si="106"/>
        <v/>
      </c>
      <c r="AB492" s="12" t="str">
        <f t="shared" si="107"/>
        <v/>
      </c>
      <c r="AC492" s="12" t="str">
        <f t="shared" si="108"/>
        <v/>
      </c>
      <c r="AD492" t="str">
        <f t="shared" si="109"/>
        <v/>
      </c>
      <c r="AE492" t="str">
        <f t="shared" si="110"/>
        <v/>
      </c>
      <c r="AF492" t="s">
        <v>343</v>
      </c>
    </row>
    <row r="493" spans="1:32" x14ac:dyDescent="0.25">
      <c r="A493" t="s">
        <v>1</v>
      </c>
      <c r="B493" t="s">
        <v>2</v>
      </c>
      <c r="C493" t="s">
        <v>1960</v>
      </c>
      <c r="D493" t="s">
        <v>2000</v>
      </c>
      <c r="E493" t="s">
        <v>238</v>
      </c>
      <c r="F493" s="2">
        <v>45260</v>
      </c>
      <c r="G493" t="s">
        <v>934</v>
      </c>
      <c r="H493" t="s">
        <v>412</v>
      </c>
      <c r="I493" t="s">
        <v>192</v>
      </c>
      <c r="J493" s="5">
        <v>38984</v>
      </c>
      <c r="K493" s="5">
        <v>38984</v>
      </c>
      <c r="L493" s="5">
        <v>38984</v>
      </c>
      <c r="M493" s="5"/>
      <c r="N493"/>
      <c r="O493" s="38"/>
      <c r="P493" s="43"/>
      <c r="Q493" s="64"/>
      <c r="R493" s="8" t="str">
        <f t="shared" si="98"/>
        <v/>
      </c>
      <c r="S493" s="7" t="str">
        <f t="shared" si="99"/>
        <v/>
      </c>
      <c r="T493" s="9"/>
      <c r="U493" s="3" t="str">
        <f t="shared" si="100"/>
        <v/>
      </c>
      <c r="V493" s="3" t="str">
        <f t="shared" si="101"/>
        <v/>
      </c>
      <c r="W493" s="3" t="str">
        <f t="shared" si="102"/>
        <v/>
      </c>
      <c r="X493" s="83" t="str">
        <f t="shared" si="103"/>
        <v/>
      </c>
      <c r="Y493" s="3" t="str">
        <f t="shared" si="104"/>
        <v/>
      </c>
      <c r="Z493" s="3" t="str">
        <f t="shared" si="105"/>
        <v/>
      </c>
      <c r="AA493" s="12" t="str">
        <f t="shared" si="106"/>
        <v/>
      </c>
      <c r="AB493" s="12" t="str">
        <f t="shared" si="107"/>
        <v/>
      </c>
      <c r="AC493" s="12" t="str">
        <f t="shared" si="108"/>
        <v/>
      </c>
      <c r="AD493" t="str">
        <f t="shared" si="109"/>
        <v/>
      </c>
      <c r="AE493" t="str">
        <f t="shared" si="110"/>
        <v/>
      </c>
      <c r="AF493" t="s">
        <v>343</v>
      </c>
    </row>
    <row r="494" spans="1:32" x14ac:dyDescent="0.25">
      <c r="A494" t="s">
        <v>1</v>
      </c>
      <c r="B494" t="s">
        <v>2</v>
      </c>
      <c r="C494" t="s">
        <v>1960</v>
      </c>
      <c r="D494" t="s">
        <v>2000</v>
      </c>
      <c r="E494" t="s">
        <v>238</v>
      </c>
      <c r="F494" s="2">
        <v>45266</v>
      </c>
      <c r="G494" t="s">
        <v>935</v>
      </c>
      <c r="H494" t="s">
        <v>412</v>
      </c>
      <c r="I494" t="s">
        <v>192</v>
      </c>
      <c r="J494" s="5">
        <v>333718</v>
      </c>
      <c r="K494" s="5">
        <v>11313.2</v>
      </c>
      <c r="L494" s="5">
        <v>333718</v>
      </c>
      <c r="M494" s="5"/>
      <c r="N494"/>
      <c r="O494" s="38"/>
      <c r="P494" s="43"/>
      <c r="Q494" s="64"/>
      <c r="R494" s="8" t="str">
        <f t="shared" si="98"/>
        <v/>
      </c>
      <c r="S494" s="7" t="str">
        <f t="shared" si="99"/>
        <v/>
      </c>
      <c r="T494" s="9"/>
      <c r="U494" s="3" t="str">
        <f t="shared" si="100"/>
        <v/>
      </c>
      <c r="V494" s="3" t="str">
        <f t="shared" si="101"/>
        <v/>
      </c>
      <c r="W494" s="3" t="str">
        <f t="shared" si="102"/>
        <v/>
      </c>
      <c r="X494" s="83" t="str">
        <f t="shared" si="103"/>
        <v/>
      </c>
      <c r="Y494" s="3" t="str">
        <f t="shared" si="104"/>
        <v/>
      </c>
      <c r="Z494" s="3" t="str">
        <f t="shared" si="105"/>
        <v/>
      </c>
      <c r="AA494" s="12" t="str">
        <f t="shared" si="106"/>
        <v/>
      </c>
      <c r="AB494" s="12" t="str">
        <f t="shared" si="107"/>
        <v/>
      </c>
      <c r="AC494" s="12" t="str">
        <f t="shared" si="108"/>
        <v/>
      </c>
      <c r="AD494" t="str">
        <f t="shared" si="109"/>
        <v/>
      </c>
      <c r="AE494" t="str">
        <f t="shared" si="110"/>
        <v/>
      </c>
      <c r="AF494" t="s">
        <v>343</v>
      </c>
    </row>
    <row r="495" spans="1:32" x14ac:dyDescent="0.25">
      <c r="A495" t="s">
        <v>1</v>
      </c>
      <c r="B495" t="s">
        <v>2</v>
      </c>
      <c r="C495" t="s">
        <v>1960</v>
      </c>
      <c r="D495" t="s">
        <v>2000</v>
      </c>
      <c r="E495" t="s">
        <v>238</v>
      </c>
      <c r="F495" s="2">
        <v>45266</v>
      </c>
      <c r="G495" t="s">
        <v>936</v>
      </c>
      <c r="H495" t="s">
        <v>412</v>
      </c>
      <c r="I495" t="s">
        <v>192</v>
      </c>
      <c r="J495" s="5">
        <v>114882.7</v>
      </c>
      <c r="K495" s="5">
        <v>400.3</v>
      </c>
      <c r="L495" s="5">
        <v>114882.7</v>
      </c>
      <c r="M495" s="5"/>
      <c r="N495"/>
      <c r="O495" s="38"/>
      <c r="P495" s="43"/>
      <c r="Q495" s="64"/>
      <c r="R495" s="8" t="str">
        <f t="shared" si="98"/>
        <v/>
      </c>
      <c r="S495" s="7" t="str">
        <f t="shared" si="99"/>
        <v/>
      </c>
      <c r="T495" s="9"/>
      <c r="U495" s="3" t="str">
        <f t="shared" si="100"/>
        <v/>
      </c>
      <c r="V495" s="3" t="str">
        <f t="shared" si="101"/>
        <v/>
      </c>
      <c r="W495" s="3" t="str">
        <f t="shared" si="102"/>
        <v/>
      </c>
      <c r="X495" s="83" t="str">
        <f t="shared" si="103"/>
        <v/>
      </c>
      <c r="Y495" s="3" t="str">
        <f t="shared" si="104"/>
        <v/>
      </c>
      <c r="Z495" s="3" t="str">
        <f t="shared" si="105"/>
        <v/>
      </c>
      <c r="AA495" s="12" t="str">
        <f t="shared" si="106"/>
        <v/>
      </c>
      <c r="AB495" s="12" t="str">
        <f t="shared" si="107"/>
        <v/>
      </c>
      <c r="AC495" s="12" t="str">
        <f t="shared" si="108"/>
        <v/>
      </c>
      <c r="AD495" t="str">
        <f t="shared" si="109"/>
        <v/>
      </c>
      <c r="AE495" t="str">
        <f t="shared" si="110"/>
        <v/>
      </c>
      <c r="AF495" t="s">
        <v>343</v>
      </c>
    </row>
    <row r="496" spans="1:32" x14ac:dyDescent="0.25">
      <c r="A496" t="s">
        <v>1</v>
      </c>
      <c r="B496" t="s">
        <v>2</v>
      </c>
      <c r="C496" t="s">
        <v>1960</v>
      </c>
      <c r="D496" t="s">
        <v>2000</v>
      </c>
      <c r="E496" t="s">
        <v>238</v>
      </c>
      <c r="F496" s="2">
        <v>45266</v>
      </c>
      <c r="G496" t="s">
        <v>937</v>
      </c>
      <c r="H496" t="s">
        <v>412</v>
      </c>
      <c r="I496" t="s">
        <v>192</v>
      </c>
      <c r="J496" s="5">
        <v>63699</v>
      </c>
      <c r="K496" s="5">
        <v>63699</v>
      </c>
      <c r="L496" s="5">
        <v>63699</v>
      </c>
      <c r="M496" s="5"/>
      <c r="N496"/>
      <c r="O496" s="38"/>
      <c r="P496" s="43"/>
      <c r="Q496" s="64"/>
      <c r="R496" s="8" t="str">
        <f t="shared" si="98"/>
        <v/>
      </c>
      <c r="S496" s="7" t="str">
        <f t="shared" si="99"/>
        <v/>
      </c>
      <c r="T496" s="9"/>
      <c r="U496" s="3" t="str">
        <f t="shared" si="100"/>
        <v/>
      </c>
      <c r="V496" s="3" t="str">
        <f t="shared" si="101"/>
        <v/>
      </c>
      <c r="W496" s="3" t="str">
        <f t="shared" si="102"/>
        <v/>
      </c>
      <c r="X496" s="83" t="str">
        <f t="shared" si="103"/>
        <v/>
      </c>
      <c r="Y496" s="3" t="str">
        <f t="shared" si="104"/>
        <v/>
      </c>
      <c r="Z496" s="3" t="str">
        <f t="shared" si="105"/>
        <v/>
      </c>
      <c r="AA496" s="12" t="str">
        <f t="shared" si="106"/>
        <v/>
      </c>
      <c r="AB496" s="12" t="str">
        <f t="shared" si="107"/>
        <v/>
      </c>
      <c r="AC496" s="12" t="str">
        <f t="shared" si="108"/>
        <v/>
      </c>
      <c r="AD496" t="str">
        <f t="shared" si="109"/>
        <v/>
      </c>
      <c r="AE496" t="str">
        <f t="shared" si="110"/>
        <v/>
      </c>
      <c r="AF496" t="s">
        <v>343</v>
      </c>
    </row>
    <row r="497" spans="1:32" x14ac:dyDescent="0.25">
      <c r="A497" t="s">
        <v>1</v>
      </c>
      <c r="B497" t="s">
        <v>2</v>
      </c>
      <c r="C497" t="s">
        <v>1960</v>
      </c>
      <c r="D497" t="s">
        <v>2000</v>
      </c>
      <c r="E497" t="s">
        <v>238</v>
      </c>
      <c r="F497" s="2">
        <v>45275</v>
      </c>
      <c r="G497" t="s">
        <v>938</v>
      </c>
      <c r="H497" t="s">
        <v>412</v>
      </c>
      <c r="I497" t="s">
        <v>192</v>
      </c>
      <c r="J497" s="5">
        <v>1363722.4</v>
      </c>
      <c r="K497" s="5">
        <v>1363722.4</v>
      </c>
      <c r="L497" s="5">
        <v>1363722.4</v>
      </c>
      <c r="M497" s="5"/>
      <c r="N497"/>
      <c r="O497" s="38"/>
      <c r="P497" s="43"/>
      <c r="Q497" s="64"/>
      <c r="R497" s="8" t="str">
        <f t="shared" si="98"/>
        <v/>
      </c>
      <c r="S497" s="7" t="str">
        <f t="shared" si="99"/>
        <v/>
      </c>
      <c r="T497" s="9"/>
      <c r="U497" s="3" t="str">
        <f t="shared" si="100"/>
        <v/>
      </c>
      <c r="V497" s="3" t="str">
        <f t="shared" si="101"/>
        <v/>
      </c>
      <c r="W497" s="3" t="str">
        <f t="shared" si="102"/>
        <v/>
      </c>
      <c r="X497" s="83" t="str">
        <f t="shared" si="103"/>
        <v/>
      </c>
      <c r="Y497" s="3" t="str">
        <f t="shared" si="104"/>
        <v/>
      </c>
      <c r="Z497" s="3" t="str">
        <f t="shared" si="105"/>
        <v/>
      </c>
      <c r="AA497" s="12" t="str">
        <f t="shared" si="106"/>
        <v/>
      </c>
      <c r="AB497" s="12" t="str">
        <f t="shared" si="107"/>
        <v/>
      </c>
      <c r="AC497" s="12" t="str">
        <f t="shared" si="108"/>
        <v/>
      </c>
      <c r="AD497" t="str">
        <f t="shared" si="109"/>
        <v/>
      </c>
      <c r="AE497" t="str">
        <f t="shared" si="110"/>
        <v/>
      </c>
      <c r="AF497" t="s">
        <v>343</v>
      </c>
    </row>
    <row r="498" spans="1:32" x14ac:dyDescent="0.25">
      <c r="A498" t="s">
        <v>1</v>
      </c>
      <c r="B498" t="s">
        <v>2</v>
      </c>
      <c r="C498" t="s">
        <v>1960</v>
      </c>
      <c r="D498" t="s">
        <v>2000</v>
      </c>
      <c r="E498" t="s">
        <v>238</v>
      </c>
      <c r="F498" s="2">
        <v>45308</v>
      </c>
      <c r="G498" t="s">
        <v>939</v>
      </c>
      <c r="H498" t="s">
        <v>412</v>
      </c>
      <c r="I498" t="s">
        <v>192</v>
      </c>
      <c r="J498" s="5">
        <v>30876</v>
      </c>
      <c r="K498" s="5">
        <v>30876</v>
      </c>
      <c r="L498" s="5">
        <v>30876</v>
      </c>
      <c r="M498" s="5"/>
      <c r="N498"/>
      <c r="O498" s="38"/>
      <c r="P498" s="43"/>
      <c r="Q498" s="64"/>
      <c r="R498" s="8" t="str">
        <f t="shared" si="98"/>
        <v/>
      </c>
      <c r="S498" s="7" t="str">
        <f t="shared" si="99"/>
        <v/>
      </c>
      <c r="T498" s="9"/>
      <c r="U498" s="3" t="str">
        <f t="shared" si="100"/>
        <v/>
      </c>
      <c r="V498" s="3" t="str">
        <f t="shared" si="101"/>
        <v/>
      </c>
      <c r="W498" s="3" t="str">
        <f t="shared" si="102"/>
        <v/>
      </c>
      <c r="X498" s="83" t="str">
        <f t="shared" si="103"/>
        <v/>
      </c>
      <c r="Y498" s="3" t="str">
        <f t="shared" si="104"/>
        <v/>
      </c>
      <c r="Z498" s="3" t="str">
        <f t="shared" si="105"/>
        <v/>
      </c>
      <c r="AA498" s="12" t="str">
        <f t="shared" si="106"/>
        <v/>
      </c>
      <c r="AB498" s="12" t="str">
        <f t="shared" si="107"/>
        <v/>
      </c>
      <c r="AC498" s="12" t="str">
        <f t="shared" si="108"/>
        <v/>
      </c>
      <c r="AD498" t="str">
        <f t="shared" si="109"/>
        <v/>
      </c>
      <c r="AE498" t="str">
        <f t="shared" si="110"/>
        <v/>
      </c>
      <c r="AF498" t="s">
        <v>343</v>
      </c>
    </row>
    <row r="499" spans="1:32" x14ac:dyDescent="0.25">
      <c r="A499" t="s">
        <v>1</v>
      </c>
      <c r="B499" t="s">
        <v>2</v>
      </c>
      <c r="C499" t="s">
        <v>1960</v>
      </c>
      <c r="D499" t="s">
        <v>2000</v>
      </c>
      <c r="E499" t="s">
        <v>238</v>
      </c>
      <c r="F499" s="2">
        <v>45324</v>
      </c>
      <c r="G499" t="s">
        <v>842</v>
      </c>
      <c r="H499" t="s">
        <v>412</v>
      </c>
      <c r="I499" t="s">
        <v>192</v>
      </c>
      <c r="J499" s="5">
        <v>8928</v>
      </c>
      <c r="K499" s="5">
        <v>8928</v>
      </c>
      <c r="L499" s="5">
        <v>8928</v>
      </c>
      <c r="M499" s="5"/>
      <c r="N499"/>
      <c r="O499" s="38"/>
      <c r="P499" s="43"/>
      <c r="Q499" s="64"/>
      <c r="R499" s="8" t="str">
        <f t="shared" si="98"/>
        <v/>
      </c>
      <c r="S499" s="7" t="str">
        <f t="shared" si="99"/>
        <v/>
      </c>
      <c r="T499" s="9"/>
      <c r="U499" s="3" t="str">
        <f t="shared" si="100"/>
        <v/>
      </c>
      <c r="V499" s="3" t="str">
        <f t="shared" si="101"/>
        <v/>
      </c>
      <c r="W499" s="3" t="str">
        <f t="shared" si="102"/>
        <v/>
      </c>
      <c r="X499" s="83" t="str">
        <f t="shared" si="103"/>
        <v/>
      </c>
      <c r="Y499" s="3" t="str">
        <f t="shared" si="104"/>
        <v/>
      </c>
      <c r="Z499" s="3" t="str">
        <f t="shared" si="105"/>
        <v/>
      </c>
      <c r="AA499" s="12" t="str">
        <f t="shared" si="106"/>
        <v/>
      </c>
      <c r="AB499" s="12" t="str">
        <f t="shared" si="107"/>
        <v/>
      </c>
      <c r="AC499" s="12" t="str">
        <f t="shared" si="108"/>
        <v/>
      </c>
      <c r="AD499" t="str">
        <f t="shared" si="109"/>
        <v/>
      </c>
      <c r="AE499" t="str">
        <f t="shared" si="110"/>
        <v/>
      </c>
      <c r="AF499" t="s">
        <v>343</v>
      </c>
    </row>
    <row r="500" spans="1:32" x14ac:dyDescent="0.25">
      <c r="A500" t="s">
        <v>1</v>
      </c>
      <c r="B500" t="s">
        <v>2</v>
      </c>
      <c r="C500" t="s">
        <v>1960</v>
      </c>
      <c r="D500" t="s">
        <v>2000</v>
      </c>
      <c r="E500" t="s">
        <v>238</v>
      </c>
      <c r="F500" s="2">
        <v>45330</v>
      </c>
      <c r="G500" t="s">
        <v>940</v>
      </c>
      <c r="H500" t="s">
        <v>412</v>
      </c>
      <c r="I500" t="s">
        <v>192</v>
      </c>
      <c r="J500" s="5">
        <v>275690</v>
      </c>
      <c r="K500" s="5">
        <v>5973.2</v>
      </c>
      <c r="L500" s="5">
        <v>275690</v>
      </c>
      <c r="M500" s="5"/>
      <c r="N500"/>
      <c r="O500" s="38"/>
      <c r="P500" s="43"/>
      <c r="Q500" s="64"/>
      <c r="R500" s="8" t="str">
        <f t="shared" si="98"/>
        <v/>
      </c>
      <c r="S500" s="7" t="str">
        <f t="shared" si="99"/>
        <v/>
      </c>
      <c r="T500" s="9"/>
      <c r="U500" s="3" t="str">
        <f t="shared" si="100"/>
        <v/>
      </c>
      <c r="V500" s="3" t="str">
        <f t="shared" si="101"/>
        <v/>
      </c>
      <c r="W500" s="3" t="str">
        <f t="shared" si="102"/>
        <v/>
      </c>
      <c r="X500" s="83" t="str">
        <f t="shared" si="103"/>
        <v/>
      </c>
      <c r="Y500" s="3" t="str">
        <f t="shared" si="104"/>
        <v/>
      </c>
      <c r="Z500" s="3" t="str">
        <f t="shared" si="105"/>
        <v/>
      </c>
      <c r="AA500" s="12" t="str">
        <f t="shared" si="106"/>
        <v/>
      </c>
      <c r="AB500" s="12" t="str">
        <f t="shared" si="107"/>
        <v/>
      </c>
      <c r="AC500" s="12" t="str">
        <f t="shared" si="108"/>
        <v/>
      </c>
      <c r="AD500" t="str">
        <f t="shared" si="109"/>
        <v/>
      </c>
      <c r="AE500" t="str">
        <f t="shared" si="110"/>
        <v/>
      </c>
      <c r="AF500" t="s">
        <v>343</v>
      </c>
    </row>
    <row r="501" spans="1:32" x14ac:dyDescent="0.25">
      <c r="A501" t="s">
        <v>1</v>
      </c>
      <c r="B501" t="s">
        <v>2</v>
      </c>
      <c r="C501" t="s">
        <v>1960</v>
      </c>
      <c r="D501" t="s">
        <v>2000</v>
      </c>
      <c r="E501" t="s">
        <v>238</v>
      </c>
      <c r="F501" s="2">
        <v>45357</v>
      </c>
      <c r="G501" t="s">
        <v>1372</v>
      </c>
      <c r="H501" t="s">
        <v>412</v>
      </c>
      <c r="I501" t="s">
        <v>1373</v>
      </c>
      <c r="J501" s="5">
        <v>31987.200000000001</v>
      </c>
      <c r="K501" s="5">
        <v>31987.200000000001</v>
      </c>
      <c r="L501" s="5">
        <v>31987.200000000001</v>
      </c>
      <c r="M501" s="5"/>
      <c r="N501"/>
      <c r="O501" s="38"/>
      <c r="P501" s="43"/>
      <c r="Q501" s="64"/>
      <c r="R501" s="8" t="str">
        <f t="shared" si="98"/>
        <v/>
      </c>
      <c r="S501" s="7" t="str">
        <f t="shared" si="99"/>
        <v/>
      </c>
      <c r="T501" s="9"/>
      <c r="U501" s="3" t="str">
        <f t="shared" si="100"/>
        <v/>
      </c>
      <c r="V501" s="3" t="str">
        <f t="shared" si="101"/>
        <v/>
      </c>
      <c r="W501" s="3" t="str">
        <f t="shared" si="102"/>
        <v/>
      </c>
      <c r="X501" s="83" t="str">
        <f t="shared" si="103"/>
        <v/>
      </c>
      <c r="Y501" s="3" t="str">
        <f t="shared" si="104"/>
        <v/>
      </c>
      <c r="Z501" s="3" t="str">
        <f t="shared" si="105"/>
        <v/>
      </c>
      <c r="AA501" s="12" t="str">
        <f t="shared" si="106"/>
        <v/>
      </c>
      <c r="AB501" s="12" t="str">
        <f t="shared" si="107"/>
        <v/>
      </c>
      <c r="AC501" s="12" t="str">
        <f t="shared" si="108"/>
        <v/>
      </c>
      <c r="AD501" t="str">
        <f t="shared" si="109"/>
        <v/>
      </c>
      <c r="AE501" t="str">
        <f t="shared" si="110"/>
        <v/>
      </c>
      <c r="AF501" t="s">
        <v>343</v>
      </c>
    </row>
    <row r="502" spans="1:32" x14ac:dyDescent="0.25">
      <c r="A502" t="s">
        <v>1</v>
      </c>
      <c r="B502" t="s">
        <v>2</v>
      </c>
      <c r="C502" t="s">
        <v>1960</v>
      </c>
      <c r="D502" t="s">
        <v>2000</v>
      </c>
      <c r="E502" t="s">
        <v>238</v>
      </c>
      <c r="F502" s="2">
        <v>45376</v>
      </c>
      <c r="G502" t="s">
        <v>1752</v>
      </c>
      <c r="H502" t="s">
        <v>412</v>
      </c>
      <c r="I502" t="s">
        <v>1429</v>
      </c>
      <c r="J502" s="5">
        <v>141240</v>
      </c>
      <c r="K502" s="5">
        <v>141240</v>
      </c>
      <c r="L502" s="5">
        <v>141240</v>
      </c>
      <c r="M502" s="5"/>
      <c r="N502"/>
      <c r="O502" s="38"/>
      <c r="P502" s="43"/>
      <c r="Q502" s="64"/>
      <c r="R502" s="8" t="str">
        <f t="shared" si="98"/>
        <v/>
      </c>
      <c r="S502" s="7" t="str">
        <f t="shared" si="99"/>
        <v/>
      </c>
      <c r="T502" s="9"/>
      <c r="U502" s="3" t="str">
        <f t="shared" si="100"/>
        <v/>
      </c>
      <c r="V502" s="3" t="str">
        <f t="shared" si="101"/>
        <v/>
      </c>
      <c r="W502" s="3" t="str">
        <f t="shared" si="102"/>
        <v/>
      </c>
      <c r="X502" s="83" t="str">
        <f t="shared" si="103"/>
        <v/>
      </c>
      <c r="Y502" s="3" t="str">
        <f t="shared" si="104"/>
        <v/>
      </c>
      <c r="Z502" s="3" t="str">
        <f t="shared" si="105"/>
        <v/>
      </c>
      <c r="AA502" s="12" t="str">
        <f t="shared" si="106"/>
        <v/>
      </c>
      <c r="AB502" s="12" t="str">
        <f t="shared" si="107"/>
        <v/>
      </c>
      <c r="AC502" s="12" t="str">
        <f t="shared" si="108"/>
        <v/>
      </c>
      <c r="AD502" t="str">
        <f t="shared" si="109"/>
        <v/>
      </c>
      <c r="AE502" t="str">
        <f t="shared" si="110"/>
        <v/>
      </c>
      <c r="AF502" t="s">
        <v>343</v>
      </c>
    </row>
    <row r="503" spans="1:32" x14ac:dyDescent="0.25">
      <c r="A503" t="s">
        <v>1</v>
      </c>
      <c r="B503" t="s">
        <v>2</v>
      </c>
      <c r="C503" t="s">
        <v>1960</v>
      </c>
      <c r="D503" t="s">
        <v>2000</v>
      </c>
      <c r="E503" t="s">
        <v>238</v>
      </c>
      <c r="F503" s="2">
        <v>45376</v>
      </c>
      <c r="G503" t="s">
        <v>1753</v>
      </c>
      <c r="H503" t="s">
        <v>412</v>
      </c>
      <c r="I503" t="s">
        <v>1429</v>
      </c>
      <c r="J503" s="5">
        <v>94160</v>
      </c>
      <c r="K503" s="5">
        <v>94160</v>
      </c>
      <c r="L503" s="5">
        <v>94160</v>
      </c>
      <c r="M503" s="5"/>
      <c r="N503"/>
      <c r="O503" s="38"/>
      <c r="P503" s="43"/>
      <c r="Q503" s="64"/>
      <c r="R503" s="8" t="str">
        <f t="shared" si="98"/>
        <v/>
      </c>
      <c r="S503" s="7" t="str">
        <f t="shared" si="99"/>
        <v/>
      </c>
      <c r="T503" s="9"/>
      <c r="U503" s="3" t="str">
        <f t="shared" si="100"/>
        <v/>
      </c>
      <c r="V503" s="3" t="str">
        <f t="shared" si="101"/>
        <v/>
      </c>
      <c r="W503" s="3" t="str">
        <f t="shared" si="102"/>
        <v/>
      </c>
      <c r="X503" s="83" t="str">
        <f t="shared" si="103"/>
        <v/>
      </c>
      <c r="Y503" s="3" t="str">
        <f t="shared" si="104"/>
        <v/>
      </c>
      <c r="Z503" s="3" t="str">
        <f t="shared" si="105"/>
        <v/>
      </c>
      <c r="AA503" s="12" t="str">
        <f t="shared" si="106"/>
        <v/>
      </c>
      <c r="AB503" s="12" t="str">
        <f t="shared" si="107"/>
        <v/>
      </c>
      <c r="AC503" s="12" t="str">
        <f t="shared" si="108"/>
        <v/>
      </c>
      <c r="AD503" t="str">
        <f t="shared" si="109"/>
        <v/>
      </c>
      <c r="AE503" t="str">
        <f t="shared" si="110"/>
        <v/>
      </c>
      <c r="AF503" t="s">
        <v>343</v>
      </c>
    </row>
    <row r="504" spans="1:32" x14ac:dyDescent="0.25">
      <c r="A504" t="s">
        <v>1</v>
      </c>
      <c r="B504" t="s">
        <v>2</v>
      </c>
      <c r="C504" t="s">
        <v>1960</v>
      </c>
      <c r="D504" t="s">
        <v>2000</v>
      </c>
      <c r="E504" t="s">
        <v>238</v>
      </c>
      <c r="F504" s="2">
        <v>45377</v>
      </c>
      <c r="G504" t="s">
        <v>1754</v>
      </c>
      <c r="H504" t="s">
        <v>412</v>
      </c>
      <c r="I504" t="s">
        <v>1429</v>
      </c>
      <c r="J504" s="5">
        <v>176550</v>
      </c>
      <c r="K504" s="5">
        <v>176550</v>
      </c>
      <c r="L504" s="5">
        <v>176550</v>
      </c>
      <c r="M504" s="5"/>
      <c r="N504"/>
      <c r="O504" s="38"/>
      <c r="P504" s="43"/>
      <c r="Q504" s="64"/>
      <c r="R504" s="8" t="str">
        <f t="shared" si="98"/>
        <v/>
      </c>
      <c r="S504" s="7" t="str">
        <f t="shared" si="99"/>
        <v/>
      </c>
      <c r="T504" s="9"/>
      <c r="U504" s="3" t="str">
        <f t="shared" si="100"/>
        <v/>
      </c>
      <c r="V504" s="3" t="str">
        <f t="shared" si="101"/>
        <v/>
      </c>
      <c r="W504" s="3" t="str">
        <f t="shared" si="102"/>
        <v/>
      </c>
      <c r="X504" s="83" t="str">
        <f t="shared" si="103"/>
        <v/>
      </c>
      <c r="Y504" s="3" t="str">
        <f t="shared" si="104"/>
        <v/>
      </c>
      <c r="Z504" s="3" t="str">
        <f t="shared" si="105"/>
        <v/>
      </c>
      <c r="AA504" s="12" t="str">
        <f t="shared" si="106"/>
        <v/>
      </c>
      <c r="AB504" s="12" t="str">
        <f t="shared" si="107"/>
        <v/>
      </c>
      <c r="AC504" s="12" t="str">
        <f t="shared" si="108"/>
        <v/>
      </c>
      <c r="AD504" t="str">
        <f t="shared" si="109"/>
        <v/>
      </c>
      <c r="AE504" t="str">
        <f t="shared" si="110"/>
        <v/>
      </c>
      <c r="AF504" t="s">
        <v>343</v>
      </c>
    </row>
    <row r="505" spans="1:32" x14ac:dyDescent="0.25">
      <c r="A505" t="s">
        <v>1</v>
      </c>
      <c r="B505" t="s">
        <v>2</v>
      </c>
      <c r="C505" t="s">
        <v>1960</v>
      </c>
      <c r="D505" t="s">
        <v>2000</v>
      </c>
      <c r="E505" t="s">
        <v>238</v>
      </c>
      <c r="F505" s="2">
        <v>45385</v>
      </c>
      <c r="G505" t="s">
        <v>1896</v>
      </c>
      <c r="H505" t="s">
        <v>412</v>
      </c>
      <c r="I505" t="s">
        <v>1429</v>
      </c>
      <c r="J505" s="5">
        <v>482370.8</v>
      </c>
      <c r="K505" s="5">
        <v>1.2</v>
      </c>
      <c r="L505" s="5">
        <v>482370.8</v>
      </c>
      <c r="M505" s="5"/>
      <c r="N505"/>
      <c r="O505" s="38"/>
      <c r="P505" s="43"/>
      <c r="Q505" s="64"/>
      <c r="R505" s="8" t="str">
        <f t="shared" si="98"/>
        <v/>
      </c>
      <c r="S505" s="7" t="str">
        <f t="shared" si="99"/>
        <v/>
      </c>
      <c r="T505" s="9"/>
      <c r="U505" s="3" t="str">
        <f t="shared" si="100"/>
        <v/>
      </c>
      <c r="V505" s="3" t="str">
        <f t="shared" si="101"/>
        <v/>
      </c>
      <c r="W505" s="3" t="str">
        <f t="shared" si="102"/>
        <v/>
      </c>
      <c r="X505" s="83" t="str">
        <f t="shared" si="103"/>
        <v/>
      </c>
      <c r="Y505" s="3" t="str">
        <f t="shared" si="104"/>
        <v/>
      </c>
      <c r="Z505" s="3" t="str">
        <f t="shared" si="105"/>
        <v/>
      </c>
      <c r="AA505" s="12" t="str">
        <f t="shared" si="106"/>
        <v/>
      </c>
      <c r="AB505" s="12" t="str">
        <f t="shared" si="107"/>
        <v/>
      </c>
      <c r="AC505" s="12" t="str">
        <f t="shared" si="108"/>
        <v/>
      </c>
      <c r="AD505" t="str">
        <f t="shared" si="109"/>
        <v/>
      </c>
      <c r="AE505" t="str">
        <f t="shared" si="110"/>
        <v/>
      </c>
      <c r="AF505" t="s">
        <v>343</v>
      </c>
    </row>
    <row r="506" spans="1:32" x14ac:dyDescent="0.25">
      <c r="A506" t="s">
        <v>1</v>
      </c>
      <c r="B506" t="s">
        <v>2</v>
      </c>
      <c r="C506" t="s">
        <v>1960</v>
      </c>
      <c r="D506" t="s">
        <v>2000</v>
      </c>
      <c r="E506" t="s">
        <v>238</v>
      </c>
      <c r="F506" s="2">
        <v>45385</v>
      </c>
      <c r="G506" t="s">
        <v>2302</v>
      </c>
      <c r="H506" t="s">
        <v>412</v>
      </c>
      <c r="I506" t="s">
        <v>1429</v>
      </c>
      <c r="J506" s="5">
        <v>134170</v>
      </c>
      <c r="K506" s="5">
        <v>26834</v>
      </c>
      <c r="L506" s="5">
        <v>134170</v>
      </c>
      <c r="M506" s="5"/>
      <c r="N506"/>
      <c r="O506" s="38"/>
      <c r="P506" s="43"/>
      <c r="Q506" s="64"/>
      <c r="R506" s="8" t="str">
        <f t="shared" si="98"/>
        <v/>
      </c>
      <c r="S506" s="7" t="str">
        <f t="shared" si="99"/>
        <v/>
      </c>
      <c r="T506" s="9"/>
      <c r="U506" s="3" t="str">
        <f t="shared" si="100"/>
        <v/>
      </c>
      <c r="V506" s="3" t="str">
        <f t="shared" si="101"/>
        <v/>
      </c>
      <c r="W506" s="3" t="str">
        <f t="shared" si="102"/>
        <v/>
      </c>
      <c r="X506" s="83" t="str">
        <f t="shared" si="103"/>
        <v/>
      </c>
      <c r="Y506" s="3" t="str">
        <f t="shared" si="104"/>
        <v/>
      </c>
      <c r="Z506" s="3" t="str">
        <f t="shared" si="105"/>
        <v/>
      </c>
      <c r="AA506" s="12" t="str">
        <f t="shared" si="106"/>
        <v/>
      </c>
      <c r="AB506" s="12" t="str">
        <f t="shared" si="107"/>
        <v/>
      </c>
      <c r="AC506" s="12" t="str">
        <f t="shared" si="108"/>
        <v/>
      </c>
      <c r="AD506" t="str">
        <f t="shared" si="109"/>
        <v/>
      </c>
      <c r="AE506" t="str">
        <f t="shared" si="110"/>
        <v/>
      </c>
      <c r="AF506" t="s">
        <v>343</v>
      </c>
    </row>
    <row r="507" spans="1:32" x14ac:dyDescent="0.25">
      <c r="A507" t="s">
        <v>1</v>
      </c>
      <c r="B507" t="s">
        <v>2</v>
      </c>
      <c r="C507" t="s">
        <v>1960</v>
      </c>
      <c r="D507" t="s">
        <v>2000</v>
      </c>
      <c r="E507" t="s">
        <v>238</v>
      </c>
      <c r="F507" s="2">
        <v>45385</v>
      </c>
      <c r="G507" t="s">
        <v>1897</v>
      </c>
      <c r="H507" t="s">
        <v>412</v>
      </c>
      <c r="I507" t="s">
        <v>1898</v>
      </c>
      <c r="J507" s="5">
        <v>7200</v>
      </c>
      <c r="K507" s="5">
        <v>7200</v>
      </c>
      <c r="L507" s="5">
        <v>7200</v>
      </c>
      <c r="M507" s="5"/>
      <c r="N507"/>
      <c r="O507" s="38"/>
      <c r="P507" s="43"/>
      <c r="Q507" s="64"/>
      <c r="R507" s="8" t="str">
        <f t="shared" si="98"/>
        <v/>
      </c>
      <c r="S507" s="7" t="str">
        <f t="shared" si="99"/>
        <v/>
      </c>
      <c r="T507" s="9"/>
      <c r="U507" s="3" t="str">
        <f t="shared" si="100"/>
        <v/>
      </c>
      <c r="V507" s="3" t="str">
        <f t="shared" si="101"/>
        <v/>
      </c>
      <c r="W507" s="3" t="str">
        <f t="shared" si="102"/>
        <v/>
      </c>
      <c r="X507" s="83" t="str">
        <f t="shared" si="103"/>
        <v/>
      </c>
      <c r="Y507" s="3" t="str">
        <f t="shared" si="104"/>
        <v/>
      </c>
      <c r="Z507" s="3" t="str">
        <f t="shared" si="105"/>
        <v/>
      </c>
      <c r="AA507" s="12" t="str">
        <f t="shared" si="106"/>
        <v/>
      </c>
      <c r="AB507" s="12" t="str">
        <f t="shared" si="107"/>
        <v/>
      </c>
      <c r="AC507" s="12" t="str">
        <f t="shared" si="108"/>
        <v/>
      </c>
      <c r="AD507" t="str">
        <f t="shared" si="109"/>
        <v/>
      </c>
      <c r="AE507" t="str">
        <f t="shared" si="110"/>
        <v/>
      </c>
      <c r="AF507" t="s">
        <v>343</v>
      </c>
    </row>
    <row r="508" spans="1:32" x14ac:dyDescent="0.25">
      <c r="A508" t="s">
        <v>1</v>
      </c>
      <c r="B508" t="s">
        <v>2</v>
      </c>
      <c r="C508" t="s">
        <v>1960</v>
      </c>
      <c r="D508" t="s">
        <v>2000</v>
      </c>
      <c r="E508" t="s">
        <v>238</v>
      </c>
      <c r="F508" s="2">
        <v>45386</v>
      </c>
      <c r="G508" t="s">
        <v>2185</v>
      </c>
      <c r="H508" t="s">
        <v>412</v>
      </c>
      <c r="I508" t="s">
        <v>1429</v>
      </c>
      <c r="J508" s="5">
        <v>170208</v>
      </c>
      <c r="K508" s="5">
        <v>170208</v>
      </c>
      <c r="L508" s="5">
        <v>170208</v>
      </c>
      <c r="M508" s="5"/>
      <c r="N508"/>
      <c r="O508" s="38"/>
      <c r="P508" s="43"/>
      <c r="Q508" s="64"/>
      <c r="R508" s="8" t="str">
        <f t="shared" si="98"/>
        <v/>
      </c>
      <c r="S508" s="7" t="str">
        <f t="shared" si="99"/>
        <v/>
      </c>
      <c r="T508" s="9"/>
      <c r="U508" s="3" t="str">
        <f t="shared" si="100"/>
        <v/>
      </c>
      <c r="V508" s="3" t="str">
        <f t="shared" si="101"/>
        <v/>
      </c>
      <c r="W508" s="3" t="str">
        <f t="shared" si="102"/>
        <v/>
      </c>
      <c r="X508" s="83" t="str">
        <f t="shared" si="103"/>
        <v/>
      </c>
      <c r="Y508" s="3" t="str">
        <f t="shared" si="104"/>
        <v/>
      </c>
      <c r="Z508" s="3" t="str">
        <f t="shared" si="105"/>
        <v/>
      </c>
      <c r="AA508" s="12" t="str">
        <f t="shared" si="106"/>
        <v/>
      </c>
      <c r="AB508" s="12" t="str">
        <f t="shared" si="107"/>
        <v/>
      </c>
      <c r="AC508" s="12" t="str">
        <f t="shared" si="108"/>
        <v/>
      </c>
      <c r="AD508" t="str">
        <f t="shared" si="109"/>
        <v/>
      </c>
      <c r="AE508" t="str">
        <f t="shared" si="110"/>
        <v/>
      </c>
      <c r="AF508" t="s">
        <v>343</v>
      </c>
    </row>
    <row r="509" spans="1:32" x14ac:dyDescent="0.25">
      <c r="A509" t="s">
        <v>1</v>
      </c>
      <c r="B509" t="s">
        <v>2</v>
      </c>
      <c r="C509" t="s">
        <v>1960</v>
      </c>
      <c r="D509" t="s">
        <v>2000</v>
      </c>
      <c r="E509" t="s">
        <v>238</v>
      </c>
      <c r="F509" s="2">
        <v>45392</v>
      </c>
      <c r="G509" t="s">
        <v>2186</v>
      </c>
      <c r="H509" t="s">
        <v>412</v>
      </c>
      <c r="I509" t="s">
        <v>1429</v>
      </c>
      <c r="J509" s="5">
        <v>244572</v>
      </c>
      <c r="K509" s="5">
        <v>3844.8</v>
      </c>
      <c r="L509" s="5">
        <v>244572</v>
      </c>
      <c r="M509" s="5"/>
      <c r="N509"/>
      <c r="O509" s="38"/>
      <c r="P509" s="43"/>
      <c r="Q509" s="64"/>
      <c r="R509" s="8" t="str">
        <f t="shared" si="98"/>
        <v/>
      </c>
      <c r="S509" s="7" t="str">
        <f t="shared" si="99"/>
        <v/>
      </c>
      <c r="T509" s="9"/>
      <c r="U509" s="3" t="str">
        <f t="shared" si="100"/>
        <v/>
      </c>
      <c r="V509" s="3" t="str">
        <f t="shared" si="101"/>
        <v/>
      </c>
      <c r="W509" s="3" t="str">
        <f t="shared" si="102"/>
        <v/>
      </c>
      <c r="X509" s="83" t="str">
        <f t="shared" si="103"/>
        <v/>
      </c>
      <c r="Y509" s="3" t="str">
        <f t="shared" si="104"/>
        <v/>
      </c>
      <c r="Z509" s="3" t="str">
        <f t="shared" si="105"/>
        <v/>
      </c>
      <c r="AA509" s="12" t="str">
        <f t="shared" si="106"/>
        <v/>
      </c>
      <c r="AB509" s="12" t="str">
        <f t="shared" si="107"/>
        <v/>
      </c>
      <c r="AC509" s="12" t="str">
        <f t="shared" si="108"/>
        <v/>
      </c>
      <c r="AD509" t="str">
        <f t="shared" si="109"/>
        <v/>
      </c>
      <c r="AE509" t="str">
        <f t="shared" si="110"/>
        <v/>
      </c>
      <c r="AF509" t="s">
        <v>343</v>
      </c>
    </row>
    <row r="510" spans="1:32" x14ac:dyDescent="0.25">
      <c r="A510" t="s">
        <v>1</v>
      </c>
      <c r="B510" t="s">
        <v>2</v>
      </c>
      <c r="C510" t="s">
        <v>1960</v>
      </c>
      <c r="D510" t="s">
        <v>2000</v>
      </c>
      <c r="E510" t="s">
        <v>238</v>
      </c>
      <c r="F510" s="2">
        <v>45392</v>
      </c>
      <c r="G510" t="s">
        <v>2184</v>
      </c>
      <c r="H510" t="s">
        <v>412</v>
      </c>
      <c r="I510" t="s">
        <v>1429</v>
      </c>
      <c r="J510" s="5">
        <v>30922.400000000001</v>
      </c>
      <c r="K510" s="5">
        <v>30922.400000000001</v>
      </c>
      <c r="L510" s="5">
        <v>30922.400000000001</v>
      </c>
      <c r="M510" s="5"/>
      <c r="N510"/>
      <c r="O510" s="38"/>
      <c r="P510" s="43"/>
      <c r="Q510" s="64"/>
      <c r="R510" s="8" t="str">
        <f t="shared" si="98"/>
        <v/>
      </c>
      <c r="S510" s="7" t="str">
        <f t="shared" si="99"/>
        <v/>
      </c>
      <c r="T510" s="9"/>
      <c r="U510" s="3" t="str">
        <f t="shared" si="100"/>
        <v/>
      </c>
      <c r="V510" s="3" t="str">
        <f t="shared" si="101"/>
        <v/>
      </c>
      <c r="W510" s="3" t="str">
        <f t="shared" si="102"/>
        <v/>
      </c>
      <c r="X510" s="83" t="str">
        <f t="shared" si="103"/>
        <v/>
      </c>
      <c r="Y510" s="3" t="str">
        <f t="shared" si="104"/>
        <v/>
      </c>
      <c r="Z510" s="3" t="str">
        <f t="shared" si="105"/>
        <v/>
      </c>
      <c r="AA510" s="12" t="str">
        <f t="shared" si="106"/>
        <v/>
      </c>
      <c r="AB510" s="12" t="str">
        <f t="shared" si="107"/>
        <v/>
      </c>
      <c r="AC510" s="12" t="str">
        <f t="shared" si="108"/>
        <v/>
      </c>
      <c r="AD510" t="str">
        <f t="shared" si="109"/>
        <v/>
      </c>
      <c r="AE510" t="str">
        <f t="shared" si="110"/>
        <v/>
      </c>
      <c r="AF510" t="s">
        <v>343</v>
      </c>
    </row>
    <row r="511" spans="1:32" x14ac:dyDescent="0.25">
      <c r="A511" t="s">
        <v>1</v>
      </c>
      <c r="B511" t="s">
        <v>2</v>
      </c>
      <c r="C511" t="s">
        <v>1960</v>
      </c>
      <c r="D511" t="s">
        <v>2000</v>
      </c>
      <c r="E511" t="s">
        <v>238</v>
      </c>
      <c r="F511" s="2">
        <v>45392</v>
      </c>
      <c r="G511" t="s">
        <v>2187</v>
      </c>
      <c r="H511" t="s">
        <v>412</v>
      </c>
      <c r="I511" t="s">
        <v>1429</v>
      </c>
      <c r="J511" s="5">
        <v>94380.800000000003</v>
      </c>
      <c r="K511" s="5">
        <v>94380.800000000003</v>
      </c>
      <c r="L511" s="5">
        <v>94380.800000000003</v>
      </c>
      <c r="M511" s="5"/>
      <c r="N511"/>
      <c r="O511" s="38"/>
      <c r="P511" s="43"/>
      <c r="Q511" s="64"/>
      <c r="R511" s="8" t="str">
        <f t="shared" si="98"/>
        <v/>
      </c>
      <c r="S511" s="7" t="str">
        <f t="shared" si="99"/>
        <v/>
      </c>
      <c r="T511" s="9"/>
      <c r="U511" s="3" t="str">
        <f t="shared" si="100"/>
        <v/>
      </c>
      <c r="V511" s="3" t="str">
        <f t="shared" si="101"/>
        <v/>
      </c>
      <c r="W511" s="3" t="str">
        <f t="shared" si="102"/>
        <v/>
      </c>
      <c r="X511" s="83" t="str">
        <f t="shared" si="103"/>
        <v/>
      </c>
      <c r="Y511" s="3" t="str">
        <f t="shared" si="104"/>
        <v/>
      </c>
      <c r="Z511" s="3" t="str">
        <f t="shared" si="105"/>
        <v/>
      </c>
      <c r="AA511" s="12" t="str">
        <f t="shared" si="106"/>
        <v/>
      </c>
      <c r="AB511" s="12" t="str">
        <f t="shared" si="107"/>
        <v/>
      </c>
      <c r="AC511" s="12" t="str">
        <f t="shared" si="108"/>
        <v/>
      </c>
      <c r="AD511" t="str">
        <f t="shared" si="109"/>
        <v/>
      </c>
      <c r="AE511" t="str">
        <f t="shared" si="110"/>
        <v/>
      </c>
      <c r="AF511" t="s">
        <v>343</v>
      </c>
    </row>
    <row r="512" spans="1:32" x14ac:dyDescent="0.25">
      <c r="A512" t="s">
        <v>1</v>
      </c>
      <c r="B512" t="s">
        <v>2</v>
      </c>
      <c r="C512" t="s">
        <v>1960</v>
      </c>
      <c r="D512" t="s">
        <v>2000</v>
      </c>
      <c r="E512" t="s">
        <v>238</v>
      </c>
      <c r="F512" s="2">
        <v>45393</v>
      </c>
      <c r="G512" t="s">
        <v>2183</v>
      </c>
      <c r="H512" t="s">
        <v>412</v>
      </c>
      <c r="I512" t="s">
        <v>1429</v>
      </c>
      <c r="J512" s="5">
        <v>94380.800000000003</v>
      </c>
      <c r="K512" s="5">
        <v>94380.800000000003</v>
      </c>
      <c r="L512" s="5">
        <v>94380.800000000003</v>
      </c>
      <c r="M512" s="5"/>
      <c r="N512"/>
      <c r="O512" s="38"/>
      <c r="P512" s="43"/>
      <c r="Q512" s="64"/>
      <c r="R512" s="8" t="str">
        <f t="shared" si="98"/>
        <v/>
      </c>
      <c r="S512" s="7" t="str">
        <f t="shared" si="99"/>
        <v/>
      </c>
      <c r="T512" s="9"/>
      <c r="U512" s="3" t="str">
        <f t="shared" si="100"/>
        <v/>
      </c>
      <c r="V512" s="3" t="str">
        <f t="shared" si="101"/>
        <v/>
      </c>
      <c r="W512" s="3" t="str">
        <f t="shared" si="102"/>
        <v/>
      </c>
      <c r="X512" s="83" t="str">
        <f t="shared" si="103"/>
        <v/>
      </c>
      <c r="Y512" s="3" t="str">
        <f t="shared" si="104"/>
        <v/>
      </c>
      <c r="Z512" s="3" t="str">
        <f t="shared" si="105"/>
        <v/>
      </c>
      <c r="AA512" s="12" t="str">
        <f t="shared" si="106"/>
        <v/>
      </c>
      <c r="AB512" s="12" t="str">
        <f t="shared" si="107"/>
        <v/>
      </c>
      <c r="AC512" s="12" t="str">
        <f t="shared" si="108"/>
        <v/>
      </c>
      <c r="AD512" t="str">
        <f t="shared" si="109"/>
        <v/>
      </c>
      <c r="AE512" t="str">
        <f t="shared" si="110"/>
        <v/>
      </c>
      <c r="AF512" t="s">
        <v>343</v>
      </c>
    </row>
    <row r="513" spans="1:32" x14ac:dyDescent="0.25">
      <c r="A513" t="s">
        <v>1</v>
      </c>
      <c r="B513" t="s">
        <v>2</v>
      </c>
      <c r="C513" t="s">
        <v>1960</v>
      </c>
      <c r="D513" t="s">
        <v>2000</v>
      </c>
      <c r="E513" t="s">
        <v>238</v>
      </c>
      <c r="F513" s="2">
        <v>45399</v>
      </c>
      <c r="G513" t="s">
        <v>2303</v>
      </c>
      <c r="H513" t="s">
        <v>412</v>
      </c>
      <c r="I513" t="s">
        <v>1429</v>
      </c>
      <c r="J513" s="5">
        <v>225104</v>
      </c>
      <c r="K513" s="5">
        <v>41822.400000000001</v>
      </c>
      <c r="L513" s="5">
        <v>225104</v>
      </c>
      <c r="M513" s="5"/>
      <c r="N513"/>
      <c r="O513" s="38"/>
      <c r="P513" s="43"/>
      <c r="Q513" s="64"/>
      <c r="R513" s="8" t="str">
        <f t="shared" si="98"/>
        <v/>
      </c>
      <c r="S513" s="7" t="str">
        <f t="shared" si="99"/>
        <v/>
      </c>
      <c r="T513" s="9"/>
      <c r="U513" s="3" t="str">
        <f t="shared" si="100"/>
        <v/>
      </c>
      <c r="V513" s="3" t="str">
        <f t="shared" si="101"/>
        <v/>
      </c>
      <c r="W513" s="3" t="str">
        <f t="shared" si="102"/>
        <v/>
      </c>
      <c r="X513" s="83" t="str">
        <f t="shared" si="103"/>
        <v/>
      </c>
      <c r="Y513" s="3" t="str">
        <f t="shared" si="104"/>
        <v/>
      </c>
      <c r="Z513" s="3" t="str">
        <f t="shared" si="105"/>
        <v/>
      </c>
      <c r="AA513" s="12" t="str">
        <f t="shared" si="106"/>
        <v/>
      </c>
      <c r="AB513" s="12" t="str">
        <f t="shared" si="107"/>
        <v/>
      </c>
      <c r="AC513" s="12" t="str">
        <f t="shared" si="108"/>
        <v/>
      </c>
      <c r="AD513" t="str">
        <f t="shared" si="109"/>
        <v/>
      </c>
      <c r="AE513" t="str">
        <f t="shared" si="110"/>
        <v/>
      </c>
      <c r="AF513" t="s">
        <v>343</v>
      </c>
    </row>
    <row r="514" spans="1:32" x14ac:dyDescent="0.25">
      <c r="A514" t="s">
        <v>1</v>
      </c>
      <c r="B514" t="s">
        <v>2</v>
      </c>
      <c r="C514" t="s">
        <v>1960</v>
      </c>
      <c r="D514" t="s">
        <v>2000</v>
      </c>
      <c r="E514" t="s">
        <v>238</v>
      </c>
      <c r="F514" s="2">
        <v>45406</v>
      </c>
      <c r="G514" t="s">
        <v>2420</v>
      </c>
      <c r="H514" t="s">
        <v>412</v>
      </c>
      <c r="I514" t="s">
        <v>1429</v>
      </c>
      <c r="J514" s="5">
        <v>28911</v>
      </c>
      <c r="K514" s="5">
        <v>0.6</v>
      </c>
      <c r="L514" s="5">
        <v>28911</v>
      </c>
      <c r="M514" s="5"/>
      <c r="N514"/>
      <c r="O514" s="38"/>
      <c r="P514" s="43"/>
      <c r="Q514" s="64"/>
      <c r="R514" s="8" t="str">
        <f t="shared" si="98"/>
        <v/>
      </c>
      <c r="S514" s="7" t="str">
        <f t="shared" si="99"/>
        <v/>
      </c>
      <c r="T514" s="9"/>
      <c r="U514" s="3" t="str">
        <f t="shared" si="100"/>
        <v/>
      </c>
      <c r="V514" s="3" t="str">
        <f t="shared" si="101"/>
        <v/>
      </c>
      <c r="W514" s="3" t="str">
        <f t="shared" si="102"/>
        <v/>
      </c>
      <c r="X514" s="83" t="str">
        <f t="shared" si="103"/>
        <v/>
      </c>
      <c r="Y514" s="3" t="str">
        <f t="shared" si="104"/>
        <v/>
      </c>
      <c r="Z514" s="3" t="str">
        <f t="shared" si="105"/>
        <v/>
      </c>
      <c r="AA514" s="12" t="str">
        <f t="shared" si="106"/>
        <v/>
      </c>
      <c r="AB514" s="12" t="str">
        <f t="shared" si="107"/>
        <v/>
      </c>
      <c r="AC514" s="12" t="str">
        <f t="shared" si="108"/>
        <v/>
      </c>
      <c r="AD514" t="str">
        <f t="shared" si="109"/>
        <v/>
      </c>
      <c r="AE514" t="str">
        <f t="shared" si="110"/>
        <v/>
      </c>
      <c r="AF514" t="s">
        <v>343</v>
      </c>
    </row>
    <row r="515" spans="1:32" x14ac:dyDescent="0.25">
      <c r="A515" t="s">
        <v>1</v>
      </c>
      <c r="B515" t="s">
        <v>2</v>
      </c>
      <c r="C515" t="s">
        <v>1960</v>
      </c>
      <c r="D515" t="s">
        <v>2000</v>
      </c>
      <c r="E515" t="s">
        <v>238</v>
      </c>
      <c r="F515" s="2">
        <v>45406</v>
      </c>
      <c r="G515" t="s">
        <v>2421</v>
      </c>
      <c r="H515" t="s">
        <v>412</v>
      </c>
      <c r="I515" t="s">
        <v>1429</v>
      </c>
      <c r="J515" s="5">
        <v>136908.79999999999</v>
      </c>
      <c r="K515" s="5">
        <v>136908.79999999999</v>
      </c>
      <c r="L515" s="5">
        <v>136908.79999999999</v>
      </c>
      <c r="M515" s="5"/>
      <c r="N515"/>
      <c r="O515" s="38"/>
      <c r="P515" s="43"/>
      <c r="Q515" s="64"/>
      <c r="R515" s="8" t="str">
        <f t="shared" si="98"/>
        <v/>
      </c>
      <c r="S515" s="7" t="str">
        <f t="shared" si="99"/>
        <v/>
      </c>
      <c r="T515" s="9"/>
      <c r="U515" s="3" t="str">
        <f t="shared" si="100"/>
        <v/>
      </c>
      <c r="V515" s="3" t="str">
        <f t="shared" si="101"/>
        <v/>
      </c>
      <c r="W515" s="3" t="str">
        <f t="shared" si="102"/>
        <v/>
      </c>
      <c r="X515" s="83" t="str">
        <f t="shared" si="103"/>
        <v/>
      </c>
      <c r="Y515" s="3" t="str">
        <f t="shared" si="104"/>
        <v/>
      </c>
      <c r="Z515" s="3" t="str">
        <f t="shared" si="105"/>
        <v/>
      </c>
      <c r="AA515" s="12" t="str">
        <f t="shared" si="106"/>
        <v/>
      </c>
      <c r="AB515" s="12" t="str">
        <f t="shared" si="107"/>
        <v/>
      </c>
      <c r="AC515" s="12" t="str">
        <f t="shared" si="108"/>
        <v/>
      </c>
      <c r="AD515" t="str">
        <f t="shared" si="109"/>
        <v/>
      </c>
      <c r="AE515" t="str">
        <f t="shared" si="110"/>
        <v/>
      </c>
      <c r="AF515" t="s">
        <v>343</v>
      </c>
    </row>
    <row r="516" spans="1:32" x14ac:dyDescent="0.25">
      <c r="A516" t="s">
        <v>1</v>
      </c>
      <c r="B516" t="s">
        <v>2</v>
      </c>
      <c r="C516" t="s">
        <v>1960</v>
      </c>
      <c r="D516" t="s">
        <v>2000</v>
      </c>
      <c r="E516" t="s">
        <v>238</v>
      </c>
      <c r="F516" s="2">
        <v>45406</v>
      </c>
      <c r="G516" t="s">
        <v>2419</v>
      </c>
      <c r="H516" t="s">
        <v>412</v>
      </c>
      <c r="I516" t="s">
        <v>1429</v>
      </c>
      <c r="J516" s="5">
        <v>71990.399999999994</v>
      </c>
      <c r="K516" s="5">
        <v>71990.399999999994</v>
      </c>
      <c r="L516" s="5">
        <v>71990.399999999994</v>
      </c>
      <c r="M516" s="5"/>
      <c r="N516"/>
      <c r="O516" s="38"/>
      <c r="P516" s="43"/>
      <c r="Q516" s="64"/>
      <c r="R516" s="8" t="str">
        <f t="shared" si="98"/>
        <v/>
      </c>
      <c r="S516" s="7" t="str">
        <f t="shared" si="99"/>
        <v/>
      </c>
      <c r="T516" s="9"/>
      <c r="U516" s="3" t="str">
        <f t="shared" si="100"/>
        <v/>
      </c>
      <c r="V516" s="3" t="str">
        <f t="shared" si="101"/>
        <v/>
      </c>
      <c r="W516" s="3" t="str">
        <f t="shared" si="102"/>
        <v/>
      </c>
      <c r="X516" s="83" t="str">
        <f t="shared" si="103"/>
        <v/>
      </c>
      <c r="Y516" s="3" t="str">
        <f t="shared" si="104"/>
        <v/>
      </c>
      <c r="Z516" s="3" t="str">
        <f t="shared" si="105"/>
        <v/>
      </c>
      <c r="AA516" s="12" t="str">
        <f t="shared" si="106"/>
        <v/>
      </c>
      <c r="AB516" s="12" t="str">
        <f t="shared" si="107"/>
        <v/>
      </c>
      <c r="AC516" s="12" t="str">
        <f t="shared" si="108"/>
        <v/>
      </c>
      <c r="AD516" t="str">
        <f t="shared" si="109"/>
        <v/>
      </c>
      <c r="AE516" t="str">
        <f t="shared" si="110"/>
        <v/>
      </c>
      <c r="AF516" t="s">
        <v>343</v>
      </c>
    </row>
    <row r="517" spans="1:32" x14ac:dyDescent="0.25">
      <c r="A517" t="s">
        <v>1</v>
      </c>
      <c r="B517" t="s">
        <v>2</v>
      </c>
      <c r="C517" t="s">
        <v>1960</v>
      </c>
      <c r="D517" t="s">
        <v>2000</v>
      </c>
      <c r="E517" t="s">
        <v>238</v>
      </c>
      <c r="F517" s="2">
        <v>45406</v>
      </c>
      <c r="G517" t="s">
        <v>2422</v>
      </c>
      <c r="H517" t="s">
        <v>412</v>
      </c>
      <c r="I517" t="s">
        <v>1429</v>
      </c>
      <c r="J517" s="5">
        <v>140040</v>
      </c>
      <c r="K517" s="5">
        <v>140040</v>
      </c>
      <c r="L517" s="5">
        <v>140040</v>
      </c>
      <c r="M517" s="5"/>
      <c r="N517"/>
      <c r="O517" s="38"/>
      <c r="P517" s="43"/>
      <c r="Q517" s="64"/>
      <c r="R517" s="8" t="str">
        <f t="shared" si="98"/>
        <v/>
      </c>
      <c r="S517" s="7" t="str">
        <f t="shared" si="99"/>
        <v/>
      </c>
      <c r="T517" s="9"/>
      <c r="U517" s="3" t="str">
        <f t="shared" si="100"/>
        <v/>
      </c>
      <c r="V517" s="3" t="str">
        <f t="shared" si="101"/>
        <v/>
      </c>
      <c r="W517" s="3" t="str">
        <f t="shared" si="102"/>
        <v/>
      </c>
      <c r="X517" s="83" t="str">
        <f t="shared" si="103"/>
        <v/>
      </c>
      <c r="Y517" s="3" t="str">
        <f t="shared" si="104"/>
        <v/>
      </c>
      <c r="Z517" s="3" t="str">
        <f t="shared" si="105"/>
        <v/>
      </c>
      <c r="AA517" s="12" t="str">
        <f t="shared" si="106"/>
        <v/>
      </c>
      <c r="AB517" s="12" t="str">
        <f t="shared" si="107"/>
        <v/>
      </c>
      <c r="AC517" s="12" t="str">
        <f t="shared" si="108"/>
        <v/>
      </c>
      <c r="AD517" t="str">
        <f t="shared" si="109"/>
        <v/>
      </c>
      <c r="AE517" t="str">
        <f t="shared" si="110"/>
        <v/>
      </c>
      <c r="AF517" t="s">
        <v>343</v>
      </c>
    </row>
    <row r="518" spans="1:32" x14ac:dyDescent="0.25">
      <c r="A518" t="s">
        <v>1</v>
      </c>
      <c r="B518" t="s">
        <v>2</v>
      </c>
      <c r="C518" t="s">
        <v>1960</v>
      </c>
      <c r="D518" t="s">
        <v>2001</v>
      </c>
      <c r="E518" t="s">
        <v>1199</v>
      </c>
      <c r="F518" s="2">
        <v>45086</v>
      </c>
      <c r="G518" t="s">
        <v>1200</v>
      </c>
      <c r="H518" t="s">
        <v>412</v>
      </c>
      <c r="I518" t="s">
        <v>192</v>
      </c>
      <c r="J518" s="5">
        <v>150443</v>
      </c>
      <c r="K518" s="5">
        <v>34184.879999999997</v>
      </c>
      <c r="L518" s="5">
        <v>150443</v>
      </c>
      <c r="M518" s="5"/>
      <c r="N518"/>
      <c r="O518" s="38"/>
      <c r="P518" s="43"/>
      <c r="Q518" s="64"/>
      <c r="R518" s="8" t="str">
        <f t="shared" si="98"/>
        <v/>
      </c>
      <c r="S518" s="7" t="str">
        <f t="shared" si="99"/>
        <v/>
      </c>
      <c r="T518" s="9"/>
      <c r="U518" s="3" t="str">
        <f t="shared" si="100"/>
        <v/>
      </c>
      <c r="V518" s="3" t="str">
        <f t="shared" si="101"/>
        <v/>
      </c>
      <c r="W518" s="3" t="str">
        <f t="shared" si="102"/>
        <v/>
      </c>
      <c r="X518" s="83" t="str">
        <f t="shared" si="103"/>
        <v/>
      </c>
      <c r="Y518" s="3" t="str">
        <f t="shared" si="104"/>
        <v/>
      </c>
      <c r="Z518" s="3" t="str">
        <f t="shared" si="105"/>
        <v/>
      </c>
      <c r="AA518" s="12" t="str">
        <f t="shared" si="106"/>
        <v/>
      </c>
      <c r="AB518" s="12" t="str">
        <f t="shared" si="107"/>
        <v/>
      </c>
      <c r="AC518" s="12" t="str">
        <f t="shared" si="108"/>
        <v/>
      </c>
      <c r="AD518" t="str">
        <f t="shared" si="109"/>
        <v/>
      </c>
      <c r="AE518" t="str">
        <f t="shared" si="110"/>
        <v/>
      </c>
      <c r="AF518" t="s">
        <v>343</v>
      </c>
    </row>
    <row r="519" spans="1:32" x14ac:dyDescent="0.25">
      <c r="A519" t="s">
        <v>1</v>
      </c>
      <c r="B519" t="s">
        <v>2</v>
      </c>
      <c r="C519" t="s">
        <v>1960</v>
      </c>
      <c r="D519" t="s">
        <v>2001</v>
      </c>
      <c r="E519" t="s">
        <v>1199</v>
      </c>
      <c r="F519" s="2">
        <v>45091</v>
      </c>
      <c r="G519" t="s">
        <v>1084</v>
      </c>
      <c r="H519" t="s">
        <v>412</v>
      </c>
      <c r="I519" t="s">
        <v>192</v>
      </c>
      <c r="J519" s="5">
        <v>223894.01</v>
      </c>
      <c r="K519" s="5">
        <v>0.01</v>
      </c>
      <c r="L519" s="5">
        <v>223894.01</v>
      </c>
      <c r="M519" s="5"/>
      <c r="N519"/>
      <c r="O519" s="38"/>
      <c r="P519" s="43"/>
      <c r="Q519" s="64"/>
      <c r="R519" s="8" t="str">
        <f t="shared" si="98"/>
        <v/>
      </c>
      <c r="S519" s="7" t="str">
        <f t="shared" si="99"/>
        <v/>
      </c>
      <c r="T519" s="9"/>
      <c r="U519" s="3" t="str">
        <f t="shared" si="100"/>
        <v/>
      </c>
      <c r="V519" s="3" t="str">
        <f t="shared" si="101"/>
        <v/>
      </c>
      <c r="W519" s="3" t="str">
        <f t="shared" si="102"/>
        <v/>
      </c>
      <c r="X519" s="83" t="str">
        <f t="shared" si="103"/>
        <v/>
      </c>
      <c r="Y519" s="3" t="str">
        <f t="shared" si="104"/>
        <v/>
      </c>
      <c r="Z519" s="3" t="str">
        <f t="shared" si="105"/>
        <v/>
      </c>
      <c r="AA519" s="12" t="str">
        <f t="shared" si="106"/>
        <v/>
      </c>
      <c r="AB519" s="12" t="str">
        <f t="shared" si="107"/>
        <v/>
      </c>
      <c r="AC519" s="12" t="str">
        <f t="shared" si="108"/>
        <v/>
      </c>
      <c r="AD519" t="str">
        <f t="shared" si="109"/>
        <v/>
      </c>
      <c r="AE519" t="str">
        <f t="shared" si="110"/>
        <v/>
      </c>
      <c r="AF519" t="s">
        <v>343</v>
      </c>
    </row>
    <row r="520" spans="1:32" x14ac:dyDescent="0.25">
      <c r="A520" t="s">
        <v>1</v>
      </c>
      <c r="B520" t="s">
        <v>2</v>
      </c>
      <c r="C520" t="s">
        <v>1960</v>
      </c>
      <c r="D520" t="s">
        <v>2001</v>
      </c>
      <c r="E520" t="s">
        <v>1199</v>
      </c>
      <c r="F520" s="2">
        <v>45092</v>
      </c>
      <c r="G520" t="s">
        <v>1201</v>
      </c>
      <c r="H520" t="s">
        <v>412</v>
      </c>
      <c r="I520" t="s">
        <v>192</v>
      </c>
      <c r="J520" s="5">
        <v>168142</v>
      </c>
      <c r="K520" s="5">
        <v>92920.5</v>
      </c>
      <c r="L520" s="5">
        <v>168142</v>
      </c>
      <c r="M520" s="5"/>
      <c r="N520"/>
      <c r="O520" s="38"/>
      <c r="P520" s="43"/>
      <c r="Q520" s="64"/>
      <c r="R520" s="8" t="str">
        <f t="shared" ref="R520:R583" si="111">IFERROR(VLOOKUP(Q520,CTASPresup,2,0),"")</f>
        <v/>
      </c>
      <c r="S520" s="7" t="str">
        <f t="shared" ref="S520:S583" si="112">IF(AND(O520&lt;&gt;"",P520&lt;&gt;""),1,"")</f>
        <v/>
      </c>
      <c r="T520" s="9"/>
      <c r="U520" s="3" t="str">
        <f t="shared" ref="U520:U583" si="113">IF(OR(O520="X",P520&lt;&gt;""),A520,"")</f>
        <v/>
      </c>
      <c r="V520" s="3" t="str">
        <f t="shared" ref="V520:V583" si="114">IF(OR(O520="X",P520&lt;&gt;""),B520,"")</f>
        <v/>
      </c>
      <c r="W520" s="3" t="str">
        <f t="shared" ref="W520:W583" si="115">IF(OR(O520="X",P520&lt;&gt;""),E520,"")</f>
        <v/>
      </c>
      <c r="X520" s="83" t="str">
        <f t="shared" ref="X520:X583" si="116">IF(OR(P520="X",Q520&lt;&gt;""),F520,"")</f>
        <v/>
      </c>
      <c r="Y520" s="3" t="str">
        <f t="shared" ref="Y520:Y583" si="117">IF(OR(O520="X",P520&lt;&gt;""),G520,"")</f>
        <v/>
      </c>
      <c r="Z520" s="3" t="str">
        <f t="shared" ref="Z520:Z583" si="118">IF(OR(O520="X",P520&lt;&gt;""),H520,"")</f>
        <v/>
      </c>
      <c r="AA520" s="12" t="str">
        <f t="shared" ref="AA520:AA583" si="119">IF(OR(O520="X",P520&lt;&gt;""),J520,"")</f>
        <v/>
      </c>
      <c r="AB520" s="12" t="str">
        <f t="shared" ref="AB520:AB583" si="120">IF(O520="X",K520,"")</f>
        <v/>
      </c>
      <c r="AC520" s="12" t="str">
        <f t="shared" ref="AC520:AC583" si="121">IF(P520&gt;0,P520,"")</f>
        <v/>
      </c>
      <c r="AD520" t="str">
        <f t="shared" ref="AD520:AD583" si="122">IF(OR(O520="X",P520&gt;0),Q520,"")</f>
        <v/>
      </c>
      <c r="AE520" t="str">
        <f t="shared" ref="AE520:AE583" si="123">IF(OR(O520="X",P520&lt;&gt;""),R520,"")</f>
        <v/>
      </c>
      <c r="AF520" t="s">
        <v>343</v>
      </c>
    </row>
    <row r="521" spans="1:32" x14ac:dyDescent="0.25">
      <c r="A521" t="s">
        <v>1</v>
      </c>
      <c r="B521" t="s">
        <v>2</v>
      </c>
      <c r="C521" t="s">
        <v>1960</v>
      </c>
      <c r="D521" t="s">
        <v>2001</v>
      </c>
      <c r="E521" t="s">
        <v>1199</v>
      </c>
      <c r="F521" s="2">
        <v>45100</v>
      </c>
      <c r="G521" t="s">
        <v>811</v>
      </c>
      <c r="H521" t="s">
        <v>412</v>
      </c>
      <c r="I521" t="s">
        <v>192</v>
      </c>
      <c r="J521" s="5">
        <v>154867.51</v>
      </c>
      <c r="K521" s="5">
        <v>0.01</v>
      </c>
      <c r="L521" s="5">
        <v>154867.51</v>
      </c>
      <c r="M521" s="5"/>
      <c r="N521"/>
      <c r="O521" s="38"/>
      <c r="P521" s="43"/>
      <c r="Q521" s="64"/>
      <c r="R521" s="8" t="str">
        <f t="shared" si="111"/>
        <v/>
      </c>
      <c r="S521" s="7" t="str">
        <f t="shared" si="112"/>
        <v/>
      </c>
      <c r="T521" s="9"/>
      <c r="U521" s="3" t="str">
        <f t="shared" si="113"/>
        <v/>
      </c>
      <c r="V521" s="3" t="str">
        <f t="shared" si="114"/>
        <v/>
      </c>
      <c r="W521" s="3" t="str">
        <f t="shared" si="115"/>
        <v/>
      </c>
      <c r="X521" s="83" t="str">
        <f t="shared" si="116"/>
        <v/>
      </c>
      <c r="Y521" s="3" t="str">
        <f t="shared" si="117"/>
        <v/>
      </c>
      <c r="Z521" s="3" t="str">
        <f t="shared" si="118"/>
        <v/>
      </c>
      <c r="AA521" s="12" t="str">
        <f t="shared" si="119"/>
        <v/>
      </c>
      <c r="AB521" s="12" t="str">
        <f t="shared" si="120"/>
        <v/>
      </c>
      <c r="AC521" s="12" t="str">
        <f t="shared" si="121"/>
        <v/>
      </c>
      <c r="AD521" t="str">
        <f t="shared" si="122"/>
        <v/>
      </c>
      <c r="AE521" t="str">
        <f t="shared" si="123"/>
        <v/>
      </c>
      <c r="AF521" t="s">
        <v>343</v>
      </c>
    </row>
    <row r="522" spans="1:32" x14ac:dyDescent="0.25">
      <c r="A522" t="s">
        <v>1</v>
      </c>
      <c r="B522" t="s">
        <v>2</v>
      </c>
      <c r="C522" t="s">
        <v>1960</v>
      </c>
      <c r="D522" t="s">
        <v>2001</v>
      </c>
      <c r="E522" t="s">
        <v>1199</v>
      </c>
      <c r="F522" s="2">
        <v>45108</v>
      </c>
      <c r="G522" t="s">
        <v>1202</v>
      </c>
      <c r="H522" t="s">
        <v>412</v>
      </c>
      <c r="I522" t="s">
        <v>192</v>
      </c>
      <c r="J522" s="5">
        <v>324000</v>
      </c>
      <c r="K522" s="5">
        <v>324000</v>
      </c>
      <c r="L522" s="5">
        <v>324000</v>
      </c>
      <c r="M522" s="5"/>
      <c r="N522"/>
      <c r="O522" s="38"/>
      <c r="P522" s="43"/>
      <c r="Q522" s="64"/>
      <c r="R522" s="8" t="str">
        <f t="shared" si="111"/>
        <v/>
      </c>
      <c r="S522" s="7" t="str">
        <f t="shared" si="112"/>
        <v/>
      </c>
      <c r="T522" s="9"/>
      <c r="U522" s="3" t="str">
        <f t="shared" si="113"/>
        <v/>
      </c>
      <c r="V522" s="3" t="str">
        <f t="shared" si="114"/>
        <v/>
      </c>
      <c r="W522" s="3" t="str">
        <f t="shared" si="115"/>
        <v/>
      </c>
      <c r="X522" s="83" t="str">
        <f t="shared" si="116"/>
        <v/>
      </c>
      <c r="Y522" s="3" t="str">
        <f t="shared" si="117"/>
        <v/>
      </c>
      <c r="Z522" s="3" t="str">
        <f t="shared" si="118"/>
        <v/>
      </c>
      <c r="AA522" s="12" t="str">
        <f t="shared" si="119"/>
        <v/>
      </c>
      <c r="AB522" s="12" t="str">
        <f t="shared" si="120"/>
        <v/>
      </c>
      <c r="AC522" s="12" t="str">
        <f t="shared" si="121"/>
        <v/>
      </c>
      <c r="AD522" t="str">
        <f t="shared" si="122"/>
        <v/>
      </c>
      <c r="AE522" t="str">
        <f t="shared" si="123"/>
        <v/>
      </c>
      <c r="AF522" t="s">
        <v>343</v>
      </c>
    </row>
    <row r="523" spans="1:32" x14ac:dyDescent="0.25">
      <c r="A523" t="s">
        <v>1</v>
      </c>
      <c r="B523" t="s">
        <v>2</v>
      </c>
      <c r="C523" t="s">
        <v>1960</v>
      </c>
      <c r="D523" t="s">
        <v>2001</v>
      </c>
      <c r="E523" t="s">
        <v>1199</v>
      </c>
      <c r="F523" s="2">
        <v>45110</v>
      </c>
      <c r="G523" t="s">
        <v>1203</v>
      </c>
      <c r="H523" t="s">
        <v>412</v>
      </c>
      <c r="I523" t="s">
        <v>192</v>
      </c>
      <c r="J523" s="5">
        <v>324000</v>
      </c>
      <c r="K523" s="5">
        <v>324000</v>
      </c>
      <c r="L523" s="5">
        <v>324000</v>
      </c>
      <c r="M523" s="5"/>
      <c r="N523"/>
      <c r="O523" s="38"/>
      <c r="P523" s="43"/>
      <c r="Q523" s="64"/>
      <c r="R523" s="8" t="str">
        <f t="shared" si="111"/>
        <v/>
      </c>
      <c r="S523" s="7" t="str">
        <f t="shared" si="112"/>
        <v/>
      </c>
      <c r="T523" s="9"/>
      <c r="U523" s="3" t="str">
        <f t="shared" si="113"/>
        <v/>
      </c>
      <c r="V523" s="3" t="str">
        <f t="shared" si="114"/>
        <v/>
      </c>
      <c r="W523" s="3" t="str">
        <f t="shared" si="115"/>
        <v/>
      </c>
      <c r="X523" s="83" t="str">
        <f t="shared" si="116"/>
        <v/>
      </c>
      <c r="Y523" s="3" t="str">
        <f t="shared" si="117"/>
        <v/>
      </c>
      <c r="Z523" s="3" t="str">
        <f t="shared" si="118"/>
        <v/>
      </c>
      <c r="AA523" s="12" t="str">
        <f t="shared" si="119"/>
        <v/>
      </c>
      <c r="AB523" s="12" t="str">
        <f t="shared" si="120"/>
        <v/>
      </c>
      <c r="AC523" s="12" t="str">
        <f t="shared" si="121"/>
        <v/>
      </c>
      <c r="AD523" t="str">
        <f t="shared" si="122"/>
        <v/>
      </c>
      <c r="AE523" t="str">
        <f t="shared" si="123"/>
        <v/>
      </c>
      <c r="AF523" t="s">
        <v>343</v>
      </c>
    </row>
    <row r="524" spans="1:32" x14ac:dyDescent="0.25">
      <c r="A524" t="s">
        <v>1</v>
      </c>
      <c r="B524" t="s">
        <v>2</v>
      </c>
      <c r="C524" t="s">
        <v>1960</v>
      </c>
      <c r="D524" t="s">
        <v>2001</v>
      </c>
      <c r="E524" t="s">
        <v>1199</v>
      </c>
      <c r="F524" s="2">
        <v>45120</v>
      </c>
      <c r="G524" t="s">
        <v>1204</v>
      </c>
      <c r="H524" t="s">
        <v>412</v>
      </c>
      <c r="I524" t="s">
        <v>192</v>
      </c>
      <c r="J524" s="5">
        <v>283185.84000000003</v>
      </c>
      <c r="K524" s="5">
        <v>283185.84000000003</v>
      </c>
      <c r="L524" s="5">
        <v>283185.84000000003</v>
      </c>
      <c r="M524" s="5"/>
      <c r="N524"/>
      <c r="O524" s="38"/>
      <c r="P524" s="43"/>
      <c r="Q524" s="64"/>
      <c r="R524" s="8" t="str">
        <f t="shared" si="111"/>
        <v/>
      </c>
      <c r="S524" s="7" t="str">
        <f t="shared" si="112"/>
        <v/>
      </c>
      <c r="T524" s="9"/>
      <c r="U524" s="3" t="str">
        <f t="shared" si="113"/>
        <v/>
      </c>
      <c r="V524" s="3" t="str">
        <f t="shared" si="114"/>
        <v/>
      </c>
      <c r="W524" s="3" t="str">
        <f t="shared" si="115"/>
        <v/>
      </c>
      <c r="X524" s="83" t="str">
        <f t="shared" si="116"/>
        <v/>
      </c>
      <c r="Y524" s="3" t="str">
        <f t="shared" si="117"/>
        <v/>
      </c>
      <c r="Z524" s="3" t="str">
        <f t="shared" si="118"/>
        <v/>
      </c>
      <c r="AA524" s="12" t="str">
        <f t="shared" si="119"/>
        <v/>
      </c>
      <c r="AB524" s="12" t="str">
        <f t="shared" si="120"/>
        <v/>
      </c>
      <c r="AC524" s="12" t="str">
        <f t="shared" si="121"/>
        <v/>
      </c>
      <c r="AD524" t="str">
        <f t="shared" si="122"/>
        <v/>
      </c>
      <c r="AE524" t="str">
        <f t="shared" si="123"/>
        <v/>
      </c>
      <c r="AF524" t="s">
        <v>343</v>
      </c>
    </row>
    <row r="525" spans="1:32" x14ac:dyDescent="0.25">
      <c r="A525" t="s">
        <v>1</v>
      </c>
      <c r="B525" t="s">
        <v>2</v>
      </c>
      <c r="C525" t="s">
        <v>1960</v>
      </c>
      <c r="D525" t="s">
        <v>2001</v>
      </c>
      <c r="E525" t="s">
        <v>1199</v>
      </c>
      <c r="F525" s="2">
        <v>45124</v>
      </c>
      <c r="G525" t="s">
        <v>1086</v>
      </c>
      <c r="H525" t="s">
        <v>412</v>
      </c>
      <c r="I525" t="s">
        <v>192</v>
      </c>
      <c r="J525" s="5">
        <v>170000</v>
      </c>
      <c r="K525" s="5">
        <v>170000</v>
      </c>
      <c r="L525" s="5">
        <v>170000</v>
      </c>
      <c r="M525" s="5"/>
      <c r="N525"/>
      <c r="O525" s="38"/>
      <c r="P525" s="43"/>
      <c r="Q525" s="64"/>
      <c r="R525" s="8" t="str">
        <f t="shared" si="111"/>
        <v/>
      </c>
      <c r="S525" s="7" t="str">
        <f t="shared" si="112"/>
        <v/>
      </c>
      <c r="T525" s="9"/>
      <c r="U525" s="3" t="str">
        <f t="shared" si="113"/>
        <v/>
      </c>
      <c r="V525" s="3" t="str">
        <f t="shared" si="114"/>
        <v/>
      </c>
      <c r="W525" s="3" t="str">
        <f t="shared" si="115"/>
        <v/>
      </c>
      <c r="X525" s="83" t="str">
        <f t="shared" si="116"/>
        <v/>
      </c>
      <c r="Y525" s="3" t="str">
        <f t="shared" si="117"/>
        <v/>
      </c>
      <c r="Z525" s="3" t="str">
        <f t="shared" si="118"/>
        <v/>
      </c>
      <c r="AA525" s="12" t="str">
        <f t="shared" si="119"/>
        <v/>
      </c>
      <c r="AB525" s="12" t="str">
        <f t="shared" si="120"/>
        <v/>
      </c>
      <c r="AC525" s="12" t="str">
        <f t="shared" si="121"/>
        <v/>
      </c>
      <c r="AD525" t="str">
        <f t="shared" si="122"/>
        <v/>
      </c>
      <c r="AE525" t="str">
        <f t="shared" si="123"/>
        <v/>
      </c>
      <c r="AF525" t="s">
        <v>343</v>
      </c>
    </row>
    <row r="526" spans="1:32" x14ac:dyDescent="0.25">
      <c r="A526" t="s">
        <v>1</v>
      </c>
      <c r="B526" t="s">
        <v>2</v>
      </c>
      <c r="C526" t="s">
        <v>1960</v>
      </c>
      <c r="D526" t="s">
        <v>2001</v>
      </c>
      <c r="E526" t="s">
        <v>1199</v>
      </c>
      <c r="F526" s="2">
        <v>45189</v>
      </c>
      <c r="G526" t="s">
        <v>1205</v>
      </c>
      <c r="H526" t="s">
        <v>412</v>
      </c>
      <c r="I526" t="s">
        <v>192</v>
      </c>
      <c r="J526" s="5">
        <v>3497000</v>
      </c>
      <c r="K526" s="5">
        <v>3497000</v>
      </c>
      <c r="L526" s="5">
        <v>3497000</v>
      </c>
      <c r="M526" s="5"/>
      <c r="N526"/>
      <c r="O526" s="38"/>
      <c r="P526" s="43"/>
      <c r="Q526" s="64"/>
      <c r="R526" s="8" t="str">
        <f t="shared" si="111"/>
        <v/>
      </c>
      <c r="S526" s="7" t="str">
        <f t="shared" si="112"/>
        <v/>
      </c>
      <c r="T526" s="9"/>
      <c r="U526" s="3" t="str">
        <f t="shared" si="113"/>
        <v/>
      </c>
      <c r="V526" s="3" t="str">
        <f t="shared" si="114"/>
        <v/>
      </c>
      <c r="W526" s="3" t="str">
        <f t="shared" si="115"/>
        <v/>
      </c>
      <c r="X526" s="83" t="str">
        <f t="shared" si="116"/>
        <v/>
      </c>
      <c r="Y526" s="3" t="str">
        <f t="shared" si="117"/>
        <v/>
      </c>
      <c r="Z526" s="3" t="str">
        <f t="shared" si="118"/>
        <v/>
      </c>
      <c r="AA526" s="12" t="str">
        <f t="shared" si="119"/>
        <v/>
      </c>
      <c r="AB526" s="12" t="str">
        <f t="shared" si="120"/>
        <v/>
      </c>
      <c r="AC526" s="12" t="str">
        <f t="shared" si="121"/>
        <v/>
      </c>
      <c r="AD526" t="str">
        <f t="shared" si="122"/>
        <v/>
      </c>
      <c r="AE526" t="str">
        <f t="shared" si="123"/>
        <v/>
      </c>
      <c r="AF526" t="s">
        <v>343</v>
      </c>
    </row>
    <row r="527" spans="1:32" x14ac:dyDescent="0.25">
      <c r="A527" t="s">
        <v>1</v>
      </c>
      <c r="B527" t="s">
        <v>2</v>
      </c>
      <c r="C527" t="s">
        <v>1960</v>
      </c>
      <c r="D527" t="s">
        <v>2001</v>
      </c>
      <c r="E527" t="s">
        <v>1199</v>
      </c>
      <c r="F527" s="2">
        <v>45190</v>
      </c>
      <c r="G527" t="s">
        <v>1206</v>
      </c>
      <c r="H527" t="s">
        <v>412</v>
      </c>
      <c r="I527" t="s">
        <v>192</v>
      </c>
      <c r="J527" s="5">
        <v>2255000</v>
      </c>
      <c r="K527" s="5">
        <v>2255000</v>
      </c>
      <c r="L527" s="5">
        <v>2255000</v>
      </c>
      <c r="M527" s="5"/>
      <c r="N527"/>
      <c r="O527" s="38"/>
      <c r="P527" s="43"/>
      <c r="Q527" s="64"/>
      <c r="R527" s="8" t="str">
        <f t="shared" si="111"/>
        <v/>
      </c>
      <c r="S527" s="7" t="str">
        <f t="shared" si="112"/>
        <v/>
      </c>
      <c r="T527" s="9"/>
      <c r="U527" s="3" t="str">
        <f t="shared" si="113"/>
        <v/>
      </c>
      <c r="V527" s="3" t="str">
        <f t="shared" si="114"/>
        <v/>
      </c>
      <c r="W527" s="3" t="str">
        <f t="shared" si="115"/>
        <v/>
      </c>
      <c r="X527" s="83" t="str">
        <f t="shared" si="116"/>
        <v/>
      </c>
      <c r="Y527" s="3" t="str">
        <f t="shared" si="117"/>
        <v/>
      </c>
      <c r="Z527" s="3" t="str">
        <f t="shared" si="118"/>
        <v/>
      </c>
      <c r="AA527" s="12" t="str">
        <f t="shared" si="119"/>
        <v/>
      </c>
      <c r="AB527" s="12" t="str">
        <f t="shared" si="120"/>
        <v/>
      </c>
      <c r="AC527" s="12" t="str">
        <f t="shared" si="121"/>
        <v/>
      </c>
      <c r="AD527" t="str">
        <f t="shared" si="122"/>
        <v/>
      </c>
      <c r="AE527" t="str">
        <f t="shared" si="123"/>
        <v/>
      </c>
      <c r="AF527" t="s">
        <v>343</v>
      </c>
    </row>
    <row r="528" spans="1:32" x14ac:dyDescent="0.25">
      <c r="A528" t="s">
        <v>1</v>
      </c>
      <c r="B528" t="s">
        <v>2</v>
      </c>
      <c r="C528" t="s">
        <v>1960</v>
      </c>
      <c r="D528" t="s">
        <v>2001</v>
      </c>
      <c r="E528" t="s">
        <v>1199</v>
      </c>
      <c r="F528" s="2">
        <v>45203</v>
      </c>
      <c r="G528" t="s">
        <v>828</v>
      </c>
      <c r="H528" t="s">
        <v>412</v>
      </c>
      <c r="I528" t="s">
        <v>192</v>
      </c>
      <c r="J528" s="5">
        <v>492000</v>
      </c>
      <c r="K528" s="5">
        <v>492000</v>
      </c>
      <c r="L528" s="5">
        <v>492000</v>
      </c>
      <c r="M528" s="5"/>
      <c r="N528"/>
      <c r="O528" s="38"/>
      <c r="P528" s="43"/>
      <c r="Q528" s="64"/>
      <c r="R528" s="8" t="str">
        <f t="shared" si="111"/>
        <v/>
      </c>
      <c r="S528" s="7" t="str">
        <f t="shared" si="112"/>
        <v/>
      </c>
      <c r="T528" s="9"/>
      <c r="U528" s="3" t="str">
        <f t="shared" si="113"/>
        <v/>
      </c>
      <c r="V528" s="3" t="str">
        <f t="shared" si="114"/>
        <v/>
      </c>
      <c r="W528" s="3" t="str">
        <f t="shared" si="115"/>
        <v/>
      </c>
      <c r="X528" s="83" t="str">
        <f t="shared" si="116"/>
        <v/>
      </c>
      <c r="Y528" s="3" t="str">
        <f t="shared" si="117"/>
        <v/>
      </c>
      <c r="Z528" s="3" t="str">
        <f t="shared" si="118"/>
        <v/>
      </c>
      <c r="AA528" s="12" t="str">
        <f t="shared" si="119"/>
        <v/>
      </c>
      <c r="AB528" s="12" t="str">
        <f t="shared" si="120"/>
        <v/>
      </c>
      <c r="AC528" s="12" t="str">
        <f t="shared" si="121"/>
        <v/>
      </c>
      <c r="AD528" t="str">
        <f t="shared" si="122"/>
        <v/>
      </c>
      <c r="AE528" t="str">
        <f t="shared" si="123"/>
        <v/>
      </c>
      <c r="AF528" t="s">
        <v>343</v>
      </c>
    </row>
    <row r="529" spans="1:32" x14ac:dyDescent="0.25">
      <c r="A529" t="s">
        <v>1</v>
      </c>
      <c r="B529" t="s">
        <v>2</v>
      </c>
      <c r="C529" t="s">
        <v>1960</v>
      </c>
      <c r="D529" t="s">
        <v>2001</v>
      </c>
      <c r="E529" t="s">
        <v>1199</v>
      </c>
      <c r="F529" s="2">
        <v>45217</v>
      </c>
      <c r="G529" t="s">
        <v>1207</v>
      </c>
      <c r="H529" t="s">
        <v>412</v>
      </c>
      <c r="I529" t="s">
        <v>192</v>
      </c>
      <c r="J529" s="5">
        <v>105000</v>
      </c>
      <c r="K529" s="5">
        <v>105000</v>
      </c>
      <c r="L529" s="5">
        <v>105000</v>
      </c>
      <c r="M529" s="5"/>
      <c r="N529"/>
      <c r="O529" s="38"/>
      <c r="P529" s="43"/>
      <c r="Q529" s="64"/>
      <c r="R529" s="8" t="str">
        <f t="shared" si="111"/>
        <v/>
      </c>
      <c r="S529" s="7" t="str">
        <f t="shared" si="112"/>
        <v/>
      </c>
      <c r="T529" s="9"/>
      <c r="U529" s="3" t="str">
        <f t="shared" si="113"/>
        <v/>
      </c>
      <c r="V529" s="3" t="str">
        <f t="shared" si="114"/>
        <v/>
      </c>
      <c r="W529" s="3" t="str">
        <f t="shared" si="115"/>
        <v/>
      </c>
      <c r="X529" s="83" t="str">
        <f t="shared" si="116"/>
        <v/>
      </c>
      <c r="Y529" s="3" t="str">
        <f t="shared" si="117"/>
        <v/>
      </c>
      <c r="Z529" s="3" t="str">
        <f t="shared" si="118"/>
        <v/>
      </c>
      <c r="AA529" s="12" t="str">
        <f t="shared" si="119"/>
        <v/>
      </c>
      <c r="AB529" s="12" t="str">
        <f t="shared" si="120"/>
        <v/>
      </c>
      <c r="AC529" s="12" t="str">
        <f t="shared" si="121"/>
        <v/>
      </c>
      <c r="AD529" t="str">
        <f t="shared" si="122"/>
        <v/>
      </c>
      <c r="AE529" t="str">
        <f t="shared" si="123"/>
        <v/>
      </c>
      <c r="AF529" t="s">
        <v>343</v>
      </c>
    </row>
    <row r="530" spans="1:32" x14ac:dyDescent="0.25">
      <c r="A530" t="s">
        <v>1</v>
      </c>
      <c r="B530" t="s">
        <v>2</v>
      </c>
      <c r="C530" t="s">
        <v>1960</v>
      </c>
      <c r="D530" t="s">
        <v>2001</v>
      </c>
      <c r="E530" t="s">
        <v>1199</v>
      </c>
      <c r="F530" s="2">
        <v>45295</v>
      </c>
      <c r="G530" t="s">
        <v>1208</v>
      </c>
      <c r="H530" t="s">
        <v>412</v>
      </c>
      <c r="I530" t="s">
        <v>192</v>
      </c>
      <c r="J530" s="5">
        <v>150000</v>
      </c>
      <c r="K530" s="5">
        <v>150000</v>
      </c>
      <c r="L530" s="5">
        <v>150000</v>
      </c>
      <c r="M530" s="5"/>
      <c r="N530"/>
      <c r="O530" s="38"/>
      <c r="P530" s="43"/>
      <c r="Q530" s="64"/>
      <c r="R530" s="8" t="str">
        <f t="shared" si="111"/>
        <v/>
      </c>
      <c r="S530" s="7" t="str">
        <f t="shared" si="112"/>
        <v/>
      </c>
      <c r="T530" s="9"/>
      <c r="U530" s="3" t="str">
        <f t="shared" si="113"/>
        <v/>
      </c>
      <c r="V530" s="3" t="str">
        <f t="shared" si="114"/>
        <v/>
      </c>
      <c r="W530" s="3" t="str">
        <f t="shared" si="115"/>
        <v/>
      </c>
      <c r="X530" s="83" t="str">
        <f t="shared" si="116"/>
        <v/>
      </c>
      <c r="Y530" s="3" t="str">
        <f t="shared" si="117"/>
        <v/>
      </c>
      <c r="Z530" s="3" t="str">
        <f t="shared" si="118"/>
        <v/>
      </c>
      <c r="AA530" s="12" t="str">
        <f t="shared" si="119"/>
        <v/>
      </c>
      <c r="AB530" s="12" t="str">
        <f t="shared" si="120"/>
        <v/>
      </c>
      <c r="AC530" s="12" t="str">
        <f t="shared" si="121"/>
        <v/>
      </c>
      <c r="AD530" t="str">
        <f t="shared" si="122"/>
        <v/>
      </c>
      <c r="AE530" t="str">
        <f t="shared" si="123"/>
        <v/>
      </c>
      <c r="AF530" t="s">
        <v>343</v>
      </c>
    </row>
    <row r="531" spans="1:32" x14ac:dyDescent="0.25">
      <c r="A531" t="s">
        <v>1</v>
      </c>
      <c r="B531" t="s">
        <v>2</v>
      </c>
      <c r="C531" t="s">
        <v>1960</v>
      </c>
      <c r="D531" t="s">
        <v>2001</v>
      </c>
      <c r="E531" t="s">
        <v>1199</v>
      </c>
      <c r="F531" s="2">
        <v>45329</v>
      </c>
      <c r="G531" t="s">
        <v>1209</v>
      </c>
      <c r="H531" t="s">
        <v>412</v>
      </c>
      <c r="I531" t="s">
        <v>192</v>
      </c>
      <c r="J531" s="5">
        <v>150443</v>
      </c>
      <c r="K531" s="5">
        <v>150443</v>
      </c>
      <c r="L531" s="5">
        <v>150443</v>
      </c>
      <c r="M531" s="5"/>
      <c r="N531"/>
      <c r="O531" s="38"/>
      <c r="P531" s="43"/>
      <c r="Q531" s="64"/>
      <c r="R531" s="8" t="str">
        <f t="shared" si="111"/>
        <v/>
      </c>
      <c r="S531" s="7" t="str">
        <f t="shared" si="112"/>
        <v/>
      </c>
      <c r="T531" s="9"/>
      <c r="U531" s="3" t="str">
        <f t="shared" si="113"/>
        <v/>
      </c>
      <c r="V531" s="3" t="str">
        <f t="shared" si="114"/>
        <v/>
      </c>
      <c r="W531" s="3" t="str">
        <f t="shared" si="115"/>
        <v/>
      </c>
      <c r="X531" s="83" t="str">
        <f t="shared" si="116"/>
        <v/>
      </c>
      <c r="Y531" s="3" t="str">
        <f t="shared" si="117"/>
        <v/>
      </c>
      <c r="Z531" s="3" t="str">
        <f t="shared" si="118"/>
        <v/>
      </c>
      <c r="AA531" s="12" t="str">
        <f t="shared" si="119"/>
        <v/>
      </c>
      <c r="AB531" s="12" t="str">
        <f t="shared" si="120"/>
        <v/>
      </c>
      <c r="AC531" s="12" t="str">
        <f t="shared" si="121"/>
        <v/>
      </c>
      <c r="AD531" t="str">
        <f t="shared" si="122"/>
        <v/>
      </c>
      <c r="AE531" t="str">
        <f t="shared" si="123"/>
        <v/>
      </c>
      <c r="AF531" t="s">
        <v>343</v>
      </c>
    </row>
    <row r="532" spans="1:32" x14ac:dyDescent="0.25">
      <c r="A532" t="s">
        <v>1</v>
      </c>
      <c r="B532" t="s">
        <v>2</v>
      </c>
      <c r="C532" t="s">
        <v>1960</v>
      </c>
      <c r="D532" t="s">
        <v>2001</v>
      </c>
      <c r="E532" t="s">
        <v>1199</v>
      </c>
      <c r="F532" s="2">
        <v>45370</v>
      </c>
      <c r="G532" t="s">
        <v>1837</v>
      </c>
      <c r="H532" t="s">
        <v>412</v>
      </c>
      <c r="I532" t="s">
        <v>1429</v>
      </c>
      <c r="J532" s="5">
        <v>1221000</v>
      </c>
      <c r="K532" s="5">
        <v>1221000</v>
      </c>
      <c r="L532" s="5">
        <v>1221000</v>
      </c>
      <c r="M532" s="5"/>
      <c r="N532"/>
      <c r="O532" s="38"/>
      <c r="P532" s="43"/>
      <c r="Q532" s="64"/>
      <c r="R532" s="8" t="str">
        <f t="shared" si="111"/>
        <v/>
      </c>
      <c r="S532" s="7" t="str">
        <f t="shared" si="112"/>
        <v/>
      </c>
      <c r="T532" s="9"/>
      <c r="U532" s="3" t="str">
        <f t="shared" si="113"/>
        <v/>
      </c>
      <c r="V532" s="3" t="str">
        <f t="shared" si="114"/>
        <v/>
      </c>
      <c r="W532" s="3" t="str">
        <f t="shared" si="115"/>
        <v/>
      </c>
      <c r="X532" s="83" t="str">
        <f t="shared" si="116"/>
        <v/>
      </c>
      <c r="Y532" s="3" t="str">
        <f t="shared" si="117"/>
        <v/>
      </c>
      <c r="Z532" s="3" t="str">
        <f t="shared" si="118"/>
        <v/>
      </c>
      <c r="AA532" s="12" t="str">
        <f t="shared" si="119"/>
        <v/>
      </c>
      <c r="AB532" s="12" t="str">
        <f t="shared" si="120"/>
        <v/>
      </c>
      <c r="AC532" s="12" t="str">
        <f t="shared" si="121"/>
        <v/>
      </c>
      <c r="AD532" t="str">
        <f t="shared" si="122"/>
        <v/>
      </c>
      <c r="AE532" t="str">
        <f t="shared" si="123"/>
        <v/>
      </c>
      <c r="AF532" t="s">
        <v>343</v>
      </c>
    </row>
    <row r="533" spans="1:32" x14ac:dyDescent="0.25">
      <c r="A533" t="s">
        <v>1</v>
      </c>
      <c r="B533" t="s">
        <v>2</v>
      </c>
      <c r="C533" t="s">
        <v>1960</v>
      </c>
      <c r="D533" t="s">
        <v>2001</v>
      </c>
      <c r="E533" t="s">
        <v>1199</v>
      </c>
      <c r="F533" s="2">
        <v>45407</v>
      </c>
      <c r="G533" t="s">
        <v>2423</v>
      </c>
      <c r="H533" t="s">
        <v>412</v>
      </c>
      <c r="I533" t="s">
        <v>1429</v>
      </c>
      <c r="J533" s="5">
        <v>57522.5</v>
      </c>
      <c r="K533" s="5">
        <v>57522.5</v>
      </c>
      <c r="L533" s="5">
        <v>57522.5</v>
      </c>
      <c r="M533" s="5"/>
      <c r="N533"/>
      <c r="O533" s="38"/>
      <c r="P533" s="43"/>
      <c r="Q533" s="64"/>
      <c r="R533" s="8" t="str">
        <f t="shared" si="111"/>
        <v/>
      </c>
      <c r="S533" s="7" t="str">
        <f t="shared" si="112"/>
        <v/>
      </c>
      <c r="T533" s="9"/>
      <c r="U533" s="3" t="str">
        <f t="shared" si="113"/>
        <v/>
      </c>
      <c r="V533" s="3" t="str">
        <f t="shared" si="114"/>
        <v/>
      </c>
      <c r="W533" s="3" t="str">
        <f t="shared" si="115"/>
        <v/>
      </c>
      <c r="X533" s="83" t="str">
        <f t="shared" si="116"/>
        <v/>
      </c>
      <c r="Y533" s="3" t="str">
        <f t="shared" si="117"/>
        <v/>
      </c>
      <c r="Z533" s="3" t="str">
        <f t="shared" si="118"/>
        <v/>
      </c>
      <c r="AA533" s="12" t="str">
        <f t="shared" si="119"/>
        <v/>
      </c>
      <c r="AB533" s="12" t="str">
        <f t="shared" si="120"/>
        <v/>
      </c>
      <c r="AC533" s="12" t="str">
        <f t="shared" si="121"/>
        <v/>
      </c>
      <c r="AD533" t="str">
        <f t="shared" si="122"/>
        <v/>
      </c>
      <c r="AE533" t="str">
        <f t="shared" si="123"/>
        <v/>
      </c>
      <c r="AF533" t="s">
        <v>343</v>
      </c>
    </row>
    <row r="534" spans="1:32" x14ac:dyDescent="0.25">
      <c r="A534" t="s">
        <v>1</v>
      </c>
      <c r="B534" t="s">
        <v>2</v>
      </c>
      <c r="C534" t="s">
        <v>1960</v>
      </c>
      <c r="D534" t="s">
        <v>2002</v>
      </c>
      <c r="E534" t="s">
        <v>405</v>
      </c>
      <c r="F534" s="2">
        <v>45226</v>
      </c>
      <c r="G534" t="s">
        <v>406</v>
      </c>
      <c r="H534" t="s">
        <v>175</v>
      </c>
      <c r="I534" t="s">
        <v>192</v>
      </c>
      <c r="J534" s="5">
        <v>900000</v>
      </c>
      <c r="K534" s="5">
        <v>900000</v>
      </c>
      <c r="L534" s="5">
        <v>900000</v>
      </c>
      <c r="M534" s="5"/>
      <c r="N534"/>
      <c r="O534" s="38"/>
      <c r="P534" s="43"/>
      <c r="Q534" s="64"/>
      <c r="R534" s="8" t="str">
        <f t="shared" si="111"/>
        <v/>
      </c>
      <c r="S534" s="7" t="str">
        <f t="shared" si="112"/>
        <v/>
      </c>
      <c r="T534" s="9"/>
      <c r="U534" s="3" t="str">
        <f t="shared" si="113"/>
        <v/>
      </c>
      <c r="V534" s="3" t="str">
        <f t="shared" si="114"/>
        <v/>
      </c>
      <c r="W534" s="3" t="str">
        <f t="shared" si="115"/>
        <v/>
      </c>
      <c r="X534" s="83" t="str">
        <f t="shared" si="116"/>
        <v/>
      </c>
      <c r="Y534" s="3" t="str">
        <f t="shared" si="117"/>
        <v/>
      </c>
      <c r="Z534" s="3" t="str">
        <f t="shared" si="118"/>
        <v/>
      </c>
      <c r="AA534" s="12" t="str">
        <f t="shared" si="119"/>
        <v/>
      </c>
      <c r="AB534" s="12" t="str">
        <f t="shared" si="120"/>
        <v/>
      </c>
      <c r="AC534" s="12" t="str">
        <f t="shared" si="121"/>
        <v/>
      </c>
      <c r="AD534" t="str">
        <f t="shared" si="122"/>
        <v/>
      </c>
      <c r="AE534" t="str">
        <f t="shared" si="123"/>
        <v/>
      </c>
      <c r="AF534" t="s">
        <v>343</v>
      </c>
    </row>
    <row r="535" spans="1:32" x14ac:dyDescent="0.25">
      <c r="A535" t="s">
        <v>1</v>
      </c>
      <c r="B535" t="s">
        <v>2</v>
      </c>
      <c r="C535" t="s">
        <v>1960</v>
      </c>
      <c r="D535" t="s">
        <v>2002</v>
      </c>
      <c r="E535" t="s">
        <v>405</v>
      </c>
      <c r="F535" s="2">
        <v>45226</v>
      </c>
      <c r="G535" t="s">
        <v>407</v>
      </c>
      <c r="H535" t="s">
        <v>175</v>
      </c>
      <c r="I535" t="s">
        <v>192</v>
      </c>
      <c r="J535" s="5">
        <v>900000</v>
      </c>
      <c r="K535" s="5">
        <v>900000</v>
      </c>
      <c r="L535" s="5">
        <v>900000</v>
      </c>
      <c r="M535" s="5"/>
      <c r="N535"/>
      <c r="O535" s="38"/>
      <c r="P535" s="43"/>
      <c r="Q535" s="64"/>
      <c r="R535" s="8" t="str">
        <f t="shared" si="111"/>
        <v/>
      </c>
      <c r="S535" s="7" t="str">
        <f t="shared" si="112"/>
        <v/>
      </c>
      <c r="T535" s="9"/>
      <c r="U535" s="3" t="str">
        <f t="shared" si="113"/>
        <v/>
      </c>
      <c r="V535" s="3" t="str">
        <f t="shared" si="114"/>
        <v/>
      </c>
      <c r="W535" s="3" t="str">
        <f t="shared" si="115"/>
        <v/>
      </c>
      <c r="X535" s="83" t="str">
        <f t="shared" si="116"/>
        <v/>
      </c>
      <c r="Y535" s="3" t="str">
        <f t="shared" si="117"/>
        <v/>
      </c>
      <c r="Z535" s="3" t="str">
        <f t="shared" si="118"/>
        <v/>
      </c>
      <c r="AA535" s="12" t="str">
        <f t="shared" si="119"/>
        <v/>
      </c>
      <c r="AB535" s="12" t="str">
        <f t="shared" si="120"/>
        <v/>
      </c>
      <c r="AC535" s="12" t="str">
        <f t="shared" si="121"/>
        <v/>
      </c>
      <c r="AD535" t="str">
        <f t="shared" si="122"/>
        <v/>
      </c>
      <c r="AE535" t="str">
        <f t="shared" si="123"/>
        <v/>
      </c>
      <c r="AF535" t="s">
        <v>343</v>
      </c>
    </row>
    <row r="536" spans="1:32" x14ac:dyDescent="0.25">
      <c r="A536" t="s">
        <v>1</v>
      </c>
      <c r="B536" t="s">
        <v>2</v>
      </c>
      <c r="C536" t="s">
        <v>1960</v>
      </c>
      <c r="D536" t="s">
        <v>2002</v>
      </c>
      <c r="E536" t="s">
        <v>405</v>
      </c>
      <c r="F536" s="2">
        <v>45226</v>
      </c>
      <c r="G536" t="s">
        <v>408</v>
      </c>
      <c r="H536" t="s">
        <v>175</v>
      </c>
      <c r="I536" t="s">
        <v>192</v>
      </c>
      <c r="J536" s="5">
        <v>900000</v>
      </c>
      <c r="K536" s="5">
        <v>900000</v>
      </c>
      <c r="L536" s="5">
        <v>900000</v>
      </c>
      <c r="M536" s="5"/>
      <c r="N536"/>
      <c r="O536" s="38"/>
      <c r="P536" s="43"/>
      <c r="Q536" s="64"/>
      <c r="R536" s="8" t="str">
        <f t="shared" si="111"/>
        <v/>
      </c>
      <c r="S536" s="7" t="str">
        <f t="shared" si="112"/>
        <v/>
      </c>
      <c r="T536" s="9"/>
      <c r="U536" s="3" t="str">
        <f t="shared" si="113"/>
        <v/>
      </c>
      <c r="V536" s="3" t="str">
        <f t="shared" si="114"/>
        <v/>
      </c>
      <c r="W536" s="3" t="str">
        <f t="shared" si="115"/>
        <v/>
      </c>
      <c r="X536" s="83" t="str">
        <f t="shared" si="116"/>
        <v/>
      </c>
      <c r="Y536" s="3" t="str">
        <f t="shared" si="117"/>
        <v/>
      </c>
      <c r="Z536" s="3" t="str">
        <f t="shared" si="118"/>
        <v/>
      </c>
      <c r="AA536" s="12" t="str">
        <f t="shared" si="119"/>
        <v/>
      </c>
      <c r="AB536" s="12" t="str">
        <f t="shared" si="120"/>
        <v/>
      </c>
      <c r="AC536" s="12" t="str">
        <f t="shared" si="121"/>
        <v/>
      </c>
      <c r="AD536" t="str">
        <f t="shared" si="122"/>
        <v/>
      </c>
      <c r="AE536" t="str">
        <f t="shared" si="123"/>
        <v/>
      </c>
      <c r="AF536" t="s">
        <v>343</v>
      </c>
    </row>
    <row r="537" spans="1:32" x14ac:dyDescent="0.25">
      <c r="A537" t="s">
        <v>1</v>
      </c>
      <c r="B537" t="s">
        <v>2</v>
      </c>
      <c r="C537" t="s">
        <v>1960</v>
      </c>
      <c r="D537" t="s">
        <v>2002</v>
      </c>
      <c r="E537" t="s">
        <v>405</v>
      </c>
      <c r="F537" s="2">
        <v>45227</v>
      </c>
      <c r="G537" t="s">
        <v>409</v>
      </c>
      <c r="H537" t="s">
        <v>175</v>
      </c>
      <c r="I537" t="s">
        <v>192</v>
      </c>
      <c r="J537" s="5">
        <v>900000</v>
      </c>
      <c r="K537" s="5">
        <v>900000</v>
      </c>
      <c r="L537" s="5">
        <v>900000</v>
      </c>
      <c r="M537" s="5"/>
      <c r="N537"/>
      <c r="O537" s="38"/>
      <c r="P537" s="43"/>
      <c r="Q537" s="64"/>
      <c r="R537" s="8" t="str">
        <f t="shared" si="111"/>
        <v/>
      </c>
      <c r="S537" s="7" t="str">
        <f t="shared" si="112"/>
        <v/>
      </c>
      <c r="T537" s="9"/>
      <c r="U537" s="3" t="str">
        <f t="shared" si="113"/>
        <v/>
      </c>
      <c r="V537" s="3" t="str">
        <f t="shared" si="114"/>
        <v/>
      </c>
      <c r="W537" s="3" t="str">
        <f t="shared" si="115"/>
        <v/>
      </c>
      <c r="X537" s="83" t="str">
        <f t="shared" si="116"/>
        <v/>
      </c>
      <c r="Y537" s="3" t="str">
        <f t="shared" si="117"/>
        <v/>
      </c>
      <c r="Z537" s="3" t="str">
        <f t="shared" si="118"/>
        <v/>
      </c>
      <c r="AA537" s="12" t="str">
        <f t="shared" si="119"/>
        <v/>
      </c>
      <c r="AB537" s="12" t="str">
        <f t="shared" si="120"/>
        <v/>
      </c>
      <c r="AC537" s="12" t="str">
        <f t="shared" si="121"/>
        <v/>
      </c>
      <c r="AD537" t="str">
        <f t="shared" si="122"/>
        <v/>
      </c>
      <c r="AE537" t="str">
        <f t="shared" si="123"/>
        <v/>
      </c>
      <c r="AF537" t="s">
        <v>343</v>
      </c>
    </row>
    <row r="538" spans="1:32" x14ac:dyDescent="0.25">
      <c r="A538" t="s">
        <v>1</v>
      </c>
      <c r="B538" t="s">
        <v>2</v>
      </c>
      <c r="C538" t="s">
        <v>1960</v>
      </c>
      <c r="D538" t="s">
        <v>2002</v>
      </c>
      <c r="E538" t="s">
        <v>405</v>
      </c>
      <c r="F538" s="2">
        <v>45229</v>
      </c>
      <c r="G538" t="s">
        <v>434</v>
      </c>
      <c r="H538" t="s">
        <v>175</v>
      </c>
      <c r="I538" t="s">
        <v>192</v>
      </c>
      <c r="J538" s="5">
        <v>810000</v>
      </c>
      <c r="K538" s="5">
        <v>810000</v>
      </c>
      <c r="L538" s="5">
        <v>810000</v>
      </c>
      <c r="M538" s="5"/>
      <c r="N538"/>
      <c r="O538" s="38"/>
      <c r="P538" s="43"/>
      <c r="Q538" s="64"/>
      <c r="R538" s="8" t="str">
        <f t="shared" si="111"/>
        <v/>
      </c>
      <c r="S538" s="7" t="str">
        <f t="shared" si="112"/>
        <v/>
      </c>
      <c r="T538" s="9"/>
      <c r="U538" s="3" t="str">
        <f t="shared" si="113"/>
        <v/>
      </c>
      <c r="V538" s="3" t="str">
        <f t="shared" si="114"/>
        <v/>
      </c>
      <c r="W538" s="3" t="str">
        <f t="shared" si="115"/>
        <v/>
      </c>
      <c r="X538" s="83" t="str">
        <f t="shared" si="116"/>
        <v/>
      </c>
      <c r="Y538" s="3" t="str">
        <f t="shared" si="117"/>
        <v/>
      </c>
      <c r="Z538" s="3" t="str">
        <f t="shared" si="118"/>
        <v/>
      </c>
      <c r="AA538" s="12" t="str">
        <f t="shared" si="119"/>
        <v/>
      </c>
      <c r="AB538" s="12" t="str">
        <f t="shared" si="120"/>
        <v/>
      </c>
      <c r="AC538" s="12" t="str">
        <f t="shared" si="121"/>
        <v/>
      </c>
      <c r="AD538" t="str">
        <f t="shared" si="122"/>
        <v/>
      </c>
      <c r="AE538" t="str">
        <f t="shared" si="123"/>
        <v/>
      </c>
      <c r="AF538" t="s">
        <v>343</v>
      </c>
    </row>
    <row r="539" spans="1:32" x14ac:dyDescent="0.25">
      <c r="A539" t="s">
        <v>1</v>
      </c>
      <c r="B539" t="s">
        <v>2</v>
      </c>
      <c r="C539" t="s">
        <v>1960</v>
      </c>
      <c r="D539" t="s">
        <v>2002</v>
      </c>
      <c r="E539" t="s">
        <v>405</v>
      </c>
      <c r="F539" s="2">
        <v>45229</v>
      </c>
      <c r="G539" t="s">
        <v>413</v>
      </c>
      <c r="H539" t="s">
        <v>175</v>
      </c>
      <c r="I539" t="s">
        <v>192</v>
      </c>
      <c r="J539" s="5">
        <v>900000</v>
      </c>
      <c r="K539" s="5">
        <v>900000</v>
      </c>
      <c r="L539" s="5">
        <v>900000</v>
      </c>
      <c r="M539" s="5"/>
      <c r="N539"/>
      <c r="O539" s="38"/>
      <c r="P539" s="43"/>
      <c r="Q539" s="64"/>
      <c r="R539" s="8" t="str">
        <f t="shared" si="111"/>
        <v/>
      </c>
      <c r="S539" s="7" t="str">
        <f t="shared" si="112"/>
        <v/>
      </c>
      <c r="T539" s="9"/>
      <c r="U539" s="3" t="str">
        <f t="shared" si="113"/>
        <v/>
      </c>
      <c r="V539" s="3" t="str">
        <f t="shared" si="114"/>
        <v/>
      </c>
      <c r="W539" s="3" t="str">
        <f t="shared" si="115"/>
        <v/>
      </c>
      <c r="X539" s="83" t="str">
        <f t="shared" si="116"/>
        <v/>
      </c>
      <c r="Y539" s="3" t="str">
        <f t="shared" si="117"/>
        <v/>
      </c>
      <c r="Z539" s="3" t="str">
        <f t="shared" si="118"/>
        <v/>
      </c>
      <c r="AA539" s="12" t="str">
        <f t="shared" si="119"/>
        <v/>
      </c>
      <c r="AB539" s="12" t="str">
        <f t="shared" si="120"/>
        <v/>
      </c>
      <c r="AC539" s="12" t="str">
        <f t="shared" si="121"/>
        <v/>
      </c>
      <c r="AD539" t="str">
        <f t="shared" si="122"/>
        <v/>
      </c>
      <c r="AE539" t="str">
        <f t="shared" si="123"/>
        <v/>
      </c>
      <c r="AF539" t="s">
        <v>343</v>
      </c>
    </row>
    <row r="540" spans="1:32" x14ac:dyDescent="0.25">
      <c r="A540" t="s">
        <v>1</v>
      </c>
      <c r="B540" t="s">
        <v>2</v>
      </c>
      <c r="C540" t="s">
        <v>1960</v>
      </c>
      <c r="D540" t="s">
        <v>2188</v>
      </c>
      <c r="E540" t="s">
        <v>2189</v>
      </c>
      <c r="F540" s="2">
        <v>45387</v>
      </c>
      <c r="G540" t="s">
        <v>2190</v>
      </c>
      <c r="H540" t="s">
        <v>412</v>
      </c>
      <c r="I540" t="s">
        <v>1429</v>
      </c>
      <c r="J540" s="5">
        <v>458500</v>
      </c>
      <c r="K540" s="5">
        <v>458500</v>
      </c>
      <c r="L540" s="5">
        <v>458500</v>
      </c>
      <c r="M540" s="5"/>
      <c r="N540"/>
      <c r="O540" s="38"/>
      <c r="P540" s="43"/>
      <c r="Q540" s="64"/>
      <c r="R540" s="8" t="str">
        <f t="shared" si="111"/>
        <v/>
      </c>
      <c r="S540" s="7" t="str">
        <f t="shared" si="112"/>
        <v/>
      </c>
      <c r="T540" s="9"/>
      <c r="U540" s="3" t="str">
        <f t="shared" si="113"/>
        <v/>
      </c>
      <c r="V540" s="3" t="str">
        <f t="shared" si="114"/>
        <v/>
      </c>
      <c r="W540" s="3" t="str">
        <f t="shared" si="115"/>
        <v/>
      </c>
      <c r="X540" s="83" t="str">
        <f t="shared" si="116"/>
        <v/>
      </c>
      <c r="Y540" s="3" t="str">
        <f t="shared" si="117"/>
        <v/>
      </c>
      <c r="Z540" s="3" t="str">
        <f t="shared" si="118"/>
        <v/>
      </c>
      <c r="AA540" s="12" t="str">
        <f t="shared" si="119"/>
        <v/>
      </c>
      <c r="AB540" s="12" t="str">
        <f t="shared" si="120"/>
        <v/>
      </c>
      <c r="AC540" s="12" t="str">
        <f t="shared" si="121"/>
        <v/>
      </c>
      <c r="AD540" t="str">
        <f t="shared" si="122"/>
        <v/>
      </c>
      <c r="AE540" t="str">
        <f t="shared" si="123"/>
        <v/>
      </c>
      <c r="AF540" t="s">
        <v>343</v>
      </c>
    </row>
    <row r="541" spans="1:32" x14ac:dyDescent="0.25">
      <c r="A541" t="s">
        <v>1</v>
      </c>
      <c r="B541" t="s">
        <v>2</v>
      </c>
      <c r="C541" t="s">
        <v>1960</v>
      </c>
      <c r="D541" t="s">
        <v>2188</v>
      </c>
      <c r="E541" t="s">
        <v>2189</v>
      </c>
      <c r="F541" s="2">
        <v>45398</v>
      </c>
      <c r="G541" t="s">
        <v>2304</v>
      </c>
      <c r="H541" t="s">
        <v>412</v>
      </c>
      <c r="I541" t="s">
        <v>1429</v>
      </c>
      <c r="J541" s="5">
        <v>23900</v>
      </c>
      <c r="K541" s="5">
        <v>23900</v>
      </c>
      <c r="L541" s="5">
        <v>23900</v>
      </c>
      <c r="M541" s="5"/>
      <c r="N541"/>
      <c r="O541" s="38"/>
      <c r="P541" s="43"/>
      <c r="Q541" s="64"/>
      <c r="R541" s="8" t="str">
        <f t="shared" si="111"/>
        <v/>
      </c>
      <c r="S541" s="7" t="str">
        <f t="shared" si="112"/>
        <v/>
      </c>
      <c r="T541" s="9"/>
      <c r="U541" s="3" t="str">
        <f t="shared" si="113"/>
        <v/>
      </c>
      <c r="V541" s="3" t="str">
        <f t="shared" si="114"/>
        <v/>
      </c>
      <c r="W541" s="3" t="str">
        <f t="shared" si="115"/>
        <v/>
      </c>
      <c r="X541" s="83" t="str">
        <f t="shared" si="116"/>
        <v/>
      </c>
      <c r="Y541" s="3" t="str">
        <f t="shared" si="117"/>
        <v/>
      </c>
      <c r="Z541" s="3" t="str">
        <f t="shared" si="118"/>
        <v/>
      </c>
      <c r="AA541" s="12" t="str">
        <f t="shared" si="119"/>
        <v/>
      </c>
      <c r="AB541" s="12" t="str">
        <f t="shared" si="120"/>
        <v/>
      </c>
      <c r="AC541" s="12" t="str">
        <f t="shared" si="121"/>
        <v/>
      </c>
      <c r="AD541" t="str">
        <f t="shared" si="122"/>
        <v/>
      </c>
      <c r="AE541" t="str">
        <f t="shared" si="123"/>
        <v/>
      </c>
      <c r="AF541" t="s">
        <v>343</v>
      </c>
    </row>
    <row r="542" spans="1:32" x14ac:dyDescent="0.25">
      <c r="A542" t="s">
        <v>1</v>
      </c>
      <c r="B542" t="s">
        <v>2</v>
      </c>
      <c r="C542" t="s">
        <v>1960</v>
      </c>
      <c r="D542" t="s">
        <v>2003</v>
      </c>
      <c r="E542" t="s">
        <v>295</v>
      </c>
      <c r="F542" s="2">
        <v>44649</v>
      </c>
      <c r="G542" t="s">
        <v>296</v>
      </c>
      <c r="H542" t="s">
        <v>175</v>
      </c>
      <c r="I542" t="s">
        <v>192</v>
      </c>
      <c r="J542" s="5">
        <v>485999.15</v>
      </c>
      <c r="K542" s="5">
        <v>468996.65</v>
      </c>
      <c r="L542" s="5">
        <v>485999.15</v>
      </c>
      <c r="M542" s="5"/>
      <c r="N542"/>
      <c r="O542" s="38"/>
      <c r="P542" s="43"/>
      <c r="Q542" s="64"/>
      <c r="R542" s="8" t="str">
        <f t="shared" si="111"/>
        <v/>
      </c>
      <c r="S542" s="7" t="str">
        <f t="shared" si="112"/>
        <v/>
      </c>
      <c r="T542" s="9"/>
      <c r="U542" s="3" t="str">
        <f t="shared" si="113"/>
        <v/>
      </c>
      <c r="V542" s="3" t="str">
        <f t="shared" si="114"/>
        <v/>
      </c>
      <c r="W542" s="3" t="str">
        <f t="shared" si="115"/>
        <v/>
      </c>
      <c r="X542" s="83" t="str">
        <f t="shared" si="116"/>
        <v/>
      </c>
      <c r="Y542" s="3" t="str">
        <f t="shared" si="117"/>
        <v/>
      </c>
      <c r="Z542" s="3" t="str">
        <f t="shared" si="118"/>
        <v/>
      </c>
      <c r="AA542" s="12" t="str">
        <f t="shared" si="119"/>
        <v/>
      </c>
      <c r="AB542" s="12" t="str">
        <f t="shared" si="120"/>
        <v/>
      </c>
      <c r="AC542" s="12" t="str">
        <f t="shared" si="121"/>
        <v/>
      </c>
      <c r="AD542" t="str">
        <f t="shared" si="122"/>
        <v/>
      </c>
      <c r="AE542" t="str">
        <f t="shared" si="123"/>
        <v/>
      </c>
      <c r="AF542" t="s">
        <v>343</v>
      </c>
    </row>
    <row r="543" spans="1:32" x14ac:dyDescent="0.25">
      <c r="A543" t="s">
        <v>1</v>
      </c>
      <c r="B543" t="s">
        <v>2</v>
      </c>
      <c r="C543" t="s">
        <v>1960</v>
      </c>
      <c r="D543" t="s">
        <v>2003</v>
      </c>
      <c r="E543" t="s">
        <v>295</v>
      </c>
      <c r="F543" s="2">
        <v>44655</v>
      </c>
      <c r="G543" t="s">
        <v>298</v>
      </c>
      <c r="H543" t="s">
        <v>175</v>
      </c>
      <c r="I543" t="s">
        <v>192</v>
      </c>
      <c r="J543" s="5">
        <v>35000</v>
      </c>
      <c r="K543" s="5">
        <v>35000</v>
      </c>
      <c r="L543" s="5">
        <v>35000</v>
      </c>
      <c r="M543" s="5"/>
      <c r="N543"/>
      <c r="O543" s="38"/>
      <c r="P543" s="43"/>
      <c r="Q543" s="64"/>
      <c r="R543" s="8" t="str">
        <f t="shared" si="111"/>
        <v/>
      </c>
      <c r="S543" s="7" t="str">
        <f t="shared" si="112"/>
        <v/>
      </c>
      <c r="T543" s="9"/>
      <c r="U543" s="3" t="str">
        <f t="shared" si="113"/>
        <v/>
      </c>
      <c r="V543" s="3" t="str">
        <f t="shared" si="114"/>
        <v/>
      </c>
      <c r="W543" s="3" t="str">
        <f t="shared" si="115"/>
        <v/>
      </c>
      <c r="X543" s="83" t="str">
        <f t="shared" si="116"/>
        <v/>
      </c>
      <c r="Y543" s="3" t="str">
        <f t="shared" si="117"/>
        <v/>
      </c>
      <c r="Z543" s="3" t="str">
        <f t="shared" si="118"/>
        <v/>
      </c>
      <c r="AA543" s="12" t="str">
        <f t="shared" si="119"/>
        <v/>
      </c>
      <c r="AB543" s="12" t="str">
        <f t="shared" si="120"/>
        <v/>
      </c>
      <c r="AC543" s="12" t="str">
        <f t="shared" si="121"/>
        <v/>
      </c>
      <c r="AD543" t="str">
        <f t="shared" si="122"/>
        <v/>
      </c>
      <c r="AE543" t="str">
        <f t="shared" si="123"/>
        <v/>
      </c>
      <c r="AF543" t="s">
        <v>343</v>
      </c>
    </row>
    <row r="544" spans="1:32" x14ac:dyDescent="0.25">
      <c r="A544" t="s">
        <v>1</v>
      </c>
      <c r="B544" t="s">
        <v>2</v>
      </c>
      <c r="C544" t="s">
        <v>1960</v>
      </c>
      <c r="D544" t="s">
        <v>2003</v>
      </c>
      <c r="E544" t="s">
        <v>295</v>
      </c>
      <c r="F544" s="2">
        <v>44655</v>
      </c>
      <c r="G544" t="s">
        <v>299</v>
      </c>
      <c r="H544" t="s">
        <v>175</v>
      </c>
      <c r="I544" t="s">
        <v>192</v>
      </c>
      <c r="J544" s="5">
        <v>29999.75</v>
      </c>
      <c r="K544" s="5">
        <v>29999.75</v>
      </c>
      <c r="L544" s="5">
        <v>29999.75</v>
      </c>
      <c r="M544" s="5"/>
      <c r="N544"/>
      <c r="O544" s="38"/>
      <c r="P544" s="43"/>
      <c r="Q544" s="64"/>
      <c r="R544" s="8" t="str">
        <f t="shared" si="111"/>
        <v/>
      </c>
      <c r="S544" s="7" t="str">
        <f t="shared" si="112"/>
        <v/>
      </c>
      <c r="T544" s="9"/>
      <c r="U544" s="3" t="str">
        <f t="shared" si="113"/>
        <v/>
      </c>
      <c r="V544" s="3" t="str">
        <f t="shared" si="114"/>
        <v/>
      </c>
      <c r="W544" s="3" t="str">
        <f t="shared" si="115"/>
        <v/>
      </c>
      <c r="X544" s="83" t="str">
        <f t="shared" si="116"/>
        <v/>
      </c>
      <c r="Y544" s="3" t="str">
        <f t="shared" si="117"/>
        <v/>
      </c>
      <c r="Z544" s="3" t="str">
        <f t="shared" si="118"/>
        <v/>
      </c>
      <c r="AA544" s="12" t="str">
        <f t="shared" si="119"/>
        <v/>
      </c>
      <c r="AB544" s="12" t="str">
        <f t="shared" si="120"/>
        <v/>
      </c>
      <c r="AC544" s="12" t="str">
        <f t="shared" si="121"/>
        <v/>
      </c>
      <c r="AD544" t="str">
        <f t="shared" si="122"/>
        <v/>
      </c>
      <c r="AE544" t="str">
        <f t="shared" si="123"/>
        <v/>
      </c>
      <c r="AF544" t="s">
        <v>343</v>
      </c>
    </row>
    <row r="545" spans="1:32" x14ac:dyDescent="0.25">
      <c r="A545" t="s">
        <v>1</v>
      </c>
      <c r="B545" t="s">
        <v>2</v>
      </c>
      <c r="C545" t="s">
        <v>1960</v>
      </c>
      <c r="D545" t="s">
        <v>2003</v>
      </c>
      <c r="E545" t="s">
        <v>295</v>
      </c>
      <c r="F545" s="2">
        <v>44679</v>
      </c>
      <c r="G545" t="s">
        <v>300</v>
      </c>
      <c r="H545" t="s">
        <v>175</v>
      </c>
      <c r="I545" t="s">
        <v>192</v>
      </c>
      <c r="J545" s="5">
        <v>517499.1</v>
      </c>
      <c r="K545" s="5">
        <v>517499.1</v>
      </c>
      <c r="L545" s="5">
        <v>517499.1</v>
      </c>
      <c r="M545" s="5"/>
      <c r="N545"/>
      <c r="O545" s="38"/>
      <c r="P545" s="43"/>
      <c r="Q545" s="64"/>
      <c r="R545" s="8" t="str">
        <f t="shared" si="111"/>
        <v/>
      </c>
      <c r="S545" s="7" t="str">
        <f t="shared" si="112"/>
        <v/>
      </c>
      <c r="T545" s="9"/>
      <c r="U545" s="3" t="str">
        <f t="shared" si="113"/>
        <v/>
      </c>
      <c r="V545" s="3" t="str">
        <f t="shared" si="114"/>
        <v/>
      </c>
      <c r="W545" s="3" t="str">
        <f t="shared" si="115"/>
        <v/>
      </c>
      <c r="X545" s="83" t="str">
        <f t="shared" si="116"/>
        <v/>
      </c>
      <c r="Y545" s="3" t="str">
        <f t="shared" si="117"/>
        <v/>
      </c>
      <c r="Z545" s="3" t="str">
        <f t="shared" si="118"/>
        <v/>
      </c>
      <c r="AA545" s="12" t="str">
        <f t="shared" si="119"/>
        <v/>
      </c>
      <c r="AB545" s="12" t="str">
        <f t="shared" si="120"/>
        <v/>
      </c>
      <c r="AC545" s="12" t="str">
        <f t="shared" si="121"/>
        <v/>
      </c>
      <c r="AD545" t="str">
        <f t="shared" si="122"/>
        <v/>
      </c>
      <c r="AE545" t="str">
        <f t="shared" si="123"/>
        <v/>
      </c>
      <c r="AF545" t="s">
        <v>343</v>
      </c>
    </row>
    <row r="546" spans="1:32" x14ac:dyDescent="0.25">
      <c r="A546" t="s">
        <v>1</v>
      </c>
      <c r="B546" t="s">
        <v>2</v>
      </c>
      <c r="C546" t="s">
        <v>1960</v>
      </c>
      <c r="D546" t="s">
        <v>2003</v>
      </c>
      <c r="E546" t="s">
        <v>295</v>
      </c>
      <c r="F546" s="2">
        <v>44679</v>
      </c>
      <c r="G546" t="s">
        <v>214</v>
      </c>
      <c r="H546" t="s">
        <v>175</v>
      </c>
      <c r="I546" t="s">
        <v>192</v>
      </c>
      <c r="J546" s="5">
        <v>47000</v>
      </c>
      <c r="K546" s="5">
        <v>47000</v>
      </c>
      <c r="L546" s="5">
        <v>47000</v>
      </c>
      <c r="M546" s="5"/>
      <c r="N546"/>
      <c r="O546" s="38"/>
      <c r="P546" s="43"/>
      <c r="Q546" s="64"/>
      <c r="R546" s="8" t="str">
        <f t="shared" si="111"/>
        <v/>
      </c>
      <c r="S546" s="7" t="str">
        <f t="shared" si="112"/>
        <v/>
      </c>
      <c r="T546" s="9"/>
      <c r="U546" s="3" t="str">
        <f t="shared" si="113"/>
        <v/>
      </c>
      <c r="V546" s="3" t="str">
        <f t="shared" si="114"/>
        <v/>
      </c>
      <c r="W546" s="3" t="str">
        <f t="shared" si="115"/>
        <v/>
      </c>
      <c r="X546" s="83" t="str">
        <f t="shared" si="116"/>
        <v/>
      </c>
      <c r="Y546" s="3" t="str">
        <f t="shared" si="117"/>
        <v/>
      </c>
      <c r="Z546" s="3" t="str">
        <f t="shared" si="118"/>
        <v/>
      </c>
      <c r="AA546" s="12" t="str">
        <f t="shared" si="119"/>
        <v/>
      </c>
      <c r="AB546" s="12" t="str">
        <f t="shared" si="120"/>
        <v/>
      </c>
      <c r="AC546" s="12" t="str">
        <f t="shared" si="121"/>
        <v/>
      </c>
      <c r="AD546" t="str">
        <f t="shared" si="122"/>
        <v/>
      </c>
      <c r="AE546" t="str">
        <f t="shared" si="123"/>
        <v/>
      </c>
      <c r="AF546" t="s">
        <v>343</v>
      </c>
    </row>
    <row r="547" spans="1:32" x14ac:dyDescent="0.25">
      <c r="A547" t="s">
        <v>1</v>
      </c>
      <c r="B547" t="s">
        <v>2</v>
      </c>
      <c r="C547" t="s">
        <v>1960</v>
      </c>
      <c r="D547" t="s">
        <v>2003</v>
      </c>
      <c r="E547" t="s">
        <v>295</v>
      </c>
      <c r="F547" s="2">
        <v>44831</v>
      </c>
      <c r="G547" t="s">
        <v>301</v>
      </c>
      <c r="H547" t="s">
        <v>175</v>
      </c>
      <c r="I547" t="s">
        <v>192</v>
      </c>
      <c r="J547" s="5">
        <v>30000</v>
      </c>
      <c r="K547" s="5">
        <v>30000</v>
      </c>
      <c r="L547" s="5">
        <v>30000</v>
      </c>
      <c r="M547" s="5"/>
      <c r="N547"/>
      <c r="O547" s="38"/>
      <c r="P547" s="43"/>
      <c r="Q547" s="64"/>
      <c r="R547" s="8" t="str">
        <f t="shared" si="111"/>
        <v/>
      </c>
      <c r="S547" s="7" t="str">
        <f t="shared" si="112"/>
        <v/>
      </c>
      <c r="T547" s="9"/>
      <c r="U547" s="3" t="str">
        <f t="shared" si="113"/>
        <v/>
      </c>
      <c r="V547" s="3" t="str">
        <f t="shared" si="114"/>
        <v/>
      </c>
      <c r="W547" s="3" t="str">
        <f t="shared" si="115"/>
        <v/>
      </c>
      <c r="X547" s="83" t="str">
        <f t="shared" si="116"/>
        <v/>
      </c>
      <c r="Y547" s="3" t="str">
        <f t="shared" si="117"/>
        <v/>
      </c>
      <c r="Z547" s="3" t="str">
        <f t="shared" si="118"/>
        <v/>
      </c>
      <c r="AA547" s="12" t="str">
        <f t="shared" si="119"/>
        <v/>
      </c>
      <c r="AB547" s="12" t="str">
        <f t="shared" si="120"/>
        <v/>
      </c>
      <c r="AC547" s="12" t="str">
        <f t="shared" si="121"/>
        <v/>
      </c>
      <c r="AD547" t="str">
        <f t="shared" si="122"/>
        <v/>
      </c>
      <c r="AE547" t="str">
        <f t="shared" si="123"/>
        <v/>
      </c>
      <c r="AF547" t="s">
        <v>343</v>
      </c>
    </row>
    <row r="548" spans="1:32" x14ac:dyDescent="0.25">
      <c r="A548" t="s">
        <v>1</v>
      </c>
      <c r="B548" t="s">
        <v>2</v>
      </c>
      <c r="C548" t="s">
        <v>1960</v>
      </c>
      <c r="D548" t="s">
        <v>2003</v>
      </c>
      <c r="E548" t="s">
        <v>295</v>
      </c>
      <c r="F548" s="2">
        <v>44831</v>
      </c>
      <c r="G548" t="s">
        <v>302</v>
      </c>
      <c r="H548" t="s">
        <v>175</v>
      </c>
      <c r="I548" t="s">
        <v>192</v>
      </c>
      <c r="J548" s="5">
        <v>15000</v>
      </c>
      <c r="K548" s="5">
        <v>15000</v>
      </c>
      <c r="L548" s="5">
        <v>15000</v>
      </c>
      <c r="M548" s="5"/>
      <c r="N548"/>
      <c r="O548" s="38"/>
      <c r="P548" s="43"/>
      <c r="Q548" s="64"/>
      <c r="R548" s="8" t="str">
        <f t="shared" si="111"/>
        <v/>
      </c>
      <c r="S548" s="7" t="str">
        <f t="shared" si="112"/>
        <v/>
      </c>
      <c r="T548" s="9"/>
      <c r="U548" s="3" t="str">
        <f t="shared" si="113"/>
        <v/>
      </c>
      <c r="V548" s="3" t="str">
        <f t="shared" si="114"/>
        <v/>
      </c>
      <c r="W548" s="3" t="str">
        <f t="shared" si="115"/>
        <v/>
      </c>
      <c r="X548" s="83" t="str">
        <f t="shared" si="116"/>
        <v/>
      </c>
      <c r="Y548" s="3" t="str">
        <f t="shared" si="117"/>
        <v/>
      </c>
      <c r="Z548" s="3" t="str">
        <f t="shared" si="118"/>
        <v/>
      </c>
      <c r="AA548" s="12" t="str">
        <f t="shared" si="119"/>
        <v/>
      </c>
      <c r="AB548" s="12" t="str">
        <f t="shared" si="120"/>
        <v/>
      </c>
      <c r="AC548" s="12" t="str">
        <f t="shared" si="121"/>
        <v/>
      </c>
      <c r="AD548" t="str">
        <f t="shared" si="122"/>
        <v/>
      </c>
      <c r="AE548" t="str">
        <f t="shared" si="123"/>
        <v/>
      </c>
      <c r="AF548" t="s">
        <v>343</v>
      </c>
    </row>
    <row r="549" spans="1:32" x14ac:dyDescent="0.25">
      <c r="A549" t="s">
        <v>1</v>
      </c>
      <c r="B549" t="s">
        <v>2</v>
      </c>
      <c r="C549" t="s">
        <v>1960</v>
      </c>
      <c r="D549" t="s">
        <v>2003</v>
      </c>
      <c r="E549" t="s">
        <v>295</v>
      </c>
      <c r="F549" s="2">
        <v>45258</v>
      </c>
      <c r="G549" t="s">
        <v>953</v>
      </c>
      <c r="H549" t="s">
        <v>412</v>
      </c>
      <c r="I549" t="s">
        <v>192</v>
      </c>
      <c r="J549" s="5">
        <v>867500</v>
      </c>
      <c r="K549" s="5">
        <v>867500</v>
      </c>
      <c r="L549" s="5">
        <v>867500</v>
      </c>
      <c r="M549" s="5"/>
      <c r="N549"/>
      <c r="O549" s="38"/>
      <c r="P549" s="43"/>
      <c r="Q549" s="64"/>
      <c r="R549" s="8" t="str">
        <f t="shared" si="111"/>
        <v/>
      </c>
      <c r="S549" s="7" t="str">
        <f t="shared" si="112"/>
        <v/>
      </c>
      <c r="T549" s="9"/>
      <c r="U549" s="3" t="str">
        <f t="shared" si="113"/>
        <v/>
      </c>
      <c r="V549" s="3" t="str">
        <f t="shared" si="114"/>
        <v/>
      </c>
      <c r="W549" s="3" t="str">
        <f t="shared" si="115"/>
        <v/>
      </c>
      <c r="X549" s="83" t="str">
        <f t="shared" si="116"/>
        <v/>
      </c>
      <c r="Y549" s="3" t="str">
        <f t="shared" si="117"/>
        <v/>
      </c>
      <c r="Z549" s="3" t="str">
        <f t="shared" si="118"/>
        <v/>
      </c>
      <c r="AA549" s="12" t="str">
        <f t="shared" si="119"/>
        <v/>
      </c>
      <c r="AB549" s="12" t="str">
        <f t="shared" si="120"/>
        <v/>
      </c>
      <c r="AC549" s="12" t="str">
        <f t="shared" si="121"/>
        <v/>
      </c>
      <c r="AD549" t="str">
        <f t="shared" si="122"/>
        <v/>
      </c>
      <c r="AE549" t="str">
        <f t="shared" si="123"/>
        <v/>
      </c>
      <c r="AF549" t="s">
        <v>343</v>
      </c>
    </row>
    <row r="550" spans="1:32" x14ac:dyDescent="0.25">
      <c r="A550" t="s">
        <v>1</v>
      </c>
      <c r="B550" t="s">
        <v>2</v>
      </c>
      <c r="C550" t="s">
        <v>1960</v>
      </c>
      <c r="D550" t="s">
        <v>2003</v>
      </c>
      <c r="E550" t="s">
        <v>295</v>
      </c>
      <c r="F550" s="2">
        <v>45321</v>
      </c>
      <c r="G550" t="s">
        <v>954</v>
      </c>
      <c r="H550" t="s">
        <v>412</v>
      </c>
      <c r="I550" t="s">
        <v>192</v>
      </c>
      <c r="J550" s="5">
        <v>490000.1</v>
      </c>
      <c r="K550" s="5">
        <v>0.1</v>
      </c>
      <c r="L550" s="5">
        <v>490000.1</v>
      </c>
      <c r="M550" s="5"/>
      <c r="N550"/>
      <c r="O550" s="38"/>
      <c r="P550" s="43"/>
      <c r="Q550" s="64"/>
      <c r="R550" s="8" t="str">
        <f t="shared" si="111"/>
        <v/>
      </c>
      <c r="S550" s="7" t="str">
        <f t="shared" si="112"/>
        <v/>
      </c>
      <c r="T550" s="9"/>
      <c r="U550" s="3" t="str">
        <f t="shared" si="113"/>
        <v/>
      </c>
      <c r="V550" s="3" t="str">
        <f t="shared" si="114"/>
        <v/>
      </c>
      <c r="W550" s="3" t="str">
        <f t="shared" si="115"/>
        <v/>
      </c>
      <c r="X550" s="83" t="str">
        <f t="shared" si="116"/>
        <v/>
      </c>
      <c r="Y550" s="3" t="str">
        <f t="shared" si="117"/>
        <v/>
      </c>
      <c r="Z550" s="3" t="str">
        <f t="shared" si="118"/>
        <v/>
      </c>
      <c r="AA550" s="12" t="str">
        <f t="shared" si="119"/>
        <v/>
      </c>
      <c r="AB550" s="12" t="str">
        <f t="shared" si="120"/>
        <v/>
      </c>
      <c r="AC550" s="12" t="str">
        <f t="shared" si="121"/>
        <v/>
      </c>
      <c r="AD550" t="str">
        <f t="shared" si="122"/>
        <v/>
      </c>
      <c r="AE550" t="str">
        <f t="shared" si="123"/>
        <v/>
      </c>
      <c r="AF550" t="s">
        <v>343</v>
      </c>
    </row>
    <row r="551" spans="1:32" x14ac:dyDescent="0.25">
      <c r="A551" t="s">
        <v>1</v>
      </c>
      <c r="B551" t="s">
        <v>2</v>
      </c>
      <c r="C551" t="s">
        <v>1960</v>
      </c>
      <c r="D551" t="s">
        <v>2003</v>
      </c>
      <c r="E551" t="s">
        <v>295</v>
      </c>
      <c r="F551" s="2">
        <v>45344</v>
      </c>
      <c r="G551" t="s">
        <v>955</v>
      </c>
      <c r="H551" t="s">
        <v>412</v>
      </c>
      <c r="I551" t="s">
        <v>207</v>
      </c>
      <c r="J551" s="5">
        <v>81000</v>
      </c>
      <c r="K551" s="5">
        <v>81000</v>
      </c>
      <c r="L551" s="5">
        <v>81000</v>
      </c>
      <c r="M551" s="5"/>
      <c r="N551"/>
      <c r="O551" s="38"/>
      <c r="P551" s="43"/>
      <c r="Q551" s="64"/>
      <c r="R551" s="8" t="str">
        <f t="shared" si="111"/>
        <v/>
      </c>
      <c r="S551" s="7" t="str">
        <f t="shared" si="112"/>
        <v/>
      </c>
      <c r="T551" s="9"/>
      <c r="U551" s="3" t="str">
        <f t="shared" si="113"/>
        <v/>
      </c>
      <c r="V551" s="3" t="str">
        <f t="shared" si="114"/>
        <v/>
      </c>
      <c r="W551" s="3" t="str">
        <f t="shared" si="115"/>
        <v/>
      </c>
      <c r="X551" s="83" t="str">
        <f t="shared" si="116"/>
        <v/>
      </c>
      <c r="Y551" s="3" t="str">
        <f t="shared" si="117"/>
        <v/>
      </c>
      <c r="Z551" s="3" t="str">
        <f t="shared" si="118"/>
        <v/>
      </c>
      <c r="AA551" s="12" t="str">
        <f t="shared" si="119"/>
        <v/>
      </c>
      <c r="AB551" s="12" t="str">
        <f t="shared" si="120"/>
        <v/>
      </c>
      <c r="AC551" s="12" t="str">
        <f t="shared" si="121"/>
        <v/>
      </c>
      <c r="AD551" t="str">
        <f t="shared" si="122"/>
        <v/>
      </c>
      <c r="AE551" t="str">
        <f t="shared" si="123"/>
        <v/>
      </c>
      <c r="AF551" t="s">
        <v>343</v>
      </c>
    </row>
    <row r="552" spans="1:32" x14ac:dyDescent="0.25">
      <c r="A552" t="s">
        <v>1</v>
      </c>
      <c r="B552" t="s">
        <v>2</v>
      </c>
      <c r="C552" t="s">
        <v>1960</v>
      </c>
      <c r="D552" t="s">
        <v>2003</v>
      </c>
      <c r="E552" t="s">
        <v>295</v>
      </c>
      <c r="F552" s="2">
        <v>45372</v>
      </c>
      <c r="G552" t="s">
        <v>1763</v>
      </c>
      <c r="H552" t="s">
        <v>412</v>
      </c>
      <c r="I552" t="s">
        <v>1447</v>
      </c>
      <c r="J552" s="5">
        <v>555000.29</v>
      </c>
      <c r="K552" s="5">
        <v>0.28999999999999998</v>
      </c>
      <c r="L552" s="5">
        <v>555000.29</v>
      </c>
      <c r="M552" s="5"/>
      <c r="N552"/>
      <c r="O552" s="38"/>
      <c r="P552" s="43"/>
      <c r="Q552" s="64"/>
      <c r="R552" s="8" t="str">
        <f t="shared" si="111"/>
        <v/>
      </c>
      <c r="S552" s="7" t="str">
        <f t="shared" si="112"/>
        <v/>
      </c>
      <c r="T552" s="9"/>
      <c r="U552" s="3" t="str">
        <f t="shared" si="113"/>
        <v/>
      </c>
      <c r="V552" s="3" t="str">
        <f t="shared" si="114"/>
        <v/>
      </c>
      <c r="W552" s="3" t="str">
        <f t="shared" si="115"/>
        <v/>
      </c>
      <c r="X552" s="83" t="str">
        <f t="shared" si="116"/>
        <v/>
      </c>
      <c r="Y552" s="3" t="str">
        <f t="shared" si="117"/>
        <v/>
      </c>
      <c r="Z552" s="3" t="str">
        <f t="shared" si="118"/>
        <v/>
      </c>
      <c r="AA552" s="12" t="str">
        <f t="shared" si="119"/>
        <v/>
      </c>
      <c r="AB552" s="12" t="str">
        <f t="shared" si="120"/>
        <v/>
      </c>
      <c r="AC552" s="12" t="str">
        <f t="shared" si="121"/>
        <v/>
      </c>
      <c r="AD552" t="str">
        <f t="shared" si="122"/>
        <v/>
      </c>
      <c r="AE552" t="str">
        <f t="shared" si="123"/>
        <v/>
      </c>
      <c r="AF552" t="s">
        <v>343</v>
      </c>
    </row>
    <row r="553" spans="1:32" x14ac:dyDescent="0.25">
      <c r="A553" t="s">
        <v>1</v>
      </c>
      <c r="B553" t="s">
        <v>2</v>
      </c>
      <c r="C553" t="s">
        <v>1960</v>
      </c>
      <c r="D553" t="s">
        <v>2003</v>
      </c>
      <c r="E553" t="s">
        <v>295</v>
      </c>
      <c r="F553" s="2">
        <v>45405</v>
      </c>
      <c r="G553" t="s">
        <v>2424</v>
      </c>
      <c r="H553" t="s">
        <v>412</v>
      </c>
      <c r="I553" t="s">
        <v>1504</v>
      </c>
      <c r="J553" s="5">
        <v>572000</v>
      </c>
      <c r="K553" s="5">
        <v>572000</v>
      </c>
      <c r="L553" s="5">
        <v>572000</v>
      </c>
      <c r="M553" s="5"/>
      <c r="N553"/>
      <c r="O553" s="38"/>
      <c r="P553" s="43"/>
      <c r="Q553" s="64"/>
      <c r="R553" s="8" t="str">
        <f t="shared" si="111"/>
        <v/>
      </c>
      <c r="S553" s="7" t="str">
        <f t="shared" si="112"/>
        <v/>
      </c>
      <c r="T553" s="9"/>
      <c r="U553" s="3" t="str">
        <f t="shared" si="113"/>
        <v/>
      </c>
      <c r="V553" s="3" t="str">
        <f t="shared" si="114"/>
        <v/>
      </c>
      <c r="W553" s="3" t="str">
        <f t="shared" si="115"/>
        <v/>
      </c>
      <c r="X553" s="83" t="str">
        <f t="shared" si="116"/>
        <v/>
      </c>
      <c r="Y553" s="3" t="str">
        <f t="shared" si="117"/>
        <v/>
      </c>
      <c r="Z553" s="3" t="str">
        <f t="shared" si="118"/>
        <v/>
      </c>
      <c r="AA553" s="12" t="str">
        <f t="shared" si="119"/>
        <v/>
      </c>
      <c r="AB553" s="12" t="str">
        <f t="shared" si="120"/>
        <v/>
      </c>
      <c r="AC553" s="12" t="str">
        <f t="shared" si="121"/>
        <v/>
      </c>
      <c r="AD553" t="str">
        <f t="shared" si="122"/>
        <v/>
      </c>
      <c r="AE553" t="str">
        <f t="shared" si="123"/>
        <v/>
      </c>
      <c r="AF553" t="s">
        <v>343</v>
      </c>
    </row>
    <row r="554" spans="1:32" x14ac:dyDescent="0.25">
      <c r="A554" t="s">
        <v>1</v>
      </c>
      <c r="B554" t="s">
        <v>2</v>
      </c>
      <c r="C554" t="s">
        <v>1960</v>
      </c>
      <c r="D554" t="s">
        <v>2003</v>
      </c>
      <c r="E554" t="s">
        <v>295</v>
      </c>
      <c r="F554" s="2">
        <v>45405</v>
      </c>
      <c r="G554" t="s">
        <v>2425</v>
      </c>
      <c r="H554" t="s">
        <v>412</v>
      </c>
      <c r="I554" t="s">
        <v>2354</v>
      </c>
      <c r="J554" s="5">
        <v>694000</v>
      </c>
      <c r="K554" s="5">
        <v>694000</v>
      </c>
      <c r="L554" s="5">
        <v>694000</v>
      </c>
      <c r="M554" s="5"/>
      <c r="N554"/>
      <c r="O554" s="38"/>
      <c r="P554" s="43"/>
      <c r="Q554" s="64"/>
      <c r="R554" s="8" t="str">
        <f t="shared" si="111"/>
        <v/>
      </c>
      <c r="S554" s="7" t="str">
        <f t="shared" si="112"/>
        <v/>
      </c>
      <c r="T554" s="9"/>
      <c r="U554" s="3" t="str">
        <f t="shared" si="113"/>
        <v/>
      </c>
      <c r="V554" s="3" t="str">
        <f t="shared" si="114"/>
        <v/>
      </c>
      <c r="W554" s="3" t="str">
        <f t="shared" si="115"/>
        <v/>
      </c>
      <c r="X554" s="83" t="str">
        <f t="shared" si="116"/>
        <v/>
      </c>
      <c r="Y554" s="3" t="str">
        <f t="shared" si="117"/>
        <v/>
      </c>
      <c r="Z554" s="3" t="str">
        <f t="shared" si="118"/>
        <v/>
      </c>
      <c r="AA554" s="12" t="str">
        <f t="shared" si="119"/>
        <v/>
      </c>
      <c r="AB554" s="12" t="str">
        <f t="shared" si="120"/>
        <v/>
      </c>
      <c r="AC554" s="12" t="str">
        <f t="shared" si="121"/>
        <v/>
      </c>
      <c r="AD554" t="str">
        <f t="shared" si="122"/>
        <v/>
      </c>
      <c r="AE554" t="str">
        <f t="shared" si="123"/>
        <v/>
      </c>
      <c r="AF554" t="s">
        <v>343</v>
      </c>
    </row>
    <row r="555" spans="1:32" x14ac:dyDescent="0.25">
      <c r="A555" t="s">
        <v>1</v>
      </c>
      <c r="B555" t="s">
        <v>2</v>
      </c>
      <c r="C555" t="s">
        <v>1960</v>
      </c>
      <c r="D555" t="s">
        <v>2004</v>
      </c>
      <c r="E555" t="s">
        <v>1210</v>
      </c>
      <c r="F555" s="2">
        <v>45048</v>
      </c>
      <c r="G555" t="s">
        <v>1211</v>
      </c>
      <c r="H555" t="s">
        <v>176</v>
      </c>
      <c r="I555" t="s">
        <v>192</v>
      </c>
      <c r="J555" s="5">
        <v>76500.800000000003</v>
      </c>
      <c r="K555" s="5">
        <v>76500.800000000003</v>
      </c>
      <c r="L555" s="5">
        <v>76500.800000000003</v>
      </c>
      <c r="M555" s="5"/>
      <c r="N555"/>
      <c r="O555" s="38"/>
      <c r="P555" s="43"/>
      <c r="Q555" s="64"/>
      <c r="R555" s="8" t="str">
        <f t="shared" si="111"/>
        <v/>
      </c>
      <c r="S555" s="7" t="str">
        <f t="shared" si="112"/>
        <v/>
      </c>
      <c r="T555" s="9"/>
      <c r="U555" s="3" t="str">
        <f t="shared" si="113"/>
        <v/>
      </c>
      <c r="V555" s="3" t="str">
        <f t="shared" si="114"/>
        <v/>
      </c>
      <c r="W555" s="3" t="str">
        <f t="shared" si="115"/>
        <v/>
      </c>
      <c r="X555" s="83" t="str">
        <f t="shared" si="116"/>
        <v/>
      </c>
      <c r="Y555" s="3" t="str">
        <f t="shared" si="117"/>
        <v/>
      </c>
      <c r="Z555" s="3" t="str">
        <f t="shared" si="118"/>
        <v/>
      </c>
      <c r="AA555" s="12" t="str">
        <f t="shared" si="119"/>
        <v/>
      </c>
      <c r="AB555" s="12" t="str">
        <f t="shared" si="120"/>
        <v/>
      </c>
      <c r="AC555" s="12" t="str">
        <f t="shared" si="121"/>
        <v/>
      </c>
      <c r="AD555" t="str">
        <f t="shared" si="122"/>
        <v/>
      </c>
      <c r="AE555" t="str">
        <f t="shared" si="123"/>
        <v/>
      </c>
      <c r="AF555" t="s">
        <v>343</v>
      </c>
    </row>
    <row r="556" spans="1:32" x14ac:dyDescent="0.25">
      <c r="A556" t="s">
        <v>1</v>
      </c>
      <c r="B556" t="s">
        <v>2</v>
      </c>
      <c r="C556" t="s">
        <v>1960</v>
      </c>
      <c r="D556" t="s">
        <v>2005</v>
      </c>
      <c r="E556" t="s">
        <v>327</v>
      </c>
      <c r="F556" s="2">
        <v>44609</v>
      </c>
      <c r="G556" t="s">
        <v>328</v>
      </c>
      <c r="H556" t="s">
        <v>175</v>
      </c>
      <c r="I556" t="s">
        <v>192</v>
      </c>
      <c r="J556" s="5">
        <v>1981500</v>
      </c>
      <c r="K556" s="5">
        <v>1824000</v>
      </c>
      <c r="L556" s="5">
        <v>1981500</v>
      </c>
      <c r="M556" s="5"/>
      <c r="N556"/>
      <c r="O556" s="38"/>
      <c r="P556" s="43"/>
      <c r="Q556" s="64"/>
      <c r="R556" s="8" t="str">
        <f t="shared" si="111"/>
        <v/>
      </c>
      <c r="S556" s="7" t="str">
        <f t="shared" si="112"/>
        <v/>
      </c>
      <c r="T556" s="9"/>
      <c r="U556" s="3" t="str">
        <f t="shared" si="113"/>
        <v/>
      </c>
      <c r="V556" s="3" t="str">
        <f t="shared" si="114"/>
        <v/>
      </c>
      <c r="W556" s="3" t="str">
        <f t="shared" si="115"/>
        <v/>
      </c>
      <c r="X556" s="83" t="str">
        <f t="shared" si="116"/>
        <v/>
      </c>
      <c r="Y556" s="3" t="str">
        <f t="shared" si="117"/>
        <v/>
      </c>
      <c r="Z556" s="3" t="str">
        <f t="shared" si="118"/>
        <v/>
      </c>
      <c r="AA556" s="12" t="str">
        <f t="shared" si="119"/>
        <v/>
      </c>
      <c r="AB556" s="12" t="str">
        <f t="shared" si="120"/>
        <v/>
      </c>
      <c r="AC556" s="12" t="str">
        <f t="shared" si="121"/>
        <v/>
      </c>
      <c r="AD556" t="str">
        <f t="shared" si="122"/>
        <v/>
      </c>
      <c r="AE556" t="str">
        <f t="shared" si="123"/>
        <v/>
      </c>
      <c r="AF556" t="s">
        <v>343</v>
      </c>
    </row>
    <row r="557" spans="1:32" x14ac:dyDescent="0.25">
      <c r="A557" t="s">
        <v>1</v>
      </c>
      <c r="B557" t="s">
        <v>2</v>
      </c>
      <c r="C557" t="s">
        <v>1960</v>
      </c>
      <c r="D557" t="s">
        <v>2005</v>
      </c>
      <c r="E557" t="s">
        <v>327</v>
      </c>
      <c r="F557" s="2">
        <v>44630</v>
      </c>
      <c r="G557" t="s">
        <v>329</v>
      </c>
      <c r="H557" t="s">
        <v>175</v>
      </c>
      <c r="I557" t="s">
        <v>192</v>
      </c>
      <c r="J557" s="5">
        <v>242500</v>
      </c>
      <c r="K557" s="5">
        <v>242500</v>
      </c>
      <c r="L557" s="5">
        <v>242500</v>
      </c>
      <c r="M557" s="5"/>
      <c r="N557"/>
      <c r="O557" s="38"/>
      <c r="P557" s="43"/>
      <c r="Q557" s="64"/>
      <c r="R557" s="8" t="str">
        <f t="shared" si="111"/>
        <v/>
      </c>
      <c r="S557" s="7" t="str">
        <f t="shared" si="112"/>
        <v/>
      </c>
      <c r="T557" s="9"/>
      <c r="U557" s="3" t="str">
        <f t="shared" si="113"/>
        <v/>
      </c>
      <c r="V557" s="3" t="str">
        <f t="shared" si="114"/>
        <v/>
      </c>
      <c r="W557" s="3" t="str">
        <f t="shared" si="115"/>
        <v/>
      </c>
      <c r="X557" s="83" t="str">
        <f t="shared" si="116"/>
        <v/>
      </c>
      <c r="Y557" s="3" t="str">
        <f t="shared" si="117"/>
        <v/>
      </c>
      <c r="Z557" s="3" t="str">
        <f t="shared" si="118"/>
        <v/>
      </c>
      <c r="AA557" s="12" t="str">
        <f t="shared" si="119"/>
        <v/>
      </c>
      <c r="AB557" s="12" t="str">
        <f t="shared" si="120"/>
        <v/>
      </c>
      <c r="AC557" s="12" t="str">
        <f t="shared" si="121"/>
        <v/>
      </c>
      <c r="AD557" t="str">
        <f t="shared" si="122"/>
        <v/>
      </c>
      <c r="AE557" t="str">
        <f t="shared" si="123"/>
        <v/>
      </c>
      <c r="AF557" t="s">
        <v>343</v>
      </c>
    </row>
    <row r="558" spans="1:32" x14ac:dyDescent="0.25">
      <c r="A558" t="s">
        <v>1</v>
      </c>
      <c r="B558" t="s">
        <v>2</v>
      </c>
      <c r="C558" t="s">
        <v>1960</v>
      </c>
      <c r="D558" t="s">
        <v>2005</v>
      </c>
      <c r="E558" t="s">
        <v>327</v>
      </c>
      <c r="F558" s="2">
        <v>44656</v>
      </c>
      <c r="G558" t="s">
        <v>316</v>
      </c>
      <c r="H558" t="s">
        <v>175</v>
      </c>
      <c r="I558" t="s">
        <v>192</v>
      </c>
      <c r="J558" s="5">
        <v>271000</v>
      </c>
      <c r="K558" s="5">
        <v>271000</v>
      </c>
      <c r="L558" s="5">
        <v>271000</v>
      </c>
      <c r="M558" s="5"/>
      <c r="N558"/>
      <c r="O558" s="38"/>
      <c r="P558" s="43"/>
      <c r="Q558" s="64"/>
      <c r="R558" s="8" t="str">
        <f t="shared" si="111"/>
        <v/>
      </c>
      <c r="S558" s="7" t="str">
        <f t="shared" si="112"/>
        <v/>
      </c>
      <c r="T558" s="9"/>
      <c r="U558" s="3" t="str">
        <f t="shared" si="113"/>
        <v/>
      </c>
      <c r="V558" s="3" t="str">
        <f t="shared" si="114"/>
        <v/>
      </c>
      <c r="W558" s="3" t="str">
        <f t="shared" si="115"/>
        <v/>
      </c>
      <c r="X558" s="83" t="str">
        <f t="shared" si="116"/>
        <v/>
      </c>
      <c r="Y558" s="3" t="str">
        <f t="shared" si="117"/>
        <v/>
      </c>
      <c r="Z558" s="3" t="str">
        <f t="shared" si="118"/>
        <v/>
      </c>
      <c r="AA558" s="12" t="str">
        <f t="shared" si="119"/>
        <v/>
      </c>
      <c r="AB558" s="12" t="str">
        <f t="shared" si="120"/>
        <v/>
      </c>
      <c r="AC558" s="12" t="str">
        <f t="shared" si="121"/>
        <v/>
      </c>
      <c r="AD558" t="str">
        <f t="shared" si="122"/>
        <v/>
      </c>
      <c r="AE558" t="str">
        <f t="shared" si="123"/>
        <v/>
      </c>
      <c r="AF558" t="s">
        <v>343</v>
      </c>
    </row>
    <row r="559" spans="1:32" x14ac:dyDescent="0.25">
      <c r="A559" t="s">
        <v>1</v>
      </c>
      <c r="B559" t="s">
        <v>2</v>
      </c>
      <c r="C559" t="s">
        <v>1960</v>
      </c>
      <c r="D559" t="s">
        <v>2005</v>
      </c>
      <c r="E559" t="s">
        <v>327</v>
      </c>
      <c r="F559" s="2">
        <v>44931</v>
      </c>
      <c r="G559" t="s">
        <v>239</v>
      </c>
      <c r="H559" t="s">
        <v>177</v>
      </c>
      <c r="I559" t="s">
        <v>192</v>
      </c>
      <c r="J559" s="5">
        <v>124000</v>
      </c>
      <c r="K559" s="5">
        <v>124000</v>
      </c>
      <c r="L559" s="5">
        <v>124000</v>
      </c>
      <c r="M559" s="5"/>
      <c r="N559"/>
      <c r="O559" s="38"/>
      <c r="P559" s="43"/>
      <c r="Q559" s="64"/>
      <c r="R559" s="8" t="str">
        <f t="shared" si="111"/>
        <v/>
      </c>
      <c r="S559" s="7" t="str">
        <f t="shared" si="112"/>
        <v/>
      </c>
      <c r="T559" s="9"/>
      <c r="U559" s="3" t="str">
        <f t="shared" si="113"/>
        <v/>
      </c>
      <c r="V559" s="3" t="str">
        <f t="shared" si="114"/>
        <v/>
      </c>
      <c r="W559" s="3" t="str">
        <f t="shared" si="115"/>
        <v/>
      </c>
      <c r="X559" s="83" t="str">
        <f t="shared" si="116"/>
        <v/>
      </c>
      <c r="Y559" s="3" t="str">
        <f t="shared" si="117"/>
        <v/>
      </c>
      <c r="Z559" s="3" t="str">
        <f t="shared" si="118"/>
        <v/>
      </c>
      <c r="AA559" s="12" t="str">
        <f t="shared" si="119"/>
        <v/>
      </c>
      <c r="AB559" s="12" t="str">
        <f t="shared" si="120"/>
        <v/>
      </c>
      <c r="AC559" s="12" t="str">
        <f t="shared" si="121"/>
        <v/>
      </c>
      <c r="AD559" t="str">
        <f t="shared" si="122"/>
        <v/>
      </c>
      <c r="AE559" t="str">
        <f t="shared" si="123"/>
        <v/>
      </c>
      <c r="AF559" t="s">
        <v>343</v>
      </c>
    </row>
    <row r="560" spans="1:32" x14ac:dyDescent="0.25">
      <c r="A560" t="s">
        <v>1</v>
      </c>
      <c r="B560" t="s">
        <v>2</v>
      </c>
      <c r="C560" t="s">
        <v>1960</v>
      </c>
      <c r="D560" t="s">
        <v>2005</v>
      </c>
      <c r="E560" t="s">
        <v>327</v>
      </c>
      <c r="F560" s="2">
        <v>44936</v>
      </c>
      <c r="G560" t="s">
        <v>500</v>
      </c>
      <c r="H560" t="s">
        <v>177</v>
      </c>
      <c r="I560" t="s">
        <v>192</v>
      </c>
      <c r="J560" s="5">
        <v>236216</v>
      </c>
      <c r="K560" s="5">
        <v>236216</v>
      </c>
      <c r="L560" s="5">
        <v>236216</v>
      </c>
      <c r="M560" s="5"/>
      <c r="N560"/>
      <c r="O560" s="38"/>
      <c r="P560" s="43"/>
      <c r="Q560" s="64"/>
      <c r="R560" s="8" t="str">
        <f t="shared" si="111"/>
        <v/>
      </c>
      <c r="S560" s="7" t="str">
        <f t="shared" si="112"/>
        <v/>
      </c>
      <c r="T560" s="9"/>
      <c r="U560" s="3" t="str">
        <f t="shared" si="113"/>
        <v/>
      </c>
      <c r="V560" s="3" t="str">
        <f t="shared" si="114"/>
        <v/>
      </c>
      <c r="W560" s="3" t="str">
        <f t="shared" si="115"/>
        <v/>
      </c>
      <c r="X560" s="83" t="str">
        <f t="shared" si="116"/>
        <v/>
      </c>
      <c r="Y560" s="3" t="str">
        <f t="shared" si="117"/>
        <v/>
      </c>
      <c r="Z560" s="3" t="str">
        <f t="shared" si="118"/>
        <v/>
      </c>
      <c r="AA560" s="12" t="str">
        <f t="shared" si="119"/>
        <v/>
      </c>
      <c r="AB560" s="12" t="str">
        <f t="shared" si="120"/>
        <v/>
      </c>
      <c r="AC560" s="12" t="str">
        <f t="shared" si="121"/>
        <v/>
      </c>
      <c r="AD560" t="str">
        <f t="shared" si="122"/>
        <v/>
      </c>
      <c r="AE560" t="str">
        <f t="shared" si="123"/>
        <v/>
      </c>
      <c r="AF560" t="s">
        <v>343</v>
      </c>
    </row>
    <row r="561" spans="1:32" x14ac:dyDescent="0.25">
      <c r="A561" t="s">
        <v>1</v>
      </c>
      <c r="B561" t="s">
        <v>2</v>
      </c>
      <c r="C561" t="s">
        <v>1960</v>
      </c>
      <c r="D561" t="s">
        <v>2005</v>
      </c>
      <c r="E561" t="s">
        <v>327</v>
      </c>
      <c r="F561" s="2">
        <v>44974</v>
      </c>
      <c r="G561" t="s">
        <v>687</v>
      </c>
      <c r="H561" t="s">
        <v>179</v>
      </c>
      <c r="I561" t="s">
        <v>192</v>
      </c>
      <c r="J561" s="5">
        <v>150000</v>
      </c>
      <c r="K561" s="5">
        <v>150000</v>
      </c>
      <c r="L561" s="5">
        <v>150000</v>
      </c>
      <c r="M561" s="5"/>
      <c r="N561"/>
      <c r="O561" s="38"/>
      <c r="P561" s="43"/>
      <c r="Q561" s="64"/>
      <c r="R561" s="8" t="str">
        <f t="shared" si="111"/>
        <v/>
      </c>
      <c r="S561" s="7" t="str">
        <f t="shared" si="112"/>
        <v/>
      </c>
      <c r="T561" s="9"/>
      <c r="U561" s="3" t="str">
        <f t="shared" si="113"/>
        <v/>
      </c>
      <c r="V561" s="3" t="str">
        <f t="shared" si="114"/>
        <v/>
      </c>
      <c r="W561" s="3" t="str">
        <f t="shared" si="115"/>
        <v/>
      </c>
      <c r="X561" s="83" t="str">
        <f t="shared" si="116"/>
        <v/>
      </c>
      <c r="Y561" s="3" t="str">
        <f t="shared" si="117"/>
        <v/>
      </c>
      <c r="Z561" s="3" t="str">
        <f t="shared" si="118"/>
        <v/>
      </c>
      <c r="AA561" s="12" t="str">
        <f t="shared" si="119"/>
        <v/>
      </c>
      <c r="AB561" s="12" t="str">
        <f t="shared" si="120"/>
        <v/>
      </c>
      <c r="AC561" s="12" t="str">
        <f t="shared" si="121"/>
        <v/>
      </c>
      <c r="AD561" t="str">
        <f t="shared" si="122"/>
        <v/>
      </c>
      <c r="AE561" t="str">
        <f t="shared" si="123"/>
        <v/>
      </c>
      <c r="AF561" t="s">
        <v>343</v>
      </c>
    </row>
    <row r="562" spans="1:32" x14ac:dyDescent="0.25">
      <c r="A562" t="s">
        <v>1</v>
      </c>
      <c r="B562" t="s">
        <v>2</v>
      </c>
      <c r="C562" t="s">
        <v>1960</v>
      </c>
      <c r="D562" t="s">
        <v>2005</v>
      </c>
      <c r="E562" t="s">
        <v>327</v>
      </c>
      <c r="F562" s="2">
        <v>45288</v>
      </c>
      <c r="G562" t="s">
        <v>1143</v>
      </c>
      <c r="H562" t="s">
        <v>412</v>
      </c>
      <c r="I562" t="s">
        <v>192</v>
      </c>
      <c r="J562" s="5">
        <v>40500</v>
      </c>
      <c r="K562" s="5">
        <v>40500</v>
      </c>
      <c r="L562" s="5">
        <v>40500</v>
      </c>
      <c r="M562" s="5"/>
      <c r="N562"/>
      <c r="O562" s="38"/>
      <c r="P562" s="43"/>
      <c r="Q562" s="64"/>
      <c r="R562" s="8" t="str">
        <f t="shared" si="111"/>
        <v/>
      </c>
      <c r="S562" s="7" t="str">
        <f t="shared" si="112"/>
        <v/>
      </c>
      <c r="T562" s="9"/>
      <c r="U562" s="3" t="str">
        <f t="shared" si="113"/>
        <v/>
      </c>
      <c r="V562" s="3" t="str">
        <f t="shared" si="114"/>
        <v/>
      </c>
      <c r="W562" s="3" t="str">
        <f t="shared" si="115"/>
        <v/>
      </c>
      <c r="X562" s="83" t="str">
        <f t="shared" si="116"/>
        <v/>
      </c>
      <c r="Y562" s="3" t="str">
        <f t="shared" si="117"/>
        <v/>
      </c>
      <c r="Z562" s="3" t="str">
        <f t="shared" si="118"/>
        <v/>
      </c>
      <c r="AA562" s="12" t="str">
        <f t="shared" si="119"/>
        <v/>
      </c>
      <c r="AB562" s="12" t="str">
        <f t="shared" si="120"/>
        <v/>
      </c>
      <c r="AC562" s="12" t="str">
        <f t="shared" si="121"/>
        <v/>
      </c>
      <c r="AD562" t="str">
        <f t="shared" si="122"/>
        <v/>
      </c>
      <c r="AE562" t="str">
        <f t="shared" si="123"/>
        <v/>
      </c>
      <c r="AF562" t="s">
        <v>343</v>
      </c>
    </row>
    <row r="563" spans="1:32" x14ac:dyDescent="0.25">
      <c r="A563" t="s">
        <v>1</v>
      </c>
      <c r="B563" t="s">
        <v>2</v>
      </c>
      <c r="C563" t="s">
        <v>1960</v>
      </c>
      <c r="D563" t="s">
        <v>2006</v>
      </c>
      <c r="E563" t="s">
        <v>304</v>
      </c>
      <c r="F563" s="2">
        <v>44659</v>
      </c>
      <c r="G563" t="s">
        <v>305</v>
      </c>
      <c r="H563" t="s">
        <v>175</v>
      </c>
      <c r="I563" t="s">
        <v>192</v>
      </c>
      <c r="J563" s="5">
        <v>366406.61</v>
      </c>
      <c r="K563" s="5">
        <v>253962.51</v>
      </c>
      <c r="L563" s="5">
        <v>366406.61</v>
      </c>
      <c r="M563" s="5"/>
      <c r="N563"/>
      <c r="O563" s="38"/>
      <c r="P563" s="43"/>
      <c r="Q563" s="64"/>
      <c r="R563" s="8" t="str">
        <f t="shared" si="111"/>
        <v/>
      </c>
      <c r="S563" s="7" t="str">
        <f t="shared" si="112"/>
        <v/>
      </c>
      <c r="T563" s="9"/>
      <c r="U563" s="3" t="str">
        <f t="shared" si="113"/>
        <v/>
      </c>
      <c r="V563" s="3" t="str">
        <f t="shared" si="114"/>
        <v/>
      </c>
      <c r="W563" s="3" t="str">
        <f t="shared" si="115"/>
        <v/>
      </c>
      <c r="X563" s="83" t="str">
        <f t="shared" si="116"/>
        <v/>
      </c>
      <c r="Y563" s="3" t="str">
        <f t="shared" si="117"/>
        <v/>
      </c>
      <c r="Z563" s="3" t="str">
        <f t="shared" si="118"/>
        <v/>
      </c>
      <c r="AA563" s="12" t="str">
        <f t="shared" si="119"/>
        <v/>
      </c>
      <c r="AB563" s="12" t="str">
        <f t="shared" si="120"/>
        <v/>
      </c>
      <c r="AC563" s="12" t="str">
        <f t="shared" si="121"/>
        <v/>
      </c>
      <c r="AD563" t="str">
        <f t="shared" si="122"/>
        <v/>
      </c>
      <c r="AE563" t="str">
        <f t="shared" si="123"/>
        <v/>
      </c>
      <c r="AF563" t="s">
        <v>343</v>
      </c>
    </row>
    <row r="564" spans="1:32" x14ac:dyDescent="0.25">
      <c r="A564" t="s">
        <v>1</v>
      </c>
      <c r="B564" t="s">
        <v>2</v>
      </c>
      <c r="C564" t="s">
        <v>1960</v>
      </c>
      <c r="D564" t="s">
        <v>2006</v>
      </c>
      <c r="E564" t="s">
        <v>304</v>
      </c>
      <c r="F564" s="2">
        <v>44659</v>
      </c>
      <c r="G564" t="s">
        <v>306</v>
      </c>
      <c r="H564" t="s">
        <v>175</v>
      </c>
      <c r="I564" t="s">
        <v>192</v>
      </c>
      <c r="J564" s="5">
        <v>44970</v>
      </c>
      <c r="K564" s="5">
        <v>44970</v>
      </c>
      <c r="L564" s="5">
        <v>44970</v>
      </c>
      <c r="M564" s="5"/>
      <c r="N564"/>
      <c r="O564" s="38"/>
      <c r="P564" s="43"/>
      <c r="Q564" s="64"/>
      <c r="R564" s="8" t="str">
        <f t="shared" si="111"/>
        <v/>
      </c>
      <c r="S564" s="7" t="str">
        <f t="shared" si="112"/>
        <v/>
      </c>
      <c r="T564" s="9"/>
      <c r="U564" s="3" t="str">
        <f t="shared" si="113"/>
        <v/>
      </c>
      <c r="V564" s="3" t="str">
        <f t="shared" si="114"/>
        <v/>
      </c>
      <c r="W564" s="3" t="str">
        <f t="shared" si="115"/>
        <v/>
      </c>
      <c r="X564" s="83" t="str">
        <f t="shared" si="116"/>
        <v/>
      </c>
      <c r="Y564" s="3" t="str">
        <f t="shared" si="117"/>
        <v/>
      </c>
      <c r="Z564" s="3" t="str">
        <f t="shared" si="118"/>
        <v/>
      </c>
      <c r="AA564" s="12" t="str">
        <f t="shared" si="119"/>
        <v/>
      </c>
      <c r="AB564" s="12" t="str">
        <f t="shared" si="120"/>
        <v/>
      </c>
      <c r="AC564" s="12" t="str">
        <f t="shared" si="121"/>
        <v/>
      </c>
      <c r="AD564" t="str">
        <f t="shared" si="122"/>
        <v/>
      </c>
      <c r="AE564" t="str">
        <f t="shared" si="123"/>
        <v/>
      </c>
      <c r="AF564" t="s">
        <v>343</v>
      </c>
    </row>
    <row r="565" spans="1:32" x14ac:dyDescent="0.25">
      <c r="A565" t="s">
        <v>1</v>
      </c>
      <c r="B565" t="s">
        <v>2</v>
      </c>
      <c r="C565" t="s">
        <v>1960</v>
      </c>
      <c r="D565" t="s">
        <v>2006</v>
      </c>
      <c r="E565" t="s">
        <v>304</v>
      </c>
      <c r="F565" s="2">
        <v>44659</v>
      </c>
      <c r="G565" t="s">
        <v>212</v>
      </c>
      <c r="H565" t="s">
        <v>175</v>
      </c>
      <c r="I565" t="s">
        <v>192</v>
      </c>
      <c r="J565" s="5">
        <v>268052.24</v>
      </c>
      <c r="K565" s="5">
        <v>268052.24</v>
      </c>
      <c r="L565" s="5">
        <v>268052.24</v>
      </c>
      <c r="M565" s="5"/>
      <c r="N565"/>
      <c r="O565" s="38"/>
      <c r="P565" s="43"/>
      <c r="Q565" s="64"/>
      <c r="R565" s="8" t="str">
        <f t="shared" si="111"/>
        <v/>
      </c>
      <c r="S565" s="7" t="str">
        <f t="shared" si="112"/>
        <v/>
      </c>
      <c r="T565" s="9"/>
      <c r="U565" s="3" t="str">
        <f t="shared" si="113"/>
        <v/>
      </c>
      <c r="V565" s="3" t="str">
        <f t="shared" si="114"/>
        <v/>
      </c>
      <c r="W565" s="3" t="str">
        <f t="shared" si="115"/>
        <v/>
      </c>
      <c r="X565" s="83" t="str">
        <f t="shared" si="116"/>
        <v/>
      </c>
      <c r="Y565" s="3" t="str">
        <f t="shared" si="117"/>
        <v/>
      </c>
      <c r="Z565" s="3" t="str">
        <f t="shared" si="118"/>
        <v/>
      </c>
      <c r="AA565" s="12" t="str">
        <f t="shared" si="119"/>
        <v/>
      </c>
      <c r="AB565" s="12" t="str">
        <f t="shared" si="120"/>
        <v/>
      </c>
      <c r="AC565" s="12" t="str">
        <f t="shared" si="121"/>
        <v/>
      </c>
      <c r="AD565" t="str">
        <f t="shared" si="122"/>
        <v/>
      </c>
      <c r="AE565" t="str">
        <f t="shared" si="123"/>
        <v/>
      </c>
      <c r="AF565" t="s">
        <v>343</v>
      </c>
    </row>
    <row r="566" spans="1:32" x14ac:dyDescent="0.25">
      <c r="A566" t="s">
        <v>1</v>
      </c>
      <c r="B566" t="s">
        <v>2</v>
      </c>
      <c r="C566" t="s">
        <v>1960</v>
      </c>
      <c r="D566" t="s">
        <v>2006</v>
      </c>
      <c r="E566" t="s">
        <v>304</v>
      </c>
      <c r="F566" s="2">
        <v>44673</v>
      </c>
      <c r="G566" t="s">
        <v>307</v>
      </c>
      <c r="H566" t="s">
        <v>175</v>
      </c>
      <c r="I566" t="s">
        <v>192</v>
      </c>
      <c r="J566" s="5">
        <v>503965.63</v>
      </c>
      <c r="K566" s="5">
        <v>503965.63</v>
      </c>
      <c r="L566" s="5">
        <v>503965.63</v>
      </c>
      <c r="M566" s="5"/>
      <c r="N566"/>
      <c r="O566" s="38"/>
      <c r="P566" s="43"/>
      <c r="Q566" s="64"/>
      <c r="R566" s="8" t="str">
        <f t="shared" si="111"/>
        <v/>
      </c>
      <c r="S566" s="7" t="str">
        <f t="shared" si="112"/>
        <v/>
      </c>
      <c r="T566" s="9"/>
      <c r="U566" s="3" t="str">
        <f t="shared" si="113"/>
        <v/>
      </c>
      <c r="V566" s="3" t="str">
        <f t="shared" si="114"/>
        <v/>
      </c>
      <c r="W566" s="3" t="str">
        <f t="shared" si="115"/>
        <v/>
      </c>
      <c r="X566" s="83" t="str">
        <f t="shared" si="116"/>
        <v/>
      </c>
      <c r="Y566" s="3" t="str">
        <f t="shared" si="117"/>
        <v/>
      </c>
      <c r="Z566" s="3" t="str">
        <f t="shared" si="118"/>
        <v/>
      </c>
      <c r="AA566" s="12" t="str">
        <f t="shared" si="119"/>
        <v/>
      </c>
      <c r="AB566" s="12" t="str">
        <f t="shared" si="120"/>
        <v/>
      </c>
      <c r="AC566" s="12" t="str">
        <f t="shared" si="121"/>
        <v/>
      </c>
      <c r="AD566" t="str">
        <f t="shared" si="122"/>
        <v/>
      </c>
      <c r="AE566" t="str">
        <f t="shared" si="123"/>
        <v/>
      </c>
      <c r="AF566" t="s">
        <v>343</v>
      </c>
    </row>
    <row r="567" spans="1:32" x14ac:dyDescent="0.25">
      <c r="A567" t="s">
        <v>1</v>
      </c>
      <c r="B567" t="s">
        <v>2</v>
      </c>
      <c r="C567" t="s">
        <v>1960</v>
      </c>
      <c r="D567" t="s">
        <v>2006</v>
      </c>
      <c r="E567" t="s">
        <v>304</v>
      </c>
      <c r="F567" s="2">
        <v>44673</v>
      </c>
      <c r="G567" t="s">
        <v>213</v>
      </c>
      <c r="H567" t="s">
        <v>175</v>
      </c>
      <c r="I567" t="s">
        <v>192</v>
      </c>
      <c r="J567" s="5">
        <v>293994.7</v>
      </c>
      <c r="K567" s="5">
        <v>293994.7</v>
      </c>
      <c r="L567" s="5">
        <v>293994.7</v>
      </c>
      <c r="M567" s="5"/>
      <c r="N567"/>
      <c r="O567" s="38"/>
      <c r="P567" s="43"/>
      <c r="Q567" s="64"/>
      <c r="R567" s="8" t="str">
        <f t="shared" si="111"/>
        <v/>
      </c>
      <c r="S567" s="7" t="str">
        <f t="shared" si="112"/>
        <v/>
      </c>
      <c r="T567" s="9"/>
      <c r="U567" s="3" t="str">
        <f t="shared" si="113"/>
        <v/>
      </c>
      <c r="V567" s="3" t="str">
        <f t="shared" si="114"/>
        <v/>
      </c>
      <c r="W567" s="3" t="str">
        <f t="shared" si="115"/>
        <v/>
      </c>
      <c r="X567" s="83" t="str">
        <f t="shared" si="116"/>
        <v/>
      </c>
      <c r="Y567" s="3" t="str">
        <f t="shared" si="117"/>
        <v/>
      </c>
      <c r="Z567" s="3" t="str">
        <f t="shared" si="118"/>
        <v/>
      </c>
      <c r="AA567" s="12" t="str">
        <f t="shared" si="119"/>
        <v/>
      </c>
      <c r="AB567" s="12" t="str">
        <f t="shared" si="120"/>
        <v/>
      </c>
      <c r="AC567" s="12" t="str">
        <f t="shared" si="121"/>
        <v/>
      </c>
      <c r="AD567" t="str">
        <f t="shared" si="122"/>
        <v/>
      </c>
      <c r="AE567" t="str">
        <f t="shared" si="123"/>
        <v/>
      </c>
      <c r="AF567" t="s">
        <v>343</v>
      </c>
    </row>
    <row r="568" spans="1:32" x14ac:dyDescent="0.25">
      <c r="A568" t="s">
        <v>1</v>
      </c>
      <c r="B568" t="s">
        <v>2</v>
      </c>
      <c r="C568" t="s">
        <v>1960</v>
      </c>
      <c r="D568" t="s">
        <v>2006</v>
      </c>
      <c r="E568" t="s">
        <v>304</v>
      </c>
      <c r="F568" s="2">
        <v>44725</v>
      </c>
      <c r="G568" t="s">
        <v>308</v>
      </c>
      <c r="H568" t="s">
        <v>175</v>
      </c>
      <c r="I568" t="s">
        <v>192</v>
      </c>
      <c r="J568" s="5">
        <v>9013.82</v>
      </c>
      <c r="K568" s="5">
        <v>9013.82</v>
      </c>
      <c r="L568" s="5">
        <v>9013.82</v>
      </c>
      <c r="M568" s="5"/>
      <c r="N568"/>
      <c r="O568" s="38"/>
      <c r="P568" s="43"/>
      <c r="Q568" s="64"/>
      <c r="R568" s="8" t="str">
        <f t="shared" si="111"/>
        <v/>
      </c>
      <c r="S568" s="7" t="str">
        <f t="shared" si="112"/>
        <v/>
      </c>
      <c r="T568" s="9"/>
      <c r="U568" s="3" t="str">
        <f t="shared" si="113"/>
        <v/>
      </c>
      <c r="V568" s="3" t="str">
        <f t="shared" si="114"/>
        <v/>
      </c>
      <c r="W568" s="3" t="str">
        <f t="shared" si="115"/>
        <v/>
      </c>
      <c r="X568" s="83" t="str">
        <f t="shared" si="116"/>
        <v/>
      </c>
      <c r="Y568" s="3" t="str">
        <f t="shared" si="117"/>
        <v/>
      </c>
      <c r="Z568" s="3" t="str">
        <f t="shared" si="118"/>
        <v/>
      </c>
      <c r="AA568" s="12" t="str">
        <f t="shared" si="119"/>
        <v/>
      </c>
      <c r="AB568" s="12" t="str">
        <f t="shared" si="120"/>
        <v/>
      </c>
      <c r="AC568" s="12" t="str">
        <f t="shared" si="121"/>
        <v/>
      </c>
      <c r="AD568" t="str">
        <f t="shared" si="122"/>
        <v/>
      </c>
      <c r="AE568" t="str">
        <f t="shared" si="123"/>
        <v/>
      </c>
      <c r="AF568" t="s">
        <v>343</v>
      </c>
    </row>
    <row r="569" spans="1:32" x14ac:dyDescent="0.25">
      <c r="A569" t="s">
        <v>1</v>
      </c>
      <c r="B569" t="s">
        <v>2</v>
      </c>
      <c r="C569" t="s">
        <v>1960</v>
      </c>
      <c r="D569" t="s">
        <v>2007</v>
      </c>
      <c r="E569" t="s">
        <v>309</v>
      </c>
      <c r="F569" s="2">
        <v>44634</v>
      </c>
      <c r="G569" t="s">
        <v>310</v>
      </c>
      <c r="H569" t="s">
        <v>175</v>
      </c>
      <c r="I569" t="s">
        <v>192</v>
      </c>
      <c r="J569" s="5">
        <v>176991.5</v>
      </c>
      <c r="K569" s="5">
        <v>176991.5</v>
      </c>
      <c r="L569" s="5">
        <v>176991.5</v>
      </c>
      <c r="M569" s="5"/>
      <c r="N569"/>
      <c r="O569" s="38"/>
      <c r="P569" s="43"/>
      <c r="Q569" s="64"/>
      <c r="R569" s="8" t="str">
        <f t="shared" si="111"/>
        <v/>
      </c>
      <c r="S569" s="7" t="str">
        <f t="shared" si="112"/>
        <v/>
      </c>
      <c r="T569" s="9"/>
      <c r="U569" s="3" t="str">
        <f t="shared" si="113"/>
        <v/>
      </c>
      <c r="V569" s="3" t="str">
        <f t="shared" si="114"/>
        <v/>
      </c>
      <c r="W569" s="3" t="str">
        <f t="shared" si="115"/>
        <v/>
      </c>
      <c r="X569" s="83" t="str">
        <f t="shared" si="116"/>
        <v/>
      </c>
      <c r="Y569" s="3" t="str">
        <f t="shared" si="117"/>
        <v/>
      </c>
      <c r="Z569" s="3" t="str">
        <f t="shared" si="118"/>
        <v/>
      </c>
      <c r="AA569" s="12" t="str">
        <f t="shared" si="119"/>
        <v/>
      </c>
      <c r="AB569" s="12" t="str">
        <f t="shared" si="120"/>
        <v/>
      </c>
      <c r="AC569" s="12" t="str">
        <f t="shared" si="121"/>
        <v/>
      </c>
      <c r="AD569" t="str">
        <f t="shared" si="122"/>
        <v/>
      </c>
      <c r="AE569" t="str">
        <f t="shared" si="123"/>
        <v/>
      </c>
      <c r="AF569" t="s">
        <v>343</v>
      </c>
    </row>
    <row r="570" spans="1:32" x14ac:dyDescent="0.25">
      <c r="A570" t="s">
        <v>1</v>
      </c>
      <c r="B570" t="s">
        <v>2</v>
      </c>
      <c r="C570" t="s">
        <v>1960</v>
      </c>
      <c r="D570" t="s">
        <v>2007</v>
      </c>
      <c r="E570" t="s">
        <v>309</v>
      </c>
      <c r="F570" s="2">
        <v>44634</v>
      </c>
      <c r="G570" t="s">
        <v>311</v>
      </c>
      <c r="H570" t="s">
        <v>175</v>
      </c>
      <c r="I570" t="s">
        <v>192</v>
      </c>
      <c r="J570" s="5">
        <v>650442.5</v>
      </c>
      <c r="K570" s="5">
        <v>416953.77</v>
      </c>
      <c r="L570" s="5">
        <v>650442.5</v>
      </c>
      <c r="M570" s="5"/>
      <c r="N570"/>
      <c r="O570" s="38"/>
      <c r="P570" s="43"/>
      <c r="Q570" s="64"/>
      <c r="R570" s="8" t="str">
        <f t="shared" si="111"/>
        <v/>
      </c>
      <c r="S570" s="7" t="str">
        <f t="shared" si="112"/>
        <v/>
      </c>
      <c r="T570" s="9"/>
      <c r="U570" s="3" t="str">
        <f t="shared" si="113"/>
        <v/>
      </c>
      <c r="V570" s="3" t="str">
        <f t="shared" si="114"/>
        <v/>
      </c>
      <c r="W570" s="3" t="str">
        <f t="shared" si="115"/>
        <v/>
      </c>
      <c r="X570" s="83" t="str">
        <f t="shared" si="116"/>
        <v/>
      </c>
      <c r="Y570" s="3" t="str">
        <f t="shared" si="117"/>
        <v/>
      </c>
      <c r="Z570" s="3" t="str">
        <f t="shared" si="118"/>
        <v/>
      </c>
      <c r="AA570" s="12" t="str">
        <f t="shared" si="119"/>
        <v/>
      </c>
      <c r="AB570" s="12" t="str">
        <f t="shared" si="120"/>
        <v/>
      </c>
      <c r="AC570" s="12" t="str">
        <f t="shared" si="121"/>
        <v/>
      </c>
      <c r="AD570" t="str">
        <f t="shared" si="122"/>
        <v/>
      </c>
      <c r="AE570" t="str">
        <f t="shared" si="123"/>
        <v/>
      </c>
      <c r="AF570" t="s">
        <v>343</v>
      </c>
    </row>
    <row r="571" spans="1:32" x14ac:dyDescent="0.25">
      <c r="A571" t="s">
        <v>1</v>
      </c>
      <c r="B571" t="s">
        <v>2</v>
      </c>
      <c r="C571" t="s">
        <v>1960</v>
      </c>
      <c r="D571" t="s">
        <v>2007</v>
      </c>
      <c r="E571" t="s">
        <v>309</v>
      </c>
      <c r="F571" s="2">
        <v>44641</v>
      </c>
      <c r="G571" t="s">
        <v>312</v>
      </c>
      <c r="H571" t="s">
        <v>175</v>
      </c>
      <c r="I571" t="s">
        <v>192</v>
      </c>
      <c r="J571" s="5">
        <v>360000</v>
      </c>
      <c r="K571" s="5">
        <v>360000</v>
      </c>
      <c r="L571" s="5">
        <v>360000</v>
      </c>
      <c r="M571" s="5"/>
      <c r="N571"/>
      <c r="O571" s="38"/>
      <c r="P571" s="43"/>
      <c r="Q571" s="64"/>
      <c r="R571" s="8" t="str">
        <f t="shared" si="111"/>
        <v/>
      </c>
      <c r="S571" s="7" t="str">
        <f t="shared" si="112"/>
        <v/>
      </c>
      <c r="T571" s="9"/>
      <c r="U571" s="3" t="str">
        <f t="shared" si="113"/>
        <v/>
      </c>
      <c r="V571" s="3" t="str">
        <f t="shared" si="114"/>
        <v/>
      </c>
      <c r="W571" s="3" t="str">
        <f t="shared" si="115"/>
        <v/>
      </c>
      <c r="X571" s="83" t="str">
        <f t="shared" si="116"/>
        <v/>
      </c>
      <c r="Y571" s="3" t="str">
        <f t="shared" si="117"/>
        <v/>
      </c>
      <c r="Z571" s="3" t="str">
        <f t="shared" si="118"/>
        <v/>
      </c>
      <c r="AA571" s="12" t="str">
        <f t="shared" si="119"/>
        <v/>
      </c>
      <c r="AB571" s="12" t="str">
        <f t="shared" si="120"/>
        <v/>
      </c>
      <c r="AC571" s="12" t="str">
        <f t="shared" si="121"/>
        <v/>
      </c>
      <c r="AD571" t="str">
        <f t="shared" si="122"/>
        <v/>
      </c>
      <c r="AE571" t="str">
        <f t="shared" si="123"/>
        <v/>
      </c>
      <c r="AF571" t="s">
        <v>343</v>
      </c>
    </row>
    <row r="572" spans="1:32" x14ac:dyDescent="0.25">
      <c r="A572" t="s">
        <v>1</v>
      </c>
      <c r="B572" t="s">
        <v>2</v>
      </c>
      <c r="C572" t="s">
        <v>1960</v>
      </c>
      <c r="D572" t="s">
        <v>2007</v>
      </c>
      <c r="E572" t="s">
        <v>309</v>
      </c>
      <c r="F572" s="2">
        <v>44641</v>
      </c>
      <c r="G572" t="s">
        <v>313</v>
      </c>
      <c r="H572" t="s">
        <v>175</v>
      </c>
      <c r="I572" t="s">
        <v>192</v>
      </c>
      <c r="J572" s="5">
        <v>783186</v>
      </c>
      <c r="K572" s="5">
        <v>783186</v>
      </c>
      <c r="L572" s="5">
        <v>783186</v>
      </c>
      <c r="M572" s="5"/>
      <c r="N572"/>
      <c r="O572" s="38"/>
      <c r="P572" s="43"/>
      <c r="Q572" s="64"/>
      <c r="R572" s="8" t="str">
        <f t="shared" si="111"/>
        <v/>
      </c>
      <c r="S572" s="7" t="str">
        <f t="shared" si="112"/>
        <v/>
      </c>
      <c r="T572" s="9"/>
      <c r="U572" s="3" t="str">
        <f t="shared" si="113"/>
        <v/>
      </c>
      <c r="V572" s="3" t="str">
        <f t="shared" si="114"/>
        <v/>
      </c>
      <c r="W572" s="3" t="str">
        <f t="shared" si="115"/>
        <v/>
      </c>
      <c r="X572" s="83" t="str">
        <f t="shared" si="116"/>
        <v/>
      </c>
      <c r="Y572" s="3" t="str">
        <f t="shared" si="117"/>
        <v/>
      </c>
      <c r="Z572" s="3" t="str">
        <f t="shared" si="118"/>
        <v/>
      </c>
      <c r="AA572" s="12" t="str">
        <f t="shared" si="119"/>
        <v/>
      </c>
      <c r="AB572" s="12" t="str">
        <f t="shared" si="120"/>
        <v/>
      </c>
      <c r="AC572" s="12" t="str">
        <f t="shared" si="121"/>
        <v/>
      </c>
      <c r="AD572" t="str">
        <f t="shared" si="122"/>
        <v/>
      </c>
      <c r="AE572" t="str">
        <f t="shared" si="123"/>
        <v/>
      </c>
      <c r="AF572" t="s">
        <v>343</v>
      </c>
    </row>
    <row r="573" spans="1:32" x14ac:dyDescent="0.25">
      <c r="A573" t="s">
        <v>1</v>
      </c>
      <c r="B573" t="s">
        <v>2</v>
      </c>
      <c r="C573" t="s">
        <v>1960</v>
      </c>
      <c r="D573" t="s">
        <v>2007</v>
      </c>
      <c r="E573" t="s">
        <v>309</v>
      </c>
      <c r="F573" s="2">
        <v>44649</v>
      </c>
      <c r="G573" t="s">
        <v>314</v>
      </c>
      <c r="H573" t="s">
        <v>175</v>
      </c>
      <c r="I573" t="s">
        <v>192</v>
      </c>
      <c r="J573" s="5">
        <v>115044</v>
      </c>
      <c r="K573" s="5">
        <v>115044</v>
      </c>
      <c r="L573" s="5">
        <v>115044</v>
      </c>
      <c r="M573" s="5"/>
      <c r="N573"/>
      <c r="O573" s="38"/>
      <c r="P573" s="43"/>
      <c r="Q573" s="64"/>
      <c r="R573" s="8" t="str">
        <f t="shared" si="111"/>
        <v/>
      </c>
      <c r="S573" s="7" t="str">
        <f t="shared" si="112"/>
        <v/>
      </c>
      <c r="T573" s="9"/>
      <c r="U573" s="3" t="str">
        <f t="shared" si="113"/>
        <v/>
      </c>
      <c r="V573" s="3" t="str">
        <f t="shared" si="114"/>
        <v/>
      </c>
      <c r="W573" s="3" t="str">
        <f t="shared" si="115"/>
        <v/>
      </c>
      <c r="X573" s="83" t="str">
        <f t="shared" si="116"/>
        <v/>
      </c>
      <c r="Y573" s="3" t="str">
        <f t="shared" si="117"/>
        <v/>
      </c>
      <c r="Z573" s="3" t="str">
        <f t="shared" si="118"/>
        <v/>
      </c>
      <c r="AA573" s="12" t="str">
        <f t="shared" si="119"/>
        <v/>
      </c>
      <c r="AB573" s="12" t="str">
        <f t="shared" si="120"/>
        <v/>
      </c>
      <c r="AC573" s="12" t="str">
        <f t="shared" si="121"/>
        <v/>
      </c>
      <c r="AD573" t="str">
        <f t="shared" si="122"/>
        <v/>
      </c>
      <c r="AE573" t="str">
        <f t="shared" si="123"/>
        <v/>
      </c>
      <c r="AF573" t="s">
        <v>343</v>
      </c>
    </row>
    <row r="574" spans="1:32" x14ac:dyDescent="0.25">
      <c r="A574" t="s">
        <v>1</v>
      </c>
      <c r="B574" t="s">
        <v>2</v>
      </c>
      <c r="C574" t="s">
        <v>1960</v>
      </c>
      <c r="D574" t="s">
        <v>2007</v>
      </c>
      <c r="E574" t="s">
        <v>309</v>
      </c>
      <c r="F574" s="2">
        <v>44649</v>
      </c>
      <c r="G574" t="s">
        <v>296</v>
      </c>
      <c r="H574" t="s">
        <v>175</v>
      </c>
      <c r="I574" t="s">
        <v>192</v>
      </c>
      <c r="J574" s="5">
        <v>469027</v>
      </c>
      <c r="K574" s="5">
        <v>469027</v>
      </c>
      <c r="L574" s="5">
        <v>469027</v>
      </c>
      <c r="M574" s="5"/>
      <c r="N574"/>
      <c r="O574" s="38"/>
      <c r="P574" s="43"/>
      <c r="Q574" s="64"/>
      <c r="R574" s="8" t="str">
        <f t="shared" si="111"/>
        <v/>
      </c>
      <c r="S574" s="7" t="str">
        <f t="shared" si="112"/>
        <v/>
      </c>
      <c r="T574" s="9"/>
      <c r="U574" s="3" t="str">
        <f t="shared" si="113"/>
        <v/>
      </c>
      <c r="V574" s="3" t="str">
        <f t="shared" si="114"/>
        <v/>
      </c>
      <c r="W574" s="3" t="str">
        <f t="shared" si="115"/>
        <v/>
      </c>
      <c r="X574" s="83" t="str">
        <f t="shared" si="116"/>
        <v/>
      </c>
      <c r="Y574" s="3" t="str">
        <f t="shared" si="117"/>
        <v/>
      </c>
      <c r="Z574" s="3" t="str">
        <f t="shared" si="118"/>
        <v/>
      </c>
      <c r="AA574" s="12" t="str">
        <f t="shared" si="119"/>
        <v/>
      </c>
      <c r="AB574" s="12" t="str">
        <f t="shared" si="120"/>
        <v/>
      </c>
      <c r="AC574" s="12" t="str">
        <f t="shared" si="121"/>
        <v/>
      </c>
      <c r="AD574" t="str">
        <f t="shared" si="122"/>
        <v/>
      </c>
      <c r="AE574" t="str">
        <f t="shared" si="123"/>
        <v/>
      </c>
      <c r="AF574" t="s">
        <v>343</v>
      </c>
    </row>
    <row r="575" spans="1:32" x14ac:dyDescent="0.25">
      <c r="A575" t="s">
        <v>1</v>
      </c>
      <c r="B575" t="s">
        <v>2</v>
      </c>
      <c r="C575" t="s">
        <v>1960</v>
      </c>
      <c r="D575" t="s">
        <v>2007</v>
      </c>
      <c r="E575" t="s">
        <v>309</v>
      </c>
      <c r="F575" s="2">
        <v>44649</v>
      </c>
      <c r="G575" t="s">
        <v>315</v>
      </c>
      <c r="H575" t="s">
        <v>175</v>
      </c>
      <c r="I575" t="s">
        <v>192</v>
      </c>
      <c r="J575" s="5">
        <v>353983</v>
      </c>
      <c r="K575" s="5">
        <v>353983</v>
      </c>
      <c r="L575" s="5">
        <v>353983</v>
      </c>
      <c r="M575" s="5"/>
      <c r="N575"/>
      <c r="O575" s="38"/>
      <c r="P575" s="43"/>
      <c r="Q575" s="64"/>
      <c r="R575" s="8" t="str">
        <f t="shared" si="111"/>
        <v/>
      </c>
      <c r="S575" s="7" t="str">
        <f t="shared" si="112"/>
        <v/>
      </c>
      <c r="T575" s="9"/>
      <c r="U575" s="3" t="str">
        <f t="shared" si="113"/>
        <v/>
      </c>
      <c r="V575" s="3" t="str">
        <f t="shared" si="114"/>
        <v/>
      </c>
      <c r="W575" s="3" t="str">
        <f t="shared" si="115"/>
        <v/>
      </c>
      <c r="X575" s="83" t="str">
        <f t="shared" si="116"/>
        <v/>
      </c>
      <c r="Y575" s="3" t="str">
        <f t="shared" si="117"/>
        <v/>
      </c>
      <c r="Z575" s="3" t="str">
        <f t="shared" si="118"/>
        <v/>
      </c>
      <c r="AA575" s="12" t="str">
        <f t="shared" si="119"/>
        <v/>
      </c>
      <c r="AB575" s="12" t="str">
        <f t="shared" si="120"/>
        <v/>
      </c>
      <c r="AC575" s="12" t="str">
        <f t="shared" si="121"/>
        <v/>
      </c>
      <c r="AD575" t="str">
        <f t="shared" si="122"/>
        <v/>
      </c>
      <c r="AE575" t="str">
        <f t="shared" si="123"/>
        <v/>
      </c>
      <c r="AF575" t="s">
        <v>343</v>
      </c>
    </row>
    <row r="576" spans="1:32" x14ac:dyDescent="0.25">
      <c r="A576" t="s">
        <v>1</v>
      </c>
      <c r="B576" t="s">
        <v>2</v>
      </c>
      <c r="C576" t="s">
        <v>1960</v>
      </c>
      <c r="D576" t="s">
        <v>2007</v>
      </c>
      <c r="E576" t="s">
        <v>309</v>
      </c>
      <c r="F576" s="2">
        <v>44649</v>
      </c>
      <c r="G576" t="s">
        <v>297</v>
      </c>
      <c r="H576" t="s">
        <v>175</v>
      </c>
      <c r="I576" t="s">
        <v>192</v>
      </c>
      <c r="J576" s="5">
        <v>1079646.5</v>
      </c>
      <c r="K576" s="5">
        <v>1079646.5</v>
      </c>
      <c r="L576" s="5">
        <v>1079646.5</v>
      </c>
      <c r="M576" s="5"/>
      <c r="N576"/>
      <c r="O576" s="38"/>
      <c r="P576" s="43"/>
      <c r="Q576" s="64"/>
      <c r="R576" s="8" t="str">
        <f t="shared" si="111"/>
        <v/>
      </c>
      <c r="S576" s="7" t="str">
        <f t="shared" si="112"/>
        <v/>
      </c>
      <c r="T576" s="9"/>
      <c r="U576" s="3" t="str">
        <f t="shared" si="113"/>
        <v/>
      </c>
      <c r="V576" s="3" t="str">
        <f t="shared" si="114"/>
        <v/>
      </c>
      <c r="W576" s="3" t="str">
        <f t="shared" si="115"/>
        <v/>
      </c>
      <c r="X576" s="83" t="str">
        <f t="shared" si="116"/>
        <v/>
      </c>
      <c r="Y576" s="3" t="str">
        <f t="shared" si="117"/>
        <v/>
      </c>
      <c r="Z576" s="3" t="str">
        <f t="shared" si="118"/>
        <v/>
      </c>
      <c r="AA576" s="12" t="str">
        <f t="shared" si="119"/>
        <v/>
      </c>
      <c r="AB576" s="12" t="str">
        <f t="shared" si="120"/>
        <v/>
      </c>
      <c r="AC576" s="12" t="str">
        <f t="shared" si="121"/>
        <v/>
      </c>
      <c r="AD576" t="str">
        <f t="shared" si="122"/>
        <v/>
      </c>
      <c r="AE576" t="str">
        <f t="shared" si="123"/>
        <v/>
      </c>
      <c r="AF576" t="s">
        <v>343</v>
      </c>
    </row>
    <row r="577" spans="1:32" x14ac:dyDescent="0.25">
      <c r="A577" t="s">
        <v>1</v>
      </c>
      <c r="B577" t="s">
        <v>2</v>
      </c>
      <c r="C577" t="s">
        <v>1960</v>
      </c>
      <c r="D577" t="s">
        <v>2007</v>
      </c>
      <c r="E577" t="s">
        <v>309</v>
      </c>
      <c r="F577" s="2">
        <v>44650</v>
      </c>
      <c r="G577" t="s">
        <v>210</v>
      </c>
      <c r="H577" t="s">
        <v>175</v>
      </c>
      <c r="I577" t="s">
        <v>192</v>
      </c>
      <c r="J577" s="5">
        <v>256637.17</v>
      </c>
      <c r="K577" s="5">
        <v>256637.17</v>
      </c>
      <c r="L577" s="5">
        <v>256637.17</v>
      </c>
      <c r="M577" s="5"/>
      <c r="N577"/>
      <c r="O577" s="38"/>
      <c r="P577" s="43"/>
      <c r="Q577" s="64"/>
      <c r="R577" s="8" t="str">
        <f t="shared" si="111"/>
        <v/>
      </c>
      <c r="S577" s="7" t="str">
        <f t="shared" si="112"/>
        <v/>
      </c>
      <c r="T577" s="9"/>
      <c r="U577" s="3" t="str">
        <f t="shared" si="113"/>
        <v/>
      </c>
      <c r="V577" s="3" t="str">
        <f t="shared" si="114"/>
        <v/>
      </c>
      <c r="W577" s="3" t="str">
        <f t="shared" si="115"/>
        <v/>
      </c>
      <c r="X577" s="83" t="str">
        <f t="shared" si="116"/>
        <v/>
      </c>
      <c r="Y577" s="3" t="str">
        <f t="shared" si="117"/>
        <v/>
      </c>
      <c r="Z577" s="3" t="str">
        <f t="shared" si="118"/>
        <v/>
      </c>
      <c r="AA577" s="12" t="str">
        <f t="shared" si="119"/>
        <v/>
      </c>
      <c r="AB577" s="12" t="str">
        <f t="shared" si="120"/>
        <v/>
      </c>
      <c r="AC577" s="12" t="str">
        <f t="shared" si="121"/>
        <v/>
      </c>
      <c r="AD577" t="str">
        <f t="shared" si="122"/>
        <v/>
      </c>
      <c r="AE577" t="str">
        <f t="shared" si="123"/>
        <v/>
      </c>
      <c r="AF577" t="s">
        <v>343</v>
      </c>
    </row>
    <row r="578" spans="1:32" x14ac:dyDescent="0.25">
      <c r="A578" t="s">
        <v>1</v>
      </c>
      <c r="B578" t="s">
        <v>2</v>
      </c>
      <c r="C578" t="s">
        <v>1960</v>
      </c>
      <c r="D578" t="s">
        <v>2007</v>
      </c>
      <c r="E578" t="s">
        <v>309</v>
      </c>
      <c r="F578" s="2">
        <v>44656</v>
      </c>
      <c r="G578" t="s">
        <v>316</v>
      </c>
      <c r="H578" t="s">
        <v>175</v>
      </c>
      <c r="I578" t="s">
        <v>192</v>
      </c>
      <c r="J578" s="5">
        <v>265486.71999999997</v>
      </c>
      <c r="K578" s="5">
        <v>265486.71999999997</v>
      </c>
      <c r="L578" s="5">
        <v>265486.71999999997</v>
      </c>
      <c r="M578" s="5"/>
      <c r="N578"/>
      <c r="O578" s="38"/>
      <c r="P578" s="43"/>
      <c r="Q578" s="64"/>
      <c r="R578" s="8" t="str">
        <f t="shared" si="111"/>
        <v/>
      </c>
      <c r="S578" s="7" t="str">
        <f t="shared" si="112"/>
        <v/>
      </c>
      <c r="T578" s="9"/>
      <c r="U578" s="3" t="str">
        <f t="shared" si="113"/>
        <v/>
      </c>
      <c r="V578" s="3" t="str">
        <f t="shared" si="114"/>
        <v/>
      </c>
      <c r="W578" s="3" t="str">
        <f t="shared" si="115"/>
        <v/>
      </c>
      <c r="X578" s="83" t="str">
        <f t="shared" si="116"/>
        <v/>
      </c>
      <c r="Y578" s="3" t="str">
        <f t="shared" si="117"/>
        <v/>
      </c>
      <c r="Z578" s="3" t="str">
        <f t="shared" si="118"/>
        <v/>
      </c>
      <c r="AA578" s="12" t="str">
        <f t="shared" si="119"/>
        <v/>
      </c>
      <c r="AB578" s="12" t="str">
        <f t="shared" si="120"/>
        <v/>
      </c>
      <c r="AC578" s="12" t="str">
        <f t="shared" si="121"/>
        <v/>
      </c>
      <c r="AD578" t="str">
        <f t="shared" si="122"/>
        <v/>
      </c>
      <c r="AE578" t="str">
        <f t="shared" si="123"/>
        <v/>
      </c>
      <c r="AF578" t="s">
        <v>343</v>
      </c>
    </row>
    <row r="579" spans="1:32" x14ac:dyDescent="0.25">
      <c r="A579" t="s">
        <v>1</v>
      </c>
      <c r="B579" t="s">
        <v>2</v>
      </c>
      <c r="C579" t="s">
        <v>1960</v>
      </c>
      <c r="D579" t="s">
        <v>2007</v>
      </c>
      <c r="E579" t="s">
        <v>309</v>
      </c>
      <c r="F579" s="2">
        <v>44656</v>
      </c>
      <c r="G579" t="s">
        <v>317</v>
      </c>
      <c r="H579" t="s">
        <v>175</v>
      </c>
      <c r="I579" t="s">
        <v>192</v>
      </c>
      <c r="J579" s="5">
        <v>265486.71999999997</v>
      </c>
      <c r="K579" s="5">
        <v>265486.71999999997</v>
      </c>
      <c r="L579" s="5">
        <v>265486.71999999997</v>
      </c>
      <c r="M579" s="5"/>
      <c r="N579"/>
      <c r="O579" s="38"/>
      <c r="P579" s="43"/>
      <c r="Q579" s="64"/>
      <c r="R579" s="8" t="str">
        <f t="shared" si="111"/>
        <v/>
      </c>
      <c r="S579" s="7" t="str">
        <f t="shared" si="112"/>
        <v/>
      </c>
      <c r="T579" s="9"/>
      <c r="U579" s="3" t="str">
        <f t="shared" si="113"/>
        <v/>
      </c>
      <c r="V579" s="3" t="str">
        <f t="shared" si="114"/>
        <v/>
      </c>
      <c r="W579" s="3" t="str">
        <f t="shared" si="115"/>
        <v/>
      </c>
      <c r="X579" s="83" t="str">
        <f t="shared" si="116"/>
        <v/>
      </c>
      <c r="Y579" s="3" t="str">
        <f t="shared" si="117"/>
        <v/>
      </c>
      <c r="Z579" s="3" t="str">
        <f t="shared" si="118"/>
        <v/>
      </c>
      <c r="AA579" s="12" t="str">
        <f t="shared" si="119"/>
        <v/>
      </c>
      <c r="AB579" s="12" t="str">
        <f t="shared" si="120"/>
        <v/>
      </c>
      <c r="AC579" s="12" t="str">
        <f t="shared" si="121"/>
        <v/>
      </c>
      <c r="AD579" t="str">
        <f t="shared" si="122"/>
        <v/>
      </c>
      <c r="AE579" t="str">
        <f t="shared" si="123"/>
        <v/>
      </c>
      <c r="AF579" t="s">
        <v>343</v>
      </c>
    </row>
    <row r="580" spans="1:32" x14ac:dyDescent="0.25">
      <c r="A580" t="s">
        <v>1</v>
      </c>
      <c r="B580" t="s">
        <v>2</v>
      </c>
      <c r="C580" t="s">
        <v>1960</v>
      </c>
      <c r="D580" t="s">
        <v>2007</v>
      </c>
      <c r="E580" t="s">
        <v>309</v>
      </c>
      <c r="F580" s="2">
        <v>44663</v>
      </c>
      <c r="G580" t="s">
        <v>318</v>
      </c>
      <c r="H580" t="s">
        <v>175</v>
      </c>
      <c r="I580" t="s">
        <v>192</v>
      </c>
      <c r="J580" s="5">
        <v>787611</v>
      </c>
      <c r="K580" s="5">
        <v>787611</v>
      </c>
      <c r="L580" s="5">
        <v>787611</v>
      </c>
      <c r="M580" s="5"/>
      <c r="N580"/>
      <c r="O580" s="38"/>
      <c r="P580" s="43"/>
      <c r="Q580" s="64"/>
      <c r="R580" s="8" t="str">
        <f t="shared" si="111"/>
        <v/>
      </c>
      <c r="S580" s="7" t="str">
        <f t="shared" si="112"/>
        <v/>
      </c>
      <c r="T580" s="9"/>
      <c r="U580" s="3" t="str">
        <f t="shared" si="113"/>
        <v/>
      </c>
      <c r="V580" s="3" t="str">
        <f t="shared" si="114"/>
        <v/>
      </c>
      <c r="W580" s="3" t="str">
        <f t="shared" si="115"/>
        <v/>
      </c>
      <c r="X580" s="83" t="str">
        <f t="shared" si="116"/>
        <v/>
      </c>
      <c r="Y580" s="3" t="str">
        <f t="shared" si="117"/>
        <v/>
      </c>
      <c r="Z580" s="3" t="str">
        <f t="shared" si="118"/>
        <v/>
      </c>
      <c r="AA580" s="12" t="str">
        <f t="shared" si="119"/>
        <v/>
      </c>
      <c r="AB580" s="12" t="str">
        <f t="shared" si="120"/>
        <v/>
      </c>
      <c r="AC580" s="12" t="str">
        <f t="shared" si="121"/>
        <v/>
      </c>
      <c r="AD580" t="str">
        <f t="shared" si="122"/>
        <v/>
      </c>
      <c r="AE580" t="str">
        <f t="shared" si="123"/>
        <v/>
      </c>
      <c r="AF580" t="s">
        <v>343</v>
      </c>
    </row>
    <row r="581" spans="1:32" x14ac:dyDescent="0.25">
      <c r="A581" t="s">
        <v>1</v>
      </c>
      <c r="B581" t="s">
        <v>2</v>
      </c>
      <c r="C581" t="s">
        <v>1960</v>
      </c>
      <c r="D581" t="s">
        <v>2007</v>
      </c>
      <c r="E581" t="s">
        <v>309</v>
      </c>
      <c r="F581" s="2">
        <v>44663</v>
      </c>
      <c r="G581" t="s">
        <v>319</v>
      </c>
      <c r="H581" t="s">
        <v>175</v>
      </c>
      <c r="I581" t="s">
        <v>192</v>
      </c>
      <c r="J581" s="5">
        <v>256637.8</v>
      </c>
      <c r="K581" s="5">
        <v>256637.8</v>
      </c>
      <c r="L581" s="5">
        <v>256637.8</v>
      </c>
      <c r="M581" s="5"/>
      <c r="N581"/>
      <c r="O581" s="38"/>
      <c r="P581" s="43"/>
      <c r="Q581" s="64"/>
      <c r="R581" s="8" t="str">
        <f t="shared" si="111"/>
        <v/>
      </c>
      <c r="S581" s="7" t="str">
        <f t="shared" si="112"/>
        <v/>
      </c>
      <c r="T581" s="9"/>
      <c r="U581" s="3" t="str">
        <f t="shared" si="113"/>
        <v/>
      </c>
      <c r="V581" s="3" t="str">
        <f t="shared" si="114"/>
        <v/>
      </c>
      <c r="W581" s="3" t="str">
        <f t="shared" si="115"/>
        <v/>
      </c>
      <c r="X581" s="83" t="str">
        <f t="shared" si="116"/>
        <v/>
      </c>
      <c r="Y581" s="3" t="str">
        <f t="shared" si="117"/>
        <v/>
      </c>
      <c r="Z581" s="3" t="str">
        <f t="shared" si="118"/>
        <v/>
      </c>
      <c r="AA581" s="12" t="str">
        <f t="shared" si="119"/>
        <v/>
      </c>
      <c r="AB581" s="12" t="str">
        <f t="shared" si="120"/>
        <v/>
      </c>
      <c r="AC581" s="12" t="str">
        <f t="shared" si="121"/>
        <v/>
      </c>
      <c r="AD581" t="str">
        <f t="shared" si="122"/>
        <v/>
      </c>
      <c r="AE581" t="str">
        <f t="shared" si="123"/>
        <v/>
      </c>
      <c r="AF581" t="s">
        <v>343</v>
      </c>
    </row>
    <row r="582" spans="1:32" x14ac:dyDescent="0.25">
      <c r="A582" t="s">
        <v>1</v>
      </c>
      <c r="B582" t="s">
        <v>2</v>
      </c>
      <c r="C582" t="s">
        <v>1960</v>
      </c>
      <c r="D582" t="s">
        <v>2007</v>
      </c>
      <c r="E582" t="s">
        <v>309</v>
      </c>
      <c r="F582" s="2">
        <v>44663</v>
      </c>
      <c r="G582" t="s">
        <v>320</v>
      </c>
      <c r="H582" t="s">
        <v>175</v>
      </c>
      <c r="I582" t="s">
        <v>192</v>
      </c>
      <c r="J582" s="5">
        <v>256637.8</v>
      </c>
      <c r="K582" s="5">
        <v>256637.8</v>
      </c>
      <c r="L582" s="5">
        <v>256637.8</v>
      </c>
      <c r="M582" s="5"/>
      <c r="N582"/>
      <c r="O582" s="38"/>
      <c r="P582" s="43"/>
      <c r="Q582" s="64"/>
      <c r="R582" s="8" t="str">
        <f t="shared" si="111"/>
        <v/>
      </c>
      <c r="S582" s="7" t="str">
        <f t="shared" si="112"/>
        <v/>
      </c>
      <c r="T582" s="9"/>
      <c r="U582" s="3" t="str">
        <f t="shared" si="113"/>
        <v/>
      </c>
      <c r="V582" s="3" t="str">
        <f t="shared" si="114"/>
        <v/>
      </c>
      <c r="W582" s="3" t="str">
        <f t="shared" si="115"/>
        <v/>
      </c>
      <c r="X582" s="83" t="str">
        <f t="shared" si="116"/>
        <v/>
      </c>
      <c r="Y582" s="3" t="str">
        <f t="shared" si="117"/>
        <v/>
      </c>
      <c r="Z582" s="3" t="str">
        <f t="shared" si="118"/>
        <v/>
      </c>
      <c r="AA582" s="12" t="str">
        <f t="shared" si="119"/>
        <v/>
      </c>
      <c r="AB582" s="12" t="str">
        <f t="shared" si="120"/>
        <v/>
      </c>
      <c r="AC582" s="12" t="str">
        <f t="shared" si="121"/>
        <v/>
      </c>
      <c r="AD582" t="str">
        <f t="shared" si="122"/>
        <v/>
      </c>
      <c r="AE582" t="str">
        <f t="shared" si="123"/>
        <v/>
      </c>
      <c r="AF582" t="s">
        <v>343</v>
      </c>
    </row>
    <row r="583" spans="1:32" x14ac:dyDescent="0.25">
      <c r="A583" t="s">
        <v>1</v>
      </c>
      <c r="B583" t="s">
        <v>2</v>
      </c>
      <c r="C583" t="s">
        <v>1960</v>
      </c>
      <c r="D583" t="s">
        <v>2007</v>
      </c>
      <c r="E583" t="s">
        <v>309</v>
      </c>
      <c r="F583" s="2">
        <v>44670</v>
      </c>
      <c r="G583" t="s">
        <v>321</v>
      </c>
      <c r="H583" t="s">
        <v>175</v>
      </c>
      <c r="I583" t="s">
        <v>192</v>
      </c>
      <c r="J583" s="5">
        <v>451327.62</v>
      </c>
      <c r="K583" s="5">
        <v>451327.62</v>
      </c>
      <c r="L583" s="5">
        <v>451327.62</v>
      </c>
      <c r="M583" s="5"/>
      <c r="N583"/>
      <c r="O583" s="38"/>
      <c r="P583" s="43"/>
      <c r="Q583" s="64"/>
      <c r="R583" s="8" t="str">
        <f t="shared" si="111"/>
        <v/>
      </c>
      <c r="S583" s="7" t="str">
        <f t="shared" si="112"/>
        <v/>
      </c>
      <c r="T583" s="9"/>
      <c r="U583" s="3" t="str">
        <f t="shared" si="113"/>
        <v/>
      </c>
      <c r="V583" s="3" t="str">
        <f t="shared" si="114"/>
        <v/>
      </c>
      <c r="W583" s="3" t="str">
        <f t="shared" si="115"/>
        <v/>
      </c>
      <c r="X583" s="83" t="str">
        <f t="shared" si="116"/>
        <v/>
      </c>
      <c r="Y583" s="3" t="str">
        <f t="shared" si="117"/>
        <v/>
      </c>
      <c r="Z583" s="3" t="str">
        <f t="shared" si="118"/>
        <v/>
      </c>
      <c r="AA583" s="12" t="str">
        <f t="shared" si="119"/>
        <v/>
      </c>
      <c r="AB583" s="12" t="str">
        <f t="shared" si="120"/>
        <v/>
      </c>
      <c r="AC583" s="12" t="str">
        <f t="shared" si="121"/>
        <v/>
      </c>
      <c r="AD583" t="str">
        <f t="shared" si="122"/>
        <v/>
      </c>
      <c r="AE583" t="str">
        <f t="shared" si="123"/>
        <v/>
      </c>
      <c r="AF583" t="s">
        <v>343</v>
      </c>
    </row>
    <row r="584" spans="1:32" x14ac:dyDescent="0.25">
      <c r="A584" t="s">
        <v>1</v>
      </c>
      <c r="B584" t="s">
        <v>2</v>
      </c>
      <c r="C584" t="s">
        <v>1960</v>
      </c>
      <c r="D584" t="s">
        <v>2007</v>
      </c>
      <c r="E584" t="s">
        <v>309</v>
      </c>
      <c r="F584" s="2">
        <v>44670</v>
      </c>
      <c r="G584" t="s">
        <v>322</v>
      </c>
      <c r="H584" t="s">
        <v>175</v>
      </c>
      <c r="I584" t="s">
        <v>192</v>
      </c>
      <c r="J584" s="5">
        <v>650443</v>
      </c>
      <c r="K584" s="5">
        <v>601770</v>
      </c>
      <c r="L584" s="5">
        <v>650443</v>
      </c>
      <c r="M584" s="5"/>
      <c r="N584"/>
      <c r="O584" s="38"/>
      <c r="P584" s="43"/>
      <c r="Q584" s="64"/>
      <c r="R584" s="8" t="str">
        <f t="shared" ref="R584:R647" si="124">IFERROR(VLOOKUP(Q584,CTASPresup,2,0),"")</f>
        <v/>
      </c>
      <c r="S584" s="7" t="str">
        <f t="shared" ref="S584:S647" si="125">IF(AND(O584&lt;&gt;"",P584&lt;&gt;""),1,"")</f>
        <v/>
      </c>
      <c r="T584" s="9"/>
      <c r="U584" s="3" t="str">
        <f t="shared" ref="U584:U647" si="126">IF(OR(O584="X",P584&lt;&gt;""),A584,"")</f>
        <v/>
      </c>
      <c r="V584" s="3" t="str">
        <f t="shared" ref="V584:V647" si="127">IF(OR(O584="X",P584&lt;&gt;""),B584,"")</f>
        <v/>
      </c>
      <c r="W584" s="3" t="str">
        <f t="shared" ref="W584:W647" si="128">IF(OR(O584="X",P584&lt;&gt;""),E584,"")</f>
        <v/>
      </c>
      <c r="X584" s="83" t="str">
        <f t="shared" ref="X584:X647" si="129">IF(OR(P584="X",Q584&lt;&gt;""),F584,"")</f>
        <v/>
      </c>
      <c r="Y584" s="3" t="str">
        <f t="shared" ref="Y584:Y647" si="130">IF(OR(O584="X",P584&lt;&gt;""),G584,"")</f>
        <v/>
      </c>
      <c r="Z584" s="3" t="str">
        <f t="shared" ref="Z584:Z647" si="131">IF(OR(O584="X",P584&lt;&gt;""),H584,"")</f>
        <v/>
      </c>
      <c r="AA584" s="12" t="str">
        <f t="shared" ref="AA584:AA647" si="132">IF(OR(O584="X",P584&lt;&gt;""),J584,"")</f>
        <v/>
      </c>
      <c r="AB584" s="12" t="str">
        <f t="shared" ref="AB584:AB647" si="133">IF(O584="X",K584,"")</f>
        <v/>
      </c>
      <c r="AC584" s="12" t="str">
        <f t="shared" ref="AC584:AC647" si="134">IF(P584&gt;0,P584,"")</f>
        <v/>
      </c>
      <c r="AD584" t="str">
        <f t="shared" ref="AD584:AD647" si="135">IF(OR(O584="X",P584&gt;0),Q584,"")</f>
        <v/>
      </c>
      <c r="AE584" t="str">
        <f t="shared" ref="AE584:AE647" si="136">IF(OR(O584="X",P584&lt;&gt;""),R584,"")</f>
        <v/>
      </c>
      <c r="AF584" t="s">
        <v>343</v>
      </c>
    </row>
    <row r="585" spans="1:32" x14ac:dyDescent="0.25">
      <c r="A585" t="s">
        <v>1</v>
      </c>
      <c r="B585" t="s">
        <v>2</v>
      </c>
      <c r="C585" t="s">
        <v>1960</v>
      </c>
      <c r="D585" t="s">
        <v>2007</v>
      </c>
      <c r="E585" t="s">
        <v>309</v>
      </c>
      <c r="F585" s="2">
        <v>44677</v>
      </c>
      <c r="G585" t="s">
        <v>323</v>
      </c>
      <c r="H585" t="s">
        <v>175</v>
      </c>
      <c r="I585" t="s">
        <v>192</v>
      </c>
      <c r="J585" s="5">
        <v>632744</v>
      </c>
      <c r="K585" s="5">
        <v>632744</v>
      </c>
      <c r="L585" s="5">
        <v>632744</v>
      </c>
      <c r="M585" s="5"/>
      <c r="N585"/>
      <c r="O585" s="38"/>
      <c r="P585" s="43"/>
      <c r="Q585" s="64"/>
      <c r="R585" s="8" t="str">
        <f t="shared" si="124"/>
        <v/>
      </c>
      <c r="S585" s="7" t="str">
        <f t="shared" si="125"/>
        <v/>
      </c>
      <c r="T585" s="9"/>
      <c r="U585" s="3" t="str">
        <f t="shared" si="126"/>
        <v/>
      </c>
      <c r="V585" s="3" t="str">
        <f t="shared" si="127"/>
        <v/>
      </c>
      <c r="W585" s="3" t="str">
        <f t="shared" si="128"/>
        <v/>
      </c>
      <c r="X585" s="83" t="str">
        <f t="shared" si="129"/>
        <v/>
      </c>
      <c r="Y585" s="3" t="str">
        <f t="shared" si="130"/>
        <v/>
      </c>
      <c r="Z585" s="3" t="str">
        <f t="shared" si="131"/>
        <v/>
      </c>
      <c r="AA585" s="12" t="str">
        <f t="shared" si="132"/>
        <v/>
      </c>
      <c r="AB585" s="12" t="str">
        <f t="shared" si="133"/>
        <v/>
      </c>
      <c r="AC585" s="12" t="str">
        <f t="shared" si="134"/>
        <v/>
      </c>
      <c r="AD585" t="str">
        <f t="shared" si="135"/>
        <v/>
      </c>
      <c r="AE585" t="str">
        <f t="shared" si="136"/>
        <v/>
      </c>
      <c r="AF585" t="s">
        <v>343</v>
      </c>
    </row>
    <row r="586" spans="1:32" x14ac:dyDescent="0.25">
      <c r="A586" t="s">
        <v>1</v>
      </c>
      <c r="B586" t="s">
        <v>2</v>
      </c>
      <c r="C586" t="s">
        <v>1960</v>
      </c>
      <c r="D586" t="s">
        <v>2007</v>
      </c>
      <c r="E586" t="s">
        <v>309</v>
      </c>
      <c r="F586" s="2">
        <v>44678</v>
      </c>
      <c r="G586" t="s">
        <v>324</v>
      </c>
      <c r="H586" t="s">
        <v>175</v>
      </c>
      <c r="I586" t="s">
        <v>192</v>
      </c>
      <c r="J586" s="5">
        <v>575221</v>
      </c>
      <c r="K586" s="5">
        <v>575221</v>
      </c>
      <c r="L586" s="5">
        <v>575221</v>
      </c>
      <c r="M586" s="5"/>
      <c r="N586"/>
      <c r="O586" s="38"/>
      <c r="P586" s="43"/>
      <c r="Q586" s="64"/>
      <c r="R586" s="8" t="str">
        <f t="shared" si="124"/>
        <v/>
      </c>
      <c r="S586" s="7" t="str">
        <f t="shared" si="125"/>
        <v/>
      </c>
      <c r="T586" s="9"/>
      <c r="U586" s="3" t="str">
        <f t="shared" si="126"/>
        <v/>
      </c>
      <c r="V586" s="3" t="str">
        <f t="shared" si="127"/>
        <v/>
      </c>
      <c r="W586" s="3" t="str">
        <f t="shared" si="128"/>
        <v/>
      </c>
      <c r="X586" s="83" t="str">
        <f t="shared" si="129"/>
        <v/>
      </c>
      <c r="Y586" s="3" t="str">
        <f t="shared" si="130"/>
        <v/>
      </c>
      <c r="Z586" s="3" t="str">
        <f t="shared" si="131"/>
        <v/>
      </c>
      <c r="AA586" s="12" t="str">
        <f t="shared" si="132"/>
        <v/>
      </c>
      <c r="AB586" s="12" t="str">
        <f t="shared" si="133"/>
        <v/>
      </c>
      <c r="AC586" s="12" t="str">
        <f t="shared" si="134"/>
        <v/>
      </c>
      <c r="AD586" t="str">
        <f t="shared" si="135"/>
        <v/>
      </c>
      <c r="AE586" t="str">
        <f t="shared" si="136"/>
        <v/>
      </c>
      <c r="AF586" t="s">
        <v>343</v>
      </c>
    </row>
    <row r="587" spans="1:32" x14ac:dyDescent="0.25">
      <c r="A587" t="s">
        <v>1</v>
      </c>
      <c r="B587" t="s">
        <v>2</v>
      </c>
      <c r="C587" t="s">
        <v>1960</v>
      </c>
      <c r="D587" t="s">
        <v>2007</v>
      </c>
      <c r="E587" t="s">
        <v>309</v>
      </c>
      <c r="F587" s="2">
        <v>44693</v>
      </c>
      <c r="G587" t="s">
        <v>325</v>
      </c>
      <c r="H587" t="s">
        <v>175</v>
      </c>
      <c r="I587" t="s">
        <v>192</v>
      </c>
      <c r="J587" s="5">
        <v>300884.5</v>
      </c>
      <c r="K587" s="5">
        <v>300884.5</v>
      </c>
      <c r="L587" s="5">
        <v>300884.5</v>
      </c>
      <c r="M587" s="5"/>
      <c r="N587"/>
      <c r="O587" s="38"/>
      <c r="P587" s="43"/>
      <c r="Q587" s="64"/>
      <c r="R587" s="8" t="str">
        <f t="shared" si="124"/>
        <v/>
      </c>
      <c r="S587" s="7" t="str">
        <f t="shared" si="125"/>
        <v/>
      </c>
      <c r="T587" s="9"/>
      <c r="U587" s="3" t="str">
        <f t="shared" si="126"/>
        <v/>
      </c>
      <c r="V587" s="3" t="str">
        <f t="shared" si="127"/>
        <v/>
      </c>
      <c r="W587" s="3" t="str">
        <f t="shared" si="128"/>
        <v/>
      </c>
      <c r="X587" s="83" t="str">
        <f t="shared" si="129"/>
        <v/>
      </c>
      <c r="Y587" s="3" t="str">
        <f t="shared" si="130"/>
        <v/>
      </c>
      <c r="Z587" s="3" t="str">
        <f t="shared" si="131"/>
        <v/>
      </c>
      <c r="AA587" s="12" t="str">
        <f t="shared" si="132"/>
        <v/>
      </c>
      <c r="AB587" s="12" t="str">
        <f t="shared" si="133"/>
        <v/>
      </c>
      <c r="AC587" s="12" t="str">
        <f t="shared" si="134"/>
        <v/>
      </c>
      <c r="AD587" t="str">
        <f t="shared" si="135"/>
        <v/>
      </c>
      <c r="AE587" t="str">
        <f t="shared" si="136"/>
        <v/>
      </c>
      <c r="AF587" t="s">
        <v>343</v>
      </c>
    </row>
    <row r="588" spans="1:32" x14ac:dyDescent="0.25">
      <c r="A588" t="s">
        <v>1</v>
      </c>
      <c r="B588" t="s">
        <v>2</v>
      </c>
      <c r="C588" t="s">
        <v>1960</v>
      </c>
      <c r="D588" t="s">
        <v>2007</v>
      </c>
      <c r="E588" t="s">
        <v>309</v>
      </c>
      <c r="F588" s="2">
        <v>44719</v>
      </c>
      <c r="G588" t="s">
        <v>215</v>
      </c>
      <c r="H588" t="s">
        <v>175</v>
      </c>
      <c r="I588" t="s">
        <v>192</v>
      </c>
      <c r="J588" s="5">
        <v>331858.42</v>
      </c>
      <c r="K588" s="5">
        <v>331858.42</v>
      </c>
      <c r="L588" s="5">
        <v>331858.42</v>
      </c>
      <c r="M588" s="5"/>
      <c r="N588"/>
      <c r="O588" s="38"/>
      <c r="P588" s="43"/>
      <c r="Q588" s="64"/>
      <c r="R588" s="8" t="str">
        <f t="shared" si="124"/>
        <v/>
      </c>
      <c r="S588" s="7" t="str">
        <f t="shared" si="125"/>
        <v/>
      </c>
      <c r="T588" s="9"/>
      <c r="U588" s="3" t="str">
        <f t="shared" si="126"/>
        <v/>
      </c>
      <c r="V588" s="3" t="str">
        <f t="shared" si="127"/>
        <v/>
      </c>
      <c r="W588" s="3" t="str">
        <f t="shared" si="128"/>
        <v/>
      </c>
      <c r="X588" s="83" t="str">
        <f t="shared" si="129"/>
        <v/>
      </c>
      <c r="Y588" s="3" t="str">
        <f t="shared" si="130"/>
        <v/>
      </c>
      <c r="Z588" s="3" t="str">
        <f t="shared" si="131"/>
        <v/>
      </c>
      <c r="AA588" s="12" t="str">
        <f t="shared" si="132"/>
        <v/>
      </c>
      <c r="AB588" s="12" t="str">
        <f t="shared" si="133"/>
        <v/>
      </c>
      <c r="AC588" s="12" t="str">
        <f t="shared" si="134"/>
        <v/>
      </c>
      <c r="AD588" t="str">
        <f t="shared" si="135"/>
        <v/>
      </c>
      <c r="AE588" t="str">
        <f t="shared" si="136"/>
        <v/>
      </c>
      <c r="AF588" t="s">
        <v>343</v>
      </c>
    </row>
    <row r="589" spans="1:32" x14ac:dyDescent="0.25">
      <c r="A589" t="s">
        <v>1</v>
      </c>
      <c r="B589" t="s">
        <v>2</v>
      </c>
      <c r="C589" t="s">
        <v>1960</v>
      </c>
      <c r="D589" t="s">
        <v>2007</v>
      </c>
      <c r="E589" t="s">
        <v>309</v>
      </c>
      <c r="F589" s="2">
        <v>44820</v>
      </c>
      <c r="G589" t="s">
        <v>326</v>
      </c>
      <c r="H589" t="s">
        <v>175</v>
      </c>
      <c r="I589" t="s">
        <v>192</v>
      </c>
      <c r="J589" s="5">
        <v>385000</v>
      </c>
      <c r="K589" s="5">
        <v>385000</v>
      </c>
      <c r="L589" s="5">
        <v>385000</v>
      </c>
      <c r="M589" s="5"/>
      <c r="N589"/>
      <c r="O589" s="38"/>
      <c r="P589" s="43"/>
      <c r="Q589" s="64"/>
      <c r="R589" s="8" t="str">
        <f t="shared" si="124"/>
        <v/>
      </c>
      <c r="S589" s="7" t="str">
        <f t="shared" si="125"/>
        <v/>
      </c>
      <c r="T589" s="9"/>
      <c r="U589" s="3" t="str">
        <f t="shared" si="126"/>
        <v/>
      </c>
      <c r="V589" s="3" t="str">
        <f t="shared" si="127"/>
        <v/>
      </c>
      <c r="W589" s="3" t="str">
        <f t="shared" si="128"/>
        <v/>
      </c>
      <c r="X589" s="83" t="str">
        <f t="shared" si="129"/>
        <v/>
      </c>
      <c r="Y589" s="3" t="str">
        <f t="shared" si="130"/>
        <v/>
      </c>
      <c r="Z589" s="3" t="str">
        <f t="shared" si="131"/>
        <v/>
      </c>
      <c r="AA589" s="12" t="str">
        <f t="shared" si="132"/>
        <v/>
      </c>
      <c r="AB589" s="12" t="str">
        <f t="shared" si="133"/>
        <v/>
      </c>
      <c r="AC589" s="12" t="str">
        <f t="shared" si="134"/>
        <v/>
      </c>
      <c r="AD589" t="str">
        <f t="shared" si="135"/>
        <v/>
      </c>
      <c r="AE589" t="str">
        <f t="shared" si="136"/>
        <v/>
      </c>
      <c r="AF589" t="s">
        <v>343</v>
      </c>
    </row>
    <row r="590" spans="1:32" x14ac:dyDescent="0.25">
      <c r="A590" t="s">
        <v>1</v>
      </c>
      <c r="B590" t="s">
        <v>2</v>
      </c>
      <c r="C590" t="s">
        <v>1960</v>
      </c>
      <c r="D590" t="s">
        <v>2007</v>
      </c>
      <c r="E590" t="s">
        <v>309</v>
      </c>
      <c r="F590" s="2">
        <v>44844</v>
      </c>
      <c r="G590" t="s">
        <v>362</v>
      </c>
      <c r="H590" t="s">
        <v>175</v>
      </c>
      <c r="I590" t="s">
        <v>192</v>
      </c>
      <c r="J590" s="5">
        <v>25000</v>
      </c>
      <c r="K590" s="5">
        <v>25000</v>
      </c>
      <c r="L590" s="5">
        <v>25000</v>
      </c>
      <c r="M590" s="5"/>
      <c r="N590"/>
      <c r="O590" s="38"/>
      <c r="P590" s="43"/>
      <c r="Q590" s="64"/>
      <c r="R590" s="8" t="str">
        <f t="shared" si="124"/>
        <v/>
      </c>
      <c r="S590" s="7" t="str">
        <f t="shared" si="125"/>
        <v/>
      </c>
      <c r="T590" s="9"/>
      <c r="U590" s="3" t="str">
        <f t="shared" si="126"/>
        <v/>
      </c>
      <c r="V590" s="3" t="str">
        <f t="shared" si="127"/>
        <v/>
      </c>
      <c r="W590" s="3" t="str">
        <f t="shared" si="128"/>
        <v/>
      </c>
      <c r="X590" s="83" t="str">
        <f t="shared" si="129"/>
        <v/>
      </c>
      <c r="Y590" s="3" t="str">
        <f t="shared" si="130"/>
        <v/>
      </c>
      <c r="Z590" s="3" t="str">
        <f t="shared" si="131"/>
        <v/>
      </c>
      <c r="AA590" s="12" t="str">
        <f t="shared" si="132"/>
        <v/>
      </c>
      <c r="AB590" s="12" t="str">
        <f t="shared" si="133"/>
        <v/>
      </c>
      <c r="AC590" s="12" t="str">
        <f t="shared" si="134"/>
        <v/>
      </c>
      <c r="AD590" t="str">
        <f t="shared" si="135"/>
        <v/>
      </c>
      <c r="AE590" t="str">
        <f t="shared" si="136"/>
        <v/>
      </c>
      <c r="AF590" t="s">
        <v>343</v>
      </c>
    </row>
    <row r="591" spans="1:32" x14ac:dyDescent="0.25">
      <c r="A591" t="s">
        <v>1</v>
      </c>
      <c r="B591" t="s">
        <v>2</v>
      </c>
      <c r="C591" t="s">
        <v>1960</v>
      </c>
      <c r="D591" t="s">
        <v>2007</v>
      </c>
      <c r="E591" t="s">
        <v>309</v>
      </c>
      <c r="F591" s="2">
        <v>44853</v>
      </c>
      <c r="G591" t="s">
        <v>383</v>
      </c>
      <c r="H591" t="s">
        <v>175</v>
      </c>
      <c r="I591" t="s">
        <v>192</v>
      </c>
      <c r="J591" s="5">
        <v>385700</v>
      </c>
      <c r="K591" s="5">
        <v>385700</v>
      </c>
      <c r="L591" s="5">
        <v>385700</v>
      </c>
      <c r="M591" s="5"/>
      <c r="N591"/>
      <c r="O591" s="38"/>
      <c r="P591" s="43"/>
      <c r="Q591" s="64"/>
      <c r="R591" s="8" t="str">
        <f t="shared" si="124"/>
        <v/>
      </c>
      <c r="S591" s="7" t="str">
        <f t="shared" si="125"/>
        <v/>
      </c>
      <c r="T591" s="9"/>
      <c r="U591" s="3" t="str">
        <f t="shared" si="126"/>
        <v/>
      </c>
      <c r="V591" s="3" t="str">
        <f t="shared" si="127"/>
        <v/>
      </c>
      <c r="W591" s="3" t="str">
        <f t="shared" si="128"/>
        <v/>
      </c>
      <c r="X591" s="83" t="str">
        <f t="shared" si="129"/>
        <v/>
      </c>
      <c r="Y591" s="3" t="str">
        <f t="shared" si="130"/>
        <v/>
      </c>
      <c r="Z591" s="3" t="str">
        <f t="shared" si="131"/>
        <v/>
      </c>
      <c r="AA591" s="12" t="str">
        <f t="shared" si="132"/>
        <v/>
      </c>
      <c r="AB591" s="12" t="str">
        <f t="shared" si="133"/>
        <v/>
      </c>
      <c r="AC591" s="12" t="str">
        <f t="shared" si="134"/>
        <v/>
      </c>
      <c r="AD591" t="str">
        <f t="shared" si="135"/>
        <v/>
      </c>
      <c r="AE591" t="str">
        <f t="shared" si="136"/>
        <v/>
      </c>
      <c r="AF591" t="s">
        <v>343</v>
      </c>
    </row>
    <row r="592" spans="1:32" x14ac:dyDescent="0.25">
      <c r="A592" t="s">
        <v>1</v>
      </c>
      <c r="B592" t="s">
        <v>2</v>
      </c>
      <c r="C592" t="s">
        <v>1960</v>
      </c>
      <c r="D592" t="s">
        <v>2007</v>
      </c>
      <c r="E592" t="s">
        <v>309</v>
      </c>
      <c r="F592" s="2">
        <v>44868</v>
      </c>
      <c r="G592" t="s">
        <v>400</v>
      </c>
      <c r="H592" t="s">
        <v>175</v>
      </c>
      <c r="I592" t="s">
        <v>192</v>
      </c>
      <c r="J592" s="5">
        <v>770000</v>
      </c>
      <c r="K592" s="5">
        <v>770000</v>
      </c>
      <c r="L592" s="5">
        <v>770000</v>
      </c>
      <c r="M592" s="5"/>
      <c r="N592"/>
      <c r="O592" s="38"/>
      <c r="P592" s="43"/>
      <c r="Q592" s="64"/>
      <c r="R592" s="8" t="str">
        <f t="shared" si="124"/>
        <v/>
      </c>
      <c r="S592" s="7" t="str">
        <f t="shared" si="125"/>
        <v/>
      </c>
      <c r="T592" s="9"/>
      <c r="U592" s="3" t="str">
        <f t="shared" si="126"/>
        <v/>
      </c>
      <c r="V592" s="3" t="str">
        <f t="shared" si="127"/>
        <v/>
      </c>
      <c r="W592" s="3" t="str">
        <f t="shared" si="128"/>
        <v/>
      </c>
      <c r="X592" s="83" t="str">
        <f t="shared" si="129"/>
        <v/>
      </c>
      <c r="Y592" s="3" t="str">
        <f t="shared" si="130"/>
        <v/>
      </c>
      <c r="Z592" s="3" t="str">
        <f t="shared" si="131"/>
        <v/>
      </c>
      <c r="AA592" s="12" t="str">
        <f t="shared" si="132"/>
        <v/>
      </c>
      <c r="AB592" s="12" t="str">
        <f t="shared" si="133"/>
        <v/>
      </c>
      <c r="AC592" s="12" t="str">
        <f t="shared" si="134"/>
        <v/>
      </c>
      <c r="AD592" t="str">
        <f t="shared" si="135"/>
        <v/>
      </c>
      <c r="AE592" t="str">
        <f t="shared" si="136"/>
        <v/>
      </c>
      <c r="AF592" t="s">
        <v>343</v>
      </c>
    </row>
    <row r="593" spans="1:32" x14ac:dyDescent="0.25">
      <c r="A593" t="s">
        <v>1</v>
      </c>
      <c r="B593" t="s">
        <v>2</v>
      </c>
      <c r="C593" t="s">
        <v>1960</v>
      </c>
      <c r="D593" t="s">
        <v>2007</v>
      </c>
      <c r="E593" t="s">
        <v>309</v>
      </c>
      <c r="F593" s="2">
        <v>45028</v>
      </c>
      <c r="G593" t="s">
        <v>1081</v>
      </c>
      <c r="H593" t="s">
        <v>176</v>
      </c>
      <c r="I593" t="s">
        <v>192</v>
      </c>
      <c r="J593" s="5">
        <v>340708</v>
      </c>
      <c r="K593" s="5">
        <v>340708</v>
      </c>
      <c r="L593" s="5">
        <v>340708</v>
      </c>
      <c r="M593" s="5"/>
      <c r="N593"/>
      <c r="O593" s="38"/>
      <c r="P593" s="43"/>
      <c r="Q593" s="64"/>
      <c r="R593" s="8" t="str">
        <f t="shared" si="124"/>
        <v/>
      </c>
      <c r="S593" s="7" t="str">
        <f t="shared" si="125"/>
        <v/>
      </c>
      <c r="T593" s="9"/>
      <c r="U593" s="3" t="str">
        <f t="shared" si="126"/>
        <v/>
      </c>
      <c r="V593" s="3" t="str">
        <f t="shared" si="127"/>
        <v/>
      </c>
      <c r="W593" s="3" t="str">
        <f t="shared" si="128"/>
        <v/>
      </c>
      <c r="X593" s="83" t="str">
        <f t="shared" si="129"/>
        <v/>
      </c>
      <c r="Y593" s="3" t="str">
        <f t="shared" si="130"/>
        <v/>
      </c>
      <c r="Z593" s="3" t="str">
        <f t="shared" si="131"/>
        <v/>
      </c>
      <c r="AA593" s="12" t="str">
        <f t="shared" si="132"/>
        <v/>
      </c>
      <c r="AB593" s="12" t="str">
        <f t="shared" si="133"/>
        <v/>
      </c>
      <c r="AC593" s="12" t="str">
        <f t="shared" si="134"/>
        <v/>
      </c>
      <c r="AD593" t="str">
        <f t="shared" si="135"/>
        <v/>
      </c>
      <c r="AE593" t="str">
        <f t="shared" si="136"/>
        <v/>
      </c>
      <c r="AF593" t="s">
        <v>343</v>
      </c>
    </row>
    <row r="594" spans="1:32" x14ac:dyDescent="0.25">
      <c r="A594" t="s">
        <v>1</v>
      </c>
      <c r="B594" t="s">
        <v>2</v>
      </c>
      <c r="C594" t="s">
        <v>1960</v>
      </c>
      <c r="D594" t="s">
        <v>2007</v>
      </c>
      <c r="E594" t="s">
        <v>309</v>
      </c>
      <c r="F594" s="2">
        <v>45063</v>
      </c>
      <c r="G594" t="s">
        <v>1082</v>
      </c>
      <c r="H594" t="s">
        <v>412</v>
      </c>
      <c r="I594" t="s">
        <v>192</v>
      </c>
      <c r="J594" s="5">
        <v>92920</v>
      </c>
      <c r="K594" s="5">
        <v>92920</v>
      </c>
      <c r="L594" s="5">
        <v>92920</v>
      </c>
      <c r="M594" s="5"/>
      <c r="N594"/>
      <c r="O594" s="38"/>
      <c r="P594" s="43"/>
      <c r="Q594" s="64"/>
      <c r="R594" s="8" t="str">
        <f t="shared" si="124"/>
        <v/>
      </c>
      <c r="S594" s="7" t="str">
        <f t="shared" si="125"/>
        <v/>
      </c>
      <c r="T594" s="9"/>
      <c r="U594" s="3" t="str">
        <f t="shared" si="126"/>
        <v/>
      </c>
      <c r="V594" s="3" t="str">
        <f t="shared" si="127"/>
        <v/>
      </c>
      <c r="W594" s="3" t="str">
        <f t="shared" si="128"/>
        <v/>
      </c>
      <c r="X594" s="83" t="str">
        <f t="shared" si="129"/>
        <v/>
      </c>
      <c r="Y594" s="3" t="str">
        <f t="shared" si="130"/>
        <v/>
      </c>
      <c r="Z594" s="3" t="str">
        <f t="shared" si="131"/>
        <v/>
      </c>
      <c r="AA594" s="12" t="str">
        <f t="shared" si="132"/>
        <v/>
      </c>
      <c r="AB594" s="12" t="str">
        <f t="shared" si="133"/>
        <v/>
      </c>
      <c r="AC594" s="12" t="str">
        <f t="shared" si="134"/>
        <v/>
      </c>
      <c r="AD594" t="str">
        <f t="shared" si="135"/>
        <v/>
      </c>
      <c r="AE594" t="str">
        <f t="shared" si="136"/>
        <v/>
      </c>
      <c r="AF594" t="s">
        <v>343</v>
      </c>
    </row>
    <row r="595" spans="1:32" x14ac:dyDescent="0.25">
      <c r="A595" t="s">
        <v>1</v>
      </c>
      <c r="B595" t="s">
        <v>2</v>
      </c>
      <c r="C595" t="s">
        <v>1960</v>
      </c>
      <c r="D595" t="s">
        <v>2007</v>
      </c>
      <c r="E595" t="s">
        <v>309</v>
      </c>
      <c r="F595" s="2">
        <v>45064</v>
      </c>
      <c r="G595" t="s">
        <v>1083</v>
      </c>
      <c r="H595" t="s">
        <v>412</v>
      </c>
      <c r="I595" t="s">
        <v>192</v>
      </c>
      <c r="J595" s="5">
        <v>119469</v>
      </c>
      <c r="K595" s="5">
        <v>119469</v>
      </c>
      <c r="L595" s="5">
        <v>119469</v>
      </c>
      <c r="M595" s="5"/>
      <c r="N595"/>
      <c r="O595" s="38"/>
      <c r="P595" s="43"/>
      <c r="Q595" s="64"/>
      <c r="R595" s="8" t="str">
        <f t="shared" si="124"/>
        <v/>
      </c>
      <c r="S595" s="7" t="str">
        <f t="shared" si="125"/>
        <v/>
      </c>
      <c r="T595" s="9"/>
      <c r="U595" s="3" t="str">
        <f t="shared" si="126"/>
        <v/>
      </c>
      <c r="V595" s="3" t="str">
        <f t="shared" si="127"/>
        <v/>
      </c>
      <c r="W595" s="3" t="str">
        <f t="shared" si="128"/>
        <v/>
      </c>
      <c r="X595" s="83" t="str">
        <f t="shared" si="129"/>
        <v/>
      </c>
      <c r="Y595" s="3" t="str">
        <f t="shared" si="130"/>
        <v/>
      </c>
      <c r="Z595" s="3" t="str">
        <f t="shared" si="131"/>
        <v/>
      </c>
      <c r="AA595" s="12" t="str">
        <f t="shared" si="132"/>
        <v/>
      </c>
      <c r="AB595" s="12" t="str">
        <f t="shared" si="133"/>
        <v/>
      </c>
      <c r="AC595" s="12" t="str">
        <f t="shared" si="134"/>
        <v/>
      </c>
      <c r="AD595" t="str">
        <f t="shared" si="135"/>
        <v/>
      </c>
      <c r="AE595" t="str">
        <f t="shared" si="136"/>
        <v/>
      </c>
      <c r="AF595" t="s">
        <v>343</v>
      </c>
    </row>
    <row r="596" spans="1:32" x14ac:dyDescent="0.25">
      <c r="A596" t="s">
        <v>1</v>
      </c>
      <c r="B596" t="s">
        <v>2</v>
      </c>
      <c r="C596" t="s">
        <v>1960</v>
      </c>
      <c r="D596" t="s">
        <v>2007</v>
      </c>
      <c r="E596" t="s">
        <v>309</v>
      </c>
      <c r="F596" s="2">
        <v>45091</v>
      </c>
      <c r="G596" t="s">
        <v>1084</v>
      </c>
      <c r="H596" t="s">
        <v>412</v>
      </c>
      <c r="I596" t="s">
        <v>192</v>
      </c>
      <c r="J596" s="5">
        <v>212390.01</v>
      </c>
      <c r="K596" s="5">
        <v>0.01</v>
      </c>
      <c r="L596" s="5">
        <v>212390.01</v>
      </c>
      <c r="M596" s="5"/>
      <c r="N596"/>
      <c r="O596" s="38"/>
      <c r="P596" s="43"/>
      <c r="Q596" s="64"/>
      <c r="R596" s="8" t="str">
        <f t="shared" si="124"/>
        <v/>
      </c>
      <c r="S596" s="7" t="str">
        <f t="shared" si="125"/>
        <v/>
      </c>
      <c r="T596" s="9"/>
      <c r="U596" s="3" t="str">
        <f t="shared" si="126"/>
        <v/>
      </c>
      <c r="V596" s="3" t="str">
        <f t="shared" si="127"/>
        <v/>
      </c>
      <c r="W596" s="3" t="str">
        <f t="shared" si="128"/>
        <v/>
      </c>
      <c r="X596" s="83" t="str">
        <f t="shared" si="129"/>
        <v/>
      </c>
      <c r="Y596" s="3" t="str">
        <f t="shared" si="130"/>
        <v/>
      </c>
      <c r="Z596" s="3" t="str">
        <f t="shared" si="131"/>
        <v/>
      </c>
      <c r="AA596" s="12" t="str">
        <f t="shared" si="132"/>
        <v/>
      </c>
      <c r="AB596" s="12" t="str">
        <f t="shared" si="133"/>
        <v/>
      </c>
      <c r="AC596" s="12" t="str">
        <f t="shared" si="134"/>
        <v/>
      </c>
      <c r="AD596" t="str">
        <f t="shared" si="135"/>
        <v/>
      </c>
      <c r="AE596" t="str">
        <f t="shared" si="136"/>
        <v/>
      </c>
      <c r="AF596" t="s">
        <v>343</v>
      </c>
    </row>
    <row r="597" spans="1:32" x14ac:dyDescent="0.25">
      <c r="A597" t="s">
        <v>1</v>
      </c>
      <c r="B597" t="s">
        <v>2</v>
      </c>
      <c r="C597" t="s">
        <v>1960</v>
      </c>
      <c r="D597" t="s">
        <v>2007</v>
      </c>
      <c r="E597" t="s">
        <v>309</v>
      </c>
      <c r="F597" s="2">
        <v>45100</v>
      </c>
      <c r="G597" t="s">
        <v>811</v>
      </c>
      <c r="H597" t="s">
        <v>412</v>
      </c>
      <c r="I597" t="s">
        <v>192</v>
      </c>
      <c r="J597" s="5">
        <v>300885.3</v>
      </c>
      <c r="K597" s="5">
        <v>0.28999999999999998</v>
      </c>
      <c r="L597" s="5">
        <v>300885.3</v>
      </c>
      <c r="M597" s="5"/>
      <c r="N597"/>
      <c r="O597" s="38"/>
      <c r="P597" s="43"/>
      <c r="Q597" s="64"/>
      <c r="R597" s="8" t="str">
        <f t="shared" si="124"/>
        <v/>
      </c>
      <c r="S597" s="7" t="str">
        <f t="shared" si="125"/>
        <v/>
      </c>
      <c r="T597" s="9"/>
      <c r="U597" s="3" t="str">
        <f t="shared" si="126"/>
        <v/>
      </c>
      <c r="V597" s="3" t="str">
        <f t="shared" si="127"/>
        <v/>
      </c>
      <c r="W597" s="3" t="str">
        <f t="shared" si="128"/>
        <v/>
      </c>
      <c r="X597" s="83" t="str">
        <f t="shared" si="129"/>
        <v/>
      </c>
      <c r="Y597" s="3" t="str">
        <f t="shared" si="130"/>
        <v/>
      </c>
      <c r="Z597" s="3" t="str">
        <f t="shared" si="131"/>
        <v/>
      </c>
      <c r="AA597" s="12" t="str">
        <f t="shared" si="132"/>
        <v/>
      </c>
      <c r="AB597" s="12" t="str">
        <f t="shared" si="133"/>
        <v/>
      </c>
      <c r="AC597" s="12" t="str">
        <f t="shared" si="134"/>
        <v/>
      </c>
      <c r="AD597" t="str">
        <f t="shared" si="135"/>
        <v/>
      </c>
      <c r="AE597" t="str">
        <f t="shared" si="136"/>
        <v/>
      </c>
      <c r="AF597" t="s">
        <v>343</v>
      </c>
    </row>
    <row r="598" spans="1:32" x14ac:dyDescent="0.25">
      <c r="A598" t="s">
        <v>1</v>
      </c>
      <c r="B598" t="s">
        <v>2</v>
      </c>
      <c r="C598" t="s">
        <v>1960</v>
      </c>
      <c r="D598" t="s">
        <v>2007</v>
      </c>
      <c r="E598" t="s">
        <v>309</v>
      </c>
      <c r="F598" s="2">
        <v>45120</v>
      </c>
      <c r="G598" t="s">
        <v>1085</v>
      </c>
      <c r="H598" t="s">
        <v>412</v>
      </c>
      <c r="I598" t="s">
        <v>192</v>
      </c>
      <c r="J598" s="5">
        <v>261061.95</v>
      </c>
      <c r="K598" s="5">
        <v>261061.95</v>
      </c>
      <c r="L598" s="5">
        <v>261061.95</v>
      </c>
      <c r="M598" s="5"/>
      <c r="N598"/>
      <c r="O598" s="38"/>
      <c r="P598" s="43"/>
      <c r="Q598" s="64"/>
      <c r="R598" s="8" t="str">
        <f t="shared" si="124"/>
        <v/>
      </c>
      <c r="S598" s="7" t="str">
        <f t="shared" si="125"/>
        <v/>
      </c>
      <c r="T598" s="9"/>
      <c r="U598" s="3" t="str">
        <f t="shared" si="126"/>
        <v/>
      </c>
      <c r="V598" s="3" t="str">
        <f t="shared" si="127"/>
        <v/>
      </c>
      <c r="W598" s="3" t="str">
        <f t="shared" si="128"/>
        <v/>
      </c>
      <c r="X598" s="83" t="str">
        <f t="shared" si="129"/>
        <v/>
      </c>
      <c r="Y598" s="3" t="str">
        <f t="shared" si="130"/>
        <v/>
      </c>
      <c r="Z598" s="3" t="str">
        <f t="shared" si="131"/>
        <v/>
      </c>
      <c r="AA598" s="12" t="str">
        <f t="shared" si="132"/>
        <v/>
      </c>
      <c r="AB598" s="12" t="str">
        <f t="shared" si="133"/>
        <v/>
      </c>
      <c r="AC598" s="12" t="str">
        <f t="shared" si="134"/>
        <v/>
      </c>
      <c r="AD598" t="str">
        <f t="shared" si="135"/>
        <v/>
      </c>
      <c r="AE598" t="str">
        <f t="shared" si="136"/>
        <v/>
      </c>
      <c r="AF598" t="s">
        <v>343</v>
      </c>
    </row>
    <row r="599" spans="1:32" x14ac:dyDescent="0.25">
      <c r="A599" t="s">
        <v>1</v>
      </c>
      <c r="B599" t="s">
        <v>2</v>
      </c>
      <c r="C599" t="s">
        <v>1960</v>
      </c>
      <c r="D599" t="s">
        <v>2007</v>
      </c>
      <c r="E599" t="s">
        <v>309</v>
      </c>
      <c r="F599" s="2">
        <v>45124</v>
      </c>
      <c r="G599" t="s">
        <v>1086</v>
      </c>
      <c r="H599" t="s">
        <v>412</v>
      </c>
      <c r="I599" t="s">
        <v>192</v>
      </c>
      <c r="J599" s="5">
        <v>560000</v>
      </c>
      <c r="K599" s="5">
        <v>560000</v>
      </c>
      <c r="L599" s="5">
        <v>560000</v>
      </c>
      <c r="M599" s="5"/>
      <c r="N599"/>
      <c r="O599" s="38"/>
      <c r="P599" s="43"/>
      <c r="Q599" s="64"/>
      <c r="R599" s="8" t="str">
        <f t="shared" si="124"/>
        <v/>
      </c>
      <c r="S599" s="7" t="str">
        <f t="shared" si="125"/>
        <v/>
      </c>
      <c r="T599" s="9"/>
      <c r="U599" s="3" t="str">
        <f t="shared" si="126"/>
        <v/>
      </c>
      <c r="V599" s="3" t="str">
        <f t="shared" si="127"/>
        <v/>
      </c>
      <c r="W599" s="3" t="str">
        <f t="shared" si="128"/>
        <v/>
      </c>
      <c r="X599" s="83" t="str">
        <f t="shared" si="129"/>
        <v/>
      </c>
      <c r="Y599" s="3" t="str">
        <f t="shared" si="130"/>
        <v/>
      </c>
      <c r="Z599" s="3" t="str">
        <f t="shared" si="131"/>
        <v/>
      </c>
      <c r="AA599" s="12" t="str">
        <f t="shared" si="132"/>
        <v/>
      </c>
      <c r="AB599" s="12" t="str">
        <f t="shared" si="133"/>
        <v/>
      </c>
      <c r="AC599" s="12" t="str">
        <f t="shared" si="134"/>
        <v/>
      </c>
      <c r="AD599" t="str">
        <f t="shared" si="135"/>
        <v/>
      </c>
      <c r="AE599" t="str">
        <f t="shared" si="136"/>
        <v/>
      </c>
      <c r="AF599" t="s">
        <v>343</v>
      </c>
    </row>
    <row r="600" spans="1:32" x14ac:dyDescent="0.25">
      <c r="A600" t="s">
        <v>1</v>
      </c>
      <c r="B600" t="s">
        <v>2</v>
      </c>
      <c r="C600" t="s">
        <v>1960</v>
      </c>
      <c r="D600" t="s">
        <v>2007</v>
      </c>
      <c r="E600" t="s">
        <v>309</v>
      </c>
      <c r="F600" s="2">
        <v>45125</v>
      </c>
      <c r="G600" t="s">
        <v>1087</v>
      </c>
      <c r="H600" t="s">
        <v>412</v>
      </c>
      <c r="I600" t="s">
        <v>192</v>
      </c>
      <c r="J600" s="5">
        <v>584070.79</v>
      </c>
      <c r="K600" s="5">
        <v>584070.79</v>
      </c>
      <c r="L600" s="5">
        <v>584070.79</v>
      </c>
      <c r="M600" s="5"/>
      <c r="N600"/>
      <c r="O600" s="38"/>
      <c r="P600" s="43"/>
      <c r="Q600" s="64"/>
      <c r="R600" s="8" t="str">
        <f t="shared" si="124"/>
        <v/>
      </c>
      <c r="S600" s="7" t="str">
        <f t="shared" si="125"/>
        <v/>
      </c>
      <c r="T600" s="9"/>
      <c r="U600" s="3" t="str">
        <f t="shared" si="126"/>
        <v/>
      </c>
      <c r="V600" s="3" t="str">
        <f t="shared" si="127"/>
        <v/>
      </c>
      <c r="W600" s="3" t="str">
        <f t="shared" si="128"/>
        <v/>
      </c>
      <c r="X600" s="83" t="str">
        <f t="shared" si="129"/>
        <v/>
      </c>
      <c r="Y600" s="3" t="str">
        <f t="shared" si="130"/>
        <v/>
      </c>
      <c r="Z600" s="3" t="str">
        <f t="shared" si="131"/>
        <v/>
      </c>
      <c r="AA600" s="12" t="str">
        <f t="shared" si="132"/>
        <v/>
      </c>
      <c r="AB600" s="12" t="str">
        <f t="shared" si="133"/>
        <v/>
      </c>
      <c r="AC600" s="12" t="str">
        <f t="shared" si="134"/>
        <v/>
      </c>
      <c r="AD600" t="str">
        <f t="shared" si="135"/>
        <v/>
      </c>
      <c r="AE600" t="str">
        <f t="shared" si="136"/>
        <v/>
      </c>
      <c r="AF600" t="s">
        <v>343</v>
      </c>
    </row>
    <row r="601" spans="1:32" x14ac:dyDescent="0.25">
      <c r="A601" t="s">
        <v>1</v>
      </c>
      <c r="B601" t="s">
        <v>2</v>
      </c>
      <c r="C601" t="s">
        <v>1960</v>
      </c>
      <c r="D601" t="s">
        <v>2007</v>
      </c>
      <c r="E601" t="s">
        <v>309</v>
      </c>
      <c r="F601" s="2">
        <v>45139</v>
      </c>
      <c r="G601" t="s">
        <v>1088</v>
      </c>
      <c r="H601" t="s">
        <v>412</v>
      </c>
      <c r="I601" t="s">
        <v>192</v>
      </c>
      <c r="J601" s="5">
        <v>252212.5</v>
      </c>
      <c r="K601" s="5">
        <v>252212.5</v>
      </c>
      <c r="L601" s="5">
        <v>252212.5</v>
      </c>
      <c r="M601" s="5"/>
      <c r="N601"/>
      <c r="O601" s="38"/>
      <c r="P601" s="43"/>
      <c r="Q601" s="64"/>
      <c r="R601" s="8" t="str">
        <f t="shared" si="124"/>
        <v/>
      </c>
      <c r="S601" s="7" t="str">
        <f t="shared" si="125"/>
        <v/>
      </c>
      <c r="T601" s="9"/>
      <c r="U601" s="3" t="str">
        <f t="shared" si="126"/>
        <v/>
      </c>
      <c r="V601" s="3" t="str">
        <f t="shared" si="127"/>
        <v/>
      </c>
      <c r="W601" s="3" t="str">
        <f t="shared" si="128"/>
        <v/>
      </c>
      <c r="X601" s="83" t="str">
        <f t="shared" si="129"/>
        <v/>
      </c>
      <c r="Y601" s="3" t="str">
        <f t="shared" si="130"/>
        <v/>
      </c>
      <c r="Z601" s="3" t="str">
        <f t="shared" si="131"/>
        <v/>
      </c>
      <c r="AA601" s="12" t="str">
        <f t="shared" si="132"/>
        <v/>
      </c>
      <c r="AB601" s="12" t="str">
        <f t="shared" si="133"/>
        <v/>
      </c>
      <c r="AC601" s="12" t="str">
        <f t="shared" si="134"/>
        <v/>
      </c>
      <c r="AD601" t="str">
        <f t="shared" si="135"/>
        <v/>
      </c>
      <c r="AE601" t="str">
        <f t="shared" si="136"/>
        <v/>
      </c>
      <c r="AF601" t="s">
        <v>343</v>
      </c>
    </row>
    <row r="602" spans="1:32" x14ac:dyDescent="0.25">
      <c r="A602" t="s">
        <v>1</v>
      </c>
      <c r="B602" t="s">
        <v>2</v>
      </c>
      <c r="C602" t="s">
        <v>1960</v>
      </c>
      <c r="D602" t="s">
        <v>2007</v>
      </c>
      <c r="E602" t="s">
        <v>309</v>
      </c>
      <c r="F602" s="2">
        <v>45170</v>
      </c>
      <c r="G602" t="s">
        <v>1089</v>
      </c>
      <c r="H602" t="s">
        <v>412</v>
      </c>
      <c r="I602" t="s">
        <v>192</v>
      </c>
      <c r="J602" s="5">
        <v>385000</v>
      </c>
      <c r="K602" s="5">
        <v>385000</v>
      </c>
      <c r="L602" s="5">
        <v>385000</v>
      </c>
      <c r="M602" s="5"/>
      <c r="N602"/>
      <c r="O602" s="38"/>
      <c r="P602" s="43"/>
      <c r="Q602" s="64"/>
      <c r="R602" s="8" t="str">
        <f t="shared" si="124"/>
        <v/>
      </c>
      <c r="S602" s="7" t="str">
        <f t="shared" si="125"/>
        <v/>
      </c>
      <c r="T602" s="9"/>
      <c r="U602" s="3" t="str">
        <f t="shared" si="126"/>
        <v/>
      </c>
      <c r="V602" s="3" t="str">
        <f t="shared" si="127"/>
        <v/>
      </c>
      <c r="W602" s="3" t="str">
        <f t="shared" si="128"/>
        <v/>
      </c>
      <c r="X602" s="83" t="str">
        <f t="shared" si="129"/>
        <v/>
      </c>
      <c r="Y602" s="3" t="str">
        <f t="shared" si="130"/>
        <v/>
      </c>
      <c r="Z602" s="3" t="str">
        <f t="shared" si="131"/>
        <v/>
      </c>
      <c r="AA602" s="12" t="str">
        <f t="shared" si="132"/>
        <v/>
      </c>
      <c r="AB602" s="12" t="str">
        <f t="shared" si="133"/>
        <v/>
      </c>
      <c r="AC602" s="12" t="str">
        <f t="shared" si="134"/>
        <v/>
      </c>
      <c r="AD602" t="str">
        <f t="shared" si="135"/>
        <v/>
      </c>
      <c r="AE602" t="str">
        <f t="shared" si="136"/>
        <v/>
      </c>
      <c r="AF602" t="s">
        <v>343</v>
      </c>
    </row>
    <row r="603" spans="1:32" x14ac:dyDescent="0.25">
      <c r="A603" t="s">
        <v>1</v>
      </c>
      <c r="B603" t="s">
        <v>2</v>
      </c>
      <c r="C603" t="s">
        <v>1960</v>
      </c>
      <c r="D603" t="s">
        <v>2007</v>
      </c>
      <c r="E603" t="s">
        <v>309</v>
      </c>
      <c r="F603" s="2">
        <v>45194</v>
      </c>
      <c r="G603" t="s">
        <v>1090</v>
      </c>
      <c r="H603" t="s">
        <v>412</v>
      </c>
      <c r="I603" t="s">
        <v>192</v>
      </c>
      <c r="J603" s="5">
        <v>385000</v>
      </c>
      <c r="K603" s="5">
        <v>385000</v>
      </c>
      <c r="L603" s="5">
        <v>385000</v>
      </c>
      <c r="M603" s="5"/>
      <c r="N603"/>
      <c r="O603" s="38"/>
      <c r="P603" s="43"/>
      <c r="Q603" s="64"/>
      <c r="R603" s="8" t="str">
        <f t="shared" si="124"/>
        <v/>
      </c>
      <c r="S603" s="7" t="str">
        <f t="shared" si="125"/>
        <v/>
      </c>
      <c r="T603" s="9"/>
      <c r="U603" s="3" t="str">
        <f t="shared" si="126"/>
        <v/>
      </c>
      <c r="V603" s="3" t="str">
        <f t="shared" si="127"/>
        <v/>
      </c>
      <c r="W603" s="3" t="str">
        <f t="shared" si="128"/>
        <v/>
      </c>
      <c r="X603" s="83" t="str">
        <f t="shared" si="129"/>
        <v/>
      </c>
      <c r="Y603" s="3" t="str">
        <f t="shared" si="130"/>
        <v/>
      </c>
      <c r="Z603" s="3" t="str">
        <f t="shared" si="131"/>
        <v/>
      </c>
      <c r="AA603" s="12" t="str">
        <f t="shared" si="132"/>
        <v/>
      </c>
      <c r="AB603" s="12" t="str">
        <f t="shared" si="133"/>
        <v/>
      </c>
      <c r="AC603" s="12" t="str">
        <f t="shared" si="134"/>
        <v/>
      </c>
      <c r="AD603" t="str">
        <f t="shared" si="135"/>
        <v/>
      </c>
      <c r="AE603" t="str">
        <f t="shared" si="136"/>
        <v/>
      </c>
      <c r="AF603" t="s">
        <v>343</v>
      </c>
    </row>
    <row r="604" spans="1:32" x14ac:dyDescent="0.25">
      <c r="A604" t="s">
        <v>1</v>
      </c>
      <c r="B604" t="s">
        <v>2</v>
      </c>
      <c r="C604" t="s">
        <v>1960</v>
      </c>
      <c r="D604" t="s">
        <v>2007</v>
      </c>
      <c r="E604" t="s">
        <v>309</v>
      </c>
      <c r="F604" s="2">
        <v>45244</v>
      </c>
      <c r="G604" t="s">
        <v>1091</v>
      </c>
      <c r="H604" t="s">
        <v>412</v>
      </c>
      <c r="I604" t="s">
        <v>192</v>
      </c>
      <c r="J604" s="5">
        <v>385000</v>
      </c>
      <c r="K604" s="5">
        <v>385000</v>
      </c>
      <c r="L604" s="5">
        <v>385000</v>
      </c>
      <c r="M604" s="5"/>
      <c r="N604"/>
      <c r="O604" s="38"/>
      <c r="P604" s="43"/>
      <c r="Q604" s="64"/>
      <c r="R604" s="8" t="str">
        <f t="shared" si="124"/>
        <v/>
      </c>
      <c r="S604" s="7" t="str">
        <f t="shared" si="125"/>
        <v/>
      </c>
      <c r="T604" s="9"/>
      <c r="U604" s="3" t="str">
        <f t="shared" si="126"/>
        <v/>
      </c>
      <c r="V604" s="3" t="str">
        <f t="shared" si="127"/>
        <v/>
      </c>
      <c r="W604" s="3" t="str">
        <f t="shared" si="128"/>
        <v/>
      </c>
      <c r="X604" s="83" t="str">
        <f t="shared" si="129"/>
        <v/>
      </c>
      <c r="Y604" s="3" t="str">
        <f t="shared" si="130"/>
        <v/>
      </c>
      <c r="Z604" s="3" t="str">
        <f t="shared" si="131"/>
        <v/>
      </c>
      <c r="AA604" s="12" t="str">
        <f t="shared" si="132"/>
        <v/>
      </c>
      <c r="AB604" s="12" t="str">
        <f t="shared" si="133"/>
        <v/>
      </c>
      <c r="AC604" s="12" t="str">
        <f t="shared" si="134"/>
        <v/>
      </c>
      <c r="AD604" t="str">
        <f t="shared" si="135"/>
        <v/>
      </c>
      <c r="AE604" t="str">
        <f t="shared" si="136"/>
        <v/>
      </c>
      <c r="AF604" t="s">
        <v>343</v>
      </c>
    </row>
    <row r="605" spans="1:32" x14ac:dyDescent="0.25">
      <c r="A605" t="s">
        <v>1</v>
      </c>
      <c r="B605" t="s">
        <v>2</v>
      </c>
      <c r="C605" t="s">
        <v>1960</v>
      </c>
      <c r="D605" t="s">
        <v>2007</v>
      </c>
      <c r="E605" t="s">
        <v>309</v>
      </c>
      <c r="F605" s="2">
        <v>45244</v>
      </c>
      <c r="G605" t="s">
        <v>1092</v>
      </c>
      <c r="H605" t="s">
        <v>412</v>
      </c>
      <c r="I605" t="s">
        <v>192</v>
      </c>
      <c r="J605" s="5">
        <v>385000</v>
      </c>
      <c r="K605" s="5">
        <v>385000</v>
      </c>
      <c r="L605" s="5">
        <v>385000</v>
      </c>
      <c r="M605" s="5"/>
      <c r="N605"/>
      <c r="O605" s="38"/>
      <c r="P605" s="43"/>
      <c r="Q605" s="64"/>
      <c r="R605" s="8" t="str">
        <f t="shared" si="124"/>
        <v/>
      </c>
      <c r="S605" s="7" t="str">
        <f t="shared" si="125"/>
        <v/>
      </c>
      <c r="T605" s="9"/>
      <c r="U605" s="3" t="str">
        <f t="shared" si="126"/>
        <v/>
      </c>
      <c r="V605" s="3" t="str">
        <f t="shared" si="127"/>
        <v/>
      </c>
      <c r="W605" s="3" t="str">
        <f t="shared" si="128"/>
        <v/>
      </c>
      <c r="X605" s="83" t="str">
        <f t="shared" si="129"/>
        <v/>
      </c>
      <c r="Y605" s="3" t="str">
        <f t="shared" si="130"/>
        <v/>
      </c>
      <c r="Z605" s="3" t="str">
        <f t="shared" si="131"/>
        <v/>
      </c>
      <c r="AA605" s="12" t="str">
        <f t="shared" si="132"/>
        <v/>
      </c>
      <c r="AB605" s="12" t="str">
        <f t="shared" si="133"/>
        <v/>
      </c>
      <c r="AC605" s="12" t="str">
        <f t="shared" si="134"/>
        <v/>
      </c>
      <c r="AD605" t="str">
        <f t="shared" si="135"/>
        <v/>
      </c>
      <c r="AE605" t="str">
        <f t="shared" si="136"/>
        <v/>
      </c>
      <c r="AF605" t="s">
        <v>343</v>
      </c>
    </row>
    <row r="606" spans="1:32" x14ac:dyDescent="0.25">
      <c r="A606" t="s">
        <v>1</v>
      </c>
      <c r="B606" t="s">
        <v>2</v>
      </c>
      <c r="C606" t="s">
        <v>1960</v>
      </c>
      <c r="D606" t="s">
        <v>2007</v>
      </c>
      <c r="E606" t="s">
        <v>309</v>
      </c>
      <c r="F606" s="2">
        <v>45331</v>
      </c>
      <c r="G606" t="s">
        <v>1093</v>
      </c>
      <c r="H606" t="s">
        <v>412</v>
      </c>
      <c r="I606" t="s">
        <v>192</v>
      </c>
      <c r="J606" s="5">
        <v>53098</v>
      </c>
      <c r="K606" s="5">
        <v>53098</v>
      </c>
      <c r="L606" s="5">
        <v>53098</v>
      </c>
      <c r="M606" s="5"/>
      <c r="N606"/>
      <c r="O606" s="38"/>
      <c r="P606" s="43"/>
      <c r="Q606" s="64"/>
      <c r="R606" s="8" t="str">
        <f t="shared" si="124"/>
        <v/>
      </c>
      <c r="S606" s="7" t="str">
        <f t="shared" si="125"/>
        <v/>
      </c>
      <c r="T606" s="9"/>
      <c r="U606" s="3" t="str">
        <f t="shared" si="126"/>
        <v/>
      </c>
      <c r="V606" s="3" t="str">
        <f t="shared" si="127"/>
        <v/>
      </c>
      <c r="W606" s="3" t="str">
        <f t="shared" si="128"/>
        <v/>
      </c>
      <c r="X606" s="83" t="str">
        <f t="shared" si="129"/>
        <v/>
      </c>
      <c r="Y606" s="3" t="str">
        <f t="shared" si="130"/>
        <v/>
      </c>
      <c r="Z606" s="3" t="str">
        <f t="shared" si="131"/>
        <v/>
      </c>
      <c r="AA606" s="12" t="str">
        <f t="shared" si="132"/>
        <v/>
      </c>
      <c r="AB606" s="12" t="str">
        <f t="shared" si="133"/>
        <v/>
      </c>
      <c r="AC606" s="12" t="str">
        <f t="shared" si="134"/>
        <v/>
      </c>
      <c r="AD606" t="str">
        <f t="shared" si="135"/>
        <v/>
      </c>
      <c r="AE606" t="str">
        <f t="shared" si="136"/>
        <v/>
      </c>
      <c r="AF606" t="s">
        <v>343</v>
      </c>
    </row>
    <row r="607" spans="1:32" x14ac:dyDescent="0.25">
      <c r="A607" t="s">
        <v>1</v>
      </c>
      <c r="B607" t="s">
        <v>2</v>
      </c>
      <c r="C607" t="s">
        <v>1960</v>
      </c>
      <c r="D607" t="s">
        <v>2007</v>
      </c>
      <c r="E607" t="s">
        <v>309</v>
      </c>
      <c r="F607" s="2">
        <v>45370</v>
      </c>
      <c r="G607" t="s">
        <v>1806</v>
      </c>
      <c r="H607" t="s">
        <v>412</v>
      </c>
      <c r="I607" t="s">
        <v>1429</v>
      </c>
      <c r="J607" s="5">
        <v>370000</v>
      </c>
      <c r="K607" s="5">
        <v>370000</v>
      </c>
      <c r="L607" s="5">
        <v>370000</v>
      </c>
      <c r="M607" s="5"/>
      <c r="N607"/>
      <c r="O607" s="38"/>
      <c r="P607" s="43"/>
      <c r="Q607" s="64"/>
      <c r="R607" s="8" t="str">
        <f t="shared" si="124"/>
        <v/>
      </c>
      <c r="S607" s="7" t="str">
        <f t="shared" si="125"/>
        <v/>
      </c>
      <c r="T607" s="9"/>
      <c r="U607" s="3" t="str">
        <f t="shared" si="126"/>
        <v/>
      </c>
      <c r="V607" s="3" t="str">
        <f t="shared" si="127"/>
        <v/>
      </c>
      <c r="W607" s="3" t="str">
        <f t="shared" si="128"/>
        <v/>
      </c>
      <c r="X607" s="83" t="str">
        <f t="shared" si="129"/>
        <v/>
      </c>
      <c r="Y607" s="3" t="str">
        <f t="shared" si="130"/>
        <v/>
      </c>
      <c r="Z607" s="3" t="str">
        <f t="shared" si="131"/>
        <v/>
      </c>
      <c r="AA607" s="12" t="str">
        <f t="shared" si="132"/>
        <v/>
      </c>
      <c r="AB607" s="12" t="str">
        <f t="shared" si="133"/>
        <v/>
      </c>
      <c r="AC607" s="12" t="str">
        <f t="shared" si="134"/>
        <v/>
      </c>
      <c r="AD607" t="str">
        <f t="shared" si="135"/>
        <v/>
      </c>
      <c r="AE607" t="str">
        <f t="shared" si="136"/>
        <v/>
      </c>
      <c r="AF607" t="s">
        <v>343</v>
      </c>
    </row>
    <row r="608" spans="1:32" x14ac:dyDescent="0.25">
      <c r="A608" t="s">
        <v>1</v>
      </c>
      <c r="B608" t="s">
        <v>2</v>
      </c>
      <c r="C608" t="s">
        <v>1960</v>
      </c>
      <c r="D608" t="s">
        <v>2007</v>
      </c>
      <c r="E608" t="s">
        <v>309</v>
      </c>
      <c r="F608" s="2">
        <v>45407</v>
      </c>
      <c r="G608" t="s">
        <v>2423</v>
      </c>
      <c r="H608" t="s">
        <v>412</v>
      </c>
      <c r="I608" t="s">
        <v>1429</v>
      </c>
      <c r="J608" s="5">
        <v>517700</v>
      </c>
      <c r="K608" s="5">
        <v>517700</v>
      </c>
      <c r="L608" s="5">
        <v>517700</v>
      </c>
      <c r="M608" s="5"/>
      <c r="N608"/>
      <c r="O608" s="38"/>
      <c r="P608" s="43"/>
      <c r="Q608" s="64"/>
      <c r="R608" s="8" t="str">
        <f t="shared" si="124"/>
        <v/>
      </c>
      <c r="S608" s="7" t="str">
        <f t="shared" si="125"/>
        <v/>
      </c>
      <c r="T608" s="9"/>
      <c r="U608" s="3" t="str">
        <f t="shared" si="126"/>
        <v/>
      </c>
      <c r="V608" s="3" t="str">
        <f t="shared" si="127"/>
        <v/>
      </c>
      <c r="W608" s="3" t="str">
        <f t="shared" si="128"/>
        <v/>
      </c>
      <c r="X608" s="83" t="str">
        <f t="shared" si="129"/>
        <v/>
      </c>
      <c r="Y608" s="3" t="str">
        <f t="shared" si="130"/>
        <v/>
      </c>
      <c r="Z608" s="3" t="str">
        <f t="shared" si="131"/>
        <v/>
      </c>
      <c r="AA608" s="12" t="str">
        <f t="shared" si="132"/>
        <v/>
      </c>
      <c r="AB608" s="12" t="str">
        <f t="shared" si="133"/>
        <v/>
      </c>
      <c r="AC608" s="12" t="str">
        <f t="shared" si="134"/>
        <v/>
      </c>
      <c r="AD608" t="str">
        <f t="shared" si="135"/>
        <v/>
      </c>
      <c r="AE608" t="str">
        <f t="shared" si="136"/>
        <v/>
      </c>
      <c r="AF608" t="s">
        <v>343</v>
      </c>
    </row>
    <row r="609" spans="1:32" x14ac:dyDescent="0.25">
      <c r="A609" t="s">
        <v>1</v>
      </c>
      <c r="B609" t="s">
        <v>2</v>
      </c>
      <c r="C609" t="s">
        <v>1960</v>
      </c>
      <c r="D609" t="s">
        <v>2008</v>
      </c>
      <c r="E609" t="s">
        <v>1212</v>
      </c>
      <c r="F609" s="2">
        <v>45138</v>
      </c>
      <c r="G609" t="s">
        <v>1213</v>
      </c>
      <c r="H609" t="s">
        <v>412</v>
      </c>
      <c r="I609" t="s">
        <v>192</v>
      </c>
      <c r="J609" s="5">
        <v>5461.96</v>
      </c>
      <c r="K609" s="5">
        <v>5461.96</v>
      </c>
      <c r="L609" s="5">
        <v>5461.96</v>
      </c>
      <c r="M609" s="5"/>
      <c r="N609"/>
      <c r="O609" s="38"/>
      <c r="P609" s="43"/>
      <c r="Q609" s="64"/>
      <c r="R609" s="8" t="str">
        <f t="shared" si="124"/>
        <v/>
      </c>
      <c r="S609" s="7" t="str">
        <f t="shared" si="125"/>
        <v/>
      </c>
      <c r="T609" s="9"/>
      <c r="U609" s="3" t="str">
        <f t="shared" si="126"/>
        <v/>
      </c>
      <c r="V609" s="3" t="str">
        <f t="shared" si="127"/>
        <v/>
      </c>
      <c r="W609" s="3" t="str">
        <f t="shared" si="128"/>
        <v/>
      </c>
      <c r="X609" s="83" t="str">
        <f t="shared" si="129"/>
        <v/>
      </c>
      <c r="Y609" s="3" t="str">
        <f t="shared" si="130"/>
        <v/>
      </c>
      <c r="Z609" s="3" t="str">
        <f t="shared" si="131"/>
        <v/>
      </c>
      <c r="AA609" s="12" t="str">
        <f t="shared" si="132"/>
        <v/>
      </c>
      <c r="AB609" s="12" t="str">
        <f t="shared" si="133"/>
        <v/>
      </c>
      <c r="AC609" s="12" t="str">
        <f t="shared" si="134"/>
        <v/>
      </c>
      <c r="AD609" t="str">
        <f t="shared" si="135"/>
        <v/>
      </c>
      <c r="AE609" t="str">
        <f t="shared" si="136"/>
        <v/>
      </c>
      <c r="AF609" t="s">
        <v>343</v>
      </c>
    </row>
    <row r="610" spans="1:32" x14ac:dyDescent="0.25">
      <c r="A610" t="s">
        <v>1</v>
      </c>
      <c r="B610" t="s">
        <v>2</v>
      </c>
      <c r="C610" t="s">
        <v>1960</v>
      </c>
      <c r="D610" t="s">
        <v>2008</v>
      </c>
      <c r="E610" t="s">
        <v>1212</v>
      </c>
      <c r="F610" s="2">
        <v>45163</v>
      </c>
      <c r="G610" t="s">
        <v>1214</v>
      </c>
      <c r="H610" t="s">
        <v>412</v>
      </c>
      <c r="I610" t="s">
        <v>192</v>
      </c>
      <c r="J610" s="5">
        <v>68660.22</v>
      </c>
      <c r="K610" s="5">
        <v>68660.17</v>
      </c>
      <c r="L610" s="5">
        <v>68660.22</v>
      </c>
      <c r="M610" s="5"/>
      <c r="N610"/>
      <c r="O610" s="38"/>
      <c r="P610" s="43"/>
      <c r="Q610" s="64"/>
      <c r="R610" s="8" t="str">
        <f t="shared" si="124"/>
        <v/>
      </c>
      <c r="S610" s="7" t="str">
        <f t="shared" si="125"/>
        <v/>
      </c>
      <c r="T610" s="9"/>
      <c r="U610" s="3" t="str">
        <f t="shared" si="126"/>
        <v/>
      </c>
      <c r="V610" s="3" t="str">
        <f t="shared" si="127"/>
        <v/>
      </c>
      <c r="W610" s="3" t="str">
        <f t="shared" si="128"/>
        <v/>
      </c>
      <c r="X610" s="83" t="str">
        <f t="shared" si="129"/>
        <v/>
      </c>
      <c r="Y610" s="3" t="str">
        <f t="shared" si="130"/>
        <v/>
      </c>
      <c r="Z610" s="3" t="str">
        <f t="shared" si="131"/>
        <v/>
      </c>
      <c r="AA610" s="12" t="str">
        <f t="shared" si="132"/>
        <v/>
      </c>
      <c r="AB610" s="12" t="str">
        <f t="shared" si="133"/>
        <v/>
      </c>
      <c r="AC610" s="12" t="str">
        <f t="shared" si="134"/>
        <v/>
      </c>
      <c r="AD610" t="str">
        <f t="shared" si="135"/>
        <v/>
      </c>
      <c r="AE610" t="str">
        <f t="shared" si="136"/>
        <v/>
      </c>
      <c r="AF610" t="s">
        <v>343</v>
      </c>
    </row>
    <row r="611" spans="1:32" x14ac:dyDescent="0.25">
      <c r="A611" t="s">
        <v>1</v>
      </c>
      <c r="B611" t="s">
        <v>2</v>
      </c>
      <c r="C611" t="s">
        <v>1960</v>
      </c>
      <c r="D611" t="s">
        <v>2008</v>
      </c>
      <c r="E611" t="s">
        <v>1212</v>
      </c>
      <c r="F611" s="2">
        <v>45170</v>
      </c>
      <c r="G611" t="s">
        <v>823</v>
      </c>
      <c r="H611" t="s">
        <v>412</v>
      </c>
      <c r="I611" t="s">
        <v>192</v>
      </c>
      <c r="J611" s="5">
        <v>27378.55</v>
      </c>
      <c r="K611" s="5">
        <v>27378.55</v>
      </c>
      <c r="L611" s="5">
        <v>27378.55</v>
      </c>
      <c r="M611" s="5"/>
      <c r="N611"/>
      <c r="O611" s="38"/>
      <c r="P611" s="43"/>
      <c r="Q611" s="64"/>
      <c r="R611" s="8" t="str">
        <f t="shared" si="124"/>
        <v/>
      </c>
      <c r="S611" s="7" t="str">
        <f t="shared" si="125"/>
        <v/>
      </c>
      <c r="T611" s="9"/>
      <c r="U611" s="3" t="str">
        <f t="shared" si="126"/>
        <v/>
      </c>
      <c r="V611" s="3" t="str">
        <f t="shared" si="127"/>
        <v/>
      </c>
      <c r="W611" s="3" t="str">
        <f t="shared" si="128"/>
        <v/>
      </c>
      <c r="X611" s="83" t="str">
        <f t="shared" si="129"/>
        <v/>
      </c>
      <c r="Y611" s="3" t="str">
        <f t="shared" si="130"/>
        <v/>
      </c>
      <c r="Z611" s="3" t="str">
        <f t="shared" si="131"/>
        <v/>
      </c>
      <c r="AA611" s="12" t="str">
        <f t="shared" si="132"/>
        <v/>
      </c>
      <c r="AB611" s="12" t="str">
        <f t="shared" si="133"/>
        <v/>
      </c>
      <c r="AC611" s="12" t="str">
        <f t="shared" si="134"/>
        <v/>
      </c>
      <c r="AD611" t="str">
        <f t="shared" si="135"/>
        <v/>
      </c>
      <c r="AE611" t="str">
        <f t="shared" si="136"/>
        <v/>
      </c>
      <c r="AF611" t="s">
        <v>343</v>
      </c>
    </row>
    <row r="612" spans="1:32" x14ac:dyDescent="0.25">
      <c r="A612" t="s">
        <v>1</v>
      </c>
      <c r="B612" t="s">
        <v>2</v>
      </c>
      <c r="C612" t="s">
        <v>1960</v>
      </c>
      <c r="D612" t="s">
        <v>2008</v>
      </c>
      <c r="E612" t="s">
        <v>1212</v>
      </c>
      <c r="F612" s="2">
        <v>45177</v>
      </c>
      <c r="G612" t="s">
        <v>1215</v>
      </c>
      <c r="H612" t="s">
        <v>412</v>
      </c>
      <c r="I612" t="s">
        <v>192</v>
      </c>
      <c r="J612" s="5">
        <v>8203.02</v>
      </c>
      <c r="K612" s="5">
        <v>8203.02</v>
      </c>
      <c r="L612" s="5">
        <v>8203.02</v>
      </c>
      <c r="M612" s="5"/>
      <c r="N612"/>
      <c r="O612" s="38"/>
      <c r="P612" s="43"/>
      <c r="Q612" s="64"/>
      <c r="R612" s="8" t="str">
        <f t="shared" si="124"/>
        <v/>
      </c>
      <c r="S612" s="7" t="str">
        <f t="shared" si="125"/>
        <v/>
      </c>
      <c r="T612" s="9"/>
      <c r="U612" s="3" t="str">
        <f t="shared" si="126"/>
        <v/>
      </c>
      <c r="V612" s="3" t="str">
        <f t="shared" si="127"/>
        <v/>
      </c>
      <c r="W612" s="3" t="str">
        <f t="shared" si="128"/>
        <v/>
      </c>
      <c r="X612" s="83" t="str">
        <f t="shared" si="129"/>
        <v/>
      </c>
      <c r="Y612" s="3" t="str">
        <f t="shared" si="130"/>
        <v/>
      </c>
      <c r="Z612" s="3" t="str">
        <f t="shared" si="131"/>
        <v/>
      </c>
      <c r="AA612" s="12" t="str">
        <f t="shared" si="132"/>
        <v/>
      </c>
      <c r="AB612" s="12" t="str">
        <f t="shared" si="133"/>
        <v/>
      </c>
      <c r="AC612" s="12" t="str">
        <f t="shared" si="134"/>
        <v/>
      </c>
      <c r="AD612" t="str">
        <f t="shared" si="135"/>
        <v/>
      </c>
      <c r="AE612" t="str">
        <f t="shared" si="136"/>
        <v/>
      </c>
      <c r="AF612" t="s">
        <v>343</v>
      </c>
    </row>
    <row r="613" spans="1:32" x14ac:dyDescent="0.25">
      <c r="A613" t="s">
        <v>1</v>
      </c>
      <c r="B613" t="s">
        <v>2</v>
      </c>
      <c r="C613" t="s">
        <v>1960</v>
      </c>
      <c r="D613" t="s">
        <v>2008</v>
      </c>
      <c r="E613" t="s">
        <v>1212</v>
      </c>
      <c r="F613" s="2">
        <v>45189</v>
      </c>
      <c r="G613" t="s">
        <v>1216</v>
      </c>
      <c r="H613" t="s">
        <v>412</v>
      </c>
      <c r="I613" t="s">
        <v>192</v>
      </c>
      <c r="J613" s="5">
        <v>45193.63</v>
      </c>
      <c r="K613" s="5">
        <v>0.02</v>
      </c>
      <c r="L613" s="5">
        <v>45193.63</v>
      </c>
      <c r="M613" s="5"/>
      <c r="N613"/>
      <c r="O613" s="38"/>
      <c r="P613" s="43"/>
      <c r="Q613" s="64"/>
      <c r="R613" s="8" t="str">
        <f t="shared" si="124"/>
        <v/>
      </c>
      <c r="S613" s="7" t="str">
        <f t="shared" si="125"/>
        <v/>
      </c>
      <c r="T613" s="9"/>
      <c r="U613" s="3" t="str">
        <f t="shared" si="126"/>
        <v/>
      </c>
      <c r="V613" s="3" t="str">
        <f t="shared" si="127"/>
        <v/>
      </c>
      <c r="W613" s="3" t="str">
        <f t="shared" si="128"/>
        <v/>
      </c>
      <c r="X613" s="83" t="str">
        <f t="shared" si="129"/>
        <v/>
      </c>
      <c r="Y613" s="3" t="str">
        <f t="shared" si="130"/>
        <v/>
      </c>
      <c r="Z613" s="3" t="str">
        <f t="shared" si="131"/>
        <v/>
      </c>
      <c r="AA613" s="12" t="str">
        <f t="shared" si="132"/>
        <v/>
      </c>
      <c r="AB613" s="12" t="str">
        <f t="shared" si="133"/>
        <v/>
      </c>
      <c r="AC613" s="12" t="str">
        <f t="shared" si="134"/>
        <v/>
      </c>
      <c r="AD613" t="str">
        <f t="shared" si="135"/>
        <v/>
      </c>
      <c r="AE613" t="str">
        <f t="shared" si="136"/>
        <v/>
      </c>
      <c r="AF613" t="s">
        <v>343</v>
      </c>
    </row>
    <row r="614" spans="1:32" x14ac:dyDescent="0.25">
      <c r="A614" t="s">
        <v>1</v>
      </c>
      <c r="B614" t="s">
        <v>2</v>
      </c>
      <c r="C614" t="s">
        <v>1960</v>
      </c>
      <c r="D614" t="s">
        <v>2008</v>
      </c>
      <c r="E614" t="s">
        <v>1212</v>
      </c>
      <c r="F614" s="2">
        <v>45191</v>
      </c>
      <c r="G614" t="s">
        <v>1217</v>
      </c>
      <c r="H614" t="s">
        <v>412</v>
      </c>
      <c r="I614" t="s">
        <v>192</v>
      </c>
      <c r="J614" s="5">
        <v>123754.55</v>
      </c>
      <c r="K614" s="5">
        <v>123754.55</v>
      </c>
      <c r="L614" s="5">
        <v>123754.55</v>
      </c>
      <c r="M614" s="5"/>
      <c r="N614"/>
      <c r="O614" s="38"/>
      <c r="P614" s="43"/>
      <c r="Q614" s="64"/>
      <c r="R614" s="8" t="str">
        <f t="shared" si="124"/>
        <v/>
      </c>
      <c r="S614" s="7" t="str">
        <f t="shared" si="125"/>
        <v/>
      </c>
      <c r="T614" s="9"/>
      <c r="U614" s="3" t="str">
        <f t="shared" si="126"/>
        <v/>
      </c>
      <c r="V614" s="3" t="str">
        <f t="shared" si="127"/>
        <v/>
      </c>
      <c r="W614" s="3" t="str">
        <f t="shared" si="128"/>
        <v/>
      </c>
      <c r="X614" s="83" t="str">
        <f t="shared" si="129"/>
        <v/>
      </c>
      <c r="Y614" s="3" t="str">
        <f t="shared" si="130"/>
        <v/>
      </c>
      <c r="Z614" s="3" t="str">
        <f t="shared" si="131"/>
        <v/>
      </c>
      <c r="AA614" s="12" t="str">
        <f t="shared" si="132"/>
        <v/>
      </c>
      <c r="AB614" s="12" t="str">
        <f t="shared" si="133"/>
        <v/>
      </c>
      <c r="AC614" s="12" t="str">
        <f t="shared" si="134"/>
        <v/>
      </c>
      <c r="AD614" t="str">
        <f t="shared" si="135"/>
        <v/>
      </c>
      <c r="AE614" t="str">
        <f t="shared" si="136"/>
        <v/>
      </c>
      <c r="AF614" t="s">
        <v>343</v>
      </c>
    </row>
    <row r="615" spans="1:32" x14ac:dyDescent="0.25">
      <c r="A615" t="s">
        <v>1</v>
      </c>
      <c r="B615" t="s">
        <v>2</v>
      </c>
      <c r="C615" t="s">
        <v>1960</v>
      </c>
      <c r="D615" t="s">
        <v>2008</v>
      </c>
      <c r="E615" t="s">
        <v>1212</v>
      </c>
      <c r="F615" s="2">
        <v>45197</v>
      </c>
      <c r="G615" t="s">
        <v>1218</v>
      </c>
      <c r="H615" t="s">
        <v>412</v>
      </c>
      <c r="I615" t="s">
        <v>192</v>
      </c>
      <c r="J615" s="5">
        <v>105458.24000000001</v>
      </c>
      <c r="K615" s="5">
        <v>0.01</v>
      </c>
      <c r="L615" s="5">
        <v>105458.24000000001</v>
      </c>
      <c r="M615" s="5"/>
      <c r="N615"/>
      <c r="O615" s="38"/>
      <c r="P615" s="43"/>
      <c r="Q615" s="64"/>
      <c r="R615" s="8" t="str">
        <f t="shared" si="124"/>
        <v/>
      </c>
      <c r="S615" s="7" t="str">
        <f t="shared" si="125"/>
        <v/>
      </c>
      <c r="T615" s="9"/>
      <c r="U615" s="3" t="str">
        <f t="shared" si="126"/>
        <v/>
      </c>
      <c r="V615" s="3" t="str">
        <f t="shared" si="127"/>
        <v/>
      </c>
      <c r="W615" s="3" t="str">
        <f t="shared" si="128"/>
        <v/>
      </c>
      <c r="X615" s="83" t="str">
        <f t="shared" si="129"/>
        <v/>
      </c>
      <c r="Y615" s="3" t="str">
        <f t="shared" si="130"/>
        <v/>
      </c>
      <c r="Z615" s="3" t="str">
        <f t="shared" si="131"/>
        <v/>
      </c>
      <c r="AA615" s="12" t="str">
        <f t="shared" si="132"/>
        <v/>
      </c>
      <c r="AB615" s="12" t="str">
        <f t="shared" si="133"/>
        <v/>
      </c>
      <c r="AC615" s="12" t="str">
        <f t="shared" si="134"/>
        <v/>
      </c>
      <c r="AD615" t="str">
        <f t="shared" si="135"/>
        <v/>
      </c>
      <c r="AE615" t="str">
        <f t="shared" si="136"/>
        <v/>
      </c>
      <c r="AF615" t="s">
        <v>343</v>
      </c>
    </row>
    <row r="616" spans="1:32" x14ac:dyDescent="0.25">
      <c r="A616" t="s">
        <v>1</v>
      </c>
      <c r="B616" t="s">
        <v>2</v>
      </c>
      <c r="C616" t="s">
        <v>1960</v>
      </c>
      <c r="D616" t="s">
        <v>2008</v>
      </c>
      <c r="E616" t="s">
        <v>1212</v>
      </c>
      <c r="F616" s="2">
        <v>45197</v>
      </c>
      <c r="G616" t="s">
        <v>1219</v>
      </c>
      <c r="H616" t="s">
        <v>412</v>
      </c>
      <c r="I616" t="s">
        <v>192</v>
      </c>
      <c r="J616" s="5">
        <v>38481.360000000001</v>
      </c>
      <c r="K616" s="5">
        <v>38481.360000000001</v>
      </c>
      <c r="L616" s="5">
        <v>38481.360000000001</v>
      </c>
      <c r="M616" s="5"/>
      <c r="N616"/>
      <c r="O616" s="38"/>
      <c r="P616" s="43"/>
      <c r="Q616" s="64"/>
      <c r="R616" s="8" t="str">
        <f t="shared" si="124"/>
        <v/>
      </c>
      <c r="S616" s="7" t="str">
        <f t="shared" si="125"/>
        <v/>
      </c>
      <c r="T616" s="9"/>
      <c r="U616" s="3" t="str">
        <f t="shared" si="126"/>
        <v/>
      </c>
      <c r="V616" s="3" t="str">
        <f t="shared" si="127"/>
        <v/>
      </c>
      <c r="W616" s="3" t="str">
        <f t="shared" si="128"/>
        <v/>
      </c>
      <c r="X616" s="83" t="str">
        <f t="shared" si="129"/>
        <v/>
      </c>
      <c r="Y616" s="3" t="str">
        <f t="shared" si="130"/>
        <v/>
      </c>
      <c r="Z616" s="3" t="str">
        <f t="shared" si="131"/>
        <v/>
      </c>
      <c r="AA616" s="12" t="str">
        <f t="shared" si="132"/>
        <v/>
      </c>
      <c r="AB616" s="12" t="str">
        <f t="shared" si="133"/>
        <v/>
      </c>
      <c r="AC616" s="12" t="str">
        <f t="shared" si="134"/>
        <v/>
      </c>
      <c r="AD616" t="str">
        <f t="shared" si="135"/>
        <v/>
      </c>
      <c r="AE616" t="str">
        <f t="shared" si="136"/>
        <v/>
      </c>
      <c r="AF616" t="s">
        <v>343</v>
      </c>
    </row>
    <row r="617" spans="1:32" x14ac:dyDescent="0.25">
      <c r="A617" t="s">
        <v>1</v>
      </c>
      <c r="B617" t="s">
        <v>2</v>
      </c>
      <c r="C617" t="s">
        <v>1960</v>
      </c>
      <c r="D617" t="s">
        <v>2008</v>
      </c>
      <c r="E617" t="s">
        <v>1212</v>
      </c>
      <c r="F617" s="2">
        <v>45212</v>
      </c>
      <c r="G617" t="s">
        <v>1220</v>
      </c>
      <c r="H617" t="s">
        <v>412</v>
      </c>
      <c r="I617" t="s">
        <v>192</v>
      </c>
      <c r="J617" s="5">
        <v>38726.080000000002</v>
      </c>
      <c r="K617" s="5">
        <v>0.01</v>
      </c>
      <c r="L617" s="5">
        <v>38726.080000000002</v>
      </c>
      <c r="M617" s="5"/>
      <c r="N617"/>
      <c r="O617" s="38"/>
      <c r="P617" s="43"/>
      <c r="Q617" s="64"/>
      <c r="R617" s="8" t="str">
        <f t="shared" si="124"/>
        <v/>
      </c>
      <c r="S617" s="7" t="str">
        <f t="shared" si="125"/>
        <v/>
      </c>
      <c r="T617" s="9"/>
      <c r="U617" s="3" t="str">
        <f t="shared" si="126"/>
        <v/>
      </c>
      <c r="V617" s="3" t="str">
        <f t="shared" si="127"/>
        <v/>
      </c>
      <c r="W617" s="3" t="str">
        <f t="shared" si="128"/>
        <v/>
      </c>
      <c r="X617" s="83" t="str">
        <f t="shared" si="129"/>
        <v/>
      </c>
      <c r="Y617" s="3" t="str">
        <f t="shared" si="130"/>
        <v/>
      </c>
      <c r="Z617" s="3" t="str">
        <f t="shared" si="131"/>
        <v/>
      </c>
      <c r="AA617" s="12" t="str">
        <f t="shared" si="132"/>
        <v/>
      </c>
      <c r="AB617" s="12" t="str">
        <f t="shared" si="133"/>
        <v/>
      </c>
      <c r="AC617" s="12" t="str">
        <f t="shared" si="134"/>
        <v/>
      </c>
      <c r="AD617" t="str">
        <f t="shared" si="135"/>
        <v/>
      </c>
      <c r="AE617" t="str">
        <f t="shared" si="136"/>
        <v/>
      </c>
      <c r="AF617" t="s">
        <v>343</v>
      </c>
    </row>
    <row r="618" spans="1:32" x14ac:dyDescent="0.25">
      <c r="A618" t="s">
        <v>1</v>
      </c>
      <c r="B618" t="s">
        <v>2</v>
      </c>
      <c r="C618" t="s">
        <v>1960</v>
      </c>
      <c r="D618" t="s">
        <v>2008</v>
      </c>
      <c r="E618" t="s">
        <v>1212</v>
      </c>
      <c r="F618" s="2">
        <v>45230</v>
      </c>
      <c r="G618" t="s">
        <v>1221</v>
      </c>
      <c r="H618" t="s">
        <v>412</v>
      </c>
      <c r="I618" t="s">
        <v>192</v>
      </c>
      <c r="J618" s="5">
        <v>203944.6</v>
      </c>
      <c r="K618" s="5">
        <v>203944.6</v>
      </c>
      <c r="L618" s="5">
        <v>203944.6</v>
      </c>
      <c r="M618" s="5"/>
      <c r="N618"/>
      <c r="O618" s="38"/>
      <c r="P618" s="43"/>
      <c r="Q618" s="64"/>
      <c r="R618" s="8" t="str">
        <f t="shared" si="124"/>
        <v/>
      </c>
      <c r="S618" s="7" t="str">
        <f t="shared" si="125"/>
        <v/>
      </c>
      <c r="T618" s="9"/>
      <c r="U618" s="3" t="str">
        <f t="shared" si="126"/>
        <v/>
      </c>
      <c r="V618" s="3" t="str">
        <f t="shared" si="127"/>
        <v/>
      </c>
      <c r="W618" s="3" t="str">
        <f t="shared" si="128"/>
        <v/>
      </c>
      <c r="X618" s="83" t="str">
        <f t="shared" si="129"/>
        <v/>
      </c>
      <c r="Y618" s="3" t="str">
        <f t="shared" si="130"/>
        <v/>
      </c>
      <c r="Z618" s="3" t="str">
        <f t="shared" si="131"/>
        <v/>
      </c>
      <c r="AA618" s="12" t="str">
        <f t="shared" si="132"/>
        <v/>
      </c>
      <c r="AB618" s="12" t="str">
        <f t="shared" si="133"/>
        <v/>
      </c>
      <c r="AC618" s="12" t="str">
        <f t="shared" si="134"/>
        <v/>
      </c>
      <c r="AD618" t="str">
        <f t="shared" si="135"/>
        <v/>
      </c>
      <c r="AE618" t="str">
        <f t="shared" si="136"/>
        <v/>
      </c>
      <c r="AF618" t="s">
        <v>343</v>
      </c>
    </row>
    <row r="619" spans="1:32" x14ac:dyDescent="0.25">
      <c r="A619" t="s">
        <v>1</v>
      </c>
      <c r="B619" t="s">
        <v>2</v>
      </c>
      <c r="C619" t="s">
        <v>1960</v>
      </c>
      <c r="D619" t="s">
        <v>2008</v>
      </c>
      <c r="E619" t="s">
        <v>1212</v>
      </c>
      <c r="F619" s="2">
        <v>45236</v>
      </c>
      <c r="G619" t="s">
        <v>1222</v>
      </c>
      <c r="H619" t="s">
        <v>412</v>
      </c>
      <c r="I619" t="s">
        <v>192</v>
      </c>
      <c r="J619" s="5">
        <v>315.43</v>
      </c>
      <c r="K619" s="5">
        <v>315.43</v>
      </c>
      <c r="L619" s="5">
        <v>315.43</v>
      </c>
      <c r="M619" s="5"/>
      <c r="N619"/>
      <c r="O619" s="38"/>
      <c r="P619" s="43"/>
      <c r="Q619" s="64"/>
      <c r="R619" s="8" t="str">
        <f t="shared" si="124"/>
        <v/>
      </c>
      <c r="S619" s="7" t="str">
        <f t="shared" si="125"/>
        <v/>
      </c>
      <c r="T619" s="9"/>
      <c r="U619" s="3" t="str">
        <f t="shared" si="126"/>
        <v/>
      </c>
      <c r="V619" s="3" t="str">
        <f t="shared" si="127"/>
        <v/>
      </c>
      <c r="W619" s="3" t="str">
        <f t="shared" si="128"/>
        <v/>
      </c>
      <c r="X619" s="83" t="str">
        <f t="shared" si="129"/>
        <v/>
      </c>
      <c r="Y619" s="3" t="str">
        <f t="shared" si="130"/>
        <v/>
      </c>
      <c r="Z619" s="3" t="str">
        <f t="shared" si="131"/>
        <v/>
      </c>
      <c r="AA619" s="12" t="str">
        <f t="shared" si="132"/>
        <v/>
      </c>
      <c r="AB619" s="12" t="str">
        <f t="shared" si="133"/>
        <v/>
      </c>
      <c r="AC619" s="12" t="str">
        <f t="shared" si="134"/>
        <v/>
      </c>
      <c r="AD619" t="str">
        <f t="shared" si="135"/>
        <v/>
      </c>
      <c r="AE619" t="str">
        <f t="shared" si="136"/>
        <v/>
      </c>
      <c r="AF619" t="s">
        <v>343</v>
      </c>
    </row>
    <row r="620" spans="1:32" x14ac:dyDescent="0.25">
      <c r="A620" t="s">
        <v>1</v>
      </c>
      <c r="B620" t="s">
        <v>2</v>
      </c>
      <c r="C620" t="s">
        <v>1960</v>
      </c>
      <c r="D620" t="s">
        <v>2008</v>
      </c>
      <c r="E620" t="s">
        <v>1212</v>
      </c>
      <c r="F620" s="2">
        <v>45240</v>
      </c>
      <c r="G620" t="s">
        <v>1223</v>
      </c>
      <c r="H620" t="s">
        <v>412</v>
      </c>
      <c r="I620" t="s">
        <v>192</v>
      </c>
      <c r="J620" s="5">
        <v>169373.02</v>
      </c>
      <c r="K620" s="5">
        <v>169373.02</v>
      </c>
      <c r="L620" s="5">
        <v>169373.02</v>
      </c>
      <c r="M620" s="5"/>
      <c r="N620"/>
      <c r="O620" s="38"/>
      <c r="P620" s="43"/>
      <c r="Q620" s="64"/>
      <c r="R620" s="8" t="str">
        <f t="shared" si="124"/>
        <v/>
      </c>
      <c r="S620" s="7" t="str">
        <f t="shared" si="125"/>
        <v/>
      </c>
      <c r="T620" s="9"/>
      <c r="U620" s="3" t="str">
        <f t="shared" si="126"/>
        <v/>
      </c>
      <c r="V620" s="3" t="str">
        <f t="shared" si="127"/>
        <v/>
      </c>
      <c r="W620" s="3" t="str">
        <f t="shared" si="128"/>
        <v/>
      </c>
      <c r="X620" s="83" t="str">
        <f t="shared" si="129"/>
        <v/>
      </c>
      <c r="Y620" s="3" t="str">
        <f t="shared" si="130"/>
        <v/>
      </c>
      <c r="Z620" s="3" t="str">
        <f t="shared" si="131"/>
        <v/>
      </c>
      <c r="AA620" s="12" t="str">
        <f t="shared" si="132"/>
        <v/>
      </c>
      <c r="AB620" s="12" t="str">
        <f t="shared" si="133"/>
        <v/>
      </c>
      <c r="AC620" s="12" t="str">
        <f t="shared" si="134"/>
        <v/>
      </c>
      <c r="AD620" t="str">
        <f t="shared" si="135"/>
        <v/>
      </c>
      <c r="AE620" t="str">
        <f t="shared" si="136"/>
        <v/>
      </c>
      <c r="AF620" t="s">
        <v>343</v>
      </c>
    </row>
    <row r="621" spans="1:32" x14ac:dyDescent="0.25">
      <c r="A621" t="s">
        <v>1</v>
      </c>
      <c r="B621" t="s">
        <v>2</v>
      </c>
      <c r="C621" t="s">
        <v>1960</v>
      </c>
      <c r="D621" t="s">
        <v>2008</v>
      </c>
      <c r="E621" t="s">
        <v>1212</v>
      </c>
      <c r="F621" s="2">
        <v>45244</v>
      </c>
      <c r="G621" t="s">
        <v>1092</v>
      </c>
      <c r="H621" t="s">
        <v>412</v>
      </c>
      <c r="I621" t="s">
        <v>192</v>
      </c>
      <c r="J621" s="5">
        <v>124971.1</v>
      </c>
      <c r="K621" s="5">
        <v>124971.1</v>
      </c>
      <c r="L621" s="5">
        <v>124971.1</v>
      </c>
      <c r="M621" s="5"/>
      <c r="N621"/>
      <c r="O621" s="38"/>
      <c r="P621" s="43"/>
      <c r="Q621" s="64"/>
      <c r="R621" s="8" t="str">
        <f t="shared" si="124"/>
        <v/>
      </c>
      <c r="S621" s="7" t="str">
        <f t="shared" si="125"/>
        <v/>
      </c>
      <c r="T621" s="9"/>
      <c r="U621" s="3" t="str">
        <f t="shared" si="126"/>
        <v/>
      </c>
      <c r="V621" s="3" t="str">
        <f t="shared" si="127"/>
        <v/>
      </c>
      <c r="W621" s="3" t="str">
        <f t="shared" si="128"/>
        <v/>
      </c>
      <c r="X621" s="83" t="str">
        <f t="shared" si="129"/>
        <v/>
      </c>
      <c r="Y621" s="3" t="str">
        <f t="shared" si="130"/>
        <v/>
      </c>
      <c r="Z621" s="3" t="str">
        <f t="shared" si="131"/>
        <v/>
      </c>
      <c r="AA621" s="12" t="str">
        <f t="shared" si="132"/>
        <v/>
      </c>
      <c r="AB621" s="12" t="str">
        <f t="shared" si="133"/>
        <v/>
      </c>
      <c r="AC621" s="12" t="str">
        <f t="shared" si="134"/>
        <v/>
      </c>
      <c r="AD621" t="str">
        <f t="shared" si="135"/>
        <v/>
      </c>
      <c r="AE621" t="str">
        <f t="shared" si="136"/>
        <v/>
      </c>
      <c r="AF621" t="s">
        <v>343</v>
      </c>
    </row>
    <row r="622" spans="1:32" x14ac:dyDescent="0.25">
      <c r="A622" t="s">
        <v>1</v>
      </c>
      <c r="B622" t="s">
        <v>2</v>
      </c>
      <c r="C622" t="s">
        <v>1960</v>
      </c>
      <c r="D622" t="s">
        <v>2008</v>
      </c>
      <c r="E622" t="s">
        <v>1212</v>
      </c>
      <c r="F622" s="2">
        <v>45245</v>
      </c>
      <c r="G622" t="s">
        <v>1224</v>
      </c>
      <c r="H622" t="s">
        <v>412</v>
      </c>
      <c r="I622" t="s">
        <v>192</v>
      </c>
      <c r="J622" s="5">
        <v>191935.69</v>
      </c>
      <c r="K622" s="5">
        <v>0.01</v>
      </c>
      <c r="L622" s="5">
        <v>191935.69</v>
      </c>
      <c r="M622" s="5"/>
      <c r="N622"/>
      <c r="O622" s="38"/>
      <c r="P622" s="43"/>
      <c r="Q622" s="64"/>
      <c r="R622" s="8" t="str">
        <f t="shared" si="124"/>
        <v/>
      </c>
      <c r="S622" s="7" t="str">
        <f t="shared" si="125"/>
        <v/>
      </c>
      <c r="T622" s="9"/>
      <c r="U622" s="3" t="str">
        <f t="shared" si="126"/>
        <v/>
      </c>
      <c r="V622" s="3" t="str">
        <f t="shared" si="127"/>
        <v/>
      </c>
      <c r="W622" s="3" t="str">
        <f t="shared" si="128"/>
        <v/>
      </c>
      <c r="X622" s="83" t="str">
        <f t="shared" si="129"/>
        <v/>
      </c>
      <c r="Y622" s="3" t="str">
        <f t="shared" si="130"/>
        <v/>
      </c>
      <c r="Z622" s="3" t="str">
        <f t="shared" si="131"/>
        <v/>
      </c>
      <c r="AA622" s="12" t="str">
        <f t="shared" si="132"/>
        <v/>
      </c>
      <c r="AB622" s="12" t="str">
        <f t="shared" si="133"/>
        <v/>
      </c>
      <c r="AC622" s="12" t="str">
        <f t="shared" si="134"/>
        <v/>
      </c>
      <c r="AD622" t="str">
        <f t="shared" si="135"/>
        <v/>
      </c>
      <c r="AE622" t="str">
        <f t="shared" si="136"/>
        <v/>
      </c>
      <c r="AF622" t="s">
        <v>343</v>
      </c>
    </row>
    <row r="623" spans="1:32" x14ac:dyDescent="0.25">
      <c r="A623" t="s">
        <v>1</v>
      </c>
      <c r="B623" t="s">
        <v>2</v>
      </c>
      <c r="C623" t="s">
        <v>1960</v>
      </c>
      <c r="D623" t="s">
        <v>2008</v>
      </c>
      <c r="E623" t="s">
        <v>1212</v>
      </c>
      <c r="F623" s="2">
        <v>45251</v>
      </c>
      <c r="G623" t="s">
        <v>1225</v>
      </c>
      <c r="H623" t="s">
        <v>412</v>
      </c>
      <c r="I623" t="s">
        <v>192</v>
      </c>
      <c r="J623" s="5">
        <v>126429.48</v>
      </c>
      <c r="K623" s="5">
        <v>0.01</v>
      </c>
      <c r="L623" s="5">
        <v>126429.48</v>
      </c>
      <c r="M623" s="5"/>
      <c r="N623"/>
      <c r="O623" s="38"/>
      <c r="P623" s="43"/>
      <c r="Q623" s="64"/>
      <c r="R623" s="8" t="str">
        <f t="shared" si="124"/>
        <v/>
      </c>
      <c r="S623" s="7" t="str">
        <f t="shared" si="125"/>
        <v/>
      </c>
      <c r="T623" s="9"/>
      <c r="U623" s="3" t="str">
        <f t="shared" si="126"/>
        <v/>
      </c>
      <c r="V623" s="3" t="str">
        <f t="shared" si="127"/>
        <v/>
      </c>
      <c r="W623" s="3" t="str">
        <f t="shared" si="128"/>
        <v/>
      </c>
      <c r="X623" s="83" t="str">
        <f t="shared" si="129"/>
        <v/>
      </c>
      <c r="Y623" s="3" t="str">
        <f t="shared" si="130"/>
        <v/>
      </c>
      <c r="Z623" s="3" t="str">
        <f t="shared" si="131"/>
        <v/>
      </c>
      <c r="AA623" s="12" t="str">
        <f t="shared" si="132"/>
        <v/>
      </c>
      <c r="AB623" s="12" t="str">
        <f t="shared" si="133"/>
        <v/>
      </c>
      <c r="AC623" s="12" t="str">
        <f t="shared" si="134"/>
        <v/>
      </c>
      <c r="AD623" t="str">
        <f t="shared" si="135"/>
        <v/>
      </c>
      <c r="AE623" t="str">
        <f t="shared" si="136"/>
        <v/>
      </c>
      <c r="AF623" t="s">
        <v>343</v>
      </c>
    </row>
    <row r="624" spans="1:32" x14ac:dyDescent="0.25">
      <c r="A624" t="s">
        <v>1</v>
      </c>
      <c r="B624" t="s">
        <v>2</v>
      </c>
      <c r="C624" t="s">
        <v>1960</v>
      </c>
      <c r="D624" t="s">
        <v>2008</v>
      </c>
      <c r="E624" t="s">
        <v>1212</v>
      </c>
      <c r="F624" s="2">
        <v>45259</v>
      </c>
      <c r="G624" t="s">
        <v>933</v>
      </c>
      <c r="H624" t="s">
        <v>412</v>
      </c>
      <c r="I624" t="s">
        <v>192</v>
      </c>
      <c r="J624" s="5">
        <v>129836.3</v>
      </c>
      <c r="K624" s="5">
        <v>0.02</v>
      </c>
      <c r="L624" s="5">
        <v>129836.3</v>
      </c>
      <c r="M624" s="5"/>
      <c r="N624"/>
      <c r="O624" s="38"/>
      <c r="P624" s="43"/>
      <c r="Q624" s="64"/>
      <c r="R624" s="8" t="str">
        <f t="shared" si="124"/>
        <v/>
      </c>
      <c r="S624" s="7" t="str">
        <f t="shared" si="125"/>
        <v/>
      </c>
      <c r="T624" s="9"/>
      <c r="U624" s="3" t="str">
        <f t="shared" si="126"/>
        <v/>
      </c>
      <c r="V624" s="3" t="str">
        <f t="shared" si="127"/>
        <v/>
      </c>
      <c r="W624" s="3" t="str">
        <f t="shared" si="128"/>
        <v/>
      </c>
      <c r="X624" s="83" t="str">
        <f t="shared" si="129"/>
        <v/>
      </c>
      <c r="Y624" s="3" t="str">
        <f t="shared" si="130"/>
        <v/>
      </c>
      <c r="Z624" s="3" t="str">
        <f t="shared" si="131"/>
        <v/>
      </c>
      <c r="AA624" s="12" t="str">
        <f t="shared" si="132"/>
        <v/>
      </c>
      <c r="AB624" s="12" t="str">
        <f t="shared" si="133"/>
        <v/>
      </c>
      <c r="AC624" s="12" t="str">
        <f t="shared" si="134"/>
        <v/>
      </c>
      <c r="AD624" t="str">
        <f t="shared" si="135"/>
        <v/>
      </c>
      <c r="AE624" t="str">
        <f t="shared" si="136"/>
        <v/>
      </c>
      <c r="AF624" t="s">
        <v>343</v>
      </c>
    </row>
    <row r="625" spans="1:32" x14ac:dyDescent="0.25">
      <c r="A625" t="s">
        <v>1</v>
      </c>
      <c r="B625" t="s">
        <v>2</v>
      </c>
      <c r="C625" t="s">
        <v>1960</v>
      </c>
      <c r="D625" t="s">
        <v>2008</v>
      </c>
      <c r="E625" t="s">
        <v>1212</v>
      </c>
      <c r="F625" s="2">
        <v>45265</v>
      </c>
      <c r="G625" t="s">
        <v>1226</v>
      </c>
      <c r="H625" t="s">
        <v>412</v>
      </c>
      <c r="I625" t="s">
        <v>192</v>
      </c>
      <c r="J625" s="5">
        <v>96620.92</v>
      </c>
      <c r="K625" s="5">
        <v>0.01</v>
      </c>
      <c r="L625" s="5">
        <v>96620.92</v>
      </c>
      <c r="M625" s="5"/>
      <c r="N625"/>
      <c r="O625" s="38"/>
      <c r="P625" s="43"/>
      <c r="Q625" s="64"/>
      <c r="R625" s="8" t="str">
        <f t="shared" si="124"/>
        <v/>
      </c>
      <c r="S625" s="7" t="str">
        <f t="shared" si="125"/>
        <v/>
      </c>
      <c r="T625" s="9"/>
      <c r="U625" s="3" t="str">
        <f t="shared" si="126"/>
        <v/>
      </c>
      <c r="V625" s="3" t="str">
        <f t="shared" si="127"/>
        <v/>
      </c>
      <c r="W625" s="3" t="str">
        <f t="shared" si="128"/>
        <v/>
      </c>
      <c r="X625" s="83" t="str">
        <f t="shared" si="129"/>
        <v/>
      </c>
      <c r="Y625" s="3" t="str">
        <f t="shared" si="130"/>
        <v/>
      </c>
      <c r="Z625" s="3" t="str">
        <f t="shared" si="131"/>
        <v/>
      </c>
      <c r="AA625" s="12" t="str">
        <f t="shared" si="132"/>
        <v/>
      </c>
      <c r="AB625" s="12" t="str">
        <f t="shared" si="133"/>
        <v/>
      </c>
      <c r="AC625" s="12" t="str">
        <f t="shared" si="134"/>
        <v/>
      </c>
      <c r="AD625" t="str">
        <f t="shared" si="135"/>
        <v/>
      </c>
      <c r="AE625" t="str">
        <f t="shared" si="136"/>
        <v/>
      </c>
      <c r="AF625" t="s">
        <v>343</v>
      </c>
    </row>
    <row r="626" spans="1:32" x14ac:dyDescent="0.25">
      <c r="A626" t="s">
        <v>1</v>
      </c>
      <c r="B626" t="s">
        <v>2</v>
      </c>
      <c r="C626" t="s">
        <v>1960</v>
      </c>
      <c r="D626" t="s">
        <v>2008</v>
      </c>
      <c r="E626" t="s">
        <v>1212</v>
      </c>
      <c r="F626" s="2">
        <v>45273</v>
      </c>
      <c r="G626" t="s">
        <v>1227</v>
      </c>
      <c r="H626" t="s">
        <v>412</v>
      </c>
      <c r="I626" t="s">
        <v>192</v>
      </c>
      <c r="J626" s="5">
        <v>295554.32</v>
      </c>
      <c r="K626" s="5">
        <v>0.01</v>
      </c>
      <c r="L626" s="5">
        <v>295554.32</v>
      </c>
      <c r="M626" s="5"/>
      <c r="N626"/>
      <c r="O626" s="38"/>
      <c r="P626" s="43"/>
      <c r="Q626" s="64"/>
      <c r="R626" s="8" t="str">
        <f t="shared" si="124"/>
        <v/>
      </c>
      <c r="S626" s="7" t="str">
        <f t="shared" si="125"/>
        <v/>
      </c>
      <c r="T626" s="9"/>
      <c r="U626" s="3" t="str">
        <f t="shared" si="126"/>
        <v/>
      </c>
      <c r="V626" s="3" t="str">
        <f t="shared" si="127"/>
        <v/>
      </c>
      <c r="W626" s="3" t="str">
        <f t="shared" si="128"/>
        <v/>
      </c>
      <c r="X626" s="83" t="str">
        <f t="shared" si="129"/>
        <v/>
      </c>
      <c r="Y626" s="3" t="str">
        <f t="shared" si="130"/>
        <v/>
      </c>
      <c r="Z626" s="3" t="str">
        <f t="shared" si="131"/>
        <v/>
      </c>
      <c r="AA626" s="12" t="str">
        <f t="shared" si="132"/>
        <v/>
      </c>
      <c r="AB626" s="12" t="str">
        <f t="shared" si="133"/>
        <v/>
      </c>
      <c r="AC626" s="12" t="str">
        <f t="shared" si="134"/>
        <v/>
      </c>
      <c r="AD626" t="str">
        <f t="shared" si="135"/>
        <v/>
      </c>
      <c r="AE626" t="str">
        <f t="shared" si="136"/>
        <v/>
      </c>
      <c r="AF626" t="s">
        <v>343</v>
      </c>
    </row>
    <row r="627" spans="1:32" x14ac:dyDescent="0.25">
      <c r="A627" t="s">
        <v>1</v>
      </c>
      <c r="B627" t="s">
        <v>2</v>
      </c>
      <c r="C627" t="s">
        <v>1960</v>
      </c>
      <c r="D627" t="s">
        <v>2008</v>
      </c>
      <c r="E627" t="s">
        <v>1212</v>
      </c>
      <c r="F627" s="2">
        <v>45281</v>
      </c>
      <c r="G627" t="s">
        <v>1228</v>
      </c>
      <c r="H627" t="s">
        <v>412</v>
      </c>
      <c r="I627" t="s">
        <v>192</v>
      </c>
      <c r="J627" s="5">
        <v>364358.93</v>
      </c>
      <c r="K627" s="5">
        <v>0.03</v>
      </c>
      <c r="L627" s="5">
        <v>364358.93</v>
      </c>
      <c r="M627" s="5"/>
      <c r="N627"/>
      <c r="O627" s="38"/>
      <c r="P627" s="43"/>
      <c r="Q627" s="64"/>
      <c r="R627" s="8" t="str">
        <f t="shared" si="124"/>
        <v/>
      </c>
      <c r="S627" s="7" t="str">
        <f t="shared" si="125"/>
        <v/>
      </c>
      <c r="T627" s="9"/>
      <c r="U627" s="3" t="str">
        <f t="shared" si="126"/>
        <v/>
      </c>
      <c r="V627" s="3" t="str">
        <f t="shared" si="127"/>
        <v/>
      </c>
      <c r="W627" s="3" t="str">
        <f t="shared" si="128"/>
        <v/>
      </c>
      <c r="X627" s="83" t="str">
        <f t="shared" si="129"/>
        <v/>
      </c>
      <c r="Y627" s="3" t="str">
        <f t="shared" si="130"/>
        <v/>
      </c>
      <c r="Z627" s="3" t="str">
        <f t="shared" si="131"/>
        <v/>
      </c>
      <c r="AA627" s="12" t="str">
        <f t="shared" si="132"/>
        <v/>
      </c>
      <c r="AB627" s="12" t="str">
        <f t="shared" si="133"/>
        <v/>
      </c>
      <c r="AC627" s="12" t="str">
        <f t="shared" si="134"/>
        <v/>
      </c>
      <c r="AD627" t="str">
        <f t="shared" si="135"/>
        <v/>
      </c>
      <c r="AE627" t="str">
        <f t="shared" si="136"/>
        <v/>
      </c>
      <c r="AF627" t="s">
        <v>343</v>
      </c>
    </row>
    <row r="628" spans="1:32" x14ac:dyDescent="0.25">
      <c r="A628" t="s">
        <v>1</v>
      </c>
      <c r="B628" t="s">
        <v>2</v>
      </c>
      <c r="C628" t="s">
        <v>1960</v>
      </c>
      <c r="D628" t="s">
        <v>2008</v>
      </c>
      <c r="E628" t="s">
        <v>1212</v>
      </c>
      <c r="F628" s="2">
        <v>45295</v>
      </c>
      <c r="G628" t="s">
        <v>1229</v>
      </c>
      <c r="H628" t="s">
        <v>412</v>
      </c>
      <c r="I628" t="s">
        <v>192</v>
      </c>
      <c r="J628" s="5">
        <v>157568.14000000001</v>
      </c>
      <c r="K628" s="5">
        <v>0.01</v>
      </c>
      <c r="L628" s="5">
        <v>157568.14000000001</v>
      </c>
      <c r="M628" s="5"/>
      <c r="N628"/>
      <c r="O628" s="38"/>
      <c r="P628" s="43"/>
      <c r="Q628" s="64"/>
      <c r="R628" s="8" t="str">
        <f t="shared" si="124"/>
        <v/>
      </c>
      <c r="S628" s="7" t="str">
        <f t="shared" si="125"/>
        <v/>
      </c>
      <c r="T628" s="9"/>
      <c r="U628" s="3" t="str">
        <f t="shared" si="126"/>
        <v/>
      </c>
      <c r="V628" s="3" t="str">
        <f t="shared" si="127"/>
        <v/>
      </c>
      <c r="W628" s="3" t="str">
        <f t="shared" si="128"/>
        <v/>
      </c>
      <c r="X628" s="83" t="str">
        <f t="shared" si="129"/>
        <v/>
      </c>
      <c r="Y628" s="3" t="str">
        <f t="shared" si="130"/>
        <v/>
      </c>
      <c r="Z628" s="3" t="str">
        <f t="shared" si="131"/>
        <v/>
      </c>
      <c r="AA628" s="12" t="str">
        <f t="shared" si="132"/>
        <v/>
      </c>
      <c r="AB628" s="12" t="str">
        <f t="shared" si="133"/>
        <v/>
      </c>
      <c r="AC628" s="12" t="str">
        <f t="shared" si="134"/>
        <v/>
      </c>
      <c r="AD628" t="str">
        <f t="shared" si="135"/>
        <v/>
      </c>
      <c r="AE628" t="str">
        <f t="shared" si="136"/>
        <v/>
      </c>
      <c r="AF628" t="s">
        <v>343</v>
      </c>
    </row>
    <row r="629" spans="1:32" x14ac:dyDescent="0.25">
      <c r="A629" t="s">
        <v>1</v>
      </c>
      <c r="B629" t="s">
        <v>2</v>
      </c>
      <c r="C629" t="s">
        <v>1960</v>
      </c>
      <c r="D629" t="s">
        <v>2008</v>
      </c>
      <c r="E629" t="s">
        <v>1212</v>
      </c>
      <c r="F629" s="2">
        <v>45300</v>
      </c>
      <c r="G629" t="s">
        <v>1230</v>
      </c>
      <c r="H629" t="s">
        <v>412</v>
      </c>
      <c r="I629" t="s">
        <v>192</v>
      </c>
      <c r="J629" s="5">
        <v>44763.519999999997</v>
      </c>
      <c r="K629" s="5">
        <v>0.01</v>
      </c>
      <c r="L629" s="5">
        <v>44763.519999999997</v>
      </c>
      <c r="M629" s="5"/>
      <c r="N629"/>
      <c r="O629" s="38"/>
      <c r="P629" s="43"/>
      <c r="Q629" s="64"/>
      <c r="R629" s="8" t="str">
        <f t="shared" si="124"/>
        <v/>
      </c>
      <c r="S629" s="7" t="str">
        <f t="shared" si="125"/>
        <v/>
      </c>
      <c r="T629" s="9"/>
      <c r="U629" s="3" t="str">
        <f t="shared" si="126"/>
        <v/>
      </c>
      <c r="V629" s="3" t="str">
        <f t="shared" si="127"/>
        <v/>
      </c>
      <c r="W629" s="3" t="str">
        <f t="shared" si="128"/>
        <v/>
      </c>
      <c r="X629" s="83" t="str">
        <f t="shared" si="129"/>
        <v/>
      </c>
      <c r="Y629" s="3" t="str">
        <f t="shared" si="130"/>
        <v/>
      </c>
      <c r="Z629" s="3" t="str">
        <f t="shared" si="131"/>
        <v/>
      </c>
      <c r="AA629" s="12" t="str">
        <f t="shared" si="132"/>
        <v/>
      </c>
      <c r="AB629" s="12" t="str">
        <f t="shared" si="133"/>
        <v/>
      </c>
      <c r="AC629" s="12" t="str">
        <f t="shared" si="134"/>
        <v/>
      </c>
      <c r="AD629" t="str">
        <f t="shared" si="135"/>
        <v/>
      </c>
      <c r="AE629" t="str">
        <f t="shared" si="136"/>
        <v/>
      </c>
      <c r="AF629" t="s">
        <v>343</v>
      </c>
    </row>
    <row r="630" spans="1:32" x14ac:dyDescent="0.25">
      <c r="A630" t="s">
        <v>1</v>
      </c>
      <c r="B630" t="s">
        <v>2</v>
      </c>
      <c r="C630" t="s">
        <v>1960</v>
      </c>
      <c r="D630" t="s">
        <v>2008</v>
      </c>
      <c r="E630" t="s">
        <v>1212</v>
      </c>
      <c r="F630" s="2">
        <v>45300</v>
      </c>
      <c r="G630" t="s">
        <v>1231</v>
      </c>
      <c r="H630" t="s">
        <v>412</v>
      </c>
      <c r="I630" t="s">
        <v>192</v>
      </c>
      <c r="J630" s="5">
        <v>102769.07</v>
      </c>
      <c r="K630" s="5">
        <v>0.01</v>
      </c>
      <c r="L630" s="5">
        <v>102769.07</v>
      </c>
      <c r="M630" s="5"/>
      <c r="N630"/>
      <c r="O630" s="38"/>
      <c r="P630" s="43"/>
      <c r="Q630" s="64"/>
      <c r="R630" s="8" t="str">
        <f t="shared" si="124"/>
        <v/>
      </c>
      <c r="S630" s="7" t="str">
        <f t="shared" si="125"/>
        <v/>
      </c>
      <c r="T630" s="9"/>
      <c r="U630" s="3" t="str">
        <f t="shared" si="126"/>
        <v/>
      </c>
      <c r="V630" s="3" t="str">
        <f t="shared" si="127"/>
        <v/>
      </c>
      <c r="W630" s="3" t="str">
        <f t="shared" si="128"/>
        <v/>
      </c>
      <c r="X630" s="83" t="str">
        <f t="shared" si="129"/>
        <v/>
      </c>
      <c r="Y630" s="3" t="str">
        <f t="shared" si="130"/>
        <v/>
      </c>
      <c r="Z630" s="3" t="str">
        <f t="shared" si="131"/>
        <v/>
      </c>
      <c r="AA630" s="12" t="str">
        <f t="shared" si="132"/>
        <v/>
      </c>
      <c r="AB630" s="12" t="str">
        <f t="shared" si="133"/>
        <v/>
      </c>
      <c r="AC630" s="12" t="str">
        <f t="shared" si="134"/>
        <v/>
      </c>
      <c r="AD630" t="str">
        <f t="shared" si="135"/>
        <v/>
      </c>
      <c r="AE630" t="str">
        <f t="shared" si="136"/>
        <v/>
      </c>
      <c r="AF630" t="s">
        <v>343</v>
      </c>
    </row>
    <row r="631" spans="1:32" x14ac:dyDescent="0.25">
      <c r="A631" t="s">
        <v>1</v>
      </c>
      <c r="B631" t="s">
        <v>2</v>
      </c>
      <c r="C631" t="s">
        <v>1960</v>
      </c>
      <c r="D631" t="s">
        <v>2008</v>
      </c>
      <c r="E631" t="s">
        <v>1212</v>
      </c>
      <c r="F631" s="2">
        <v>45315</v>
      </c>
      <c r="G631" t="s">
        <v>1232</v>
      </c>
      <c r="H631" t="s">
        <v>412</v>
      </c>
      <c r="I631" t="s">
        <v>192</v>
      </c>
      <c r="J631" s="5">
        <v>181652.43</v>
      </c>
      <c r="K631" s="5">
        <v>0.01</v>
      </c>
      <c r="L631" s="5">
        <v>181652.43</v>
      </c>
      <c r="M631" s="5"/>
      <c r="N631"/>
      <c r="O631" s="38"/>
      <c r="P631" s="43"/>
      <c r="Q631" s="64"/>
      <c r="R631" s="8" t="str">
        <f t="shared" si="124"/>
        <v/>
      </c>
      <c r="S631" s="7" t="str">
        <f t="shared" si="125"/>
        <v/>
      </c>
      <c r="T631" s="9"/>
      <c r="U631" s="3" t="str">
        <f t="shared" si="126"/>
        <v/>
      </c>
      <c r="V631" s="3" t="str">
        <f t="shared" si="127"/>
        <v/>
      </c>
      <c r="W631" s="3" t="str">
        <f t="shared" si="128"/>
        <v/>
      </c>
      <c r="X631" s="83" t="str">
        <f t="shared" si="129"/>
        <v/>
      </c>
      <c r="Y631" s="3" t="str">
        <f t="shared" si="130"/>
        <v/>
      </c>
      <c r="Z631" s="3" t="str">
        <f t="shared" si="131"/>
        <v/>
      </c>
      <c r="AA631" s="12" t="str">
        <f t="shared" si="132"/>
        <v/>
      </c>
      <c r="AB631" s="12" t="str">
        <f t="shared" si="133"/>
        <v/>
      </c>
      <c r="AC631" s="12" t="str">
        <f t="shared" si="134"/>
        <v/>
      </c>
      <c r="AD631" t="str">
        <f t="shared" si="135"/>
        <v/>
      </c>
      <c r="AE631" t="str">
        <f t="shared" si="136"/>
        <v/>
      </c>
      <c r="AF631" t="s">
        <v>343</v>
      </c>
    </row>
    <row r="632" spans="1:32" x14ac:dyDescent="0.25">
      <c r="A632" t="s">
        <v>1</v>
      </c>
      <c r="B632" t="s">
        <v>2</v>
      </c>
      <c r="C632" t="s">
        <v>1960</v>
      </c>
      <c r="D632" t="s">
        <v>2008</v>
      </c>
      <c r="E632" t="s">
        <v>1212</v>
      </c>
      <c r="F632" s="2">
        <v>45329</v>
      </c>
      <c r="G632" t="s">
        <v>1233</v>
      </c>
      <c r="H632" t="s">
        <v>412</v>
      </c>
      <c r="I632" t="s">
        <v>192</v>
      </c>
      <c r="J632" s="5">
        <v>369407.58</v>
      </c>
      <c r="K632" s="5">
        <v>0.01</v>
      </c>
      <c r="L632" s="5">
        <v>369407.58</v>
      </c>
      <c r="M632" s="5"/>
      <c r="N632"/>
      <c r="O632" s="38"/>
      <c r="P632" s="43"/>
      <c r="Q632" s="64"/>
      <c r="R632" s="8" t="str">
        <f t="shared" si="124"/>
        <v/>
      </c>
      <c r="S632" s="7" t="str">
        <f t="shared" si="125"/>
        <v/>
      </c>
      <c r="T632" s="9"/>
      <c r="U632" s="3" t="str">
        <f t="shared" si="126"/>
        <v/>
      </c>
      <c r="V632" s="3" t="str">
        <f t="shared" si="127"/>
        <v/>
      </c>
      <c r="W632" s="3" t="str">
        <f t="shared" si="128"/>
        <v/>
      </c>
      <c r="X632" s="83" t="str">
        <f t="shared" si="129"/>
        <v/>
      </c>
      <c r="Y632" s="3" t="str">
        <f t="shared" si="130"/>
        <v/>
      </c>
      <c r="Z632" s="3" t="str">
        <f t="shared" si="131"/>
        <v/>
      </c>
      <c r="AA632" s="12" t="str">
        <f t="shared" si="132"/>
        <v/>
      </c>
      <c r="AB632" s="12" t="str">
        <f t="shared" si="133"/>
        <v/>
      </c>
      <c r="AC632" s="12" t="str">
        <f t="shared" si="134"/>
        <v/>
      </c>
      <c r="AD632" t="str">
        <f t="shared" si="135"/>
        <v/>
      </c>
      <c r="AE632" t="str">
        <f t="shared" si="136"/>
        <v/>
      </c>
      <c r="AF632" t="s">
        <v>343</v>
      </c>
    </row>
    <row r="633" spans="1:32" x14ac:dyDescent="0.25">
      <c r="A633" t="s">
        <v>1</v>
      </c>
      <c r="B633" t="s">
        <v>2</v>
      </c>
      <c r="C633" t="s">
        <v>1960</v>
      </c>
      <c r="D633" t="s">
        <v>2008</v>
      </c>
      <c r="E633" t="s">
        <v>1212</v>
      </c>
      <c r="F633" s="2">
        <v>45338</v>
      </c>
      <c r="G633" t="s">
        <v>1234</v>
      </c>
      <c r="H633" t="s">
        <v>412</v>
      </c>
      <c r="I633" t="s">
        <v>207</v>
      </c>
      <c r="J633" s="5">
        <v>55693.36</v>
      </c>
      <c r="K633" s="5">
        <v>0.01</v>
      </c>
      <c r="L633" s="5">
        <v>55693.36</v>
      </c>
      <c r="M633" s="5"/>
      <c r="N633"/>
      <c r="O633" s="38"/>
      <c r="P633" s="43"/>
      <c r="Q633" s="64"/>
      <c r="R633" s="8" t="str">
        <f t="shared" si="124"/>
        <v/>
      </c>
      <c r="S633" s="7" t="str">
        <f t="shared" si="125"/>
        <v/>
      </c>
      <c r="T633" s="9"/>
      <c r="U633" s="3" t="str">
        <f t="shared" si="126"/>
        <v/>
      </c>
      <c r="V633" s="3" t="str">
        <f t="shared" si="127"/>
        <v/>
      </c>
      <c r="W633" s="3" t="str">
        <f t="shared" si="128"/>
        <v/>
      </c>
      <c r="X633" s="83" t="str">
        <f t="shared" si="129"/>
        <v/>
      </c>
      <c r="Y633" s="3" t="str">
        <f t="shared" si="130"/>
        <v/>
      </c>
      <c r="Z633" s="3" t="str">
        <f t="shared" si="131"/>
        <v/>
      </c>
      <c r="AA633" s="12" t="str">
        <f t="shared" si="132"/>
        <v/>
      </c>
      <c r="AB633" s="12" t="str">
        <f t="shared" si="133"/>
        <v/>
      </c>
      <c r="AC633" s="12" t="str">
        <f t="shared" si="134"/>
        <v/>
      </c>
      <c r="AD633" t="str">
        <f t="shared" si="135"/>
        <v/>
      </c>
      <c r="AE633" t="str">
        <f t="shared" si="136"/>
        <v/>
      </c>
      <c r="AF633" t="s">
        <v>343</v>
      </c>
    </row>
    <row r="634" spans="1:32" x14ac:dyDescent="0.25">
      <c r="A634" t="s">
        <v>1</v>
      </c>
      <c r="B634" t="s">
        <v>2</v>
      </c>
      <c r="C634" t="s">
        <v>1960</v>
      </c>
      <c r="D634" t="s">
        <v>2008</v>
      </c>
      <c r="E634" t="s">
        <v>1212</v>
      </c>
      <c r="F634" s="2">
        <v>45341</v>
      </c>
      <c r="G634" t="s">
        <v>1235</v>
      </c>
      <c r="H634" t="s">
        <v>412</v>
      </c>
      <c r="I634" t="s">
        <v>207</v>
      </c>
      <c r="J634" s="5">
        <v>13583.74</v>
      </c>
      <c r="K634" s="5">
        <v>13583.74</v>
      </c>
      <c r="L634" s="5">
        <v>13583.74</v>
      </c>
      <c r="M634" s="5"/>
      <c r="N634"/>
      <c r="O634" s="38"/>
      <c r="P634" s="43"/>
      <c r="Q634" s="64"/>
      <c r="R634" s="8" t="str">
        <f t="shared" si="124"/>
        <v/>
      </c>
      <c r="S634" s="7" t="str">
        <f t="shared" si="125"/>
        <v/>
      </c>
      <c r="T634" s="9"/>
      <c r="U634" s="3" t="str">
        <f t="shared" si="126"/>
        <v/>
      </c>
      <c r="V634" s="3" t="str">
        <f t="shared" si="127"/>
        <v/>
      </c>
      <c r="W634" s="3" t="str">
        <f t="shared" si="128"/>
        <v/>
      </c>
      <c r="X634" s="83" t="str">
        <f t="shared" si="129"/>
        <v/>
      </c>
      <c r="Y634" s="3" t="str">
        <f t="shared" si="130"/>
        <v/>
      </c>
      <c r="Z634" s="3" t="str">
        <f t="shared" si="131"/>
        <v/>
      </c>
      <c r="AA634" s="12" t="str">
        <f t="shared" si="132"/>
        <v/>
      </c>
      <c r="AB634" s="12" t="str">
        <f t="shared" si="133"/>
        <v/>
      </c>
      <c r="AC634" s="12" t="str">
        <f t="shared" si="134"/>
        <v/>
      </c>
      <c r="AD634" t="str">
        <f t="shared" si="135"/>
        <v/>
      </c>
      <c r="AE634" t="str">
        <f t="shared" si="136"/>
        <v/>
      </c>
      <c r="AF634" t="s">
        <v>343</v>
      </c>
    </row>
    <row r="635" spans="1:32" x14ac:dyDescent="0.25">
      <c r="A635" t="s">
        <v>1</v>
      </c>
      <c r="B635" t="s">
        <v>2</v>
      </c>
      <c r="C635" t="s">
        <v>1960</v>
      </c>
      <c r="D635" t="s">
        <v>2008</v>
      </c>
      <c r="E635" t="s">
        <v>1212</v>
      </c>
      <c r="F635" s="2">
        <v>45343</v>
      </c>
      <c r="G635" t="s">
        <v>1236</v>
      </c>
      <c r="H635" t="s">
        <v>412</v>
      </c>
      <c r="I635" t="s">
        <v>207</v>
      </c>
      <c r="J635" s="5">
        <v>82122.720000000001</v>
      </c>
      <c r="K635" s="5">
        <v>0.02</v>
      </c>
      <c r="L635" s="5">
        <v>82122.720000000001</v>
      </c>
      <c r="M635" s="5"/>
      <c r="N635"/>
      <c r="O635" s="38"/>
      <c r="P635" s="43"/>
      <c r="Q635" s="64"/>
      <c r="R635" s="8" t="str">
        <f t="shared" si="124"/>
        <v/>
      </c>
      <c r="S635" s="7" t="str">
        <f t="shared" si="125"/>
        <v/>
      </c>
      <c r="T635" s="9"/>
      <c r="U635" s="3" t="str">
        <f t="shared" si="126"/>
        <v/>
      </c>
      <c r="V635" s="3" t="str">
        <f t="shared" si="127"/>
        <v/>
      </c>
      <c r="W635" s="3" t="str">
        <f t="shared" si="128"/>
        <v/>
      </c>
      <c r="X635" s="83" t="str">
        <f t="shared" si="129"/>
        <v/>
      </c>
      <c r="Y635" s="3" t="str">
        <f t="shared" si="130"/>
        <v/>
      </c>
      <c r="Z635" s="3" t="str">
        <f t="shared" si="131"/>
        <v/>
      </c>
      <c r="AA635" s="12" t="str">
        <f t="shared" si="132"/>
        <v/>
      </c>
      <c r="AB635" s="12" t="str">
        <f t="shared" si="133"/>
        <v/>
      </c>
      <c r="AC635" s="12" t="str">
        <f t="shared" si="134"/>
        <v/>
      </c>
      <c r="AD635" t="str">
        <f t="shared" si="135"/>
        <v/>
      </c>
      <c r="AE635" t="str">
        <f t="shared" si="136"/>
        <v/>
      </c>
      <c r="AF635" t="s">
        <v>343</v>
      </c>
    </row>
    <row r="636" spans="1:32" x14ac:dyDescent="0.25">
      <c r="A636" t="s">
        <v>1</v>
      </c>
      <c r="B636" t="s">
        <v>2</v>
      </c>
      <c r="C636" t="s">
        <v>1960</v>
      </c>
      <c r="D636" t="s">
        <v>2008</v>
      </c>
      <c r="E636" t="s">
        <v>1212</v>
      </c>
      <c r="F636" s="2">
        <v>45348</v>
      </c>
      <c r="G636" t="s">
        <v>1334</v>
      </c>
      <c r="H636" t="s">
        <v>412</v>
      </c>
      <c r="I636" t="s">
        <v>207</v>
      </c>
      <c r="J636" s="5">
        <v>62.35</v>
      </c>
      <c r="K636" s="5">
        <v>62.35</v>
      </c>
      <c r="L636" s="5">
        <v>62.35</v>
      </c>
      <c r="M636" s="5"/>
      <c r="N636"/>
      <c r="O636" s="38"/>
      <c r="P636" s="43"/>
      <c r="Q636" s="64"/>
      <c r="R636" s="8" t="str">
        <f t="shared" si="124"/>
        <v/>
      </c>
      <c r="S636" s="7" t="str">
        <f t="shared" si="125"/>
        <v/>
      </c>
      <c r="T636" s="9"/>
      <c r="U636" s="3" t="str">
        <f t="shared" si="126"/>
        <v/>
      </c>
      <c r="V636" s="3" t="str">
        <f t="shared" si="127"/>
        <v/>
      </c>
      <c r="W636" s="3" t="str">
        <f t="shared" si="128"/>
        <v/>
      </c>
      <c r="X636" s="83" t="str">
        <f t="shared" si="129"/>
        <v/>
      </c>
      <c r="Y636" s="3" t="str">
        <f t="shared" si="130"/>
        <v/>
      </c>
      <c r="Z636" s="3" t="str">
        <f t="shared" si="131"/>
        <v/>
      </c>
      <c r="AA636" s="12" t="str">
        <f t="shared" si="132"/>
        <v/>
      </c>
      <c r="AB636" s="12" t="str">
        <f t="shared" si="133"/>
        <v/>
      </c>
      <c r="AC636" s="12" t="str">
        <f t="shared" si="134"/>
        <v/>
      </c>
      <c r="AD636" t="str">
        <f t="shared" si="135"/>
        <v/>
      </c>
      <c r="AE636" t="str">
        <f t="shared" si="136"/>
        <v/>
      </c>
      <c r="AF636" t="s">
        <v>343</v>
      </c>
    </row>
    <row r="637" spans="1:32" x14ac:dyDescent="0.25">
      <c r="A637" t="s">
        <v>1</v>
      </c>
      <c r="B637" t="s">
        <v>2</v>
      </c>
      <c r="C637" t="s">
        <v>1960</v>
      </c>
      <c r="D637" t="s">
        <v>2008</v>
      </c>
      <c r="E637" t="s">
        <v>1212</v>
      </c>
      <c r="F637" s="2">
        <v>45362</v>
      </c>
      <c r="G637" t="s">
        <v>1483</v>
      </c>
      <c r="H637" t="s">
        <v>412</v>
      </c>
      <c r="I637" t="s">
        <v>207</v>
      </c>
      <c r="J637" s="5">
        <v>173000.03</v>
      </c>
      <c r="K637" s="5">
        <v>173000.03</v>
      </c>
      <c r="L637" s="5">
        <v>173000.03</v>
      </c>
      <c r="M637" s="5"/>
      <c r="N637"/>
      <c r="O637" s="38"/>
      <c r="P637" s="43"/>
      <c r="Q637" s="64"/>
      <c r="R637" s="8" t="str">
        <f t="shared" si="124"/>
        <v/>
      </c>
      <c r="S637" s="7" t="str">
        <f t="shared" si="125"/>
        <v/>
      </c>
      <c r="T637" s="9"/>
      <c r="U637" s="3" t="str">
        <f t="shared" si="126"/>
        <v/>
      </c>
      <c r="V637" s="3" t="str">
        <f t="shared" si="127"/>
        <v/>
      </c>
      <c r="W637" s="3" t="str">
        <f t="shared" si="128"/>
        <v/>
      </c>
      <c r="X637" s="83" t="str">
        <f t="shared" si="129"/>
        <v/>
      </c>
      <c r="Y637" s="3" t="str">
        <f t="shared" si="130"/>
        <v/>
      </c>
      <c r="Z637" s="3" t="str">
        <f t="shared" si="131"/>
        <v/>
      </c>
      <c r="AA637" s="12" t="str">
        <f t="shared" si="132"/>
        <v/>
      </c>
      <c r="AB637" s="12" t="str">
        <f t="shared" si="133"/>
        <v/>
      </c>
      <c r="AC637" s="12" t="str">
        <f t="shared" si="134"/>
        <v/>
      </c>
      <c r="AD637" t="str">
        <f t="shared" si="135"/>
        <v/>
      </c>
      <c r="AE637" t="str">
        <f t="shared" si="136"/>
        <v/>
      </c>
      <c r="AF637" t="s">
        <v>343</v>
      </c>
    </row>
    <row r="638" spans="1:32" x14ac:dyDescent="0.25">
      <c r="A638" t="s">
        <v>1</v>
      </c>
      <c r="B638" t="s">
        <v>2</v>
      </c>
      <c r="C638" t="s">
        <v>1960</v>
      </c>
      <c r="D638" t="s">
        <v>2008</v>
      </c>
      <c r="E638" t="s">
        <v>1212</v>
      </c>
      <c r="F638" s="2">
        <v>45362</v>
      </c>
      <c r="G638" t="s">
        <v>1484</v>
      </c>
      <c r="H638" t="s">
        <v>412</v>
      </c>
      <c r="I638" t="s">
        <v>207</v>
      </c>
      <c r="J638" s="5">
        <v>345999.5</v>
      </c>
      <c r="K638" s="5">
        <v>345999.5</v>
      </c>
      <c r="L638" s="5">
        <v>345999.5</v>
      </c>
      <c r="M638" s="5"/>
      <c r="N638"/>
      <c r="O638" s="38"/>
      <c r="P638" s="43"/>
      <c r="Q638" s="64"/>
      <c r="R638" s="8" t="str">
        <f t="shared" si="124"/>
        <v/>
      </c>
      <c r="S638" s="7" t="str">
        <f t="shared" si="125"/>
        <v/>
      </c>
      <c r="T638" s="9"/>
      <c r="U638" s="3" t="str">
        <f t="shared" si="126"/>
        <v/>
      </c>
      <c r="V638" s="3" t="str">
        <f t="shared" si="127"/>
        <v/>
      </c>
      <c r="W638" s="3" t="str">
        <f t="shared" si="128"/>
        <v/>
      </c>
      <c r="X638" s="83" t="str">
        <f t="shared" si="129"/>
        <v/>
      </c>
      <c r="Y638" s="3" t="str">
        <f t="shared" si="130"/>
        <v/>
      </c>
      <c r="Z638" s="3" t="str">
        <f t="shared" si="131"/>
        <v/>
      </c>
      <c r="AA638" s="12" t="str">
        <f t="shared" si="132"/>
        <v/>
      </c>
      <c r="AB638" s="12" t="str">
        <f t="shared" si="133"/>
        <v/>
      </c>
      <c r="AC638" s="12" t="str">
        <f t="shared" si="134"/>
        <v/>
      </c>
      <c r="AD638" t="str">
        <f t="shared" si="135"/>
        <v/>
      </c>
      <c r="AE638" t="str">
        <f t="shared" si="136"/>
        <v/>
      </c>
      <c r="AF638" t="s">
        <v>343</v>
      </c>
    </row>
    <row r="639" spans="1:32" x14ac:dyDescent="0.25">
      <c r="A639" t="s">
        <v>1</v>
      </c>
      <c r="B639" t="s">
        <v>2</v>
      </c>
      <c r="C639" t="s">
        <v>1960</v>
      </c>
      <c r="D639" t="s">
        <v>2008</v>
      </c>
      <c r="E639" t="s">
        <v>1212</v>
      </c>
      <c r="F639" s="2">
        <v>45363</v>
      </c>
      <c r="G639" t="s">
        <v>1485</v>
      </c>
      <c r="H639" t="s">
        <v>412</v>
      </c>
      <c r="I639" t="s">
        <v>207</v>
      </c>
      <c r="J639" s="5">
        <v>192612.27</v>
      </c>
      <c r="K639" s="5">
        <v>0.21</v>
      </c>
      <c r="L639" s="5">
        <v>192612.27</v>
      </c>
      <c r="M639" s="5"/>
      <c r="N639"/>
      <c r="O639" s="38"/>
      <c r="P639" s="43"/>
      <c r="Q639" s="64"/>
      <c r="R639" s="8" t="str">
        <f t="shared" si="124"/>
        <v/>
      </c>
      <c r="S639" s="7" t="str">
        <f t="shared" si="125"/>
        <v/>
      </c>
      <c r="T639" s="9"/>
      <c r="U639" s="3" t="str">
        <f t="shared" si="126"/>
        <v/>
      </c>
      <c r="V639" s="3" t="str">
        <f t="shared" si="127"/>
        <v/>
      </c>
      <c r="W639" s="3" t="str">
        <f t="shared" si="128"/>
        <v/>
      </c>
      <c r="X639" s="83" t="str">
        <f t="shared" si="129"/>
        <v/>
      </c>
      <c r="Y639" s="3" t="str">
        <f t="shared" si="130"/>
        <v/>
      </c>
      <c r="Z639" s="3" t="str">
        <f t="shared" si="131"/>
        <v/>
      </c>
      <c r="AA639" s="12" t="str">
        <f t="shared" si="132"/>
        <v/>
      </c>
      <c r="AB639" s="12" t="str">
        <f t="shared" si="133"/>
        <v/>
      </c>
      <c r="AC639" s="12" t="str">
        <f t="shared" si="134"/>
        <v/>
      </c>
      <c r="AD639" t="str">
        <f t="shared" si="135"/>
        <v/>
      </c>
      <c r="AE639" t="str">
        <f t="shared" si="136"/>
        <v/>
      </c>
      <c r="AF639" t="s">
        <v>343</v>
      </c>
    </row>
    <row r="640" spans="1:32" x14ac:dyDescent="0.25">
      <c r="A640" t="s">
        <v>1</v>
      </c>
      <c r="B640" t="s">
        <v>2</v>
      </c>
      <c r="C640" t="s">
        <v>1960</v>
      </c>
      <c r="D640" t="s">
        <v>2008</v>
      </c>
      <c r="E640" t="s">
        <v>1212</v>
      </c>
      <c r="F640" s="2">
        <v>45373</v>
      </c>
      <c r="G640" t="s">
        <v>1838</v>
      </c>
      <c r="H640" t="s">
        <v>412</v>
      </c>
      <c r="I640" t="s">
        <v>1429</v>
      </c>
      <c r="J640" s="5">
        <v>11116.18</v>
      </c>
      <c r="K640" s="5">
        <v>0.01</v>
      </c>
      <c r="L640" s="5">
        <v>11116.18</v>
      </c>
      <c r="M640" s="5"/>
      <c r="N640"/>
      <c r="O640" s="38"/>
      <c r="P640" s="43"/>
      <c r="Q640" s="64"/>
      <c r="R640" s="8" t="str">
        <f t="shared" si="124"/>
        <v/>
      </c>
      <c r="S640" s="7" t="str">
        <f t="shared" si="125"/>
        <v/>
      </c>
      <c r="T640" s="9"/>
      <c r="U640" s="3" t="str">
        <f t="shared" si="126"/>
        <v/>
      </c>
      <c r="V640" s="3" t="str">
        <f t="shared" si="127"/>
        <v/>
      </c>
      <c r="W640" s="3" t="str">
        <f t="shared" si="128"/>
        <v/>
      </c>
      <c r="X640" s="83" t="str">
        <f t="shared" si="129"/>
        <v/>
      </c>
      <c r="Y640" s="3" t="str">
        <f t="shared" si="130"/>
        <v/>
      </c>
      <c r="Z640" s="3" t="str">
        <f t="shared" si="131"/>
        <v/>
      </c>
      <c r="AA640" s="12" t="str">
        <f t="shared" si="132"/>
        <v/>
      </c>
      <c r="AB640" s="12" t="str">
        <f t="shared" si="133"/>
        <v/>
      </c>
      <c r="AC640" s="12" t="str">
        <f t="shared" si="134"/>
        <v/>
      </c>
      <c r="AD640" t="str">
        <f t="shared" si="135"/>
        <v/>
      </c>
      <c r="AE640" t="str">
        <f t="shared" si="136"/>
        <v/>
      </c>
      <c r="AF640" t="s">
        <v>343</v>
      </c>
    </row>
    <row r="641" spans="1:32" x14ac:dyDescent="0.25">
      <c r="A641" t="s">
        <v>1</v>
      </c>
      <c r="B641" t="s">
        <v>2</v>
      </c>
      <c r="C641" t="s">
        <v>1960</v>
      </c>
      <c r="D641" t="s">
        <v>2008</v>
      </c>
      <c r="E641" t="s">
        <v>1212</v>
      </c>
      <c r="F641" s="2">
        <v>45386</v>
      </c>
      <c r="G641" t="s">
        <v>1946</v>
      </c>
      <c r="H641" t="s">
        <v>412</v>
      </c>
      <c r="I641" t="s">
        <v>1429</v>
      </c>
      <c r="J641" s="5">
        <v>159345.41</v>
      </c>
      <c r="K641" s="5">
        <v>0.01</v>
      </c>
      <c r="L641" s="5">
        <v>159345.41</v>
      </c>
      <c r="M641" s="5"/>
      <c r="N641"/>
      <c r="O641" s="38"/>
      <c r="P641" s="43"/>
      <c r="Q641" s="64"/>
      <c r="R641" s="8" t="str">
        <f t="shared" si="124"/>
        <v/>
      </c>
      <c r="S641" s="7" t="str">
        <f t="shared" si="125"/>
        <v/>
      </c>
      <c r="T641" s="9"/>
      <c r="U641" s="3" t="str">
        <f t="shared" si="126"/>
        <v/>
      </c>
      <c r="V641" s="3" t="str">
        <f t="shared" si="127"/>
        <v/>
      </c>
      <c r="W641" s="3" t="str">
        <f t="shared" si="128"/>
        <v/>
      </c>
      <c r="X641" s="83" t="str">
        <f t="shared" si="129"/>
        <v/>
      </c>
      <c r="Y641" s="3" t="str">
        <f t="shared" si="130"/>
        <v/>
      </c>
      <c r="Z641" s="3" t="str">
        <f t="shared" si="131"/>
        <v/>
      </c>
      <c r="AA641" s="12" t="str">
        <f t="shared" si="132"/>
        <v/>
      </c>
      <c r="AB641" s="12" t="str">
        <f t="shared" si="133"/>
        <v/>
      </c>
      <c r="AC641" s="12" t="str">
        <f t="shared" si="134"/>
        <v/>
      </c>
      <c r="AD641" t="str">
        <f t="shared" si="135"/>
        <v/>
      </c>
      <c r="AE641" t="str">
        <f t="shared" si="136"/>
        <v/>
      </c>
      <c r="AF641" t="s">
        <v>343</v>
      </c>
    </row>
    <row r="642" spans="1:32" x14ac:dyDescent="0.25">
      <c r="A642" t="s">
        <v>1</v>
      </c>
      <c r="B642" t="s">
        <v>2</v>
      </c>
      <c r="C642" t="s">
        <v>1960</v>
      </c>
      <c r="D642" t="s">
        <v>2008</v>
      </c>
      <c r="E642" t="s">
        <v>1212</v>
      </c>
      <c r="F642" s="2">
        <v>45392</v>
      </c>
      <c r="G642" t="s">
        <v>2191</v>
      </c>
      <c r="H642" t="s">
        <v>412</v>
      </c>
      <c r="I642" t="s">
        <v>1429</v>
      </c>
      <c r="J642" s="5">
        <v>194862.52</v>
      </c>
      <c r="K642" s="5">
        <v>0.03</v>
      </c>
      <c r="L642" s="5">
        <v>194862.52</v>
      </c>
      <c r="M642" s="5"/>
      <c r="N642"/>
      <c r="O642" s="38"/>
      <c r="P642" s="43"/>
      <c r="Q642" s="64"/>
      <c r="R642" s="8" t="str">
        <f t="shared" si="124"/>
        <v/>
      </c>
      <c r="S642" s="7" t="str">
        <f t="shared" si="125"/>
        <v/>
      </c>
      <c r="T642" s="9"/>
      <c r="U642" s="3" t="str">
        <f t="shared" si="126"/>
        <v/>
      </c>
      <c r="V642" s="3" t="str">
        <f t="shared" si="127"/>
        <v/>
      </c>
      <c r="W642" s="3" t="str">
        <f t="shared" si="128"/>
        <v/>
      </c>
      <c r="X642" s="83" t="str">
        <f t="shared" si="129"/>
        <v/>
      </c>
      <c r="Y642" s="3" t="str">
        <f t="shared" si="130"/>
        <v/>
      </c>
      <c r="Z642" s="3" t="str">
        <f t="shared" si="131"/>
        <v/>
      </c>
      <c r="AA642" s="12" t="str">
        <f t="shared" si="132"/>
        <v/>
      </c>
      <c r="AB642" s="12" t="str">
        <f t="shared" si="133"/>
        <v/>
      </c>
      <c r="AC642" s="12" t="str">
        <f t="shared" si="134"/>
        <v/>
      </c>
      <c r="AD642" t="str">
        <f t="shared" si="135"/>
        <v/>
      </c>
      <c r="AE642" t="str">
        <f t="shared" si="136"/>
        <v/>
      </c>
      <c r="AF642" t="s">
        <v>343</v>
      </c>
    </row>
    <row r="643" spans="1:32" x14ac:dyDescent="0.25">
      <c r="A643" t="s">
        <v>1</v>
      </c>
      <c r="B643" t="s">
        <v>2</v>
      </c>
      <c r="C643" t="s">
        <v>1960</v>
      </c>
      <c r="D643" t="s">
        <v>2008</v>
      </c>
      <c r="E643" t="s">
        <v>1212</v>
      </c>
      <c r="F643" s="2">
        <v>45405</v>
      </c>
      <c r="G643" t="s">
        <v>2425</v>
      </c>
      <c r="H643" t="s">
        <v>412</v>
      </c>
      <c r="I643" t="s">
        <v>2354</v>
      </c>
      <c r="J643" s="5">
        <v>318094.12</v>
      </c>
      <c r="K643" s="5">
        <v>318094.12</v>
      </c>
      <c r="L643" s="5">
        <v>318094.12</v>
      </c>
      <c r="M643" s="5"/>
      <c r="N643"/>
      <c r="O643" s="38"/>
      <c r="P643" s="43"/>
      <c r="Q643" s="64"/>
      <c r="R643" s="8" t="str">
        <f t="shared" si="124"/>
        <v/>
      </c>
      <c r="S643" s="7" t="str">
        <f t="shared" si="125"/>
        <v/>
      </c>
      <c r="T643" s="9"/>
      <c r="U643" s="3" t="str">
        <f t="shared" si="126"/>
        <v/>
      </c>
      <c r="V643" s="3" t="str">
        <f t="shared" si="127"/>
        <v/>
      </c>
      <c r="W643" s="3" t="str">
        <f t="shared" si="128"/>
        <v/>
      </c>
      <c r="X643" s="83" t="str">
        <f t="shared" si="129"/>
        <v/>
      </c>
      <c r="Y643" s="3" t="str">
        <f t="shared" si="130"/>
        <v/>
      </c>
      <c r="Z643" s="3" t="str">
        <f t="shared" si="131"/>
        <v/>
      </c>
      <c r="AA643" s="12" t="str">
        <f t="shared" si="132"/>
        <v/>
      </c>
      <c r="AB643" s="12" t="str">
        <f t="shared" si="133"/>
        <v/>
      </c>
      <c r="AC643" s="12" t="str">
        <f t="shared" si="134"/>
        <v/>
      </c>
      <c r="AD643" t="str">
        <f t="shared" si="135"/>
        <v/>
      </c>
      <c r="AE643" t="str">
        <f t="shared" si="136"/>
        <v/>
      </c>
      <c r="AF643" t="s">
        <v>343</v>
      </c>
    </row>
    <row r="644" spans="1:32" x14ac:dyDescent="0.25">
      <c r="A644" t="s">
        <v>1</v>
      </c>
      <c r="B644" t="s">
        <v>2</v>
      </c>
      <c r="C644" t="s">
        <v>1960</v>
      </c>
      <c r="D644" t="s">
        <v>2008</v>
      </c>
      <c r="E644" t="s">
        <v>1212</v>
      </c>
      <c r="F644" s="2">
        <v>45406</v>
      </c>
      <c r="G644" t="s">
        <v>2426</v>
      </c>
      <c r="H644" t="s">
        <v>412</v>
      </c>
      <c r="I644" t="s">
        <v>1429</v>
      </c>
      <c r="J644" s="5">
        <v>39000</v>
      </c>
      <c r="K644" s="5">
        <v>39000</v>
      </c>
      <c r="L644" s="5">
        <v>39000</v>
      </c>
      <c r="M644" s="5"/>
      <c r="N644"/>
      <c r="O644" s="38"/>
      <c r="P644" s="43"/>
      <c r="Q644" s="64"/>
      <c r="R644" s="8" t="str">
        <f t="shared" si="124"/>
        <v/>
      </c>
      <c r="S644" s="7" t="str">
        <f t="shared" si="125"/>
        <v/>
      </c>
      <c r="T644" s="9"/>
      <c r="U644" s="3" t="str">
        <f t="shared" si="126"/>
        <v/>
      </c>
      <c r="V644" s="3" t="str">
        <f t="shared" si="127"/>
        <v/>
      </c>
      <c r="W644" s="3" t="str">
        <f t="shared" si="128"/>
        <v/>
      </c>
      <c r="X644" s="83" t="str">
        <f t="shared" si="129"/>
        <v/>
      </c>
      <c r="Y644" s="3" t="str">
        <f t="shared" si="130"/>
        <v/>
      </c>
      <c r="Z644" s="3" t="str">
        <f t="shared" si="131"/>
        <v/>
      </c>
      <c r="AA644" s="12" t="str">
        <f t="shared" si="132"/>
        <v/>
      </c>
      <c r="AB644" s="12" t="str">
        <f t="shared" si="133"/>
        <v/>
      </c>
      <c r="AC644" s="12" t="str">
        <f t="shared" si="134"/>
        <v/>
      </c>
      <c r="AD644" t="str">
        <f t="shared" si="135"/>
        <v/>
      </c>
      <c r="AE644" t="str">
        <f t="shared" si="136"/>
        <v/>
      </c>
      <c r="AF644" t="s">
        <v>343</v>
      </c>
    </row>
    <row r="645" spans="1:32" x14ac:dyDescent="0.25">
      <c r="A645" t="s">
        <v>1</v>
      </c>
      <c r="B645" t="s">
        <v>2</v>
      </c>
      <c r="C645" t="s">
        <v>1961</v>
      </c>
      <c r="D645" t="s">
        <v>2009</v>
      </c>
      <c r="E645" t="s">
        <v>371</v>
      </c>
      <c r="F645" s="2">
        <v>45205</v>
      </c>
      <c r="G645" t="s">
        <v>149</v>
      </c>
      <c r="H645" t="s">
        <v>175</v>
      </c>
      <c r="I645" t="s">
        <v>192</v>
      </c>
      <c r="J645" s="5">
        <v>2274195.3199999998</v>
      </c>
      <c r="K645" s="5">
        <v>2274195.3199999998</v>
      </c>
      <c r="L645" s="5">
        <v>2274195.3199999998</v>
      </c>
      <c r="M645" s="5"/>
      <c r="N645"/>
      <c r="O645" s="38"/>
      <c r="P645" s="43"/>
      <c r="Q645" s="64"/>
      <c r="R645" s="8" t="str">
        <f t="shared" si="124"/>
        <v/>
      </c>
      <c r="S645" s="7" t="str">
        <f t="shared" si="125"/>
        <v/>
      </c>
      <c r="T645" s="9"/>
      <c r="U645" s="3" t="str">
        <f t="shared" si="126"/>
        <v/>
      </c>
      <c r="V645" s="3" t="str">
        <f t="shared" si="127"/>
        <v/>
      </c>
      <c r="W645" s="3" t="str">
        <f t="shared" si="128"/>
        <v/>
      </c>
      <c r="X645" s="83" t="str">
        <f t="shared" si="129"/>
        <v/>
      </c>
      <c r="Y645" s="3" t="str">
        <f t="shared" si="130"/>
        <v/>
      </c>
      <c r="Z645" s="3" t="str">
        <f t="shared" si="131"/>
        <v/>
      </c>
      <c r="AA645" s="12" t="str">
        <f t="shared" si="132"/>
        <v/>
      </c>
      <c r="AB645" s="12" t="str">
        <f t="shared" si="133"/>
        <v/>
      </c>
      <c r="AC645" s="12" t="str">
        <f t="shared" si="134"/>
        <v/>
      </c>
      <c r="AD645" t="str">
        <f t="shared" si="135"/>
        <v/>
      </c>
      <c r="AE645" t="str">
        <f t="shared" si="136"/>
        <v/>
      </c>
      <c r="AF645" t="s">
        <v>343</v>
      </c>
    </row>
    <row r="646" spans="1:32" x14ac:dyDescent="0.25">
      <c r="A646" t="s">
        <v>1</v>
      </c>
      <c r="B646" t="s">
        <v>2</v>
      </c>
      <c r="C646" t="s">
        <v>1961</v>
      </c>
      <c r="D646" t="s">
        <v>2009</v>
      </c>
      <c r="E646" t="s">
        <v>371</v>
      </c>
      <c r="F646" s="2">
        <v>45205</v>
      </c>
      <c r="G646" t="s">
        <v>150</v>
      </c>
      <c r="H646" t="s">
        <v>175</v>
      </c>
      <c r="I646" t="s">
        <v>192</v>
      </c>
      <c r="J646" s="5">
        <v>456324.53</v>
      </c>
      <c r="K646" s="5">
        <v>456324.53</v>
      </c>
      <c r="L646" s="5">
        <v>456324.53</v>
      </c>
      <c r="M646" s="5"/>
      <c r="N646"/>
      <c r="O646" s="38"/>
      <c r="P646" s="43"/>
      <c r="Q646" s="64"/>
      <c r="R646" s="8" t="str">
        <f t="shared" si="124"/>
        <v/>
      </c>
      <c r="S646" s="7" t="str">
        <f t="shared" si="125"/>
        <v/>
      </c>
      <c r="T646" s="9"/>
      <c r="U646" s="3" t="str">
        <f t="shared" si="126"/>
        <v/>
      </c>
      <c r="V646" s="3" t="str">
        <f t="shared" si="127"/>
        <v/>
      </c>
      <c r="W646" s="3" t="str">
        <f t="shared" si="128"/>
        <v/>
      </c>
      <c r="X646" s="83" t="str">
        <f t="shared" si="129"/>
        <v/>
      </c>
      <c r="Y646" s="3" t="str">
        <f t="shared" si="130"/>
        <v/>
      </c>
      <c r="Z646" s="3" t="str">
        <f t="shared" si="131"/>
        <v/>
      </c>
      <c r="AA646" s="12" t="str">
        <f t="shared" si="132"/>
        <v/>
      </c>
      <c r="AB646" s="12" t="str">
        <f t="shared" si="133"/>
        <v/>
      </c>
      <c r="AC646" s="12" t="str">
        <f t="shared" si="134"/>
        <v/>
      </c>
      <c r="AD646" t="str">
        <f t="shared" si="135"/>
        <v/>
      </c>
      <c r="AE646" t="str">
        <f t="shared" si="136"/>
        <v/>
      </c>
      <c r="AF646" t="s">
        <v>343</v>
      </c>
    </row>
    <row r="647" spans="1:32" x14ac:dyDescent="0.25">
      <c r="A647" t="s">
        <v>1</v>
      </c>
      <c r="B647" t="s">
        <v>2</v>
      </c>
      <c r="C647" t="s">
        <v>1961</v>
      </c>
      <c r="D647" t="s">
        <v>2010</v>
      </c>
      <c r="E647" t="s">
        <v>410</v>
      </c>
      <c r="F647" s="2">
        <v>45230</v>
      </c>
      <c r="G647" t="s">
        <v>149</v>
      </c>
      <c r="H647" t="s">
        <v>175</v>
      </c>
      <c r="I647" t="s">
        <v>192</v>
      </c>
      <c r="J647" s="5">
        <v>3783498.67</v>
      </c>
      <c r="K647" s="5">
        <v>3783498.67</v>
      </c>
      <c r="L647" s="5">
        <v>3783498.67</v>
      </c>
      <c r="M647" s="5"/>
      <c r="N647"/>
      <c r="O647" s="38"/>
      <c r="P647" s="43"/>
      <c r="Q647" s="64"/>
      <c r="R647" s="8" t="str">
        <f t="shared" si="124"/>
        <v/>
      </c>
      <c r="S647" s="7" t="str">
        <f t="shared" si="125"/>
        <v/>
      </c>
      <c r="T647" s="9"/>
      <c r="U647" s="3" t="str">
        <f t="shared" si="126"/>
        <v/>
      </c>
      <c r="V647" s="3" t="str">
        <f t="shared" si="127"/>
        <v/>
      </c>
      <c r="W647" s="3" t="str">
        <f t="shared" si="128"/>
        <v/>
      </c>
      <c r="X647" s="83" t="str">
        <f t="shared" si="129"/>
        <v/>
      </c>
      <c r="Y647" s="3" t="str">
        <f t="shared" si="130"/>
        <v/>
      </c>
      <c r="Z647" s="3" t="str">
        <f t="shared" si="131"/>
        <v/>
      </c>
      <c r="AA647" s="12" t="str">
        <f t="shared" si="132"/>
        <v/>
      </c>
      <c r="AB647" s="12" t="str">
        <f t="shared" si="133"/>
        <v/>
      </c>
      <c r="AC647" s="12" t="str">
        <f t="shared" si="134"/>
        <v/>
      </c>
      <c r="AD647" t="str">
        <f t="shared" si="135"/>
        <v/>
      </c>
      <c r="AE647" t="str">
        <f t="shared" si="136"/>
        <v/>
      </c>
      <c r="AF647" t="s">
        <v>343</v>
      </c>
    </row>
    <row r="648" spans="1:32" x14ac:dyDescent="0.25">
      <c r="A648" t="s">
        <v>1</v>
      </c>
      <c r="B648" t="s">
        <v>2</v>
      </c>
      <c r="C648" t="s">
        <v>1959</v>
      </c>
      <c r="D648" t="s">
        <v>2305</v>
      </c>
      <c r="E648" t="s">
        <v>2306</v>
      </c>
      <c r="F648" s="2">
        <v>45392</v>
      </c>
      <c r="G648" t="s">
        <v>2307</v>
      </c>
      <c r="H648" t="s">
        <v>412</v>
      </c>
      <c r="I648" t="s">
        <v>1429</v>
      </c>
      <c r="J648" s="5">
        <v>114524.73</v>
      </c>
      <c r="K648" s="5">
        <v>114524.73</v>
      </c>
      <c r="L648" s="5">
        <v>114524.73</v>
      </c>
      <c r="M648" s="5"/>
      <c r="N648"/>
      <c r="O648" s="38"/>
      <c r="P648" s="43"/>
      <c r="Q648" s="64"/>
      <c r="R648" s="8" t="str">
        <f t="shared" ref="R648:R711" si="137">IFERROR(VLOOKUP(Q648,CTASPresup,2,0),"")</f>
        <v/>
      </c>
      <c r="S648" s="7" t="str">
        <f t="shared" ref="S648:S711" si="138">IF(AND(O648&lt;&gt;"",P648&lt;&gt;""),1,"")</f>
        <v/>
      </c>
      <c r="T648" s="9"/>
      <c r="U648" s="3" t="str">
        <f t="shared" ref="U648:U711" si="139">IF(OR(O648="X",P648&lt;&gt;""),A648,"")</f>
        <v/>
      </c>
      <c r="V648" s="3" t="str">
        <f t="shared" ref="V648:V711" si="140">IF(OR(O648="X",P648&lt;&gt;""),B648,"")</f>
        <v/>
      </c>
      <c r="W648" s="3" t="str">
        <f t="shared" ref="W648:W711" si="141">IF(OR(O648="X",P648&lt;&gt;""),E648,"")</f>
        <v/>
      </c>
      <c r="X648" s="83" t="str">
        <f t="shared" ref="X648:X711" si="142">IF(OR(P648="X",Q648&lt;&gt;""),F648,"")</f>
        <v/>
      </c>
      <c r="Y648" s="3" t="str">
        <f t="shared" ref="Y648:Y711" si="143">IF(OR(O648="X",P648&lt;&gt;""),G648,"")</f>
        <v/>
      </c>
      <c r="Z648" s="3" t="str">
        <f t="shared" ref="Z648:Z711" si="144">IF(OR(O648="X",P648&lt;&gt;""),H648,"")</f>
        <v/>
      </c>
      <c r="AA648" s="12" t="str">
        <f t="shared" ref="AA648:AA711" si="145">IF(OR(O648="X",P648&lt;&gt;""),J648,"")</f>
        <v/>
      </c>
      <c r="AB648" s="12" t="str">
        <f t="shared" ref="AB648:AB711" si="146">IF(O648="X",K648,"")</f>
        <v/>
      </c>
      <c r="AC648" s="12" t="str">
        <f t="shared" ref="AC648:AC711" si="147">IF(P648&gt;0,P648,"")</f>
        <v/>
      </c>
      <c r="AD648" t="str">
        <f t="shared" ref="AD648:AD711" si="148">IF(OR(O648="X",P648&gt;0),Q648,"")</f>
        <v/>
      </c>
      <c r="AE648" t="str">
        <f t="shared" ref="AE648:AE711" si="149">IF(OR(O648="X",P648&lt;&gt;""),R648,"")</f>
        <v/>
      </c>
      <c r="AF648" t="s">
        <v>343</v>
      </c>
    </row>
    <row r="649" spans="1:32" x14ac:dyDescent="0.25">
      <c r="A649" t="s">
        <v>1</v>
      </c>
      <c r="B649" t="s">
        <v>2</v>
      </c>
      <c r="C649" t="s">
        <v>1959</v>
      </c>
      <c r="D649" t="s">
        <v>2305</v>
      </c>
      <c r="E649" t="s">
        <v>2306</v>
      </c>
      <c r="F649" s="2">
        <v>45404</v>
      </c>
      <c r="G649" t="s">
        <v>2427</v>
      </c>
      <c r="H649" t="s">
        <v>412</v>
      </c>
      <c r="I649" t="s">
        <v>1429</v>
      </c>
      <c r="J649" s="5">
        <v>69201.77</v>
      </c>
      <c r="K649" s="5">
        <v>69201.77</v>
      </c>
      <c r="L649" s="5">
        <v>69201.77</v>
      </c>
      <c r="M649" s="5"/>
      <c r="N649"/>
      <c r="O649" s="38"/>
      <c r="P649" s="43"/>
      <c r="Q649" s="64"/>
      <c r="R649" s="8" t="str">
        <f t="shared" si="137"/>
        <v/>
      </c>
      <c r="S649" s="7" t="str">
        <f t="shared" si="138"/>
        <v/>
      </c>
      <c r="T649" s="9"/>
      <c r="U649" s="3" t="str">
        <f t="shared" si="139"/>
        <v/>
      </c>
      <c r="V649" s="3" t="str">
        <f t="shared" si="140"/>
        <v/>
      </c>
      <c r="W649" s="3" t="str">
        <f t="shared" si="141"/>
        <v/>
      </c>
      <c r="X649" s="83" t="str">
        <f t="shared" si="142"/>
        <v/>
      </c>
      <c r="Y649" s="3" t="str">
        <f t="shared" si="143"/>
        <v/>
      </c>
      <c r="Z649" s="3" t="str">
        <f t="shared" si="144"/>
        <v/>
      </c>
      <c r="AA649" s="12" t="str">
        <f t="shared" si="145"/>
        <v/>
      </c>
      <c r="AB649" s="12" t="str">
        <f t="shared" si="146"/>
        <v/>
      </c>
      <c r="AC649" s="12" t="str">
        <f t="shared" si="147"/>
        <v/>
      </c>
      <c r="AD649" t="str">
        <f t="shared" si="148"/>
        <v/>
      </c>
      <c r="AE649" t="str">
        <f t="shared" si="149"/>
        <v/>
      </c>
      <c r="AF649" t="s">
        <v>343</v>
      </c>
    </row>
    <row r="650" spans="1:32" x14ac:dyDescent="0.25">
      <c r="A650" t="s">
        <v>1</v>
      </c>
      <c r="B650" t="s">
        <v>2</v>
      </c>
      <c r="C650" t="s">
        <v>1959</v>
      </c>
      <c r="D650" t="s">
        <v>2305</v>
      </c>
      <c r="E650" t="s">
        <v>2306</v>
      </c>
      <c r="F650" s="2">
        <v>45405</v>
      </c>
      <c r="G650" t="s">
        <v>2428</v>
      </c>
      <c r="H650" t="s">
        <v>412</v>
      </c>
      <c r="I650" t="s">
        <v>1429</v>
      </c>
      <c r="J650" s="5">
        <v>21485.07</v>
      </c>
      <c r="K650" s="5">
        <v>21485.07</v>
      </c>
      <c r="L650" s="5">
        <v>21485.07</v>
      </c>
      <c r="M650" s="5"/>
      <c r="N650"/>
      <c r="O650" s="38"/>
      <c r="P650" s="43"/>
      <c r="Q650" s="64"/>
      <c r="R650" s="8" t="str">
        <f t="shared" si="137"/>
        <v/>
      </c>
      <c r="S650" s="7" t="str">
        <f t="shared" si="138"/>
        <v/>
      </c>
      <c r="T650" s="9"/>
      <c r="U650" s="3" t="str">
        <f t="shared" si="139"/>
        <v/>
      </c>
      <c r="V650" s="3" t="str">
        <f t="shared" si="140"/>
        <v/>
      </c>
      <c r="W650" s="3" t="str">
        <f t="shared" si="141"/>
        <v/>
      </c>
      <c r="X650" s="83" t="str">
        <f t="shared" si="142"/>
        <v/>
      </c>
      <c r="Y650" s="3" t="str">
        <f t="shared" si="143"/>
        <v/>
      </c>
      <c r="Z650" s="3" t="str">
        <f t="shared" si="144"/>
        <v/>
      </c>
      <c r="AA650" s="12" t="str">
        <f t="shared" si="145"/>
        <v/>
      </c>
      <c r="AB650" s="12" t="str">
        <f t="shared" si="146"/>
        <v/>
      </c>
      <c r="AC650" s="12" t="str">
        <f t="shared" si="147"/>
        <v/>
      </c>
      <c r="AD650" t="str">
        <f t="shared" si="148"/>
        <v/>
      </c>
      <c r="AE650" t="str">
        <f t="shared" si="149"/>
        <v/>
      </c>
      <c r="AF650" t="s">
        <v>343</v>
      </c>
    </row>
    <row r="651" spans="1:32" x14ac:dyDescent="0.25">
      <c r="A651" t="s">
        <v>1</v>
      </c>
      <c r="B651" t="s">
        <v>2</v>
      </c>
      <c r="C651" t="s">
        <v>1959</v>
      </c>
      <c r="D651" t="s">
        <v>2011</v>
      </c>
      <c r="E651" t="s">
        <v>35</v>
      </c>
      <c r="F651" s="2">
        <v>45280</v>
      </c>
      <c r="G651" t="s">
        <v>465</v>
      </c>
      <c r="H651" t="s">
        <v>177</v>
      </c>
      <c r="I651" t="s">
        <v>192</v>
      </c>
      <c r="J651" s="5">
        <v>91823.8</v>
      </c>
      <c r="K651" s="5">
        <v>91823.8</v>
      </c>
      <c r="L651" s="5">
        <v>91823.8</v>
      </c>
      <c r="M651" s="5"/>
      <c r="N651"/>
      <c r="O651" s="38" t="s">
        <v>2083</v>
      </c>
      <c r="P651" s="43"/>
      <c r="Q651" s="64" t="s">
        <v>1429</v>
      </c>
      <c r="R651" s="8" t="str">
        <f t="shared" si="137"/>
        <v>Repuestos para Mantenimiento de UT</v>
      </c>
      <c r="S651" s="7" t="str">
        <f t="shared" si="138"/>
        <v/>
      </c>
      <c r="T651" s="9"/>
      <c r="U651" s="3" t="str">
        <f t="shared" si="139"/>
        <v>RYMSA</v>
      </c>
      <c r="V651" s="3" t="str">
        <f t="shared" si="140"/>
        <v>CRC</v>
      </c>
      <c r="W651" s="3" t="str">
        <f t="shared" si="141"/>
        <v>CORPORACION DE EMPRESARIOS DE TRANSPORTES S.A.</v>
      </c>
      <c r="X651" s="83">
        <f t="shared" si="142"/>
        <v>45280</v>
      </c>
      <c r="Y651" s="3" t="str">
        <f t="shared" si="143"/>
        <v>409581</v>
      </c>
      <c r="Z651" s="3" t="str">
        <f t="shared" si="144"/>
        <v>91 A 120</v>
      </c>
      <c r="AA651" s="12">
        <f t="shared" si="145"/>
        <v>91823.8</v>
      </c>
      <c r="AB651" s="12">
        <f t="shared" si="146"/>
        <v>91823.8</v>
      </c>
      <c r="AC651" s="12" t="str">
        <f t="shared" si="147"/>
        <v/>
      </c>
      <c r="AD651" t="str">
        <f t="shared" si="148"/>
        <v>12-04-02</v>
      </c>
      <c r="AE651" t="str">
        <f t="shared" si="149"/>
        <v>Repuestos para Mantenimiento de UT</v>
      </c>
      <c r="AF651" t="s">
        <v>343</v>
      </c>
    </row>
    <row r="652" spans="1:32" x14ac:dyDescent="0.25">
      <c r="A652" t="s">
        <v>1</v>
      </c>
      <c r="B652" t="s">
        <v>2</v>
      </c>
      <c r="C652" t="s">
        <v>1959</v>
      </c>
      <c r="D652" t="s">
        <v>2011</v>
      </c>
      <c r="E652" t="s">
        <v>35</v>
      </c>
      <c r="F652" s="2">
        <v>45280</v>
      </c>
      <c r="G652" t="s">
        <v>466</v>
      </c>
      <c r="H652" t="s">
        <v>177</v>
      </c>
      <c r="I652" t="s">
        <v>192</v>
      </c>
      <c r="J652" s="5">
        <v>172109.1</v>
      </c>
      <c r="K652" s="5">
        <v>172109.1</v>
      </c>
      <c r="L652" s="5">
        <v>172109.1</v>
      </c>
      <c r="M652" s="5"/>
      <c r="N652"/>
      <c r="O652" s="38" t="s">
        <v>2083</v>
      </c>
      <c r="P652" s="43"/>
      <c r="Q652" s="64" t="s">
        <v>1429</v>
      </c>
      <c r="R652" s="8" t="str">
        <f t="shared" si="137"/>
        <v>Repuestos para Mantenimiento de UT</v>
      </c>
      <c r="S652" s="7" t="str">
        <f t="shared" si="138"/>
        <v/>
      </c>
      <c r="T652" s="9"/>
      <c r="U652" s="3" t="str">
        <f t="shared" si="139"/>
        <v>RYMSA</v>
      </c>
      <c r="V652" s="3" t="str">
        <f t="shared" si="140"/>
        <v>CRC</v>
      </c>
      <c r="W652" s="3" t="str">
        <f t="shared" si="141"/>
        <v>CORPORACION DE EMPRESARIOS DE TRANSPORTES S.A.</v>
      </c>
      <c r="X652" s="83">
        <f t="shared" si="142"/>
        <v>45280</v>
      </c>
      <c r="Y652" s="3" t="str">
        <f t="shared" si="143"/>
        <v>409620</v>
      </c>
      <c r="Z652" s="3" t="str">
        <f t="shared" si="144"/>
        <v>91 A 120</v>
      </c>
      <c r="AA652" s="12">
        <f t="shared" si="145"/>
        <v>172109.1</v>
      </c>
      <c r="AB652" s="12">
        <f t="shared" si="146"/>
        <v>172109.1</v>
      </c>
      <c r="AC652" s="12" t="str">
        <f t="shared" si="147"/>
        <v/>
      </c>
      <c r="AD652" t="str">
        <f t="shared" si="148"/>
        <v>12-04-02</v>
      </c>
      <c r="AE652" t="str">
        <f t="shared" si="149"/>
        <v>Repuestos para Mantenimiento de UT</v>
      </c>
      <c r="AF652" t="s">
        <v>343</v>
      </c>
    </row>
    <row r="653" spans="1:32" x14ac:dyDescent="0.25">
      <c r="A653" t="s">
        <v>1</v>
      </c>
      <c r="B653" t="s">
        <v>2</v>
      </c>
      <c r="C653" t="s">
        <v>1959</v>
      </c>
      <c r="D653" t="s">
        <v>2011</v>
      </c>
      <c r="E653" t="s">
        <v>35</v>
      </c>
      <c r="F653" s="2">
        <v>45281</v>
      </c>
      <c r="G653" t="s">
        <v>467</v>
      </c>
      <c r="H653" t="s">
        <v>177</v>
      </c>
      <c r="I653" t="s">
        <v>192</v>
      </c>
      <c r="J653" s="5">
        <v>51874.9</v>
      </c>
      <c r="K653" s="5">
        <v>51874.9</v>
      </c>
      <c r="L653" s="5">
        <v>51874.9</v>
      </c>
      <c r="M653" s="5"/>
      <c r="N653"/>
      <c r="O653" s="38" t="s">
        <v>2083</v>
      </c>
      <c r="P653" s="43"/>
      <c r="Q653" s="64" t="s">
        <v>1429</v>
      </c>
      <c r="R653" s="8" t="str">
        <f t="shared" si="137"/>
        <v>Repuestos para Mantenimiento de UT</v>
      </c>
      <c r="S653" s="7" t="str">
        <f t="shared" si="138"/>
        <v/>
      </c>
      <c r="T653" s="9"/>
      <c r="U653" s="3" t="str">
        <f t="shared" si="139"/>
        <v>RYMSA</v>
      </c>
      <c r="V653" s="3" t="str">
        <f t="shared" si="140"/>
        <v>CRC</v>
      </c>
      <c r="W653" s="3" t="str">
        <f t="shared" si="141"/>
        <v>CORPORACION DE EMPRESARIOS DE TRANSPORTES S.A.</v>
      </c>
      <c r="X653" s="83">
        <f t="shared" si="142"/>
        <v>45281</v>
      </c>
      <c r="Y653" s="3" t="str">
        <f t="shared" si="143"/>
        <v>409708</v>
      </c>
      <c r="Z653" s="3" t="str">
        <f t="shared" si="144"/>
        <v>91 A 120</v>
      </c>
      <c r="AA653" s="12">
        <f t="shared" si="145"/>
        <v>51874.9</v>
      </c>
      <c r="AB653" s="12">
        <f t="shared" si="146"/>
        <v>51874.9</v>
      </c>
      <c r="AC653" s="12" t="str">
        <f t="shared" si="147"/>
        <v/>
      </c>
      <c r="AD653" t="str">
        <f t="shared" si="148"/>
        <v>12-04-02</v>
      </c>
      <c r="AE653" t="str">
        <f t="shared" si="149"/>
        <v>Repuestos para Mantenimiento de UT</v>
      </c>
      <c r="AF653" t="s">
        <v>343</v>
      </c>
    </row>
    <row r="654" spans="1:32" x14ac:dyDescent="0.25">
      <c r="A654" t="s">
        <v>1</v>
      </c>
      <c r="B654" t="s">
        <v>2</v>
      </c>
      <c r="C654" t="s">
        <v>1959</v>
      </c>
      <c r="D654" t="s">
        <v>2011</v>
      </c>
      <c r="E654" t="s">
        <v>35</v>
      </c>
      <c r="F654" s="2">
        <v>45287</v>
      </c>
      <c r="G654" t="s">
        <v>519</v>
      </c>
      <c r="H654" t="s">
        <v>177</v>
      </c>
      <c r="I654" t="s">
        <v>192</v>
      </c>
      <c r="J654" s="5">
        <v>27985.599999999999</v>
      </c>
      <c r="K654" s="5">
        <v>27985.599999999999</v>
      </c>
      <c r="L654" s="5">
        <v>27985.599999999999</v>
      </c>
      <c r="M654" s="5"/>
      <c r="N654"/>
      <c r="O654" s="38" t="s">
        <v>2083</v>
      </c>
      <c r="P654" s="43"/>
      <c r="Q654" s="64" t="s">
        <v>1429</v>
      </c>
      <c r="R654" s="8" t="str">
        <f t="shared" si="137"/>
        <v>Repuestos para Mantenimiento de UT</v>
      </c>
      <c r="S654" s="7" t="str">
        <f t="shared" si="138"/>
        <v/>
      </c>
      <c r="T654" s="9"/>
      <c r="U654" s="3" t="str">
        <f t="shared" si="139"/>
        <v>RYMSA</v>
      </c>
      <c r="V654" s="3" t="str">
        <f t="shared" si="140"/>
        <v>CRC</v>
      </c>
      <c r="W654" s="3" t="str">
        <f t="shared" si="141"/>
        <v>CORPORACION DE EMPRESARIOS DE TRANSPORTES S.A.</v>
      </c>
      <c r="X654" s="83">
        <f t="shared" si="142"/>
        <v>45287</v>
      </c>
      <c r="Y654" s="3" t="str">
        <f t="shared" si="143"/>
        <v>409862</v>
      </c>
      <c r="Z654" s="3" t="str">
        <f t="shared" si="144"/>
        <v>91 A 120</v>
      </c>
      <c r="AA654" s="12">
        <f t="shared" si="145"/>
        <v>27985.599999999999</v>
      </c>
      <c r="AB654" s="12">
        <f t="shared" si="146"/>
        <v>27985.599999999999</v>
      </c>
      <c r="AC654" s="12" t="str">
        <f t="shared" si="147"/>
        <v/>
      </c>
      <c r="AD654" t="str">
        <f t="shared" si="148"/>
        <v>12-04-02</v>
      </c>
      <c r="AE654" t="str">
        <f t="shared" si="149"/>
        <v>Repuestos para Mantenimiento de UT</v>
      </c>
      <c r="AF654" t="s">
        <v>343</v>
      </c>
    </row>
    <row r="655" spans="1:32" x14ac:dyDescent="0.25">
      <c r="A655" t="s">
        <v>1</v>
      </c>
      <c r="B655" t="s">
        <v>2</v>
      </c>
      <c r="C655" t="s">
        <v>1959</v>
      </c>
      <c r="D655" t="s">
        <v>2011</v>
      </c>
      <c r="E655" t="s">
        <v>35</v>
      </c>
      <c r="F655" s="2">
        <v>45288</v>
      </c>
      <c r="G655" t="s">
        <v>520</v>
      </c>
      <c r="H655" t="s">
        <v>177</v>
      </c>
      <c r="I655" t="s">
        <v>404</v>
      </c>
      <c r="J655" s="5">
        <v>219899.2</v>
      </c>
      <c r="K655" s="5">
        <v>219899.2</v>
      </c>
      <c r="L655" s="5">
        <v>219899.2</v>
      </c>
      <c r="M655" s="5"/>
      <c r="N655"/>
      <c r="O655" s="38" t="s">
        <v>2083</v>
      </c>
      <c r="P655" s="43"/>
      <c r="Q655" s="64" t="s">
        <v>1429</v>
      </c>
      <c r="R655" s="8" t="str">
        <f t="shared" si="137"/>
        <v>Repuestos para Mantenimiento de UT</v>
      </c>
      <c r="S655" s="7" t="str">
        <f t="shared" si="138"/>
        <v/>
      </c>
      <c r="T655" s="9"/>
      <c r="U655" s="3" t="str">
        <f t="shared" si="139"/>
        <v>RYMSA</v>
      </c>
      <c r="V655" s="3" t="str">
        <f t="shared" si="140"/>
        <v>CRC</v>
      </c>
      <c r="W655" s="3" t="str">
        <f t="shared" si="141"/>
        <v>CORPORACION DE EMPRESARIOS DE TRANSPORTES S.A.</v>
      </c>
      <c r="X655" s="83">
        <f t="shared" si="142"/>
        <v>45288</v>
      </c>
      <c r="Y655" s="3" t="str">
        <f t="shared" si="143"/>
        <v>409916</v>
      </c>
      <c r="Z655" s="3" t="str">
        <f t="shared" si="144"/>
        <v>91 A 120</v>
      </c>
      <c r="AA655" s="12">
        <f t="shared" si="145"/>
        <v>219899.2</v>
      </c>
      <c r="AB655" s="12">
        <f t="shared" si="146"/>
        <v>219899.2</v>
      </c>
      <c r="AC655" s="12" t="str">
        <f t="shared" si="147"/>
        <v/>
      </c>
      <c r="AD655" t="str">
        <f t="shared" si="148"/>
        <v>12-04-02</v>
      </c>
      <c r="AE655" t="str">
        <f t="shared" si="149"/>
        <v>Repuestos para Mantenimiento de UT</v>
      </c>
      <c r="AF655" t="s">
        <v>343</v>
      </c>
    </row>
    <row r="656" spans="1:32" x14ac:dyDescent="0.25">
      <c r="A656" t="s">
        <v>1</v>
      </c>
      <c r="B656" t="s">
        <v>2</v>
      </c>
      <c r="C656" t="s">
        <v>1959</v>
      </c>
      <c r="D656" t="s">
        <v>2011</v>
      </c>
      <c r="E656" t="s">
        <v>35</v>
      </c>
      <c r="F656" s="2">
        <v>45288</v>
      </c>
      <c r="G656" t="s">
        <v>521</v>
      </c>
      <c r="H656" t="s">
        <v>177</v>
      </c>
      <c r="I656" t="s">
        <v>404</v>
      </c>
      <c r="J656" s="5">
        <v>227271.3</v>
      </c>
      <c r="K656" s="5">
        <v>227271.3</v>
      </c>
      <c r="L656" s="5">
        <v>227271.3</v>
      </c>
      <c r="M656" s="5"/>
      <c r="N656"/>
      <c r="O656" s="38" t="s">
        <v>2083</v>
      </c>
      <c r="P656" s="43"/>
      <c r="Q656" s="64" t="s">
        <v>1429</v>
      </c>
      <c r="R656" s="8" t="str">
        <f t="shared" si="137"/>
        <v>Repuestos para Mantenimiento de UT</v>
      </c>
      <c r="S656" s="7" t="str">
        <f t="shared" si="138"/>
        <v/>
      </c>
      <c r="T656" s="9"/>
      <c r="U656" s="3" t="str">
        <f t="shared" si="139"/>
        <v>RYMSA</v>
      </c>
      <c r="V656" s="3" t="str">
        <f t="shared" si="140"/>
        <v>CRC</v>
      </c>
      <c r="W656" s="3" t="str">
        <f t="shared" si="141"/>
        <v>CORPORACION DE EMPRESARIOS DE TRANSPORTES S.A.</v>
      </c>
      <c r="X656" s="83">
        <f t="shared" si="142"/>
        <v>45288</v>
      </c>
      <c r="Y656" s="3" t="str">
        <f t="shared" si="143"/>
        <v>409917</v>
      </c>
      <c r="Z656" s="3" t="str">
        <f t="shared" si="144"/>
        <v>91 A 120</v>
      </c>
      <c r="AA656" s="12">
        <f t="shared" si="145"/>
        <v>227271.3</v>
      </c>
      <c r="AB656" s="12">
        <f t="shared" si="146"/>
        <v>227271.3</v>
      </c>
      <c r="AC656" s="12" t="str">
        <f t="shared" si="147"/>
        <v/>
      </c>
      <c r="AD656" t="str">
        <f t="shared" si="148"/>
        <v>12-04-02</v>
      </c>
      <c r="AE656" t="str">
        <f t="shared" si="149"/>
        <v>Repuestos para Mantenimiento de UT</v>
      </c>
      <c r="AF656" t="s">
        <v>343</v>
      </c>
    </row>
    <row r="657" spans="1:32" x14ac:dyDescent="0.25">
      <c r="A657" t="s">
        <v>1</v>
      </c>
      <c r="B657" t="s">
        <v>2</v>
      </c>
      <c r="C657" t="s">
        <v>1959</v>
      </c>
      <c r="D657" t="s">
        <v>2011</v>
      </c>
      <c r="E657" t="s">
        <v>35</v>
      </c>
      <c r="F657" s="2">
        <v>45288</v>
      </c>
      <c r="G657" t="s">
        <v>522</v>
      </c>
      <c r="H657" t="s">
        <v>177</v>
      </c>
      <c r="I657" t="s">
        <v>404</v>
      </c>
      <c r="J657" s="5">
        <v>184727.9</v>
      </c>
      <c r="K657" s="5">
        <v>184727.9</v>
      </c>
      <c r="L657" s="5">
        <v>184727.9</v>
      </c>
      <c r="M657" s="5"/>
      <c r="N657"/>
      <c r="O657" s="38"/>
      <c r="P657" s="43"/>
      <c r="Q657" s="64"/>
      <c r="R657" s="8" t="str">
        <f t="shared" si="137"/>
        <v/>
      </c>
      <c r="S657" s="7" t="str">
        <f t="shared" si="138"/>
        <v/>
      </c>
      <c r="T657" s="9"/>
      <c r="U657" s="3" t="str">
        <f t="shared" si="139"/>
        <v/>
      </c>
      <c r="V657" s="3" t="str">
        <f t="shared" si="140"/>
        <v/>
      </c>
      <c r="W657" s="3" t="str">
        <f t="shared" si="141"/>
        <v/>
      </c>
      <c r="X657" s="83" t="str">
        <f t="shared" si="142"/>
        <v/>
      </c>
      <c r="Y657" s="3" t="str">
        <f t="shared" si="143"/>
        <v/>
      </c>
      <c r="Z657" s="3" t="str">
        <f t="shared" si="144"/>
        <v/>
      </c>
      <c r="AA657" s="12" t="str">
        <f t="shared" si="145"/>
        <v/>
      </c>
      <c r="AB657" s="12" t="str">
        <f t="shared" si="146"/>
        <v/>
      </c>
      <c r="AC657" s="12" t="str">
        <f t="shared" si="147"/>
        <v/>
      </c>
      <c r="AD657" t="str">
        <f t="shared" si="148"/>
        <v/>
      </c>
      <c r="AE657" t="str">
        <f t="shared" si="149"/>
        <v/>
      </c>
      <c r="AF657" t="s">
        <v>343</v>
      </c>
    </row>
    <row r="658" spans="1:32" x14ac:dyDescent="0.25">
      <c r="A658" t="s">
        <v>1</v>
      </c>
      <c r="B658" t="s">
        <v>2</v>
      </c>
      <c r="C658" t="s">
        <v>1959</v>
      </c>
      <c r="D658" t="s">
        <v>2011</v>
      </c>
      <c r="E658" t="s">
        <v>35</v>
      </c>
      <c r="F658" s="2">
        <v>45288</v>
      </c>
      <c r="G658" t="s">
        <v>523</v>
      </c>
      <c r="H658" t="s">
        <v>177</v>
      </c>
      <c r="I658" t="s">
        <v>404</v>
      </c>
      <c r="J658" s="5">
        <v>356465.5</v>
      </c>
      <c r="K658" s="5">
        <v>356465.5</v>
      </c>
      <c r="L658" s="5">
        <v>356465.5</v>
      </c>
      <c r="M658" s="5"/>
      <c r="N658"/>
      <c r="O658" s="38"/>
      <c r="P658" s="43"/>
      <c r="Q658" s="64"/>
      <c r="R658" s="8" t="str">
        <f t="shared" si="137"/>
        <v/>
      </c>
      <c r="S658" s="7" t="str">
        <f t="shared" si="138"/>
        <v/>
      </c>
      <c r="T658" s="9"/>
      <c r="U658" s="3" t="str">
        <f t="shared" si="139"/>
        <v/>
      </c>
      <c r="V658" s="3" t="str">
        <f t="shared" si="140"/>
        <v/>
      </c>
      <c r="W658" s="3" t="str">
        <f t="shared" si="141"/>
        <v/>
      </c>
      <c r="X658" s="83" t="str">
        <f t="shared" si="142"/>
        <v/>
      </c>
      <c r="Y658" s="3" t="str">
        <f t="shared" si="143"/>
        <v/>
      </c>
      <c r="Z658" s="3" t="str">
        <f t="shared" si="144"/>
        <v/>
      </c>
      <c r="AA658" s="12" t="str">
        <f t="shared" si="145"/>
        <v/>
      </c>
      <c r="AB658" s="12" t="str">
        <f t="shared" si="146"/>
        <v/>
      </c>
      <c r="AC658" s="12" t="str">
        <f t="shared" si="147"/>
        <v/>
      </c>
      <c r="AD658" t="str">
        <f t="shared" si="148"/>
        <v/>
      </c>
      <c r="AE658" t="str">
        <f t="shared" si="149"/>
        <v/>
      </c>
      <c r="AF658" t="s">
        <v>343</v>
      </c>
    </row>
    <row r="659" spans="1:32" x14ac:dyDescent="0.25">
      <c r="A659" t="s">
        <v>1</v>
      </c>
      <c r="B659" t="s">
        <v>2</v>
      </c>
      <c r="C659" t="s">
        <v>1959</v>
      </c>
      <c r="D659" t="s">
        <v>2011</v>
      </c>
      <c r="E659" t="s">
        <v>35</v>
      </c>
      <c r="F659" s="2">
        <v>45288</v>
      </c>
      <c r="G659" t="s">
        <v>524</v>
      </c>
      <c r="H659" t="s">
        <v>177</v>
      </c>
      <c r="I659" t="s">
        <v>404</v>
      </c>
      <c r="J659" s="5">
        <v>386747.1</v>
      </c>
      <c r="K659" s="5">
        <v>386747.1</v>
      </c>
      <c r="L659" s="5">
        <v>386747.1</v>
      </c>
      <c r="M659" s="5"/>
      <c r="N659"/>
      <c r="O659" s="38"/>
      <c r="P659" s="43"/>
      <c r="Q659" s="64"/>
      <c r="R659" s="8" t="str">
        <f t="shared" si="137"/>
        <v/>
      </c>
      <c r="S659" s="7" t="str">
        <f t="shared" si="138"/>
        <v/>
      </c>
      <c r="T659" s="9"/>
      <c r="U659" s="3" t="str">
        <f t="shared" si="139"/>
        <v/>
      </c>
      <c r="V659" s="3" t="str">
        <f t="shared" si="140"/>
        <v/>
      </c>
      <c r="W659" s="3" t="str">
        <f t="shared" si="141"/>
        <v/>
      </c>
      <c r="X659" s="83" t="str">
        <f t="shared" si="142"/>
        <v/>
      </c>
      <c r="Y659" s="3" t="str">
        <f t="shared" si="143"/>
        <v/>
      </c>
      <c r="Z659" s="3" t="str">
        <f t="shared" si="144"/>
        <v/>
      </c>
      <c r="AA659" s="12" t="str">
        <f t="shared" si="145"/>
        <v/>
      </c>
      <c r="AB659" s="12" t="str">
        <f t="shared" si="146"/>
        <v/>
      </c>
      <c r="AC659" s="12" t="str">
        <f t="shared" si="147"/>
        <v/>
      </c>
      <c r="AD659" t="str">
        <f t="shared" si="148"/>
        <v/>
      </c>
      <c r="AE659" t="str">
        <f t="shared" si="149"/>
        <v/>
      </c>
      <c r="AF659" t="s">
        <v>343</v>
      </c>
    </row>
    <row r="660" spans="1:32" x14ac:dyDescent="0.25">
      <c r="A660" t="s">
        <v>1</v>
      </c>
      <c r="B660" t="s">
        <v>2</v>
      </c>
      <c r="C660" t="s">
        <v>1959</v>
      </c>
      <c r="D660" t="s">
        <v>2011</v>
      </c>
      <c r="E660" t="s">
        <v>35</v>
      </c>
      <c r="F660" s="2">
        <v>45288</v>
      </c>
      <c r="G660" t="s">
        <v>525</v>
      </c>
      <c r="H660" t="s">
        <v>177</v>
      </c>
      <c r="I660" t="s">
        <v>404</v>
      </c>
      <c r="J660" s="5">
        <v>113204.6</v>
      </c>
      <c r="K660" s="5">
        <v>113204.6</v>
      </c>
      <c r="L660" s="5">
        <v>113204.6</v>
      </c>
      <c r="M660" s="5"/>
      <c r="N660"/>
      <c r="O660" s="38"/>
      <c r="P660" s="43"/>
      <c r="Q660" s="64"/>
      <c r="R660" s="8" t="str">
        <f t="shared" si="137"/>
        <v/>
      </c>
      <c r="S660" s="7" t="str">
        <f t="shared" si="138"/>
        <v/>
      </c>
      <c r="T660" s="9"/>
      <c r="U660" s="3" t="str">
        <f t="shared" si="139"/>
        <v/>
      </c>
      <c r="V660" s="3" t="str">
        <f t="shared" si="140"/>
        <v/>
      </c>
      <c r="W660" s="3" t="str">
        <f t="shared" si="141"/>
        <v/>
      </c>
      <c r="X660" s="83" t="str">
        <f t="shared" si="142"/>
        <v/>
      </c>
      <c r="Y660" s="3" t="str">
        <f t="shared" si="143"/>
        <v/>
      </c>
      <c r="Z660" s="3" t="str">
        <f t="shared" si="144"/>
        <v/>
      </c>
      <c r="AA660" s="12" t="str">
        <f t="shared" si="145"/>
        <v/>
      </c>
      <c r="AB660" s="12" t="str">
        <f t="shared" si="146"/>
        <v/>
      </c>
      <c r="AC660" s="12" t="str">
        <f t="shared" si="147"/>
        <v/>
      </c>
      <c r="AD660" t="str">
        <f t="shared" si="148"/>
        <v/>
      </c>
      <c r="AE660" t="str">
        <f t="shared" si="149"/>
        <v/>
      </c>
      <c r="AF660" t="s">
        <v>343</v>
      </c>
    </row>
    <row r="661" spans="1:32" x14ac:dyDescent="0.25">
      <c r="A661" t="s">
        <v>1</v>
      </c>
      <c r="B661" t="s">
        <v>2</v>
      </c>
      <c r="C661" t="s">
        <v>1959</v>
      </c>
      <c r="D661" t="s">
        <v>2011</v>
      </c>
      <c r="E661" t="s">
        <v>35</v>
      </c>
      <c r="F661" s="2">
        <v>45295</v>
      </c>
      <c r="G661" t="s">
        <v>526</v>
      </c>
      <c r="H661" t="s">
        <v>179</v>
      </c>
      <c r="I661" t="s">
        <v>192</v>
      </c>
      <c r="J661" s="5">
        <v>36973.599999999999</v>
      </c>
      <c r="K661" s="5">
        <v>36973.599999999999</v>
      </c>
      <c r="L661" s="5">
        <v>36973.599999999999</v>
      </c>
      <c r="M661" s="5"/>
      <c r="N661"/>
      <c r="O661" s="38"/>
      <c r="P661" s="43"/>
      <c r="Q661" s="64"/>
      <c r="R661" s="8" t="str">
        <f t="shared" si="137"/>
        <v/>
      </c>
      <c r="S661" s="7" t="str">
        <f t="shared" si="138"/>
        <v/>
      </c>
      <c r="T661" s="9"/>
      <c r="U661" s="3" t="str">
        <f t="shared" si="139"/>
        <v/>
      </c>
      <c r="V661" s="3" t="str">
        <f t="shared" si="140"/>
        <v/>
      </c>
      <c r="W661" s="3" t="str">
        <f t="shared" si="141"/>
        <v/>
      </c>
      <c r="X661" s="83" t="str">
        <f t="shared" si="142"/>
        <v/>
      </c>
      <c r="Y661" s="3" t="str">
        <f t="shared" si="143"/>
        <v/>
      </c>
      <c r="Z661" s="3" t="str">
        <f t="shared" si="144"/>
        <v/>
      </c>
      <c r="AA661" s="12" t="str">
        <f t="shared" si="145"/>
        <v/>
      </c>
      <c r="AB661" s="12" t="str">
        <f t="shared" si="146"/>
        <v/>
      </c>
      <c r="AC661" s="12" t="str">
        <f t="shared" si="147"/>
        <v/>
      </c>
      <c r="AD661" t="str">
        <f t="shared" si="148"/>
        <v/>
      </c>
      <c r="AE661" t="str">
        <f t="shared" si="149"/>
        <v/>
      </c>
      <c r="AF661" t="s">
        <v>343</v>
      </c>
    </row>
    <row r="662" spans="1:32" x14ac:dyDescent="0.25">
      <c r="A662" t="s">
        <v>1</v>
      </c>
      <c r="B662" t="s">
        <v>2</v>
      </c>
      <c r="C662" t="s">
        <v>1959</v>
      </c>
      <c r="D662" t="s">
        <v>2011</v>
      </c>
      <c r="E662" t="s">
        <v>35</v>
      </c>
      <c r="F662" s="2">
        <v>45301</v>
      </c>
      <c r="G662" t="s">
        <v>594</v>
      </c>
      <c r="H662" t="s">
        <v>179</v>
      </c>
      <c r="I662" t="s">
        <v>192</v>
      </c>
      <c r="J662" s="5">
        <v>140346</v>
      </c>
      <c r="K662" s="5">
        <v>140346</v>
      </c>
      <c r="L662" s="5">
        <v>140346</v>
      </c>
      <c r="M662" s="5"/>
      <c r="N662"/>
      <c r="O662" s="38"/>
      <c r="P662" s="43"/>
      <c r="Q662" s="64"/>
      <c r="R662" s="8" t="str">
        <f t="shared" si="137"/>
        <v/>
      </c>
      <c r="S662" s="7" t="str">
        <f t="shared" si="138"/>
        <v/>
      </c>
      <c r="T662" s="9"/>
      <c r="U662" s="3" t="str">
        <f t="shared" si="139"/>
        <v/>
      </c>
      <c r="V662" s="3" t="str">
        <f t="shared" si="140"/>
        <v/>
      </c>
      <c r="W662" s="3" t="str">
        <f t="shared" si="141"/>
        <v/>
      </c>
      <c r="X662" s="83" t="str">
        <f t="shared" si="142"/>
        <v/>
      </c>
      <c r="Y662" s="3" t="str">
        <f t="shared" si="143"/>
        <v/>
      </c>
      <c r="Z662" s="3" t="str">
        <f t="shared" si="144"/>
        <v/>
      </c>
      <c r="AA662" s="12" t="str">
        <f t="shared" si="145"/>
        <v/>
      </c>
      <c r="AB662" s="12" t="str">
        <f t="shared" si="146"/>
        <v/>
      </c>
      <c r="AC662" s="12" t="str">
        <f t="shared" si="147"/>
        <v/>
      </c>
      <c r="AD662" t="str">
        <f t="shared" si="148"/>
        <v/>
      </c>
      <c r="AE662" t="str">
        <f t="shared" si="149"/>
        <v/>
      </c>
      <c r="AF662" t="s">
        <v>343</v>
      </c>
    </row>
    <row r="663" spans="1:32" x14ac:dyDescent="0.25">
      <c r="A663" t="s">
        <v>1</v>
      </c>
      <c r="B663" t="s">
        <v>2</v>
      </c>
      <c r="C663" t="s">
        <v>1959</v>
      </c>
      <c r="D663" t="s">
        <v>2011</v>
      </c>
      <c r="E663" t="s">
        <v>35</v>
      </c>
      <c r="F663" s="2">
        <v>45301</v>
      </c>
      <c r="G663" t="s">
        <v>595</v>
      </c>
      <c r="H663" t="s">
        <v>179</v>
      </c>
      <c r="I663" t="s">
        <v>404</v>
      </c>
      <c r="J663" s="5">
        <v>140307.6</v>
      </c>
      <c r="K663" s="5">
        <v>140307.6</v>
      </c>
      <c r="L663" s="5">
        <v>140307.6</v>
      </c>
      <c r="M663" s="5"/>
      <c r="N663"/>
      <c r="O663" s="38"/>
      <c r="P663" s="43"/>
      <c r="Q663" s="64"/>
      <c r="R663" s="8" t="str">
        <f t="shared" si="137"/>
        <v/>
      </c>
      <c r="S663" s="7" t="str">
        <f t="shared" si="138"/>
        <v/>
      </c>
      <c r="T663" s="9"/>
      <c r="U663" s="3" t="str">
        <f t="shared" si="139"/>
        <v/>
      </c>
      <c r="V663" s="3" t="str">
        <f t="shared" si="140"/>
        <v/>
      </c>
      <c r="W663" s="3" t="str">
        <f t="shared" si="141"/>
        <v/>
      </c>
      <c r="X663" s="83" t="str">
        <f t="shared" si="142"/>
        <v/>
      </c>
      <c r="Y663" s="3" t="str">
        <f t="shared" si="143"/>
        <v/>
      </c>
      <c r="Z663" s="3" t="str">
        <f t="shared" si="144"/>
        <v/>
      </c>
      <c r="AA663" s="12" t="str">
        <f t="shared" si="145"/>
        <v/>
      </c>
      <c r="AB663" s="12" t="str">
        <f t="shared" si="146"/>
        <v/>
      </c>
      <c r="AC663" s="12" t="str">
        <f t="shared" si="147"/>
        <v/>
      </c>
      <c r="AD663" t="str">
        <f t="shared" si="148"/>
        <v/>
      </c>
      <c r="AE663" t="str">
        <f t="shared" si="149"/>
        <v/>
      </c>
      <c r="AF663" t="s">
        <v>343</v>
      </c>
    </row>
    <row r="664" spans="1:32" x14ac:dyDescent="0.25">
      <c r="A664" t="s">
        <v>1</v>
      </c>
      <c r="B664" t="s">
        <v>2</v>
      </c>
      <c r="C664" t="s">
        <v>1959</v>
      </c>
      <c r="D664" t="s">
        <v>2011</v>
      </c>
      <c r="E664" t="s">
        <v>35</v>
      </c>
      <c r="F664" s="2">
        <v>45301</v>
      </c>
      <c r="G664" t="s">
        <v>596</v>
      </c>
      <c r="H664" t="s">
        <v>179</v>
      </c>
      <c r="I664" t="s">
        <v>404</v>
      </c>
      <c r="J664" s="5">
        <v>200768.2</v>
      </c>
      <c r="K664" s="5">
        <v>200768.2</v>
      </c>
      <c r="L664" s="5">
        <v>200768.2</v>
      </c>
      <c r="M664" s="5"/>
      <c r="N664"/>
      <c r="O664" s="38"/>
      <c r="P664" s="43"/>
      <c r="Q664" s="64"/>
      <c r="R664" s="8" t="str">
        <f t="shared" si="137"/>
        <v/>
      </c>
      <c r="S664" s="7" t="str">
        <f t="shared" si="138"/>
        <v/>
      </c>
      <c r="T664" s="9"/>
      <c r="U664" s="3" t="str">
        <f t="shared" si="139"/>
        <v/>
      </c>
      <c r="V664" s="3" t="str">
        <f t="shared" si="140"/>
        <v/>
      </c>
      <c r="W664" s="3" t="str">
        <f t="shared" si="141"/>
        <v/>
      </c>
      <c r="X664" s="83" t="str">
        <f t="shared" si="142"/>
        <v/>
      </c>
      <c r="Y664" s="3" t="str">
        <f t="shared" si="143"/>
        <v/>
      </c>
      <c r="Z664" s="3" t="str">
        <f t="shared" si="144"/>
        <v/>
      </c>
      <c r="AA664" s="12" t="str">
        <f t="shared" si="145"/>
        <v/>
      </c>
      <c r="AB664" s="12" t="str">
        <f t="shared" si="146"/>
        <v/>
      </c>
      <c r="AC664" s="12" t="str">
        <f t="shared" si="147"/>
        <v/>
      </c>
      <c r="AD664" t="str">
        <f t="shared" si="148"/>
        <v/>
      </c>
      <c r="AE664" t="str">
        <f t="shared" si="149"/>
        <v/>
      </c>
      <c r="AF664" t="s">
        <v>343</v>
      </c>
    </row>
    <row r="665" spans="1:32" x14ac:dyDescent="0.25">
      <c r="A665" t="s">
        <v>1</v>
      </c>
      <c r="B665" t="s">
        <v>2</v>
      </c>
      <c r="C665" t="s">
        <v>1959</v>
      </c>
      <c r="D665" t="s">
        <v>2011</v>
      </c>
      <c r="E665" t="s">
        <v>35</v>
      </c>
      <c r="F665" s="2">
        <v>45301</v>
      </c>
      <c r="G665" t="s">
        <v>597</v>
      </c>
      <c r="H665" t="s">
        <v>179</v>
      </c>
      <c r="I665" t="s">
        <v>404</v>
      </c>
      <c r="J665" s="5">
        <v>64430.400000000001</v>
      </c>
      <c r="K665" s="5">
        <v>64430.400000000001</v>
      </c>
      <c r="L665" s="5">
        <v>64430.400000000001</v>
      </c>
      <c r="M665" s="5"/>
      <c r="N665"/>
      <c r="O665" s="38"/>
      <c r="P665" s="43"/>
      <c r="Q665" s="64"/>
      <c r="R665" s="8" t="str">
        <f t="shared" si="137"/>
        <v/>
      </c>
      <c r="S665" s="7" t="str">
        <f t="shared" si="138"/>
        <v/>
      </c>
      <c r="T665" s="9"/>
      <c r="U665" s="3" t="str">
        <f t="shared" si="139"/>
        <v/>
      </c>
      <c r="V665" s="3" t="str">
        <f t="shared" si="140"/>
        <v/>
      </c>
      <c r="W665" s="3" t="str">
        <f t="shared" si="141"/>
        <v/>
      </c>
      <c r="X665" s="83" t="str">
        <f t="shared" si="142"/>
        <v/>
      </c>
      <c r="Y665" s="3" t="str">
        <f t="shared" si="143"/>
        <v/>
      </c>
      <c r="Z665" s="3" t="str">
        <f t="shared" si="144"/>
        <v/>
      </c>
      <c r="AA665" s="12" t="str">
        <f t="shared" si="145"/>
        <v/>
      </c>
      <c r="AB665" s="12" t="str">
        <f t="shared" si="146"/>
        <v/>
      </c>
      <c r="AC665" s="12" t="str">
        <f t="shared" si="147"/>
        <v/>
      </c>
      <c r="AD665" t="str">
        <f t="shared" si="148"/>
        <v/>
      </c>
      <c r="AE665" t="str">
        <f t="shared" si="149"/>
        <v/>
      </c>
      <c r="AF665" t="s">
        <v>343</v>
      </c>
    </row>
    <row r="666" spans="1:32" x14ac:dyDescent="0.25">
      <c r="A666" t="s">
        <v>1</v>
      </c>
      <c r="B666" t="s">
        <v>2</v>
      </c>
      <c r="C666" t="s">
        <v>1959</v>
      </c>
      <c r="D666" t="s">
        <v>2011</v>
      </c>
      <c r="E666" t="s">
        <v>35</v>
      </c>
      <c r="F666" s="2">
        <v>45301</v>
      </c>
      <c r="G666" t="s">
        <v>598</v>
      </c>
      <c r="H666" t="s">
        <v>179</v>
      </c>
      <c r="I666" t="s">
        <v>404</v>
      </c>
      <c r="J666" s="5">
        <v>39889</v>
      </c>
      <c r="K666" s="5">
        <v>39889</v>
      </c>
      <c r="L666" s="5">
        <v>39889</v>
      </c>
      <c r="M666" s="5"/>
      <c r="N666"/>
      <c r="O666" s="38"/>
      <c r="P666" s="43"/>
      <c r="Q666" s="64"/>
      <c r="R666" s="8" t="str">
        <f t="shared" si="137"/>
        <v/>
      </c>
      <c r="S666" s="7" t="str">
        <f t="shared" si="138"/>
        <v/>
      </c>
      <c r="T666" s="9"/>
      <c r="U666" s="3" t="str">
        <f t="shared" si="139"/>
        <v/>
      </c>
      <c r="V666" s="3" t="str">
        <f t="shared" si="140"/>
        <v/>
      </c>
      <c r="W666" s="3" t="str">
        <f t="shared" si="141"/>
        <v/>
      </c>
      <c r="X666" s="83" t="str">
        <f t="shared" si="142"/>
        <v/>
      </c>
      <c r="Y666" s="3" t="str">
        <f t="shared" si="143"/>
        <v/>
      </c>
      <c r="Z666" s="3" t="str">
        <f t="shared" si="144"/>
        <v/>
      </c>
      <c r="AA666" s="12" t="str">
        <f t="shared" si="145"/>
        <v/>
      </c>
      <c r="AB666" s="12" t="str">
        <f t="shared" si="146"/>
        <v/>
      </c>
      <c r="AC666" s="12" t="str">
        <f t="shared" si="147"/>
        <v/>
      </c>
      <c r="AD666" t="str">
        <f t="shared" si="148"/>
        <v/>
      </c>
      <c r="AE666" t="str">
        <f t="shared" si="149"/>
        <v/>
      </c>
      <c r="AF666" t="s">
        <v>343</v>
      </c>
    </row>
    <row r="667" spans="1:32" x14ac:dyDescent="0.25">
      <c r="A667" t="s">
        <v>1</v>
      </c>
      <c r="B667" t="s">
        <v>2</v>
      </c>
      <c r="C667" t="s">
        <v>1959</v>
      </c>
      <c r="D667" t="s">
        <v>2011</v>
      </c>
      <c r="E667" t="s">
        <v>35</v>
      </c>
      <c r="F667" s="2">
        <v>45301</v>
      </c>
      <c r="G667" t="s">
        <v>599</v>
      </c>
      <c r="H667" t="s">
        <v>179</v>
      </c>
      <c r="I667" t="s">
        <v>404</v>
      </c>
      <c r="J667" s="5">
        <v>191749.8</v>
      </c>
      <c r="K667" s="5">
        <v>191749.8</v>
      </c>
      <c r="L667" s="5">
        <v>191749.8</v>
      </c>
      <c r="M667" s="5"/>
      <c r="N667"/>
      <c r="O667" s="38"/>
      <c r="P667" s="43"/>
      <c r="Q667" s="64"/>
      <c r="R667" s="8" t="str">
        <f t="shared" si="137"/>
        <v/>
      </c>
      <c r="S667" s="7" t="str">
        <f t="shared" si="138"/>
        <v/>
      </c>
      <c r="T667" s="9"/>
      <c r="U667" s="3" t="str">
        <f t="shared" si="139"/>
        <v/>
      </c>
      <c r="V667" s="3" t="str">
        <f t="shared" si="140"/>
        <v/>
      </c>
      <c r="W667" s="3" t="str">
        <f t="shared" si="141"/>
        <v/>
      </c>
      <c r="X667" s="83" t="str">
        <f t="shared" si="142"/>
        <v/>
      </c>
      <c r="Y667" s="3" t="str">
        <f t="shared" si="143"/>
        <v/>
      </c>
      <c r="Z667" s="3" t="str">
        <f t="shared" si="144"/>
        <v/>
      </c>
      <c r="AA667" s="12" t="str">
        <f t="shared" si="145"/>
        <v/>
      </c>
      <c r="AB667" s="12" t="str">
        <f t="shared" si="146"/>
        <v/>
      </c>
      <c r="AC667" s="12" t="str">
        <f t="shared" si="147"/>
        <v/>
      </c>
      <c r="AD667" t="str">
        <f t="shared" si="148"/>
        <v/>
      </c>
      <c r="AE667" t="str">
        <f t="shared" si="149"/>
        <v/>
      </c>
      <c r="AF667" t="s">
        <v>343</v>
      </c>
    </row>
    <row r="668" spans="1:32" x14ac:dyDescent="0.25">
      <c r="A668" t="s">
        <v>1</v>
      </c>
      <c r="B668" t="s">
        <v>2</v>
      </c>
      <c r="C668" t="s">
        <v>1959</v>
      </c>
      <c r="D668" t="s">
        <v>2011</v>
      </c>
      <c r="E668" t="s">
        <v>35</v>
      </c>
      <c r="F668" s="2">
        <v>45301</v>
      </c>
      <c r="G668" t="s">
        <v>600</v>
      </c>
      <c r="H668" t="s">
        <v>179</v>
      </c>
      <c r="I668" t="s">
        <v>404</v>
      </c>
      <c r="J668" s="5">
        <v>255184.5</v>
      </c>
      <c r="K668" s="5">
        <v>255184.5</v>
      </c>
      <c r="L668" s="5">
        <v>255184.5</v>
      </c>
      <c r="M668" s="5"/>
      <c r="N668"/>
      <c r="O668" s="38"/>
      <c r="P668" s="43"/>
      <c r="Q668" s="64"/>
      <c r="R668" s="8" t="str">
        <f t="shared" si="137"/>
        <v/>
      </c>
      <c r="S668" s="7" t="str">
        <f t="shared" si="138"/>
        <v/>
      </c>
      <c r="T668" s="9"/>
      <c r="U668" s="3" t="str">
        <f t="shared" si="139"/>
        <v/>
      </c>
      <c r="V668" s="3" t="str">
        <f t="shared" si="140"/>
        <v/>
      </c>
      <c r="W668" s="3" t="str">
        <f t="shared" si="141"/>
        <v/>
      </c>
      <c r="X668" s="83" t="str">
        <f t="shared" si="142"/>
        <v/>
      </c>
      <c r="Y668" s="3" t="str">
        <f t="shared" si="143"/>
        <v/>
      </c>
      <c r="Z668" s="3" t="str">
        <f t="shared" si="144"/>
        <v/>
      </c>
      <c r="AA668" s="12" t="str">
        <f t="shared" si="145"/>
        <v/>
      </c>
      <c r="AB668" s="12" t="str">
        <f t="shared" si="146"/>
        <v/>
      </c>
      <c r="AC668" s="12" t="str">
        <f t="shared" si="147"/>
        <v/>
      </c>
      <c r="AD668" t="str">
        <f t="shared" si="148"/>
        <v/>
      </c>
      <c r="AE668" t="str">
        <f t="shared" si="149"/>
        <v/>
      </c>
      <c r="AF668" t="s">
        <v>343</v>
      </c>
    </row>
    <row r="669" spans="1:32" x14ac:dyDescent="0.25">
      <c r="A669" t="s">
        <v>1</v>
      </c>
      <c r="B669" t="s">
        <v>2</v>
      </c>
      <c r="C669" t="s">
        <v>1959</v>
      </c>
      <c r="D669" t="s">
        <v>2011</v>
      </c>
      <c r="E669" t="s">
        <v>35</v>
      </c>
      <c r="F669" s="2">
        <v>45301</v>
      </c>
      <c r="G669" t="s">
        <v>601</v>
      </c>
      <c r="H669" t="s">
        <v>179</v>
      </c>
      <c r="I669" t="s">
        <v>404</v>
      </c>
      <c r="J669" s="5">
        <v>8999.4</v>
      </c>
      <c r="K669" s="5">
        <v>8999.4</v>
      </c>
      <c r="L669" s="5">
        <v>8999.4</v>
      </c>
      <c r="M669" s="5"/>
      <c r="N669"/>
      <c r="O669" s="38"/>
      <c r="P669" s="43"/>
      <c r="Q669" s="64"/>
      <c r="R669" s="8" t="str">
        <f t="shared" si="137"/>
        <v/>
      </c>
      <c r="S669" s="7" t="str">
        <f t="shared" si="138"/>
        <v/>
      </c>
      <c r="T669" s="9"/>
      <c r="U669" s="3" t="str">
        <f t="shared" si="139"/>
        <v/>
      </c>
      <c r="V669" s="3" t="str">
        <f t="shared" si="140"/>
        <v/>
      </c>
      <c r="W669" s="3" t="str">
        <f t="shared" si="141"/>
        <v/>
      </c>
      <c r="X669" s="83" t="str">
        <f t="shared" si="142"/>
        <v/>
      </c>
      <c r="Y669" s="3" t="str">
        <f t="shared" si="143"/>
        <v/>
      </c>
      <c r="Z669" s="3" t="str">
        <f t="shared" si="144"/>
        <v/>
      </c>
      <c r="AA669" s="12" t="str">
        <f t="shared" si="145"/>
        <v/>
      </c>
      <c r="AB669" s="12" t="str">
        <f t="shared" si="146"/>
        <v/>
      </c>
      <c r="AC669" s="12" t="str">
        <f t="shared" si="147"/>
        <v/>
      </c>
      <c r="AD669" t="str">
        <f t="shared" si="148"/>
        <v/>
      </c>
      <c r="AE669" t="str">
        <f t="shared" si="149"/>
        <v/>
      </c>
      <c r="AF669" t="s">
        <v>343</v>
      </c>
    </row>
    <row r="670" spans="1:32" x14ac:dyDescent="0.25">
      <c r="A670" t="s">
        <v>1</v>
      </c>
      <c r="B670" t="s">
        <v>2</v>
      </c>
      <c r="C670" t="s">
        <v>1959</v>
      </c>
      <c r="D670" t="s">
        <v>2011</v>
      </c>
      <c r="E670" t="s">
        <v>35</v>
      </c>
      <c r="F670" s="2">
        <v>45301</v>
      </c>
      <c r="G670" t="s">
        <v>602</v>
      </c>
      <c r="H670" t="s">
        <v>179</v>
      </c>
      <c r="I670" t="s">
        <v>404</v>
      </c>
      <c r="J670" s="5">
        <v>90350.3</v>
      </c>
      <c r="K670" s="5">
        <v>90350.3</v>
      </c>
      <c r="L670" s="5">
        <v>90350.3</v>
      </c>
      <c r="M670" s="5"/>
      <c r="N670"/>
      <c r="O670" s="38"/>
      <c r="P670" s="43"/>
      <c r="Q670" s="64"/>
      <c r="R670" s="8" t="str">
        <f t="shared" si="137"/>
        <v/>
      </c>
      <c r="S670" s="7" t="str">
        <f t="shared" si="138"/>
        <v/>
      </c>
      <c r="T670" s="9"/>
      <c r="U670" s="3" t="str">
        <f t="shared" si="139"/>
        <v/>
      </c>
      <c r="V670" s="3" t="str">
        <f t="shared" si="140"/>
        <v/>
      </c>
      <c r="W670" s="3" t="str">
        <f t="shared" si="141"/>
        <v/>
      </c>
      <c r="X670" s="83" t="str">
        <f t="shared" si="142"/>
        <v/>
      </c>
      <c r="Y670" s="3" t="str">
        <f t="shared" si="143"/>
        <v/>
      </c>
      <c r="Z670" s="3" t="str">
        <f t="shared" si="144"/>
        <v/>
      </c>
      <c r="AA670" s="12" t="str">
        <f t="shared" si="145"/>
        <v/>
      </c>
      <c r="AB670" s="12" t="str">
        <f t="shared" si="146"/>
        <v/>
      </c>
      <c r="AC670" s="12" t="str">
        <f t="shared" si="147"/>
        <v/>
      </c>
      <c r="AD670" t="str">
        <f t="shared" si="148"/>
        <v/>
      </c>
      <c r="AE670" t="str">
        <f t="shared" si="149"/>
        <v/>
      </c>
      <c r="AF670" t="s">
        <v>343</v>
      </c>
    </row>
    <row r="671" spans="1:32" x14ac:dyDescent="0.25">
      <c r="A671" t="s">
        <v>1</v>
      </c>
      <c r="B671" t="s">
        <v>2</v>
      </c>
      <c r="C671" t="s">
        <v>1959</v>
      </c>
      <c r="D671" t="s">
        <v>2011</v>
      </c>
      <c r="E671" t="s">
        <v>35</v>
      </c>
      <c r="F671" s="2">
        <v>45302</v>
      </c>
      <c r="G671" t="s">
        <v>603</v>
      </c>
      <c r="H671" t="s">
        <v>179</v>
      </c>
      <c r="I671" t="s">
        <v>192</v>
      </c>
      <c r="J671" s="5">
        <v>47460</v>
      </c>
      <c r="K671" s="5">
        <v>47460</v>
      </c>
      <c r="L671" s="5">
        <v>47460</v>
      </c>
      <c r="M671" s="5"/>
      <c r="N671"/>
      <c r="O671" s="38"/>
      <c r="P671" s="43"/>
      <c r="Q671" s="64"/>
      <c r="R671" s="8" t="str">
        <f t="shared" si="137"/>
        <v/>
      </c>
      <c r="S671" s="7" t="str">
        <f t="shared" si="138"/>
        <v/>
      </c>
      <c r="T671" s="9"/>
      <c r="U671" s="3" t="str">
        <f t="shared" si="139"/>
        <v/>
      </c>
      <c r="V671" s="3" t="str">
        <f t="shared" si="140"/>
        <v/>
      </c>
      <c r="W671" s="3" t="str">
        <f t="shared" si="141"/>
        <v/>
      </c>
      <c r="X671" s="83" t="str">
        <f t="shared" si="142"/>
        <v/>
      </c>
      <c r="Y671" s="3" t="str">
        <f t="shared" si="143"/>
        <v/>
      </c>
      <c r="Z671" s="3" t="str">
        <f t="shared" si="144"/>
        <v/>
      </c>
      <c r="AA671" s="12" t="str">
        <f t="shared" si="145"/>
        <v/>
      </c>
      <c r="AB671" s="12" t="str">
        <f t="shared" si="146"/>
        <v/>
      </c>
      <c r="AC671" s="12" t="str">
        <f t="shared" si="147"/>
        <v/>
      </c>
      <c r="AD671" t="str">
        <f t="shared" si="148"/>
        <v/>
      </c>
      <c r="AE671" t="str">
        <f t="shared" si="149"/>
        <v/>
      </c>
      <c r="AF671" t="s">
        <v>343</v>
      </c>
    </row>
    <row r="672" spans="1:32" x14ac:dyDescent="0.25">
      <c r="A672" t="s">
        <v>1</v>
      </c>
      <c r="B672" t="s">
        <v>2</v>
      </c>
      <c r="C672" t="s">
        <v>1959</v>
      </c>
      <c r="D672" t="s">
        <v>2011</v>
      </c>
      <c r="E672" t="s">
        <v>35</v>
      </c>
      <c r="F672" s="2">
        <v>45303</v>
      </c>
      <c r="G672" t="s">
        <v>604</v>
      </c>
      <c r="H672" t="s">
        <v>179</v>
      </c>
      <c r="I672" t="s">
        <v>404</v>
      </c>
      <c r="J672" s="5">
        <v>88863.2</v>
      </c>
      <c r="K672" s="5">
        <v>88863.2</v>
      </c>
      <c r="L672" s="5">
        <v>88863.2</v>
      </c>
      <c r="M672" s="5"/>
      <c r="N672"/>
      <c r="O672" s="38"/>
      <c r="P672" s="43"/>
      <c r="Q672" s="64"/>
      <c r="R672" s="8" t="str">
        <f t="shared" si="137"/>
        <v/>
      </c>
      <c r="S672" s="7" t="str">
        <f t="shared" si="138"/>
        <v/>
      </c>
      <c r="T672" s="9"/>
      <c r="U672" s="3" t="str">
        <f t="shared" si="139"/>
        <v/>
      </c>
      <c r="V672" s="3" t="str">
        <f t="shared" si="140"/>
        <v/>
      </c>
      <c r="W672" s="3" t="str">
        <f t="shared" si="141"/>
        <v/>
      </c>
      <c r="X672" s="83" t="str">
        <f t="shared" si="142"/>
        <v/>
      </c>
      <c r="Y672" s="3" t="str">
        <f t="shared" si="143"/>
        <v/>
      </c>
      <c r="Z672" s="3" t="str">
        <f t="shared" si="144"/>
        <v/>
      </c>
      <c r="AA672" s="12" t="str">
        <f t="shared" si="145"/>
        <v/>
      </c>
      <c r="AB672" s="12" t="str">
        <f t="shared" si="146"/>
        <v/>
      </c>
      <c r="AC672" s="12" t="str">
        <f t="shared" si="147"/>
        <v/>
      </c>
      <c r="AD672" t="str">
        <f t="shared" si="148"/>
        <v/>
      </c>
      <c r="AE672" t="str">
        <f t="shared" si="149"/>
        <v/>
      </c>
      <c r="AF672" t="s">
        <v>343</v>
      </c>
    </row>
    <row r="673" spans="1:32" x14ac:dyDescent="0.25">
      <c r="A673" t="s">
        <v>1</v>
      </c>
      <c r="B673" t="s">
        <v>2</v>
      </c>
      <c r="C673" t="s">
        <v>1959</v>
      </c>
      <c r="D673" t="s">
        <v>2011</v>
      </c>
      <c r="E673" t="s">
        <v>35</v>
      </c>
      <c r="F673" s="2">
        <v>45304</v>
      </c>
      <c r="G673" t="s">
        <v>645</v>
      </c>
      <c r="H673" t="s">
        <v>179</v>
      </c>
      <c r="I673" t="s">
        <v>192</v>
      </c>
      <c r="J673" s="5">
        <v>406569.4</v>
      </c>
      <c r="K673" s="5">
        <v>406569.4</v>
      </c>
      <c r="L673" s="5">
        <v>406569.4</v>
      </c>
      <c r="M673" s="5"/>
      <c r="N673"/>
      <c r="O673" s="38"/>
      <c r="P673" s="43"/>
      <c r="Q673" s="64"/>
      <c r="R673" s="8" t="str">
        <f t="shared" si="137"/>
        <v/>
      </c>
      <c r="S673" s="7" t="str">
        <f t="shared" si="138"/>
        <v/>
      </c>
      <c r="T673" s="9"/>
      <c r="U673" s="3" t="str">
        <f t="shared" si="139"/>
        <v/>
      </c>
      <c r="V673" s="3" t="str">
        <f t="shared" si="140"/>
        <v/>
      </c>
      <c r="W673" s="3" t="str">
        <f t="shared" si="141"/>
        <v/>
      </c>
      <c r="X673" s="83" t="str">
        <f t="shared" si="142"/>
        <v/>
      </c>
      <c r="Y673" s="3" t="str">
        <f t="shared" si="143"/>
        <v/>
      </c>
      <c r="Z673" s="3" t="str">
        <f t="shared" si="144"/>
        <v/>
      </c>
      <c r="AA673" s="12" t="str">
        <f t="shared" si="145"/>
        <v/>
      </c>
      <c r="AB673" s="12" t="str">
        <f t="shared" si="146"/>
        <v/>
      </c>
      <c r="AC673" s="12" t="str">
        <f t="shared" si="147"/>
        <v/>
      </c>
      <c r="AD673" t="str">
        <f t="shared" si="148"/>
        <v/>
      </c>
      <c r="AE673" t="str">
        <f t="shared" si="149"/>
        <v/>
      </c>
      <c r="AF673" t="s">
        <v>343</v>
      </c>
    </row>
    <row r="674" spans="1:32" x14ac:dyDescent="0.25">
      <c r="A674" t="s">
        <v>1</v>
      </c>
      <c r="B674" t="s">
        <v>2</v>
      </c>
      <c r="C674" t="s">
        <v>1959</v>
      </c>
      <c r="D674" t="s">
        <v>2011</v>
      </c>
      <c r="E674" t="s">
        <v>35</v>
      </c>
      <c r="F674" s="2">
        <v>45306</v>
      </c>
      <c r="G674" t="s">
        <v>646</v>
      </c>
      <c r="H674" t="s">
        <v>179</v>
      </c>
      <c r="I674" t="s">
        <v>192</v>
      </c>
      <c r="J674" s="5">
        <v>174303.6</v>
      </c>
      <c r="K674" s="5">
        <v>174303.6</v>
      </c>
      <c r="L674" s="5">
        <v>174303.6</v>
      </c>
      <c r="M674" s="5"/>
      <c r="N674"/>
      <c r="O674" s="38"/>
      <c r="P674" s="43"/>
      <c r="Q674" s="64"/>
      <c r="R674" s="8" t="str">
        <f t="shared" si="137"/>
        <v/>
      </c>
      <c r="S674" s="7" t="str">
        <f t="shared" si="138"/>
        <v/>
      </c>
      <c r="T674" s="9"/>
      <c r="U674" s="3" t="str">
        <f t="shared" si="139"/>
        <v/>
      </c>
      <c r="V674" s="3" t="str">
        <f t="shared" si="140"/>
        <v/>
      </c>
      <c r="W674" s="3" t="str">
        <f t="shared" si="141"/>
        <v/>
      </c>
      <c r="X674" s="83" t="str">
        <f t="shared" si="142"/>
        <v/>
      </c>
      <c r="Y674" s="3" t="str">
        <f t="shared" si="143"/>
        <v/>
      </c>
      <c r="Z674" s="3" t="str">
        <f t="shared" si="144"/>
        <v/>
      </c>
      <c r="AA674" s="12" t="str">
        <f t="shared" si="145"/>
        <v/>
      </c>
      <c r="AB674" s="12" t="str">
        <f t="shared" si="146"/>
        <v/>
      </c>
      <c r="AC674" s="12" t="str">
        <f t="shared" si="147"/>
        <v/>
      </c>
      <c r="AD674" t="str">
        <f t="shared" si="148"/>
        <v/>
      </c>
      <c r="AE674" t="str">
        <f t="shared" si="149"/>
        <v/>
      </c>
      <c r="AF674" t="s">
        <v>343</v>
      </c>
    </row>
    <row r="675" spans="1:32" x14ac:dyDescent="0.25">
      <c r="A675" t="s">
        <v>1</v>
      </c>
      <c r="B675" t="s">
        <v>2</v>
      </c>
      <c r="C675" t="s">
        <v>1959</v>
      </c>
      <c r="D675" t="s">
        <v>2011</v>
      </c>
      <c r="E675" t="s">
        <v>35</v>
      </c>
      <c r="F675" s="2">
        <v>45307</v>
      </c>
      <c r="G675" t="s">
        <v>647</v>
      </c>
      <c r="H675" t="s">
        <v>179</v>
      </c>
      <c r="I675" t="s">
        <v>192</v>
      </c>
      <c r="J675" s="5">
        <v>20691.400000000001</v>
      </c>
      <c r="K675" s="5">
        <v>20691.400000000001</v>
      </c>
      <c r="L675" s="5">
        <v>20691.400000000001</v>
      </c>
      <c r="M675" s="5"/>
      <c r="N675"/>
      <c r="O675" s="38"/>
      <c r="P675" s="43"/>
      <c r="Q675" s="64"/>
      <c r="R675" s="8" t="str">
        <f t="shared" si="137"/>
        <v/>
      </c>
      <c r="S675" s="7" t="str">
        <f t="shared" si="138"/>
        <v/>
      </c>
      <c r="T675" s="9"/>
      <c r="U675" s="3" t="str">
        <f t="shared" si="139"/>
        <v/>
      </c>
      <c r="V675" s="3" t="str">
        <f t="shared" si="140"/>
        <v/>
      </c>
      <c r="W675" s="3" t="str">
        <f t="shared" si="141"/>
        <v/>
      </c>
      <c r="X675" s="83" t="str">
        <f t="shared" si="142"/>
        <v/>
      </c>
      <c r="Y675" s="3" t="str">
        <f t="shared" si="143"/>
        <v/>
      </c>
      <c r="Z675" s="3" t="str">
        <f t="shared" si="144"/>
        <v/>
      </c>
      <c r="AA675" s="12" t="str">
        <f t="shared" si="145"/>
        <v/>
      </c>
      <c r="AB675" s="12" t="str">
        <f t="shared" si="146"/>
        <v/>
      </c>
      <c r="AC675" s="12" t="str">
        <f t="shared" si="147"/>
        <v/>
      </c>
      <c r="AD675" t="str">
        <f t="shared" si="148"/>
        <v/>
      </c>
      <c r="AE675" t="str">
        <f t="shared" si="149"/>
        <v/>
      </c>
      <c r="AF675" t="s">
        <v>343</v>
      </c>
    </row>
    <row r="676" spans="1:32" x14ac:dyDescent="0.25">
      <c r="A676" t="s">
        <v>1</v>
      </c>
      <c r="B676" t="s">
        <v>2</v>
      </c>
      <c r="C676" t="s">
        <v>1959</v>
      </c>
      <c r="D676" t="s">
        <v>2011</v>
      </c>
      <c r="E676" t="s">
        <v>35</v>
      </c>
      <c r="F676" s="2">
        <v>45308</v>
      </c>
      <c r="G676" t="s">
        <v>648</v>
      </c>
      <c r="H676" t="s">
        <v>179</v>
      </c>
      <c r="I676" t="s">
        <v>192</v>
      </c>
      <c r="J676" s="5">
        <v>163850</v>
      </c>
      <c r="K676" s="5">
        <v>163850</v>
      </c>
      <c r="L676" s="5">
        <v>163850</v>
      </c>
      <c r="M676" s="5"/>
      <c r="N676"/>
      <c r="O676" s="38"/>
      <c r="P676" s="43"/>
      <c r="Q676" s="64"/>
      <c r="R676" s="8" t="str">
        <f t="shared" si="137"/>
        <v/>
      </c>
      <c r="S676" s="7" t="str">
        <f t="shared" si="138"/>
        <v/>
      </c>
      <c r="T676" s="9"/>
      <c r="U676" s="3" t="str">
        <f t="shared" si="139"/>
        <v/>
      </c>
      <c r="V676" s="3" t="str">
        <f t="shared" si="140"/>
        <v/>
      </c>
      <c r="W676" s="3" t="str">
        <f t="shared" si="141"/>
        <v/>
      </c>
      <c r="X676" s="83" t="str">
        <f t="shared" si="142"/>
        <v/>
      </c>
      <c r="Y676" s="3" t="str">
        <f t="shared" si="143"/>
        <v/>
      </c>
      <c r="Z676" s="3" t="str">
        <f t="shared" si="144"/>
        <v/>
      </c>
      <c r="AA676" s="12" t="str">
        <f t="shared" si="145"/>
        <v/>
      </c>
      <c r="AB676" s="12" t="str">
        <f t="shared" si="146"/>
        <v/>
      </c>
      <c r="AC676" s="12" t="str">
        <f t="shared" si="147"/>
        <v/>
      </c>
      <c r="AD676" t="str">
        <f t="shared" si="148"/>
        <v/>
      </c>
      <c r="AE676" t="str">
        <f t="shared" si="149"/>
        <v/>
      </c>
      <c r="AF676" t="s">
        <v>343</v>
      </c>
    </row>
    <row r="677" spans="1:32" x14ac:dyDescent="0.25">
      <c r="A677" t="s">
        <v>1</v>
      </c>
      <c r="B677" t="s">
        <v>2</v>
      </c>
      <c r="C677" t="s">
        <v>1959</v>
      </c>
      <c r="D677" t="s">
        <v>2011</v>
      </c>
      <c r="E677" t="s">
        <v>35</v>
      </c>
      <c r="F677" s="2">
        <v>45308</v>
      </c>
      <c r="G677" t="s">
        <v>649</v>
      </c>
      <c r="H677" t="s">
        <v>179</v>
      </c>
      <c r="I677" t="s">
        <v>192</v>
      </c>
      <c r="J677" s="5">
        <v>34153.199999999997</v>
      </c>
      <c r="K677" s="5">
        <v>34153.199999999997</v>
      </c>
      <c r="L677" s="5">
        <v>34153.199999999997</v>
      </c>
      <c r="M677" s="5"/>
      <c r="N677"/>
      <c r="O677" s="38"/>
      <c r="P677" s="43"/>
      <c r="Q677" s="64"/>
      <c r="R677" s="8" t="str">
        <f t="shared" si="137"/>
        <v/>
      </c>
      <c r="S677" s="7" t="str">
        <f t="shared" si="138"/>
        <v/>
      </c>
      <c r="T677" s="9"/>
      <c r="U677" s="3" t="str">
        <f t="shared" si="139"/>
        <v/>
      </c>
      <c r="V677" s="3" t="str">
        <f t="shared" si="140"/>
        <v/>
      </c>
      <c r="W677" s="3" t="str">
        <f t="shared" si="141"/>
        <v/>
      </c>
      <c r="X677" s="83" t="str">
        <f t="shared" si="142"/>
        <v/>
      </c>
      <c r="Y677" s="3" t="str">
        <f t="shared" si="143"/>
        <v/>
      </c>
      <c r="Z677" s="3" t="str">
        <f t="shared" si="144"/>
        <v/>
      </c>
      <c r="AA677" s="12" t="str">
        <f t="shared" si="145"/>
        <v/>
      </c>
      <c r="AB677" s="12" t="str">
        <f t="shared" si="146"/>
        <v/>
      </c>
      <c r="AC677" s="12" t="str">
        <f t="shared" si="147"/>
        <v/>
      </c>
      <c r="AD677" t="str">
        <f t="shared" si="148"/>
        <v/>
      </c>
      <c r="AE677" t="str">
        <f t="shared" si="149"/>
        <v/>
      </c>
      <c r="AF677" t="s">
        <v>343</v>
      </c>
    </row>
    <row r="678" spans="1:32" x14ac:dyDescent="0.25">
      <c r="A678" t="s">
        <v>1</v>
      </c>
      <c r="B678" t="s">
        <v>2</v>
      </c>
      <c r="C678" t="s">
        <v>1959</v>
      </c>
      <c r="D678" t="s">
        <v>2011</v>
      </c>
      <c r="E678" t="s">
        <v>35</v>
      </c>
      <c r="F678" s="2">
        <v>45308</v>
      </c>
      <c r="G678" t="s">
        <v>650</v>
      </c>
      <c r="H678" t="s">
        <v>179</v>
      </c>
      <c r="I678" t="s">
        <v>192</v>
      </c>
      <c r="J678" s="5">
        <v>11437.9</v>
      </c>
      <c r="K678" s="5">
        <v>11437.9</v>
      </c>
      <c r="L678" s="5">
        <v>11437.9</v>
      </c>
      <c r="M678" s="5"/>
      <c r="N678"/>
      <c r="O678" s="38"/>
      <c r="P678" s="43"/>
      <c r="Q678" s="64"/>
      <c r="R678" s="8" t="str">
        <f t="shared" si="137"/>
        <v/>
      </c>
      <c r="S678" s="7" t="str">
        <f t="shared" si="138"/>
        <v/>
      </c>
      <c r="T678" s="9"/>
      <c r="U678" s="3" t="str">
        <f t="shared" si="139"/>
        <v/>
      </c>
      <c r="V678" s="3" t="str">
        <f t="shared" si="140"/>
        <v/>
      </c>
      <c r="W678" s="3" t="str">
        <f t="shared" si="141"/>
        <v/>
      </c>
      <c r="X678" s="83" t="str">
        <f t="shared" si="142"/>
        <v/>
      </c>
      <c r="Y678" s="3" t="str">
        <f t="shared" si="143"/>
        <v/>
      </c>
      <c r="Z678" s="3" t="str">
        <f t="shared" si="144"/>
        <v/>
      </c>
      <c r="AA678" s="12" t="str">
        <f t="shared" si="145"/>
        <v/>
      </c>
      <c r="AB678" s="12" t="str">
        <f t="shared" si="146"/>
        <v/>
      </c>
      <c r="AC678" s="12" t="str">
        <f t="shared" si="147"/>
        <v/>
      </c>
      <c r="AD678" t="str">
        <f t="shared" si="148"/>
        <v/>
      </c>
      <c r="AE678" t="str">
        <f t="shared" si="149"/>
        <v/>
      </c>
      <c r="AF678" t="s">
        <v>343</v>
      </c>
    </row>
    <row r="679" spans="1:32" x14ac:dyDescent="0.25">
      <c r="A679" t="s">
        <v>1</v>
      </c>
      <c r="B679" t="s">
        <v>2</v>
      </c>
      <c r="C679" t="s">
        <v>1959</v>
      </c>
      <c r="D679" t="s">
        <v>2011</v>
      </c>
      <c r="E679" t="s">
        <v>35</v>
      </c>
      <c r="F679" s="2">
        <v>45308</v>
      </c>
      <c r="G679" t="s">
        <v>651</v>
      </c>
      <c r="H679" t="s">
        <v>179</v>
      </c>
      <c r="I679" t="s">
        <v>192</v>
      </c>
      <c r="J679" s="5">
        <v>38056.1</v>
      </c>
      <c r="K679" s="5">
        <v>38056.1</v>
      </c>
      <c r="L679" s="5">
        <v>38056.1</v>
      </c>
      <c r="M679" s="5"/>
      <c r="N679"/>
      <c r="O679" s="38"/>
      <c r="P679" s="43"/>
      <c r="Q679" s="64"/>
      <c r="R679" s="8" t="str">
        <f t="shared" si="137"/>
        <v/>
      </c>
      <c r="S679" s="7" t="str">
        <f t="shared" si="138"/>
        <v/>
      </c>
      <c r="T679" s="9"/>
      <c r="U679" s="3" t="str">
        <f t="shared" si="139"/>
        <v/>
      </c>
      <c r="V679" s="3" t="str">
        <f t="shared" si="140"/>
        <v/>
      </c>
      <c r="W679" s="3" t="str">
        <f t="shared" si="141"/>
        <v/>
      </c>
      <c r="X679" s="83" t="str">
        <f t="shared" si="142"/>
        <v/>
      </c>
      <c r="Y679" s="3" t="str">
        <f t="shared" si="143"/>
        <v/>
      </c>
      <c r="Z679" s="3" t="str">
        <f t="shared" si="144"/>
        <v/>
      </c>
      <c r="AA679" s="12" t="str">
        <f t="shared" si="145"/>
        <v/>
      </c>
      <c r="AB679" s="12" t="str">
        <f t="shared" si="146"/>
        <v/>
      </c>
      <c r="AC679" s="12" t="str">
        <f t="shared" si="147"/>
        <v/>
      </c>
      <c r="AD679" t="str">
        <f t="shared" si="148"/>
        <v/>
      </c>
      <c r="AE679" t="str">
        <f t="shared" si="149"/>
        <v/>
      </c>
      <c r="AF679" t="s">
        <v>343</v>
      </c>
    </row>
    <row r="680" spans="1:32" x14ac:dyDescent="0.25">
      <c r="A680" t="s">
        <v>1</v>
      </c>
      <c r="B680" t="s">
        <v>2</v>
      </c>
      <c r="C680" t="s">
        <v>1959</v>
      </c>
      <c r="D680" t="s">
        <v>2011</v>
      </c>
      <c r="E680" t="s">
        <v>35</v>
      </c>
      <c r="F680" s="2">
        <v>45310</v>
      </c>
      <c r="G680" t="s">
        <v>652</v>
      </c>
      <c r="H680" t="s">
        <v>179</v>
      </c>
      <c r="I680" t="s">
        <v>404</v>
      </c>
      <c r="J680" s="5">
        <v>193295.6</v>
      </c>
      <c r="K680" s="5">
        <v>193295.6</v>
      </c>
      <c r="L680" s="5">
        <v>193295.6</v>
      </c>
      <c r="M680" s="5"/>
      <c r="N680"/>
      <c r="O680" s="38"/>
      <c r="P680" s="43"/>
      <c r="Q680" s="64"/>
      <c r="R680" s="8" t="str">
        <f t="shared" si="137"/>
        <v/>
      </c>
      <c r="S680" s="7" t="str">
        <f t="shared" si="138"/>
        <v/>
      </c>
      <c r="T680" s="9"/>
      <c r="U680" s="3" t="str">
        <f t="shared" si="139"/>
        <v/>
      </c>
      <c r="V680" s="3" t="str">
        <f t="shared" si="140"/>
        <v/>
      </c>
      <c r="W680" s="3" t="str">
        <f t="shared" si="141"/>
        <v/>
      </c>
      <c r="X680" s="83" t="str">
        <f t="shared" si="142"/>
        <v/>
      </c>
      <c r="Y680" s="3" t="str">
        <f t="shared" si="143"/>
        <v/>
      </c>
      <c r="Z680" s="3" t="str">
        <f t="shared" si="144"/>
        <v/>
      </c>
      <c r="AA680" s="12" t="str">
        <f t="shared" si="145"/>
        <v/>
      </c>
      <c r="AB680" s="12" t="str">
        <f t="shared" si="146"/>
        <v/>
      </c>
      <c r="AC680" s="12" t="str">
        <f t="shared" si="147"/>
        <v/>
      </c>
      <c r="AD680" t="str">
        <f t="shared" si="148"/>
        <v/>
      </c>
      <c r="AE680" t="str">
        <f t="shared" si="149"/>
        <v/>
      </c>
      <c r="AF680" t="s">
        <v>343</v>
      </c>
    </row>
    <row r="681" spans="1:32" x14ac:dyDescent="0.25">
      <c r="A681" t="s">
        <v>1</v>
      </c>
      <c r="B681" t="s">
        <v>2</v>
      </c>
      <c r="C681" t="s">
        <v>1959</v>
      </c>
      <c r="D681" t="s">
        <v>2011</v>
      </c>
      <c r="E681" t="s">
        <v>35</v>
      </c>
      <c r="F681" s="2">
        <v>45310</v>
      </c>
      <c r="G681" t="s">
        <v>653</v>
      </c>
      <c r="H681" t="s">
        <v>179</v>
      </c>
      <c r="I681" t="s">
        <v>404</v>
      </c>
      <c r="J681" s="5">
        <v>261317</v>
      </c>
      <c r="K681" s="5">
        <v>261317</v>
      </c>
      <c r="L681" s="5">
        <v>261317</v>
      </c>
      <c r="M681" s="5"/>
      <c r="N681"/>
      <c r="O681" s="38"/>
      <c r="P681" s="43"/>
      <c r="Q681" s="64"/>
      <c r="R681" s="8" t="str">
        <f t="shared" si="137"/>
        <v/>
      </c>
      <c r="S681" s="7" t="str">
        <f t="shared" si="138"/>
        <v/>
      </c>
      <c r="T681" s="9"/>
      <c r="U681" s="3" t="str">
        <f t="shared" si="139"/>
        <v/>
      </c>
      <c r="V681" s="3" t="str">
        <f t="shared" si="140"/>
        <v/>
      </c>
      <c r="W681" s="3" t="str">
        <f t="shared" si="141"/>
        <v/>
      </c>
      <c r="X681" s="83" t="str">
        <f t="shared" si="142"/>
        <v/>
      </c>
      <c r="Y681" s="3" t="str">
        <f t="shared" si="143"/>
        <v/>
      </c>
      <c r="Z681" s="3" t="str">
        <f t="shared" si="144"/>
        <v/>
      </c>
      <c r="AA681" s="12" t="str">
        <f t="shared" si="145"/>
        <v/>
      </c>
      <c r="AB681" s="12" t="str">
        <f t="shared" si="146"/>
        <v/>
      </c>
      <c r="AC681" s="12" t="str">
        <f t="shared" si="147"/>
        <v/>
      </c>
      <c r="AD681" t="str">
        <f t="shared" si="148"/>
        <v/>
      </c>
      <c r="AE681" t="str">
        <f t="shared" si="149"/>
        <v/>
      </c>
      <c r="AF681" t="s">
        <v>343</v>
      </c>
    </row>
    <row r="682" spans="1:32" x14ac:dyDescent="0.25">
      <c r="A682" t="s">
        <v>1</v>
      </c>
      <c r="B682" t="s">
        <v>2</v>
      </c>
      <c r="C682" t="s">
        <v>1959</v>
      </c>
      <c r="D682" t="s">
        <v>2011</v>
      </c>
      <c r="E682" t="s">
        <v>35</v>
      </c>
      <c r="F682" s="2">
        <v>45310</v>
      </c>
      <c r="G682" t="s">
        <v>654</v>
      </c>
      <c r="H682" t="s">
        <v>179</v>
      </c>
      <c r="I682" t="s">
        <v>404</v>
      </c>
      <c r="J682" s="5">
        <v>10535</v>
      </c>
      <c r="K682" s="5">
        <v>10535</v>
      </c>
      <c r="L682" s="5">
        <v>10535</v>
      </c>
      <c r="M682" s="5"/>
      <c r="N682"/>
      <c r="O682" s="38"/>
      <c r="P682" s="43"/>
      <c r="Q682" s="64"/>
      <c r="R682" s="8" t="str">
        <f t="shared" si="137"/>
        <v/>
      </c>
      <c r="S682" s="7" t="str">
        <f t="shared" si="138"/>
        <v/>
      </c>
      <c r="T682" s="9"/>
      <c r="U682" s="3" t="str">
        <f t="shared" si="139"/>
        <v/>
      </c>
      <c r="V682" s="3" t="str">
        <f t="shared" si="140"/>
        <v/>
      </c>
      <c r="W682" s="3" t="str">
        <f t="shared" si="141"/>
        <v/>
      </c>
      <c r="X682" s="83" t="str">
        <f t="shared" si="142"/>
        <v/>
      </c>
      <c r="Y682" s="3" t="str">
        <f t="shared" si="143"/>
        <v/>
      </c>
      <c r="Z682" s="3" t="str">
        <f t="shared" si="144"/>
        <v/>
      </c>
      <c r="AA682" s="12" t="str">
        <f t="shared" si="145"/>
        <v/>
      </c>
      <c r="AB682" s="12" t="str">
        <f t="shared" si="146"/>
        <v/>
      </c>
      <c r="AC682" s="12" t="str">
        <f t="shared" si="147"/>
        <v/>
      </c>
      <c r="AD682" t="str">
        <f t="shared" si="148"/>
        <v/>
      </c>
      <c r="AE682" t="str">
        <f t="shared" si="149"/>
        <v/>
      </c>
      <c r="AF682" t="s">
        <v>343</v>
      </c>
    </row>
    <row r="683" spans="1:32" x14ac:dyDescent="0.25">
      <c r="A683" t="s">
        <v>1</v>
      </c>
      <c r="B683" t="s">
        <v>2</v>
      </c>
      <c r="C683" t="s">
        <v>1959</v>
      </c>
      <c r="D683" t="s">
        <v>2011</v>
      </c>
      <c r="E683" t="s">
        <v>35</v>
      </c>
      <c r="F683" s="2">
        <v>45310</v>
      </c>
      <c r="G683" t="s">
        <v>655</v>
      </c>
      <c r="H683" t="s">
        <v>179</v>
      </c>
      <c r="I683" t="s">
        <v>404</v>
      </c>
      <c r="J683" s="5">
        <v>26515.5</v>
      </c>
      <c r="K683" s="5">
        <v>26515.5</v>
      </c>
      <c r="L683" s="5">
        <v>26515.5</v>
      </c>
      <c r="M683" s="5"/>
      <c r="N683"/>
      <c r="O683" s="38"/>
      <c r="P683" s="43"/>
      <c r="Q683" s="64"/>
      <c r="R683" s="8" t="str">
        <f t="shared" si="137"/>
        <v/>
      </c>
      <c r="S683" s="7" t="str">
        <f t="shared" si="138"/>
        <v/>
      </c>
      <c r="T683" s="9"/>
      <c r="U683" s="3" t="str">
        <f t="shared" si="139"/>
        <v/>
      </c>
      <c r="V683" s="3" t="str">
        <f t="shared" si="140"/>
        <v/>
      </c>
      <c r="W683" s="3" t="str">
        <f t="shared" si="141"/>
        <v/>
      </c>
      <c r="X683" s="83" t="str">
        <f t="shared" si="142"/>
        <v/>
      </c>
      <c r="Y683" s="3" t="str">
        <f t="shared" si="143"/>
        <v/>
      </c>
      <c r="Z683" s="3" t="str">
        <f t="shared" si="144"/>
        <v/>
      </c>
      <c r="AA683" s="12" t="str">
        <f t="shared" si="145"/>
        <v/>
      </c>
      <c r="AB683" s="12" t="str">
        <f t="shared" si="146"/>
        <v/>
      </c>
      <c r="AC683" s="12" t="str">
        <f t="shared" si="147"/>
        <v/>
      </c>
      <c r="AD683" t="str">
        <f t="shared" si="148"/>
        <v/>
      </c>
      <c r="AE683" t="str">
        <f t="shared" si="149"/>
        <v/>
      </c>
      <c r="AF683" t="s">
        <v>343</v>
      </c>
    </row>
    <row r="684" spans="1:32" x14ac:dyDescent="0.25">
      <c r="A684" t="s">
        <v>1</v>
      </c>
      <c r="B684" t="s">
        <v>2</v>
      </c>
      <c r="C684" t="s">
        <v>1959</v>
      </c>
      <c r="D684" t="s">
        <v>2011</v>
      </c>
      <c r="E684" t="s">
        <v>35</v>
      </c>
      <c r="F684" s="2">
        <v>45310</v>
      </c>
      <c r="G684" t="s">
        <v>656</v>
      </c>
      <c r="H684" t="s">
        <v>179</v>
      </c>
      <c r="I684" t="s">
        <v>192</v>
      </c>
      <c r="J684" s="5">
        <v>18550.099999999999</v>
      </c>
      <c r="K684" s="5">
        <v>18550.099999999999</v>
      </c>
      <c r="L684" s="5">
        <v>18550.099999999999</v>
      </c>
      <c r="M684" s="5"/>
      <c r="N684"/>
      <c r="O684" s="38"/>
      <c r="P684" s="43"/>
      <c r="Q684" s="64"/>
      <c r="R684" s="8" t="str">
        <f t="shared" si="137"/>
        <v/>
      </c>
      <c r="S684" s="7" t="str">
        <f t="shared" si="138"/>
        <v/>
      </c>
      <c r="T684" s="9"/>
      <c r="U684" s="3" t="str">
        <f t="shared" si="139"/>
        <v/>
      </c>
      <c r="V684" s="3" t="str">
        <f t="shared" si="140"/>
        <v/>
      </c>
      <c r="W684" s="3" t="str">
        <f t="shared" si="141"/>
        <v/>
      </c>
      <c r="X684" s="83" t="str">
        <f t="shared" si="142"/>
        <v/>
      </c>
      <c r="Y684" s="3" t="str">
        <f t="shared" si="143"/>
        <v/>
      </c>
      <c r="Z684" s="3" t="str">
        <f t="shared" si="144"/>
        <v/>
      </c>
      <c r="AA684" s="12" t="str">
        <f t="shared" si="145"/>
        <v/>
      </c>
      <c r="AB684" s="12" t="str">
        <f t="shared" si="146"/>
        <v/>
      </c>
      <c r="AC684" s="12" t="str">
        <f t="shared" si="147"/>
        <v/>
      </c>
      <c r="AD684" t="str">
        <f t="shared" si="148"/>
        <v/>
      </c>
      <c r="AE684" t="str">
        <f t="shared" si="149"/>
        <v/>
      </c>
      <c r="AF684" t="s">
        <v>343</v>
      </c>
    </row>
    <row r="685" spans="1:32" x14ac:dyDescent="0.25">
      <c r="A685" t="s">
        <v>1</v>
      </c>
      <c r="B685" t="s">
        <v>2</v>
      </c>
      <c r="C685" t="s">
        <v>1959</v>
      </c>
      <c r="D685" t="s">
        <v>2011</v>
      </c>
      <c r="E685" t="s">
        <v>35</v>
      </c>
      <c r="F685" s="2">
        <v>45315</v>
      </c>
      <c r="G685" t="s">
        <v>699</v>
      </c>
      <c r="H685" t="s">
        <v>179</v>
      </c>
      <c r="I685" t="s">
        <v>404</v>
      </c>
      <c r="J685" s="5">
        <v>194212.1</v>
      </c>
      <c r="K685" s="5">
        <v>194212.1</v>
      </c>
      <c r="L685" s="5">
        <v>194212.1</v>
      </c>
      <c r="M685" s="5"/>
      <c r="N685"/>
      <c r="O685" s="38"/>
      <c r="P685" s="43"/>
      <c r="Q685" s="64"/>
      <c r="R685" s="8" t="str">
        <f t="shared" si="137"/>
        <v/>
      </c>
      <c r="S685" s="7" t="str">
        <f t="shared" si="138"/>
        <v/>
      </c>
      <c r="T685" s="9"/>
      <c r="U685" s="3" t="str">
        <f t="shared" si="139"/>
        <v/>
      </c>
      <c r="V685" s="3" t="str">
        <f t="shared" si="140"/>
        <v/>
      </c>
      <c r="W685" s="3" t="str">
        <f t="shared" si="141"/>
        <v/>
      </c>
      <c r="X685" s="83" t="str">
        <f t="shared" si="142"/>
        <v/>
      </c>
      <c r="Y685" s="3" t="str">
        <f t="shared" si="143"/>
        <v/>
      </c>
      <c r="Z685" s="3" t="str">
        <f t="shared" si="144"/>
        <v/>
      </c>
      <c r="AA685" s="12" t="str">
        <f t="shared" si="145"/>
        <v/>
      </c>
      <c r="AB685" s="12" t="str">
        <f t="shared" si="146"/>
        <v/>
      </c>
      <c r="AC685" s="12" t="str">
        <f t="shared" si="147"/>
        <v/>
      </c>
      <c r="AD685" t="str">
        <f t="shared" si="148"/>
        <v/>
      </c>
      <c r="AE685" t="str">
        <f t="shared" si="149"/>
        <v/>
      </c>
      <c r="AF685" t="s">
        <v>343</v>
      </c>
    </row>
    <row r="686" spans="1:32" x14ac:dyDescent="0.25">
      <c r="A686" t="s">
        <v>1</v>
      </c>
      <c r="B686" t="s">
        <v>2</v>
      </c>
      <c r="C686" t="s">
        <v>1959</v>
      </c>
      <c r="D686" t="s">
        <v>2011</v>
      </c>
      <c r="E686" t="s">
        <v>35</v>
      </c>
      <c r="F686" s="2">
        <v>45315</v>
      </c>
      <c r="G686" t="s">
        <v>700</v>
      </c>
      <c r="H686" t="s">
        <v>179</v>
      </c>
      <c r="I686" t="s">
        <v>404</v>
      </c>
      <c r="J686" s="5">
        <v>9189.2000000000007</v>
      </c>
      <c r="K686" s="5">
        <v>9189.2000000000007</v>
      </c>
      <c r="L686" s="5">
        <v>9189.2000000000007</v>
      </c>
      <c r="M686" s="5"/>
      <c r="N686"/>
      <c r="O686" s="38"/>
      <c r="P686" s="43"/>
      <c r="Q686" s="64"/>
      <c r="R686" s="8" t="str">
        <f t="shared" si="137"/>
        <v/>
      </c>
      <c r="S686" s="7" t="str">
        <f t="shared" si="138"/>
        <v/>
      </c>
      <c r="T686" s="9"/>
      <c r="U686" s="3" t="str">
        <f t="shared" si="139"/>
        <v/>
      </c>
      <c r="V686" s="3" t="str">
        <f t="shared" si="140"/>
        <v/>
      </c>
      <c r="W686" s="3" t="str">
        <f t="shared" si="141"/>
        <v/>
      </c>
      <c r="X686" s="83" t="str">
        <f t="shared" si="142"/>
        <v/>
      </c>
      <c r="Y686" s="3" t="str">
        <f t="shared" si="143"/>
        <v/>
      </c>
      <c r="Z686" s="3" t="str">
        <f t="shared" si="144"/>
        <v/>
      </c>
      <c r="AA686" s="12" t="str">
        <f t="shared" si="145"/>
        <v/>
      </c>
      <c r="AB686" s="12" t="str">
        <f t="shared" si="146"/>
        <v/>
      </c>
      <c r="AC686" s="12" t="str">
        <f t="shared" si="147"/>
        <v/>
      </c>
      <c r="AD686" t="str">
        <f t="shared" si="148"/>
        <v/>
      </c>
      <c r="AE686" t="str">
        <f t="shared" si="149"/>
        <v/>
      </c>
      <c r="AF686" t="s">
        <v>343</v>
      </c>
    </row>
    <row r="687" spans="1:32" x14ac:dyDescent="0.25">
      <c r="A687" t="s">
        <v>1</v>
      </c>
      <c r="B687" t="s">
        <v>2</v>
      </c>
      <c r="C687" t="s">
        <v>1959</v>
      </c>
      <c r="D687" t="s">
        <v>2011</v>
      </c>
      <c r="E687" t="s">
        <v>35</v>
      </c>
      <c r="F687" s="2">
        <v>45315</v>
      </c>
      <c r="G687" t="s">
        <v>701</v>
      </c>
      <c r="H687" t="s">
        <v>179</v>
      </c>
      <c r="I687" t="s">
        <v>404</v>
      </c>
      <c r="J687" s="5">
        <v>36382.6</v>
      </c>
      <c r="K687" s="5">
        <v>36382.6</v>
      </c>
      <c r="L687" s="5">
        <v>36382.6</v>
      </c>
      <c r="M687" s="5"/>
      <c r="N687"/>
      <c r="O687" s="38"/>
      <c r="P687" s="43"/>
      <c r="Q687" s="64"/>
      <c r="R687" s="8" t="str">
        <f t="shared" si="137"/>
        <v/>
      </c>
      <c r="S687" s="7" t="str">
        <f t="shared" si="138"/>
        <v/>
      </c>
      <c r="T687" s="9"/>
      <c r="U687" s="3" t="str">
        <f t="shared" si="139"/>
        <v/>
      </c>
      <c r="V687" s="3" t="str">
        <f t="shared" si="140"/>
        <v/>
      </c>
      <c r="W687" s="3" t="str">
        <f t="shared" si="141"/>
        <v/>
      </c>
      <c r="X687" s="83" t="str">
        <f t="shared" si="142"/>
        <v/>
      </c>
      <c r="Y687" s="3" t="str">
        <f t="shared" si="143"/>
        <v/>
      </c>
      <c r="Z687" s="3" t="str">
        <f t="shared" si="144"/>
        <v/>
      </c>
      <c r="AA687" s="12" t="str">
        <f t="shared" si="145"/>
        <v/>
      </c>
      <c r="AB687" s="12" t="str">
        <f t="shared" si="146"/>
        <v/>
      </c>
      <c r="AC687" s="12" t="str">
        <f t="shared" si="147"/>
        <v/>
      </c>
      <c r="AD687" t="str">
        <f t="shared" si="148"/>
        <v/>
      </c>
      <c r="AE687" t="str">
        <f t="shared" si="149"/>
        <v/>
      </c>
      <c r="AF687" t="s">
        <v>343</v>
      </c>
    </row>
    <row r="688" spans="1:32" x14ac:dyDescent="0.25">
      <c r="A688" t="s">
        <v>1</v>
      </c>
      <c r="B688" t="s">
        <v>2</v>
      </c>
      <c r="C688" t="s">
        <v>1959</v>
      </c>
      <c r="D688" t="s">
        <v>2011</v>
      </c>
      <c r="E688" t="s">
        <v>35</v>
      </c>
      <c r="F688" s="2">
        <v>45315</v>
      </c>
      <c r="G688" t="s">
        <v>702</v>
      </c>
      <c r="H688" t="s">
        <v>179</v>
      </c>
      <c r="I688" t="s">
        <v>404</v>
      </c>
      <c r="J688" s="5">
        <v>205178.7</v>
      </c>
      <c r="K688" s="5">
        <v>205178.7</v>
      </c>
      <c r="L688" s="5">
        <v>205178.7</v>
      </c>
      <c r="M688" s="5"/>
      <c r="N688"/>
      <c r="O688" s="38"/>
      <c r="P688" s="43"/>
      <c r="Q688" s="64"/>
      <c r="R688" s="8" t="str">
        <f t="shared" si="137"/>
        <v/>
      </c>
      <c r="S688" s="7" t="str">
        <f t="shared" si="138"/>
        <v/>
      </c>
      <c r="T688" s="9"/>
      <c r="U688" s="3" t="str">
        <f t="shared" si="139"/>
        <v/>
      </c>
      <c r="V688" s="3" t="str">
        <f t="shared" si="140"/>
        <v/>
      </c>
      <c r="W688" s="3" t="str">
        <f t="shared" si="141"/>
        <v/>
      </c>
      <c r="X688" s="83" t="str">
        <f t="shared" si="142"/>
        <v/>
      </c>
      <c r="Y688" s="3" t="str">
        <f t="shared" si="143"/>
        <v/>
      </c>
      <c r="Z688" s="3" t="str">
        <f t="shared" si="144"/>
        <v/>
      </c>
      <c r="AA688" s="12" t="str">
        <f t="shared" si="145"/>
        <v/>
      </c>
      <c r="AB688" s="12" t="str">
        <f t="shared" si="146"/>
        <v/>
      </c>
      <c r="AC688" s="12" t="str">
        <f t="shared" si="147"/>
        <v/>
      </c>
      <c r="AD688" t="str">
        <f t="shared" si="148"/>
        <v/>
      </c>
      <c r="AE688" t="str">
        <f t="shared" si="149"/>
        <v/>
      </c>
      <c r="AF688" t="s">
        <v>343</v>
      </c>
    </row>
    <row r="689" spans="1:32" x14ac:dyDescent="0.25">
      <c r="A689" t="s">
        <v>1</v>
      </c>
      <c r="B689" t="s">
        <v>2</v>
      </c>
      <c r="C689" t="s">
        <v>1959</v>
      </c>
      <c r="D689" t="s">
        <v>2011</v>
      </c>
      <c r="E689" t="s">
        <v>35</v>
      </c>
      <c r="F689" s="2">
        <v>45315</v>
      </c>
      <c r="G689" t="s">
        <v>703</v>
      </c>
      <c r="H689" t="s">
        <v>179</v>
      </c>
      <c r="I689" t="s">
        <v>404</v>
      </c>
      <c r="J689" s="5">
        <v>2983.2</v>
      </c>
      <c r="K689" s="5">
        <v>2983.2</v>
      </c>
      <c r="L689" s="5">
        <v>2983.2</v>
      </c>
      <c r="M689" s="5"/>
      <c r="N689"/>
      <c r="O689" s="38"/>
      <c r="P689" s="43"/>
      <c r="Q689" s="64"/>
      <c r="R689" s="8" t="str">
        <f t="shared" si="137"/>
        <v/>
      </c>
      <c r="S689" s="7" t="str">
        <f t="shared" si="138"/>
        <v/>
      </c>
      <c r="T689" s="9"/>
      <c r="U689" s="3" t="str">
        <f t="shared" si="139"/>
        <v/>
      </c>
      <c r="V689" s="3" t="str">
        <f t="shared" si="140"/>
        <v/>
      </c>
      <c r="W689" s="3" t="str">
        <f t="shared" si="141"/>
        <v/>
      </c>
      <c r="X689" s="83" t="str">
        <f t="shared" si="142"/>
        <v/>
      </c>
      <c r="Y689" s="3" t="str">
        <f t="shared" si="143"/>
        <v/>
      </c>
      <c r="Z689" s="3" t="str">
        <f t="shared" si="144"/>
        <v/>
      </c>
      <c r="AA689" s="12" t="str">
        <f t="shared" si="145"/>
        <v/>
      </c>
      <c r="AB689" s="12" t="str">
        <f t="shared" si="146"/>
        <v/>
      </c>
      <c r="AC689" s="12" t="str">
        <f t="shared" si="147"/>
        <v/>
      </c>
      <c r="AD689" t="str">
        <f t="shared" si="148"/>
        <v/>
      </c>
      <c r="AE689" t="str">
        <f t="shared" si="149"/>
        <v/>
      </c>
      <c r="AF689" t="s">
        <v>343</v>
      </c>
    </row>
    <row r="690" spans="1:32" x14ac:dyDescent="0.25">
      <c r="A690" t="s">
        <v>1</v>
      </c>
      <c r="B690" t="s">
        <v>2</v>
      </c>
      <c r="C690" t="s">
        <v>1959</v>
      </c>
      <c r="D690" t="s">
        <v>2011</v>
      </c>
      <c r="E690" t="s">
        <v>35</v>
      </c>
      <c r="F690" s="2">
        <v>45315</v>
      </c>
      <c r="G690" t="s">
        <v>704</v>
      </c>
      <c r="H690" t="s">
        <v>179</v>
      </c>
      <c r="I690" t="s">
        <v>192</v>
      </c>
      <c r="J690" s="5">
        <v>15594</v>
      </c>
      <c r="K690" s="5">
        <v>15594</v>
      </c>
      <c r="L690" s="5">
        <v>15594</v>
      </c>
      <c r="M690" s="5"/>
      <c r="N690"/>
      <c r="O690" s="38"/>
      <c r="P690" s="43"/>
      <c r="Q690" s="64"/>
      <c r="R690" s="8" t="str">
        <f t="shared" si="137"/>
        <v/>
      </c>
      <c r="S690" s="7" t="str">
        <f t="shared" si="138"/>
        <v/>
      </c>
      <c r="T690" s="9"/>
      <c r="U690" s="3" t="str">
        <f t="shared" si="139"/>
        <v/>
      </c>
      <c r="V690" s="3" t="str">
        <f t="shared" si="140"/>
        <v/>
      </c>
      <c r="W690" s="3" t="str">
        <f t="shared" si="141"/>
        <v/>
      </c>
      <c r="X690" s="83" t="str">
        <f t="shared" si="142"/>
        <v/>
      </c>
      <c r="Y690" s="3" t="str">
        <f t="shared" si="143"/>
        <v/>
      </c>
      <c r="Z690" s="3" t="str">
        <f t="shared" si="144"/>
        <v/>
      </c>
      <c r="AA690" s="12" t="str">
        <f t="shared" si="145"/>
        <v/>
      </c>
      <c r="AB690" s="12" t="str">
        <f t="shared" si="146"/>
        <v/>
      </c>
      <c r="AC690" s="12" t="str">
        <f t="shared" si="147"/>
        <v/>
      </c>
      <c r="AD690" t="str">
        <f t="shared" si="148"/>
        <v/>
      </c>
      <c r="AE690" t="str">
        <f t="shared" si="149"/>
        <v/>
      </c>
      <c r="AF690" t="s">
        <v>343</v>
      </c>
    </row>
    <row r="691" spans="1:32" x14ac:dyDescent="0.25">
      <c r="A691" t="s">
        <v>1</v>
      </c>
      <c r="B691" t="s">
        <v>2</v>
      </c>
      <c r="C691" t="s">
        <v>1959</v>
      </c>
      <c r="D691" t="s">
        <v>2011</v>
      </c>
      <c r="E691" t="s">
        <v>35</v>
      </c>
      <c r="F691" s="2">
        <v>45315</v>
      </c>
      <c r="G691" t="s">
        <v>705</v>
      </c>
      <c r="H691" t="s">
        <v>179</v>
      </c>
      <c r="I691" t="s">
        <v>192</v>
      </c>
      <c r="J691" s="5">
        <v>32092</v>
      </c>
      <c r="K691" s="5">
        <v>32092</v>
      </c>
      <c r="L691" s="5">
        <v>32092</v>
      </c>
      <c r="M691" s="5"/>
      <c r="N691"/>
      <c r="O691" s="38"/>
      <c r="P691" s="43"/>
      <c r="Q691" s="64"/>
      <c r="R691" s="8" t="str">
        <f t="shared" si="137"/>
        <v/>
      </c>
      <c r="S691" s="7" t="str">
        <f t="shared" si="138"/>
        <v/>
      </c>
      <c r="T691" s="9"/>
      <c r="U691" s="3" t="str">
        <f t="shared" si="139"/>
        <v/>
      </c>
      <c r="V691" s="3" t="str">
        <f t="shared" si="140"/>
        <v/>
      </c>
      <c r="W691" s="3" t="str">
        <f t="shared" si="141"/>
        <v/>
      </c>
      <c r="X691" s="83" t="str">
        <f t="shared" si="142"/>
        <v/>
      </c>
      <c r="Y691" s="3" t="str">
        <f t="shared" si="143"/>
        <v/>
      </c>
      <c r="Z691" s="3" t="str">
        <f t="shared" si="144"/>
        <v/>
      </c>
      <c r="AA691" s="12" t="str">
        <f t="shared" si="145"/>
        <v/>
      </c>
      <c r="AB691" s="12" t="str">
        <f t="shared" si="146"/>
        <v/>
      </c>
      <c r="AC691" s="12" t="str">
        <f t="shared" si="147"/>
        <v/>
      </c>
      <c r="AD691" t="str">
        <f t="shared" si="148"/>
        <v/>
      </c>
      <c r="AE691" t="str">
        <f t="shared" si="149"/>
        <v/>
      </c>
      <c r="AF691" t="s">
        <v>343</v>
      </c>
    </row>
    <row r="692" spans="1:32" x14ac:dyDescent="0.25">
      <c r="A692" t="s">
        <v>1</v>
      </c>
      <c r="B692" t="s">
        <v>2</v>
      </c>
      <c r="C692" t="s">
        <v>1959</v>
      </c>
      <c r="D692" t="s">
        <v>2011</v>
      </c>
      <c r="E692" t="s">
        <v>35</v>
      </c>
      <c r="F692" s="2">
        <v>45316</v>
      </c>
      <c r="G692" t="s">
        <v>706</v>
      </c>
      <c r="H692" t="s">
        <v>179</v>
      </c>
      <c r="I692" t="s">
        <v>192</v>
      </c>
      <c r="J692" s="5">
        <v>52296.4</v>
      </c>
      <c r="K692" s="5">
        <v>52296.4</v>
      </c>
      <c r="L692" s="5">
        <v>52296.4</v>
      </c>
      <c r="M692" s="5"/>
      <c r="N692"/>
      <c r="O692" s="38"/>
      <c r="P692" s="43"/>
      <c r="Q692" s="64"/>
      <c r="R692" s="8" t="str">
        <f t="shared" si="137"/>
        <v/>
      </c>
      <c r="S692" s="7" t="str">
        <f t="shared" si="138"/>
        <v/>
      </c>
      <c r="T692" s="9"/>
      <c r="U692" s="3" t="str">
        <f t="shared" si="139"/>
        <v/>
      </c>
      <c r="V692" s="3" t="str">
        <f t="shared" si="140"/>
        <v/>
      </c>
      <c r="W692" s="3" t="str">
        <f t="shared" si="141"/>
        <v/>
      </c>
      <c r="X692" s="83" t="str">
        <f t="shared" si="142"/>
        <v/>
      </c>
      <c r="Y692" s="3" t="str">
        <f t="shared" si="143"/>
        <v/>
      </c>
      <c r="Z692" s="3" t="str">
        <f t="shared" si="144"/>
        <v/>
      </c>
      <c r="AA692" s="12" t="str">
        <f t="shared" si="145"/>
        <v/>
      </c>
      <c r="AB692" s="12" t="str">
        <f t="shared" si="146"/>
        <v/>
      </c>
      <c r="AC692" s="12" t="str">
        <f t="shared" si="147"/>
        <v/>
      </c>
      <c r="AD692" t="str">
        <f t="shared" si="148"/>
        <v/>
      </c>
      <c r="AE692" t="str">
        <f t="shared" si="149"/>
        <v/>
      </c>
      <c r="AF692" t="s">
        <v>343</v>
      </c>
    </row>
    <row r="693" spans="1:32" x14ac:dyDescent="0.25">
      <c r="A693" t="s">
        <v>1</v>
      </c>
      <c r="B693" t="s">
        <v>2</v>
      </c>
      <c r="C693" t="s">
        <v>1959</v>
      </c>
      <c r="D693" t="s">
        <v>2011</v>
      </c>
      <c r="E693" t="s">
        <v>35</v>
      </c>
      <c r="F693" s="2">
        <v>45316</v>
      </c>
      <c r="G693" t="s">
        <v>707</v>
      </c>
      <c r="H693" t="s">
        <v>179</v>
      </c>
      <c r="I693" t="s">
        <v>192</v>
      </c>
      <c r="J693" s="5">
        <v>13806.4</v>
      </c>
      <c r="K693" s="5">
        <v>13806.4</v>
      </c>
      <c r="L693" s="5">
        <v>13806.4</v>
      </c>
      <c r="M693" s="5"/>
      <c r="N693"/>
      <c r="O693" s="38"/>
      <c r="P693" s="43"/>
      <c r="Q693" s="64"/>
      <c r="R693" s="8" t="str">
        <f t="shared" si="137"/>
        <v/>
      </c>
      <c r="S693" s="7" t="str">
        <f t="shared" si="138"/>
        <v/>
      </c>
      <c r="T693" s="9"/>
      <c r="U693" s="3" t="str">
        <f t="shared" si="139"/>
        <v/>
      </c>
      <c r="V693" s="3" t="str">
        <f t="shared" si="140"/>
        <v/>
      </c>
      <c r="W693" s="3" t="str">
        <f t="shared" si="141"/>
        <v/>
      </c>
      <c r="X693" s="83" t="str">
        <f t="shared" si="142"/>
        <v/>
      </c>
      <c r="Y693" s="3" t="str">
        <f t="shared" si="143"/>
        <v/>
      </c>
      <c r="Z693" s="3" t="str">
        <f t="shared" si="144"/>
        <v/>
      </c>
      <c r="AA693" s="12" t="str">
        <f t="shared" si="145"/>
        <v/>
      </c>
      <c r="AB693" s="12" t="str">
        <f t="shared" si="146"/>
        <v/>
      </c>
      <c r="AC693" s="12" t="str">
        <f t="shared" si="147"/>
        <v/>
      </c>
      <c r="AD693" t="str">
        <f t="shared" si="148"/>
        <v/>
      </c>
      <c r="AE693" t="str">
        <f t="shared" si="149"/>
        <v/>
      </c>
      <c r="AF693" t="s">
        <v>343</v>
      </c>
    </row>
    <row r="694" spans="1:32" x14ac:dyDescent="0.25">
      <c r="A694" t="s">
        <v>1</v>
      </c>
      <c r="B694" t="s">
        <v>2</v>
      </c>
      <c r="C694" t="s">
        <v>1959</v>
      </c>
      <c r="D694" t="s">
        <v>2011</v>
      </c>
      <c r="E694" t="s">
        <v>35</v>
      </c>
      <c r="F694" s="2">
        <v>45316</v>
      </c>
      <c r="G694" t="s">
        <v>708</v>
      </c>
      <c r="H694" t="s">
        <v>179</v>
      </c>
      <c r="I694" t="s">
        <v>192</v>
      </c>
      <c r="J694" s="5">
        <v>20102.7</v>
      </c>
      <c r="K694" s="5">
        <v>20102.7</v>
      </c>
      <c r="L694" s="5">
        <v>20102.7</v>
      </c>
      <c r="M694" s="5"/>
      <c r="N694"/>
      <c r="O694" s="38"/>
      <c r="P694" s="43"/>
      <c r="Q694" s="64"/>
      <c r="R694" s="8" t="str">
        <f t="shared" si="137"/>
        <v/>
      </c>
      <c r="S694" s="7" t="str">
        <f t="shared" si="138"/>
        <v/>
      </c>
      <c r="T694" s="9"/>
      <c r="U694" s="3" t="str">
        <f t="shared" si="139"/>
        <v/>
      </c>
      <c r="V694" s="3" t="str">
        <f t="shared" si="140"/>
        <v/>
      </c>
      <c r="W694" s="3" t="str">
        <f t="shared" si="141"/>
        <v/>
      </c>
      <c r="X694" s="83" t="str">
        <f t="shared" si="142"/>
        <v/>
      </c>
      <c r="Y694" s="3" t="str">
        <f t="shared" si="143"/>
        <v/>
      </c>
      <c r="Z694" s="3" t="str">
        <f t="shared" si="144"/>
        <v/>
      </c>
      <c r="AA694" s="12" t="str">
        <f t="shared" si="145"/>
        <v/>
      </c>
      <c r="AB694" s="12" t="str">
        <f t="shared" si="146"/>
        <v/>
      </c>
      <c r="AC694" s="12" t="str">
        <f t="shared" si="147"/>
        <v/>
      </c>
      <c r="AD694" t="str">
        <f t="shared" si="148"/>
        <v/>
      </c>
      <c r="AE694" t="str">
        <f t="shared" si="149"/>
        <v/>
      </c>
      <c r="AF694" t="s">
        <v>343</v>
      </c>
    </row>
    <row r="695" spans="1:32" x14ac:dyDescent="0.25">
      <c r="A695" t="s">
        <v>1</v>
      </c>
      <c r="B695" t="s">
        <v>2</v>
      </c>
      <c r="C695" t="s">
        <v>1959</v>
      </c>
      <c r="D695" t="s">
        <v>2011</v>
      </c>
      <c r="E695" t="s">
        <v>35</v>
      </c>
      <c r="F695" s="2">
        <v>45322</v>
      </c>
      <c r="G695" t="s">
        <v>764</v>
      </c>
      <c r="H695" t="s">
        <v>178</v>
      </c>
      <c r="I695" t="s">
        <v>192</v>
      </c>
      <c r="J695" s="5">
        <v>38578.199999999997</v>
      </c>
      <c r="K695" s="5">
        <v>38578.199999999997</v>
      </c>
      <c r="L695" s="5">
        <v>38578.199999999997</v>
      </c>
      <c r="M695" s="5"/>
      <c r="N695"/>
      <c r="O695" s="38"/>
      <c r="P695" s="43"/>
      <c r="Q695" s="64"/>
      <c r="R695" s="8" t="str">
        <f t="shared" si="137"/>
        <v/>
      </c>
      <c r="S695" s="7" t="str">
        <f t="shared" si="138"/>
        <v/>
      </c>
      <c r="T695" s="9"/>
      <c r="U695" s="3" t="str">
        <f t="shared" si="139"/>
        <v/>
      </c>
      <c r="V695" s="3" t="str">
        <f t="shared" si="140"/>
        <v/>
      </c>
      <c r="W695" s="3" t="str">
        <f t="shared" si="141"/>
        <v/>
      </c>
      <c r="X695" s="83" t="str">
        <f t="shared" si="142"/>
        <v/>
      </c>
      <c r="Y695" s="3" t="str">
        <f t="shared" si="143"/>
        <v/>
      </c>
      <c r="Z695" s="3" t="str">
        <f t="shared" si="144"/>
        <v/>
      </c>
      <c r="AA695" s="12" t="str">
        <f t="shared" si="145"/>
        <v/>
      </c>
      <c r="AB695" s="12" t="str">
        <f t="shared" si="146"/>
        <v/>
      </c>
      <c r="AC695" s="12" t="str">
        <f t="shared" si="147"/>
        <v/>
      </c>
      <c r="AD695" t="str">
        <f t="shared" si="148"/>
        <v/>
      </c>
      <c r="AE695" t="str">
        <f t="shared" si="149"/>
        <v/>
      </c>
      <c r="AF695" t="s">
        <v>343</v>
      </c>
    </row>
    <row r="696" spans="1:32" x14ac:dyDescent="0.25">
      <c r="A696" t="s">
        <v>1</v>
      </c>
      <c r="B696" t="s">
        <v>2</v>
      </c>
      <c r="C696" t="s">
        <v>1959</v>
      </c>
      <c r="D696" t="s">
        <v>2011</v>
      </c>
      <c r="E696" t="s">
        <v>35</v>
      </c>
      <c r="F696" s="2">
        <v>45323</v>
      </c>
      <c r="G696" t="s">
        <v>765</v>
      </c>
      <c r="H696" t="s">
        <v>178</v>
      </c>
      <c r="I696" t="s">
        <v>192</v>
      </c>
      <c r="J696" s="5">
        <v>60436.9</v>
      </c>
      <c r="K696" s="5">
        <v>10072.799999999999</v>
      </c>
      <c r="L696" s="5">
        <v>60436.9</v>
      </c>
      <c r="M696" s="5"/>
      <c r="N696"/>
      <c r="O696" s="38"/>
      <c r="P696" s="43"/>
      <c r="Q696" s="64"/>
      <c r="R696" s="8" t="str">
        <f t="shared" si="137"/>
        <v/>
      </c>
      <c r="S696" s="7" t="str">
        <f t="shared" si="138"/>
        <v/>
      </c>
      <c r="T696" s="9"/>
      <c r="U696" s="3" t="str">
        <f t="shared" si="139"/>
        <v/>
      </c>
      <c r="V696" s="3" t="str">
        <f t="shared" si="140"/>
        <v/>
      </c>
      <c r="W696" s="3" t="str">
        <f t="shared" si="141"/>
        <v/>
      </c>
      <c r="X696" s="83" t="str">
        <f t="shared" si="142"/>
        <v/>
      </c>
      <c r="Y696" s="3" t="str">
        <f t="shared" si="143"/>
        <v/>
      </c>
      <c r="Z696" s="3" t="str">
        <f t="shared" si="144"/>
        <v/>
      </c>
      <c r="AA696" s="12" t="str">
        <f t="shared" si="145"/>
        <v/>
      </c>
      <c r="AB696" s="12" t="str">
        <f t="shared" si="146"/>
        <v/>
      </c>
      <c r="AC696" s="12" t="str">
        <f t="shared" si="147"/>
        <v/>
      </c>
      <c r="AD696" t="str">
        <f t="shared" si="148"/>
        <v/>
      </c>
      <c r="AE696" t="str">
        <f t="shared" si="149"/>
        <v/>
      </c>
      <c r="AF696" t="s">
        <v>343</v>
      </c>
    </row>
    <row r="697" spans="1:32" x14ac:dyDescent="0.25">
      <c r="A697" t="s">
        <v>1</v>
      </c>
      <c r="B697" t="s">
        <v>2</v>
      </c>
      <c r="C697" t="s">
        <v>1959</v>
      </c>
      <c r="D697" t="s">
        <v>2011</v>
      </c>
      <c r="E697" t="s">
        <v>35</v>
      </c>
      <c r="F697" s="2">
        <v>45323</v>
      </c>
      <c r="G697" t="s">
        <v>766</v>
      </c>
      <c r="H697" t="s">
        <v>178</v>
      </c>
      <c r="I697" t="s">
        <v>192</v>
      </c>
      <c r="J697" s="5">
        <v>6847.8</v>
      </c>
      <c r="K697" s="5">
        <v>6847.8</v>
      </c>
      <c r="L697" s="5">
        <v>6847.8</v>
      </c>
      <c r="M697" s="5"/>
      <c r="N697"/>
      <c r="O697" s="38"/>
      <c r="P697" s="43"/>
      <c r="Q697" s="64"/>
      <c r="R697" s="8" t="str">
        <f t="shared" si="137"/>
        <v/>
      </c>
      <c r="S697" s="7" t="str">
        <f t="shared" si="138"/>
        <v/>
      </c>
      <c r="T697" s="9"/>
      <c r="U697" s="3" t="str">
        <f t="shared" si="139"/>
        <v/>
      </c>
      <c r="V697" s="3" t="str">
        <f t="shared" si="140"/>
        <v/>
      </c>
      <c r="W697" s="3" t="str">
        <f t="shared" si="141"/>
        <v/>
      </c>
      <c r="X697" s="83" t="str">
        <f t="shared" si="142"/>
        <v/>
      </c>
      <c r="Y697" s="3" t="str">
        <f t="shared" si="143"/>
        <v/>
      </c>
      <c r="Z697" s="3" t="str">
        <f t="shared" si="144"/>
        <v/>
      </c>
      <c r="AA697" s="12" t="str">
        <f t="shared" si="145"/>
        <v/>
      </c>
      <c r="AB697" s="12" t="str">
        <f t="shared" si="146"/>
        <v/>
      </c>
      <c r="AC697" s="12" t="str">
        <f t="shared" si="147"/>
        <v/>
      </c>
      <c r="AD697" t="str">
        <f t="shared" si="148"/>
        <v/>
      </c>
      <c r="AE697" t="str">
        <f t="shared" si="149"/>
        <v/>
      </c>
      <c r="AF697" t="s">
        <v>343</v>
      </c>
    </row>
    <row r="698" spans="1:32" x14ac:dyDescent="0.25">
      <c r="A698" t="s">
        <v>1</v>
      </c>
      <c r="B698" t="s">
        <v>2</v>
      </c>
      <c r="C698" t="s">
        <v>1959</v>
      </c>
      <c r="D698" t="s">
        <v>2011</v>
      </c>
      <c r="E698" t="s">
        <v>35</v>
      </c>
      <c r="F698" s="2">
        <v>45323</v>
      </c>
      <c r="G698" t="s">
        <v>767</v>
      </c>
      <c r="H698" t="s">
        <v>178</v>
      </c>
      <c r="I698" t="s">
        <v>192</v>
      </c>
      <c r="J698" s="5">
        <v>41245</v>
      </c>
      <c r="K698" s="5">
        <v>41245</v>
      </c>
      <c r="L698" s="5">
        <v>41245</v>
      </c>
      <c r="M698" s="5"/>
      <c r="N698"/>
      <c r="O698" s="38"/>
      <c r="P698" s="43"/>
      <c r="Q698" s="64"/>
      <c r="R698" s="8" t="str">
        <f t="shared" si="137"/>
        <v/>
      </c>
      <c r="S698" s="7" t="str">
        <f t="shared" si="138"/>
        <v/>
      </c>
      <c r="T698" s="9"/>
      <c r="U698" s="3" t="str">
        <f t="shared" si="139"/>
        <v/>
      </c>
      <c r="V698" s="3" t="str">
        <f t="shared" si="140"/>
        <v/>
      </c>
      <c r="W698" s="3" t="str">
        <f t="shared" si="141"/>
        <v/>
      </c>
      <c r="X698" s="83" t="str">
        <f t="shared" si="142"/>
        <v/>
      </c>
      <c r="Y698" s="3" t="str">
        <f t="shared" si="143"/>
        <v/>
      </c>
      <c r="Z698" s="3" t="str">
        <f t="shared" si="144"/>
        <v/>
      </c>
      <c r="AA698" s="12" t="str">
        <f t="shared" si="145"/>
        <v/>
      </c>
      <c r="AB698" s="12" t="str">
        <f t="shared" si="146"/>
        <v/>
      </c>
      <c r="AC698" s="12" t="str">
        <f t="shared" si="147"/>
        <v/>
      </c>
      <c r="AD698" t="str">
        <f t="shared" si="148"/>
        <v/>
      </c>
      <c r="AE698" t="str">
        <f t="shared" si="149"/>
        <v/>
      </c>
      <c r="AF698" t="s">
        <v>343</v>
      </c>
    </row>
    <row r="699" spans="1:32" x14ac:dyDescent="0.25">
      <c r="A699" t="s">
        <v>1</v>
      </c>
      <c r="B699" t="s">
        <v>2</v>
      </c>
      <c r="C699" t="s">
        <v>1959</v>
      </c>
      <c r="D699" t="s">
        <v>2011</v>
      </c>
      <c r="E699" t="s">
        <v>35</v>
      </c>
      <c r="F699" s="2">
        <v>45324</v>
      </c>
      <c r="G699" t="s">
        <v>768</v>
      </c>
      <c r="H699" t="s">
        <v>178</v>
      </c>
      <c r="I699" t="s">
        <v>192</v>
      </c>
      <c r="J699" s="5">
        <v>167240</v>
      </c>
      <c r="K699" s="5">
        <v>167240</v>
      </c>
      <c r="L699" s="5">
        <v>167240</v>
      </c>
      <c r="M699" s="5"/>
      <c r="N699"/>
      <c r="O699" s="38"/>
      <c r="P699" s="43"/>
      <c r="Q699" s="64"/>
      <c r="R699" s="8" t="str">
        <f t="shared" si="137"/>
        <v/>
      </c>
      <c r="S699" s="7" t="str">
        <f t="shared" si="138"/>
        <v/>
      </c>
      <c r="T699" s="9"/>
      <c r="U699" s="3" t="str">
        <f t="shared" si="139"/>
        <v/>
      </c>
      <c r="V699" s="3" t="str">
        <f t="shared" si="140"/>
        <v/>
      </c>
      <c r="W699" s="3" t="str">
        <f t="shared" si="141"/>
        <v/>
      </c>
      <c r="X699" s="83" t="str">
        <f t="shared" si="142"/>
        <v/>
      </c>
      <c r="Y699" s="3" t="str">
        <f t="shared" si="143"/>
        <v/>
      </c>
      <c r="Z699" s="3" t="str">
        <f t="shared" si="144"/>
        <v/>
      </c>
      <c r="AA699" s="12" t="str">
        <f t="shared" si="145"/>
        <v/>
      </c>
      <c r="AB699" s="12" t="str">
        <f t="shared" si="146"/>
        <v/>
      </c>
      <c r="AC699" s="12" t="str">
        <f t="shared" si="147"/>
        <v/>
      </c>
      <c r="AD699" t="str">
        <f t="shared" si="148"/>
        <v/>
      </c>
      <c r="AE699" t="str">
        <f t="shared" si="149"/>
        <v/>
      </c>
      <c r="AF699" t="s">
        <v>343</v>
      </c>
    </row>
    <row r="700" spans="1:32" x14ac:dyDescent="0.25">
      <c r="A700" t="s">
        <v>1</v>
      </c>
      <c r="B700" t="s">
        <v>2</v>
      </c>
      <c r="C700" t="s">
        <v>1959</v>
      </c>
      <c r="D700" t="s">
        <v>2011</v>
      </c>
      <c r="E700" t="s">
        <v>35</v>
      </c>
      <c r="F700" s="2">
        <v>45324</v>
      </c>
      <c r="G700" t="s">
        <v>769</v>
      </c>
      <c r="H700" t="s">
        <v>178</v>
      </c>
      <c r="I700" t="s">
        <v>192</v>
      </c>
      <c r="J700" s="5">
        <v>107099.1</v>
      </c>
      <c r="K700" s="5">
        <v>107099.1</v>
      </c>
      <c r="L700" s="5">
        <v>107099.1</v>
      </c>
      <c r="M700" s="5"/>
      <c r="N700"/>
      <c r="O700" s="38"/>
      <c r="P700" s="43"/>
      <c r="Q700" s="64"/>
      <c r="R700" s="8" t="str">
        <f t="shared" si="137"/>
        <v/>
      </c>
      <c r="S700" s="7" t="str">
        <f t="shared" si="138"/>
        <v/>
      </c>
      <c r="T700" s="9"/>
      <c r="U700" s="3" t="str">
        <f t="shared" si="139"/>
        <v/>
      </c>
      <c r="V700" s="3" t="str">
        <f t="shared" si="140"/>
        <v/>
      </c>
      <c r="W700" s="3" t="str">
        <f t="shared" si="141"/>
        <v/>
      </c>
      <c r="X700" s="83" t="str">
        <f t="shared" si="142"/>
        <v/>
      </c>
      <c r="Y700" s="3" t="str">
        <f t="shared" si="143"/>
        <v/>
      </c>
      <c r="Z700" s="3" t="str">
        <f t="shared" si="144"/>
        <v/>
      </c>
      <c r="AA700" s="12" t="str">
        <f t="shared" si="145"/>
        <v/>
      </c>
      <c r="AB700" s="12" t="str">
        <f t="shared" si="146"/>
        <v/>
      </c>
      <c r="AC700" s="12" t="str">
        <f t="shared" si="147"/>
        <v/>
      </c>
      <c r="AD700" t="str">
        <f t="shared" si="148"/>
        <v/>
      </c>
      <c r="AE700" t="str">
        <f t="shared" si="149"/>
        <v/>
      </c>
      <c r="AF700" t="s">
        <v>343</v>
      </c>
    </row>
    <row r="701" spans="1:32" x14ac:dyDescent="0.25">
      <c r="A701" t="s">
        <v>1</v>
      </c>
      <c r="B701" t="s">
        <v>2</v>
      </c>
      <c r="C701" t="s">
        <v>1959</v>
      </c>
      <c r="D701" t="s">
        <v>2011</v>
      </c>
      <c r="E701" t="s">
        <v>35</v>
      </c>
      <c r="F701" s="2">
        <v>45324</v>
      </c>
      <c r="G701" t="s">
        <v>770</v>
      </c>
      <c r="H701" t="s">
        <v>178</v>
      </c>
      <c r="I701" t="s">
        <v>192</v>
      </c>
      <c r="J701" s="5">
        <v>41245</v>
      </c>
      <c r="K701" s="5">
        <v>41245</v>
      </c>
      <c r="L701" s="5">
        <v>41245</v>
      </c>
      <c r="M701" s="5"/>
      <c r="N701"/>
      <c r="O701" s="38"/>
      <c r="P701" s="43"/>
      <c r="Q701" s="64"/>
      <c r="R701" s="8" t="str">
        <f t="shared" si="137"/>
        <v/>
      </c>
      <c r="S701" s="7" t="str">
        <f t="shared" si="138"/>
        <v/>
      </c>
      <c r="T701" s="9"/>
      <c r="U701" s="3" t="str">
        <f t="shared" si="139"/>
        <v/>
      </c>
      <c r="V701" s="3" t="str">
        <f t="shared" si="140"/>
        <v/>
      </c>
      <c r="W701" s="3" t="str">
        <f t="shared" si="141"/>
        <v/>
      </c>
      <c r="X701" s="83" t="str">
        <f t="shared" si="142"/>
        <v/>
      </c>
      <c r="Y701" s="3" t="str">
        <f t="shared" si="143"/>
        <v/>
      </c>
      <c r="Z701" s="3" t="str">
        <f t="shared" si="144"/>
        <v/>
      </c>
      <c r="AA701" s="12" t="str">
        <f t="shared" si="145"/>
        <v/>
      </c>
      <c r="AB701" s="12" t="str">
        <f t="shared" si="146"/>
        <v/>
      </c>
      <c r="AC701" s="12" t="str">
        <f t="shared" si="147"/>
        <v/>
      </c>
      <c r="AD701" t="str">
        <f t="shared" si="148"/>
        <v/>
      </c>
      <c r="AE701" t="str">
        <f t="shared" si="149"/>
        <v/>
      </c>
      <c r="AF701" t="s">
        <v>343</v>
      </c>
    </row>
    <row r="702" spans="1:32" x14ac:dyDescent="0.25">
      <c r="A702" t="s">
        <v>1</v>
      </c>
      <c r="B702" t="s">
        <v>2</v>
      </c>
      <c r="C702" t="s">
        <v>1959</v>
      </c>
      <c r="D702" t="s">
        <v>2011</v>
      </c>
      <c r="E702" t="s">
        <v>35</v>
      </c>
      <c r="F702" s="2">
        <v>45324</v>
      </c>
      <c r="G702" t="s">
        <v>771</v>
      </c>
      <c r="H702" t="s">
        <v>178</v>
      </c>
      <c r="I702" t="s">
        <v>192</v>
      </c>
      <c r="J702" s="5">
        <v>20172.8</v>
      </c>
      <c r="K702" s="5">
        <v>20172.8</v>
      </c>
      <c r="L702" s="5">
        <v>20172.8</v>
      </c>
      <c r="M702" s="5"/>
      <c r="N702"/>
      <c r="O702" s="38"/>
      <c r="P702" s="43"/>
      <c r="Q702" s="64"/>
      <c r="R702" s="8" t="str">
        <f t="shared" si="137"/>
        <v/>
      </c>
      <c r="S702" s="7" t="str">
        <f t="shared" si="138"/>
        <v/>
      </c>
      <c r="T702" s="9"/>
      <c r="U702" s="3" t="str">
        <f t="shared" si="139"/>
        <v/>
      </c>
      <c r="V702" s="3" t="str">
        <f t="shared" si="140"/>
        <v/>
      </c>
      <c r="W702" s="3" t="str">
        <f t="shared" si="141"/>
        <v/>
      </c>
      <c r="X702" s="83" t="str">
        <f t="shared" si="142"/>
        <v/>
      </c>
      <c r="Y702" s="3" t="str">
        <f t="shared" si="143"/>
        <v/>
      </c>
      <c r="Z702" s="3" t="str">
        <f t="shared" si="144"/>
        <v/>
      </c>
      <c r="AA702" s="12" t="str">
        <f t="shared" si="145"/>
        <v/>
      </c>
      <c r="AB702" s="12" t="str">
        <f t="shared" si="146"/>
        <v/>
      </c>
      <c r="AC702" s="12" t="str">
        <f t="shared" si="147"/>
        <v/>
      </c>
      <c r="AD702" t="str">
        <f t="shared" si="148"/>
        <v/>
      </c>
      <c r="AE702" t="str">
        <f t="shared" si="149"/>
        <v/>
      </c>
      <c r="AF702" t="s">
        <v>343</v>
      </c>
    </row>
    <row r="703" spans="1:32" x14ac:dyDescent="0.25">
      <c r="A703" t="s">
        <v>1</v>
      </c>
      <c r="B703" t="s">
        <v>2</v>
      </c>
      <c r="C703" t="s">
        <v>1959</v>
      </c>
      <c r="D703" t="s">
        <v>2011</v>
      </c>
      <c r="E703" t="s">
        <v>35</v>
      </c>
      <c r="F703" s="2">
        <v>45327</v>
      </c>
      <c r="G703" t="s">
        <v>772</v>
      </c>
      <c r="H703" t="s">
        <v>178</v>
      </c>
      <c r="I703" t="s">
        <v>192</v>
      </c>
      <c r="J703" s="5">
        <v>86558</v>
      </c>
      <c r="K703" s="5">
        <v>86558</v>
      </c>
      <c r="L703" s="5">
        <v>86558</v>
      </c>
      <c r="M703" s="5"/>
      <c r="N703"/>
      <c r="O703" s="38"/>
      <c r="P703" s="43"/>
      <c r="Q703" s="64"/>
      <c r="R703" s="8" t="str">
        <f t="shared" si="137"/>
        <v/>
      </c>
      <c r="S703" s="7" t="str">
        <f t="shared" si="138"/>
        <v/>
      </c>
      <c r="T703" s="9"/>
      <c r="U703" s="3" t="str">
        <f t="shared" si="139"/>
        <v/>
      </c>
      <c r="V703" s="3" t="str">
        <f t="shared" si="140"/>
        <v/>
      </c>
      <c r="W703" s="3" t="str">
        <f t="shared" si="141"/>
        <v/>
      </c>
      <c r="X703" s="83" t="str">
        <f t="shared" si="142"/>
        <v/>
      </c>
      <c r="Y703" s="3" t="str">
        <f t="shared" si="143"/>
        <v/>
      </c>
      <c r="Z703" s="3" t="str">
        <f t="shared" si="144"/>
        <v/>
      </c>
      <c r="AA703" s="12" t="str">
        <f t="shared" si="145"/>
        <v/>
      </c>
      <c r="AB703" s="12" t="str">
        <f t="shared" si="146"/>
        <v/>
      </c>
      <c r="AC703" s="12" t="str">
        <f t="shared" si="147"/>
        <v/>
      </c>
      <c r="AD703" t="str">
        <f t="shared" si="148"/>
        <v/>
      </c>
      <c r="AE703" t="str">
        <f t="shared" si="149"/>
        <v/>
      </c>
      <c r="AF703" t="s">
        <v>343</v>
      </c>
    </row>
    <row r="704" spans="1:32" x14ac:dyDescent="0.25">
      <c r="A704" t="s">
        <v>1</v>
      </c>
      <c r="B704" t="s">
        <v>2</v>
      </c>
      <c r="C704" t="s">
        <v>1959</v>
      </c>
      <c r="D704" t="s">
        <v>2011</v>
      </c>
      <c r="E704" t="s">
        <v>35</v>
      </c>
      <c r="F704" s="2">
        <v>45327</v>
      </c>
      <c r="G704" t="s">
        <v>773</v>
      </c>
      <c r="H704" t="s">
        <v>178</v>
      </c>
      <c r="I704" t="s">
        <v>404</v>
      </c>
      <c r="J704" s="5">
        <v>166788</v>
      </c>
      <c r="K704" s="5">
        <v>166788</v>
      </c>
      <c r="L704" s="5">
        <v>166788</v>
      </c>
      <c r="M704" s="5"/>
      <c r="N704"/>
      <c r="O704" s="38"/>
      <c r="P704" s="43"/>
      <c r="Q704" s="64"/>
      <c r="R704" s="8" t="str">
        <f t="shared" si="137"/>
        <v/>
      </c>
      <c r="S704" s="7" t="str">
        <f t="shared" si="138"/>
        <v/>
      </c>
      <c r="T704" s="9"/>
      <c r="U704" s="3" t="str">
        <f t="shared" si="139"/>
        <v/>
      </c>
      <c r="V704" s="3" t="str">
        <f t="shared" si="140"/>
        <v/>
      </c>
      <c r="W704" s="3" t="str">
        <f t="shared" si="141"/>
        <v/>
      </c>
      <c r="X704" s="83" t="str">
        <f t="shared" si="142"/>
        <v/>
      </c>
      <c r="Y704" s="3" t="str">
        <f t="shared" si="143"/>
        <v/>
      </c>
      <c r="Z704" s="3" t="str">
        <f t="shared" si="144"/>
        <v/>
      </c>
      <c r="AA704" s="12" t="str">
        <f t="shared" si="145"/>
        <v/>
      </c>
      <c r="AB704" s="12" t="str">
        <f t="shared" si="146"/>
        <v/>
      </c>
      <c r="AC704" s="12" t="str">
        <f t="shared" si="147"/>
        <v/>
      </c>
      <c r="AD704" t="str">
        <f t="shared" si="148"/>
        <v/>
      </c>
      <c r="AE704" t="str">
        <f t="shared" si="149"/>
        <v/>
      </c>
      <c r="AF704" t="s">
        <v>343</v>
      </c>
    </row>
    <row r="705" spans="1:32" x14ac:dyDescent="0.25">
      <c r="A705" t="s">
        <v>1</v>
      </c>
      <c r="B705" t="s">
        <v>2</v>
      </c>
      <c r="C705" t="s">
        <v>1959</v>
      </c>
      <c r="D705" t="s">
        <v>2011</v>
      </c>
      <c r="E705" t="s">
        <v>35</v>
      </c>
      <c r="F705" s="2">
        <v>45327</v>
      </c>
      <c r="G705" t="s">
        <v>774</v>
      </c>
      <c r="H705" t="s">
        <v>178</v>
      </c>
      <c r="I705" t="s">
        <v>192</v>
      </c>
      <c r="J705" s="5">
        <v>114631.7</v>
      </c>
      <c r="K705" s="5">
        <v>114631.7</v>
      </c>
      <c r="L705" s="5">
        <v>114631.7</v>
      </c>
      <c r="M705" s="5"/>
      <c r="N705"/>
      <c r="O705" s="38"/>
      <c r="P705" s="43"/>
      <c r="Q705" s="64"/>
      <c r="R705" s="8" t="str">
        <f t="shared" si="137"/>
        <v/>
      </c>
      <c r="S705" s="7" t="str">
        <f t="shared" si="138"/>
        <v/>
      </c>
      <c r="T705" s="9"/>
      <c r="U705" s="3" t="str">
        <f t="shared" si="139"/>
        <v/>
      </c>
      <c r="V705" s="3" t="str">
        <f t="shared" si="140"/>
        <v/>
      </c>
      <c r="W705" s="3" t="str">
        <f t="shared" si="141"/>
        <v/>
      </c>
      <c r="X705" s="83" t="str">
        <f t="shared" si="142"/>
        <v/>
      </c>
      <c r="Y705" s="3" t="str">
        <f t="shared" si="143"/>
        <v/>
      </c>
      <c r="Z705" s="3" t="str">
        <f t="shared" si="144"/>
        <v/>
      </c>
      <c r="AA705" s="12" t="str">
        <f t="shared" si="145"/>
        <v/>
      </c>
      <c r="AB705" s="12" t="str">
        <f t="shared" si="146"/>
        <v/>
      </c>
      <c r="AC705" s="12" t="str">
        <f t="shared" si="147"/>
        <v/>
      </c>
      <c r="AD705" t="str">
        <f t="shared" si="148"/>
        <v/>
      </c>
      <c r="AE705" t="str">
        <f t="shared" si="149"/>
        <v/>
      </c>
      <c r="AF705" t="s">
        <v>343</v>
      </c>
    </row>
    <row r="706" spans="1:32" x14ac:dyDescent="0.25">
      <c r="A706" t="s">
        <v>1</v>
      </c>
      <c r="B706" t="s">
        <v>2</v>
      </c>
      <c r="C706" t="s">
        <v>1959</v>
      </c>
      <c r="D706" t="s">
        <v>2011</v>
      </c>
      <c r="E706" t="s">
        <v>35</v>
      </c>
      <c r="F706" s="2">
        <v>45329</v>
      </c>
      <c r="G706" t="s">
        <v>775</v>
      </c>
      <c r="H706" t="s">
        <v>178</v>
      </c>
      <c r="I706" t="s">
        <v>404</v>
      </c>
      <c r="J706" s="5">
        <v>239607.4</v>
      </c>
      <c r="K706" s="5">
        <v>239607.4</v>
      </c>
      <c r="L706" s="5">
        <v>239607.4</v>
      </c>
      <c r="M706" s="5"/>
      <c r="N706"/>
      <c r="O706" s="38"/>
      <c r="P706" s="43"/>
      <c r="Q706" s="64"/>
      <c r="R706" s="8" t="str">
        <f t="shared" si="137"/>
        <v/>
      </c>
      <c r="S706" s="7" t="str">
        <f t="shared" si="138"/>
        <v/>
      </c>
      <c r="T706" s="9"/>
      <c r="U706" s="3" t="str">
        <f t="shared" si="139"/>
        <v/>
      </c>
      <c r="V706" s="3" t="str">
        <f t="shared" si="140"/>
        <v/>
      </c>
      <c r="W706" s="3" t="str">
        <f t="shared" si="141"/>
        <v/>
      </c>
      <c r="X706" s="83" t="str">
        <f t="shared" si="142"/>
        <v/>
      </c>
      <c r="Y706" s="3" t="str">
        <f t="shared" si="143"/>
        <v/>
      </c>
      <c r="Z706" s="3" t="str">
        <f t="shared" si="144"/>
        <v/>
      </c>
      <c r="AA706" s="12" t="str">
        <f t="shared" si="145"/>
        <v/>
      </c>
      <c r="AB706" s="12" t="str">
        <f t="shared" si="146"/>
        <v/>
      </c>
      <c r="AC706" s="12" t="str">
        <f t="shared" si="147"/>
        <v/>
      </c>
      <c r="AD706" t="str">
        <f t="shared" si="148"/>
        <v/>
      </c>
      <c r="AE706" t="str">
        <f t="shared" si="149"/>
        <v/>
      </c>
      <c r="AF706" t="s">
        <v>343</v>
      </c>
    </row>
    <row r="707" spans="1:32" x14ac:dyDescent="0.25">
      <c r="A707" t="s">
        <v>1</v>
      </c>
      <c r="B707" t="s">
        <v>2</v>
      </c>
      <c r="C707" t="s">
        <v>1959</v>
      </c>
      <c r="D707" t="s">
        <v>2011</v>
      </c>
      <c r="E707" t="s">
        <v>35</v>
      </c>
      <c r="F707" s="2">
        <v>45329</v>
      </c>
      <c r="G707" t="s">
        <v>776</v>
      </c>
      <c r="H707" t="s">
        <v>178</v>
      </c>
      <c r="I707" t="s">
        <v>404</v>
      </c>
      <c r="J707" s="5">
        <v>18294.7</v>
      </c>
      <c r="K707" s="5">
        <v>18294.7</v>
      </c>
      <c r="L707" s="5">
        <v>18294.7</v>
      </c>
      <c r="M707" s="5"/>
      <c r="N707"/>
      <c r="O707" s="38"/>
      <c r="P707" s="43"/>
      <c r="Q707" s="64"/>
      <c r="R707" s="8" t="str">
        <f t="shared" si="137"/>
        <v/>
      </c>
      <c r="S707" s="7" t="str">
        <f t="shared" si="138"/>
        <v/>
      </c>
      <c r="T707" s="9"/>
      <c r="U707" s="3" t="str">
        <f t="shared" si="139"/>
        <v/>
      </c>
      <c r="V707" s="3" t="str">
        <f t="shared" si="140"/>
        <v/>
      </c>
      <c r="W707" s="3" t="str">
        <f t="shared" si="141"/>
        <v/>
      </c>
      <c r="X707" s="83" t="str">
        <f t="shared" si="142"/>
        <v/>
      </c>
      <c r="Y707" s="3" t="str">
        <f t="shared" si="143"/>
        <v/>
      </c>
      <c r="Z707" s="3" t="str">
        <f t="shared" si="144"/>
        <v/>
      </c>
      <c r="AA707" s="12" t="str">
        <f t="shared" si="145"/>
        <v/>
      </c>
      <c r="AB707" s="12" t="str">
        <f t="shared" si="146"/>
        <v/>
      </c>
      <c r="AC707" s="12" t="str">
        <f t="shared" si="147"/>
        <v/>
      </c>
      <c r="AD707" t="str">
        <f t="shared" si="148"/>
        <v/>
      </c>
      <c r="AE707" t="str">
        <f t="shared" si="149"/>
        <v/>
      </c>
      <c r="AF707" t="s">
        <v>343</v>
      </c>
    </row>
    <row r="708" spans="1:32" x14ac:dyDescent="0.25">
      <c r="A708" t="s">
        <v>1</v>
      </c>
      <c r="B708" t="s">
        <v>2</v>
      </c>
      <c r="C708" t="s">
        <v>1959</v>
      </c>
      <c r="D708" t="s">
        <v>2011</v>
      </c>
      <c r="E708" t="s">
        <v>35</v>
      </c>
      <c r="F708" s="2">
        <v>45329</v>
      </c>
      <c r="G708" t="s">
        <v>777</v>
      </c>
      <c r="H708" t="s">
        <v>178</v>
      </c>
      <c r="I708" t="s">
        <v>192</v>
      </c>
      <c r="J708" s="5">
        <v>16232.5</v>
      </c>
      <c r="K708" s="5">
        <v>16232.5</v>
      </c>
      <c r="L708" s="5">
        <v>16232.5</v>
      </c>
      <c r="M708" s="5"/>
      <c r="N708"/>
      <c r="O708" s="38"/>
      <c r="P708" s="43"/>
      <c r="Q708" s="64"/>
      <c r="R708" s="8" t="str">
        <f t="shared" si="137"/>
        <v/>
      </c>
      <c r="S708" s="7" t="str">
        <f t="shared" si="138"/>
        <v/>
      </c>
      <c r="T708" s="9"/>
      <c r="U708" s="3" t="str">
        <f t="shared" si="139"/>
        <v/>
      </c>
      <c r="V708" s="3" t="str">
        <f t="shared" si="140"/>
        <v/>
      </c>
      <c r="W708" s="3" t="str">
        <f t="shared" si="141"/>
        <v/>
      </c>
      <c r="X708" s="83" t="str">
        <f t="shared" si="142"/>
        <v/>
      </c>
      <c r="Y708" s="3" t="str">
        <f t="shared" si="143"/>
        <v/>
      </c>
      <c r="Z708" s="3" t="str">
        <f t="shared" si="144"/>
        <v/>
      </c>
      <c r="AA708" s="12" t="str">
        <f t="shared" si="145"/>
        <v/>
      </c>
      <c r="AB708" s="12" t="str">
        <f t="shared" si="146"/>
        <v/>
      </c>
      <c r="AC708" s="12" t="str">
        <f t="shared" si="147"/>
        <v/>
      </c>
      <c r="AD708" t="str">
        <f t="shared" si="148"/>
        <v/>
      </c>
      <c r="AE708" t="str">
        <f t="shared" si="149"/>
        <v/>
      </c>
      <c r="AF708" t="s">
        <v>343</v>
      </c>
    </row>
    <row r="709" spans="1:32" x14ac:dyDescent="0.25">
      <c r="A709" t="s">
        <v>1</v>
      </c>
      <c r="B709" t="s">
        <v>2</v>
      </c>
      <c r="C709" t="s">
        <v>1959</v>
      </c>
      <c r="D709" t="s">
        <v>2011</v>
      </c>
      <c r="E709" t="s">
        <v>35</v>
      </c>
      <c r="F709" s="2">
        <v>45329</v>
      </c>
      <c r="G709" t="s">
        <v>778</v>
      </c>
      <c r="H709" t="s">
        <v>178</v>
      </c>
      <c r="I709" t="s">
        <v>404</v>
      </c>
      <c r="J709" s="5">
        <v>374710.4</v>
      </c>
      <c r="K709" s="5">
        <v>374710.4</v>
      </c>
      <c r="L709" s="5">
        <v>374710.4</v>
      </c>
      <c r="M709" s="5"/>
      <c r="N709"/>
      <c r="O709" s="38"/>
      <c r="P709" s="43"/>
      <c r="Q709" s="64"/>
      <c r="R709" s="8" t="str">
        <f t="shared" si="137"/>
        <v/>
      </c>
      <c r="S709" s="7" t="str">
        <f t="shared" si="138"/>
        <v/>
      </c>
      <c r="T709" s="9"/>
      <c r="U709" s="3" t="str">
        <f t="shared" si="139"/>
        <v/>
      </c>
      <c r="V709" s="3" t="str">
        <f t="shared" si="140"/>
        <v/>
      </c>
      <c r="W709" s="3" t="str">
        <f t="shared" si="141"/>
        <v/>
      </c>
      <c r="X709" s="83" t="str">
        <f t="shared" si="142"/>
        <v/>
      </c>
      <c r="Y709" s="3" t="str">
        <f t="shared" si="143"/>
        <v/>
      </c>
      <c r="Z709" s="3" t="str">
        <f t="shared" si="144"/>
        <v/>
      </c>
      <c r="AA709" s="12" t="str">
        <f t="shared" si="145"/>
        <v/>
      </c>
      <c r="AB709" s="12" t="str">
        <f t="shared" si="146"/>
        <v/>
      </c>
      <c r="AC709" s="12" t="str">
        <f t="shared" si="147"/>
        <v/>
      </c>
      <c r="AD709" t="str">
        <f t="shared" si="148"/>
        <v/>
      </c>
      <c r="AE709" t="str">
        <f t="shared" si="149"/>
        <v/>
      </c>
      <c r="AF709" t="s">
        <v>343</v>
      </c>
    </row>
    <row r="710" spans="1:32" x14ac:dyDescent="0.25">
      <c r="A710" t="s">
        <v>1</v>
      </c>
      <c r="B710" t="s">
        <v>2</v>
      </c>
      <c r="C710" t="s">
        <v>1959</v>
      </c>
      <c r="D710" t="s">
        <v>2011</v>
      </c>
      <c r="E710" t="s">
        <v>35</v>
      </c>
      <c r="F710" s="2">
        <v>45329</v>
      </c>
      <c r="G710" t="s">
        <v>779</v>
      </c>
      <c r="H710" t="s">
        <v>178</v>
      </c>
      <c r="I710" t="s">
        <v>192</v>
      </c>
      <c r="J710" s="5">
        <v>61339.8</v>
      </c>
      <c r="K710" s="5">
        <v>61339.8</v>
      </c>
      <c r="L710" s="5">
        <v>61339.8</v>
      </c>
      <c r="M710" s="5"/>
      <c r="N710"/>
      <c r="O710" s="38"/>
      <c r="P710" s="43"/>
      <c r="Q710" s="64"/>
      <c r="R710" s="8" t="str">
        <f t="shared" si="137"/>
        <v/>
      </c>
      <c r="S710" s="7" t="str">
        <f t="shared" si="138"/>
        <v/>
      </c>
      <c r="T710" s="9"/>
      <c r="U710" s="3" t="str">
        <f t="shared" si="139"/>
        <v/>
      </c>
      <c r="V710" s="3" t="str">
        <f t="shared" si="140"/>
        <v/>
      </c>
      <c r="W710" s="3" t="str">
        <f t="shared" si="141"/>
        <v/>
      </c>
      <c r="X710" s="83" t="str">
        <f t="shared" si="142"/>
        <v/>
      </c>
      <c r="Y710" s="3" t="str">
        <f t="shared" si="143"/>
        <v/>
      </c>
      <c r="Z710" s="3" t="str">
        <f t="shared" si="144"/>
        <v/>
      </c>
      <c r="AA710" s="12" t="str">
        <f t="shared" si="145"/>
        <v/>
      </c>
      <c r="AB710" s="12" t="str">
        <f t="shared" si="146"/>
        <v/>
      </c>
      <c r="AC710" s="12" t="str">
        <f t="shared" si="147"/>
        <v/>
      </c>
      <c r="AD710" t="str">
        <f t="shared" si="148"/>
        <v/>
      </c>
      <c r="AE710" t="str">
        <f t="shared" si="149"/>
        <v/>
      </c>
      <c r="AF710" t="s">
        <v>343</v>
      </c>
    </row>
    <row r="711" spans="1:32" x14ac:dyDescent="0.25">
      <c r="A711" t="s">
        <v>1</v>
      </c>
      <c r="B711" t="s">
        <v>2</v>
      </c>
      <c r="C711" t="s">
        <v>1959</v>
      </c>
      <c r="D711" t="s">
        <v>2011</v>
      </c>
      <c r="E711" t="s">
        <v>35</v>
      </c>
      <c r="F711" s="2">
        <v>45329</v>
      </c>
      <c r="G711" t="s">
        <v>780</v>
      </c>
      <c r="H711" t="s">
        <v>178</v>
      </c>
      <c r="I711" t="s">
        <v>404</v>
      </c>
      <c r="J711" s="5">
        <v>374141.9</v>
      </c>
      <c r="K711" s="5">
        <v>374141.9</v>
      </c>
      <c r="L711" s="5">
        <v>374141.9</v>
      </c>
      <c r="M711" s="5"/>
      <c r="N711"/>
      <c r="O711" s="38"/>
      <c r="P711" s="43"/>
      <c r="Q711" s="64"/>
      <c r="R711" s="8" t="str">
        <f t="shared" si="137"/>
        <v/>
      </c>
      <c r="S711" s="7" t="str">
        <f t="shared" si="138"/>
        <v/>
      </c>
      <c r="T711" s="9"/>
      <c r="U711" s="3" t="str">
        <f t="shared" si="139"/>
        <v/>
      </c>
      <c r="V711" s="3" t="str">
        <f t="shared" si="140"/>
        <v/>
      </c>
      <c r="W711" s="3" t="str">
        <f t="shared" si="141"/>
        <v/>
      </c>
      <c r="X711" s="83" t="str">
        <f t="shared" si="142"/>
        <v/>
      </c>
      <c r="Y711" s="3" t="str">
        <f t="shared" si="143"/>
        <v/>
      </c>
      <c r="Z711" s="3" t="str">
        <f t="shared" si="144"/>
        <v/>
      </c>
      <c r="AA711" s="12" t="str">
        <f t="shared" si="145"/>
        <v/>
      </c>
      <c r="AB711" s="12" t="str">
        <f t="shared" si="146"/>
        <v/>
      </c>
      <c r="AC711" s="12" t="str">
        <f t="shared" si="147"/>
        <v/>
      </c>
      <c r="AD711" t="str">
        <f t="shared" si="148"/>
        <v/>
      </c>
      <c r="AE711" t="str">
        <f t="shared" si="149"/>
        <v/>
      </c>
      <c r="AF711" t="s">
        <v>343</v>
      </c>
    </row>
    <row r="712" spans="1:32" x14ac:dyDescent="0.25">
      <c r="A712" t="s">
        <v>1</v>
      </c>
      <c r="B712" t="s">
        <v>2</v>
      </c>
      <c r="C712" t="s">
        <v>1959</v>
      </c>
      <c r="D712" t="s">
        <v>2011</v>
      </c>
      <c r="E712" t="s">
        <v>35</v>
      </c>
      <c r="F712" s="2">
        <v>45329</v>
      </c>
      <c r="G712" t="s">
        <v>781</v>
      </c>
      <c r="H712" t="s">
        <v>178</v>
      </c>
      <c r="I712" t="s">
        <v>404</v>
      </c>
      <c r="J712" s="5">
        <v>40861.9</v>
      </c>
      <c r="K712" s="5">
        <v>40861.9</v>
      </c>
      <c r="L712" s="5">
        <v>40861.9</v>
      </c>
      <c r="M712" s="5"/>
      <c r="N712"/>
      <c r="O712" s="38"/>
      <c r="P712" s="43"/>
      <c r="Q712" s="64"/>
      <c r="R712" s="8" t="str">
        <f t="shared" ref="R712:R775" si="150">IFERROR(VLOOKUP(Q712,CTASPresup,2,0),"")</f>
        <v/>
      </c>
      <c r="S712" s="7" t="str">
        <f t="shared" ref="S712:S772" si="151">IF(AND(O712&lt;&gt;"",P712&lt;&gt;""),1,"")</f>
        <v/>
      </c>
      <c r="T712" s="9"/>
      <c r="U712" s="3" t="str">
        <f t="shared" ref="U712:U775" si="152">IF(OR(O712="X",P712&lt;&gt;""),A712,"")</f>
        <v/>
      </c>
      <c r="V712" s="3" t="str">
        <f t="shared" ref="V712:V775" si="153">IF(OR(O712="X",P712&lt;&gt;""),B712,"")</f>
        <v/>
      </c>
      <c r="W712" s="3" t="str">
        <f t="shared" ref="W712:W775" si="154">IF(OR(O712="X",P712&lt;&gt;""),E712,"")</f>
        <v/>
      </c>
      <c r="X712" s="83" t="str">
        <f t="shared" ref="X712:X775" si="155">IF(OR(P712="X",Q712&lt;&gt;""),F712,"")</f>
        <v/>
      </c>
      <c r="Y712" s="3" t="str">
        <f t="shared" ref="Y712:Y775" si="156">IF(OR(O712="X",P712&lt;&gt;""),G712,"")</f>
        <v/>
      </c>
      <c r="Z712" s="3" t="str">
        <f t="shared" ref="Z712:Z775" si="157">IF(OR(O712="X",P712&lt;&gt;""),H712,"")</f>
        <v/>
      </c>
      <c r="AA712" s="12" t="str">
        <f t="shared" ref="AA712:AA775" si="158">IF(OR(O712="X",P712&lt;&gt;""),J712,"")</f>
        <v/>
      </c>
      <c r="AB712" s="12" t="str">
        <f t="shared" ref="AB712:AB775" si="159">IF(O712="X",K712,"")</f>
        <v/>
      </c>
      <c r="AC712" s="12" t="str">
        <f t="shared" ref="AC712:AC775" si="160">IF(P712&gt;0,P712,"")</f>
        <v/>
      </c>
      <c r="AD712" t="str">
        <f t="shared" ref="AD712:AD775" si="161">IF(OR(O712="X",P712&gt;0),Q712,"")</f>
        <v/>
      </c>
      <c r="AE712" t="str">
        <f t="shared" ref="AE712:AE775" si="162">IF(OR(O712="X",P712&lt;&gt;""),R712,"")</f>
        <v/>
      </c>
      <c r="AF712" t="s">
        <v>343</v>
      </c>
    </row>
    <row r="713" spans="1:32" x14ac:dyDescent="0.25">
      <c r="A713" t="s">
        <v>1</v>
      </c>
      <c r="B713" t="s">
        <v>2</v>
      </c>
      <c r="C713" t="s">
        <v>1959</v>
      </c>
      <c r="D713" t="s">
        <v>2011</v>
      </c>
      <c r="E713" t="s">
        <v>35</v>
      </c>
      <c r="F713" s="2">
        <v>45332</v>
      </c>
      <c r="G713" t="s">
        <v>782</v>
      </c>
      <c r="H713" t="s">
        <v>178</v>
      </c>
      <c r="I713" t="s">
        <v>192</v>
      </c>
      <c r="J713" s="5">
        <v>14233.5</v>
      </c>
      <c r="K713" s="5">
        <v>14233.5</v>
      </c>
      <c r="L713" s="5">
        <v>14233.5</v>
      </c>
      <c r="M713" s="5"/>
      <c r="N713"/>
      <c r="O713" s="38"/>
      <c r="P713" s="43"/>
      <c r="Q713" s="64"/>
      <c r="R713" s="8" t="str">
        <f t="shared" si="150"/>
        <v/>
      </c>
      <c r="S713" s="7" t="str">
        <f t="shared" si="151"/>
        <v/>
      </c>
      <c r="T713" s="9"/>
      <c r="U713" s="3" t="str">
        <f t="shared" si="152"/>
        <v/>
      </c>
      <c r="V713" s="3" t="str">
        <f t="shared" si="153"/>
        <v/>
      </c>
      <c r="W713" s="3" t="str">
        <f t="shared" si="154"/>
        <v/>
      </c>
      <c r="X713" s="83" t="str">
        <f t="shared" si="155"/>
        <v/>
      </c>
      <c r="Y713" s="3" t="str">
        <f t="shared" si="156"/>
        <v/>
      </c>
      <c r="Z713" s="3" t="str">
        <f t="shared" si="157"/>
        <v/>
      </c>
      <c r="AA713" s="12" t="str">
        <f t="shared" si="158"/>
        <v/>
      </c>
      <c r="AB713" s="12" t="str">
        <f t="shared" si="159"/>
        <v/>
      </c>
      <c r="AC713" s="12" t="str">
        <f t="shared" si="160"/>
        <v/>
      </c>
      <c r="AD713" t="str">
        <f t="shared" si="161"/>
        <v/>
      </c>
      <c r="AE713" t="str">
        <f t="shared" si="162"/>
        <v/>
      </c>
      <c r="AF713" t="s">
        <v>343</v>
      </c>
    </row>
    <row r="714" spans="1:32" x14ac:dyDescent="0.25">
      <c r="A714" t="s">
        <v>1</v>
      </c>
      <c r="B714" t="s">
        <v>2</v>
      </c>
      <c r="C714" t="s">
        <v>1959</v>
      </c>
      <c r="D714" t="s">
        <v>2011</v>
      </c>
      <c r="E714" t="s">
        <v>35</v>
      </c>
      <c r="F714" s="2">
        <v>45335</v>
      </c>
      <c r="G714" t="s">
        <v>783</v>
      </c>
      <c r="H714" t="s">
        <v>178</v>
      </c>
      <c r="I714" t="s">
        <v>192</v>
      </c>
      <c r="J714" s="5">
        <v>73509.899999999994</v>
      </c>
      <c r="K714" s="5">
        <v>73509.899999999994</v>
      </c>
      <c r="L714" s="5">
        <v>73509.899999999994</v>
      </c>
      <c r="M714" s="5"/>
      <c r="N714"/>
      <c r="O714" s="38"/>
      <c r="P714" s="43"/>
      <c r="Q714" s="64"/>
      <c r="R714" s="8" t="str">
        <f t="shared" si="150"/>
        <v/>
      </c>
      <c r="S714" s="7" t="str">
        <f t="shared" si="151"/>
        <v/>
      </c>
      <c r="T714" s="9"/>
      <c r="U714" s="3" t="str">
        <f t="shared" si="152"/>
        <v/>
      </c>
      <c r="V714" s="3" t="str">
        <f t="shared" si="153"/>
        <v/>
      </c>
      <c r="W714" s="3" t="str">
        <f t="shared" si="154"/>
        <v/>
      </c>
      <c r="X714" s="83" t="str">
        <f t="shared" si="155"/>
        <v/>
      </c>
      <c r="Y714" s="3" t="str">
        <f t="shared" si="156"/>
        <v/>
      </c>
      <c r="Z714" s="3" t="str">
        <f t="shared" si="157"/>
        <v/>
      </c>
      <c r="AA714" s="12" t="str">
        <f t="shared" si="158"/>
        <v/>
      </c>
      <c r="AB714" s="12" t="str">
        <f t="shared" si="159"/>
        <v/>
      </c>
      <c r="AC714" s="12" t="str">
        <f t="shared" si="160"/>
        <v/>
      </c>
      <c r="AD714" t="str">
        <f t="shared" si="161"/>
        <v/>
      </c>
      <c r="AE714" t="str">
        <f t="shared" si="162"/>
        <v/>
      </c>
      <c r="AF714" t="s">
        <v>343</v>
      </c>
    </row>
    <row r="715" spans="1:32" x14ac:dyDescent="0.25">
      <c r="A715" t="s">
        <v>1</v>
      </c>
      <c r="B715" t="s">
        <v>2</v>
      </c>
      <c r="C715" t="s">
        <v>1959</v>
      </c>
      <c r="D715" t="s">
        <v>2011</v>
      </c>
      <c r="E715" t="s">
        <v>35</v>
      </c>
      <c r="F715" s="2">
        <v>45336</v>
      </c>
      <c r="G715" t="s">
        <v>784</v>
      </c>
      <c r="H715" t="s">
        <v>178</v>
      </c>
      <c r="I715" t="s">
        <v>192</v>
      </c>
      <c r="J715" s="5">
        <v>10167.700000000001</v>
      </c>
      <c r="K715" s="5">
        <v>10167.700000000001</v>
      </c>
      <c r="L715" s="5">
        <v>10167.700000000001</v>
      </c>
      <c r="M715" s="5"/>
      <c r="N715"/>
      <c r="O715" s="38"/>
      <c r="P715" s="43"/>
      <c r="Q715" s="64"/>
      <c r="R715" s="8" t="str">
        <f t="shared" si="150"/>
        <v/>
      </c>
      <c r="S715" s="7" t="str">
        <f t="shared" si="151"/>
        <v/>
      </c>
      <c r="T715" s="9"/>
      <c r="U715" s="3" t="str">
        <f t="shared" si="152"/>
        <v/>
      </c>
      <c r="V715" s="3" t="str">
        <f t="shared" si="153"/>
        <v/>
      </c>
      <c r="W715" s="3" t="str">
        <f t="shared" si="154"/>
        <v/>
      </c>
      <c r="X715" s="83" t="str">
        <f t="shared" si="155"/>
        <v/>
      </c>
      <c r="Y715" s="3" t="str">
        <f t="shared" si="156"/>
        <v/>
      </c>
      <c r="Z715" s="3" t="str">
        <f t="shared" si="157"/>
        <v/>
      </c>
      <c r="AA715" s="12" t="str">
        <f t="shared" si="158"/>
        <v/>
      </c>
      <c r="AB715" s="12" t="str">
        <f t="shared" si="159"/>
        <v/>
      </c>
      <c r="AC715" s="12" t="str">
        <f t="shared" si="160"/>
        <v/>
      </c>
      <c r="AD715" t="str">
        <f t="shared" si="161"/>
        <v/>
      </c>
      <c r="AE715" t="str">
        <f t="shared" si="162"/>
        <v/>
      </c>
      <c r="AF715" t="s">
        <v>343</v>
      </c>
    </row>
    <row r="716" spans="1:32" x14ac:dyDescent="0.25">
      <c r="A716" t="s">
        <v>1</v>
      </c>
      <c r="B716" t="s">
        <v>2</v>
      </c>
      <c r="C716" t="s">
        <v>1959</v>
      </c>
      <c r="D716" t="s">
        <v>2011</v>
      </c>
      <c r="E716" t="s">
        <v>35</v>
      </c>
      <c r="F716" s="2">
        <v>45338</v>
      </c>
      <c r="G716" t="s">
        <v>785</v>
      </c>
      <c r="H716" t="s">
        <v>178</v>
      </c>
      <c r="I716" t="s">
        <v>207</v>
      </c>
      <c r="J716" s="5">
        <v>97490.8</v>
      </c>
      <c r="K716" s="5">
        <v>97490.8</v>
      </c>
      <c r="L716" s="5">
        <v>97490.8</v>
      </c>
      <c r="M716" s="5"/>
      <c r="N716"/>
      <c r="O716" s="38"/>
      <c r="P716" s="43"/>
      <c r="Q716" s="64"/>
      <c r="R716" s="8" t="str">
        <f t="shared" si="150"/>
        <v/>
      </c>
      <c r="S716" s="7" t="str">
        <f t="shared" si="151"/>
        <v/>
      </c>
      <c r="T716" s="9"/>
      <c r="U716" s="3" t="str">
        <f t="shared" si="152"/>
        <v/>
      </c>
      <c r="V716" s="3" t="str">
        <f t="shared" si="153"/>
        <v/>
      </c>
      <c r="W716" s="3" t="str">
        <f t="shared" si="154"/>
        <v/>
      </c>
      <c r="X716" s="83" t="str">
        <f t="shared" si="155"/>
        <v/>
      </c>
      <c r="Y716" s="3" t="str">
        <f t="shared" si="156"/>
        <v/>
      </c>
      <c r="Z716" s="3" t="str">
        <f t="shared" si="157"/>
        <v/>
      </c>
      <c r="AA716" s="12" t="str">
        <f t="shared" si="158"/>
        <v/>
      </c>
      <c r="AB716" s="12" t="str">
        <f t="shared" si="159"/>
        <v/>
      </c>
      <c r="AC716" s="12" t="str">
        <f t="shared" si="160"/>
        <v/>
      </c>
      <c r="AD716" t="str">
        <f t="shared" si="161"/>
        <v/>
      </c>
      <c r="AE716" t="str">
        <f t="shared" si="162"/>
        <v/>
      </c>
      <c r="AF716" t="s">
        <v>343</v>
      </c>
    </row>
    <row r="717" spans="1:32" x14ac:dyDescent="0.25">
      <c r="A717" t="s">
        <v>1</v>
      </c>
      <c r="B717" t="s">
        <v>2</v>
      </c>
      <c r="C717" t="s">
        <v>1959</v>
      </c>
      <c r="D717" t="s">
        <v>2011</v>
      </c>
      <c r="E717" t="s">
        <v>35</v>
      </c>
      <c r="F717" s="2">
        <v>45338</v>
      </c>
      <c r="G717" t="s">
        <v>786</v>
      </c>
      <c r="H717" t="s">
        <v>178</v>
      </c>
      <c r="I717" t="s">
        <v>207</v>
      </c>
      <c r="J717" s="5">
        <v>41382.9</v>
      </c>
      <c r="K717" s="5">
        <v>41382.9</v>
      </c>
      <c r="L717" s="5">
        <v>41382.9</v>
      </c>
      <c r="M717" s="5"/>
      <c r="N717"/>
      <c r="O717" s="38"/>
      <c r="P717" s="43"/>
      <c r="Q717" s="64"/>
      <c r="R717" s="8" t="str">
        <f t="shared" si="150"/>
        <v/>
      </c>
      <c r="S717" s="7" t="str">
        <f t="shared" si="151"/>
        <v/>
      </c>
      <c r="T717" s="9"/>
      <c r="U717" s="3" t="str">
        <f t="shared" si="152"/>
        <v/>
      </c>
      <c r="V717" s="3" t="str">
        <f t="shared" si="153"/>
        <v/>
      </c>
      <c r="W717" s="3" t="str">
        <f t="shared" si="154"/>
        <v/>
      </c>
      <c r="X717" s="83" t="str">
        <f t="shared" si="155"/>
        <v/>
      </c>
      <c r="Y717" s="3" t="str">
        <f t="shared" si="156"/>
        <v/>
      </c>
      <c r="Z717" s="3" t="str">
        <f t="shared" si="157"/>
        <v/>
      </c>
      <c r="AA717" s="12" t="str">
        <f t="shared" si="158"/>
        <v/>
      </c>
      <c r="AB717" s="12" t="str">
        <f t="shared" si="159"/>
        <v/>
      </c>
      <c r="AC717" s="12" t="str">
        <f t="shared" si="160"/>
        <v/>
      </c>
      <c r="AD717" t="str">
        <f t="shared" si="161"/>
        <v/>
      </c>
      <c r="AE717" t="str">
        <f t="shared" si="162"/>
        <v/>
      </c>
      <c r="AF717" t="s">
        <v>343</v>
      </c>
    </row>
    <row r="718" spans="1:32" x14ac:dyDescent="0.25">
      <c r="A718" t="s">
        <v>1</v>
      </c>
      <c r="B718" t="s">
        <v>2</v>
      </c>
      <c r="C718" t="s">
        <v>1959</v>
      </c>
      <c r="D718" t="s">
        <v>2011</v>
      </c>
      <c r="E718" t="s">
        <v>35</v>
      </c>
      <c r="F718" s="2">
        <v>45343</v>
      </c>
      <c r="G718" t="s">
        <v>787</v>
      </c>
      <c r="H718" t="s">
        <v>178</v>
      </c>
      <c r="I718" t="s">
        <v>404</v>
      </c>
      <c r="J718" s="5">
        <v>103343.1</v>
      </c>
      <c r="K718" s="5">
        <v>103343.1</v>
      </c>
      <c r="L718" s="5">
        <v>103343.1</v>
      </c>
      <c r="M718" s="5"/>
      <c r="N718"/>
      <c r="O718" s="38"/>
      <c r="P718" s="43"/>
      <c r="Q718" s="64"/>
      <c r="R718" s="8" t="str">
        <f t="shared" si="150"/>
        <v/>
      </c>
      <c r="S718" s="7" t="str">
        <f t="shared" si="151"/>
        <v/>
      </c>
      <c r="T718" s="9"/>
      <c r="U718" s="3" t="str">
        <f t="shared" si="152"/>
        <v/>
      </c>
      <c r="V718" s="3" t="str">
        <f t="shared" si="153"/>
        <v/>
      </c>
      <c r="W718" s="3" t="str">
        <f t="shared" si="154"/>
        <v/>
      </c>
      <c r="X718" s="83" t="str">
        <f t="shared" si="155"/>
        <v/>
      </c>
      <c r="Y718" s="3" t="str">
        <f t="shared" si="156"/>
        <v/>
      </c>
      <c r="Z718" s="3" t="str">
        <f t="shared" si="157"/>
        <v/>
      </c>
      <c r="AA718" s="12" t="str">
        <f t="shared" si="158"/>
        <v/>
      </c>
      <c r="AB718" s="12" t="str">
        <f t="shared" si="159"/>
        <v/>
      </c>
      <c r="AC718" s="12" t="str">
        <f t="shared" si="160"/>
        <v/>
      </c>
      <c r="AD718" t="str">
        <f t="shared" si="161"/>
        <v/>
      </c>
      <c r="AE718" t="str">
        <f t="shared" si="162"/>
        <v/>
      </c>
      <c r="AF718" t="s">
        <v>343</v>
      </c>
    </row>
    <row r="719" spans="1:32" x14ac:dyDescent="0.25">
      <c r="A719" t="s">
        <v>1</v>
      </c>
      <c r="B719" t="s">
        <v>2</v>
      </c>
      <c r="C719" t="s">
        <v>1959</v>
      </c>
      <c r="D719" t="s">
        <v>2011</v>
      </c>
      <c r="E719" t="s">
        <v>35</v>
      </c>
      <c r="F719" s="2">
        <v>45343</v>
      </c>
      <c r="G719" t="s">
        <v>788</v>
      </c>
      <c r="H719" t="s">
        <v>178</v>
      </c>
      <c r="I719" t="s">
        <v>404</v>
      </c>
      <c r="J719" s="5">
        <v>223526.3</v>
      </c>
      <c r="K719" s="5">
        <v>223526.3</v>
      </c>
      <c r="L719" s="5">
        <v>223526.3</v>
      </c>
      <c r="M719" s="5"/>
      <c r="N719"/>
      <c r="O719" s="38"/>
      <c r="P719" s="43"/>
      <c r="Q719" s="64"/>
      <c r="R719" s="8" t="str">
        <f t="shared" si="150"/>
        <v/>
      </c>
      <c r="S719" s="7" t="str">
        <f t="shared" si="151"/>
        <v/>
      </c>
      <c r="T719" s="9"/>
      <c r="U719" s="3" t="str">
        <f t="shared" si="152"/>
        <v/>
      </c>
      <c r="V719" s="3" t="str">
        <f t="shared" si="153"/>
        <v/>
      </c>
      <c r="W719" s="3" t="str">
        <f t="shared" si="154"/>
        <v/>
      </c>
      <c r="X719" s="83" t="str">
        <f t="shared" si="155"/>
        <v/>
      </c>
      <c r="Y719" s="3" t="str">
        <f t="shared" si="156"/>
        <v/>
      </c>
      <c r="Z719" s="3" t="str">
        <f t="shared" si="157"/>
        <v/>
      </c>
      <c r="AA719" s="12" t="str">
        <f t="shared" si="158"/>
        <v/>
      </c>
      <c r="AB719" s="12" t="str">
        <f t="shared" si="159"/>
        <v/>
      </c>
      <c r="AC719" s="12" t="str">
        <f t="shared" si="160"/>
        <v/>
      </c>
      <c r="AD719" t="str">
        <f t="shared" si="161"/>
        <v/>
      </c>
      <c r="AE719" t="str">
        <f t="shared" si="162"/>
        <v/>
      </c>
      <c r="AF719" t="s">
        <v>343</v>
      </c>
    </row>
    <row r="720" spans="1:32" x14ac:dyDescent="0.25">
      <c r="A720" t="s">
        <v>1</v>
      </c>
      <c r="B720" t="s">
        <v>2</v>
      </c>
      <c r="C720" t="s">
        <v>1959</v>
      </c>
      <c r="D720" t="s">
        <v>2011</v>
      </c>
      <c r="E720" t="s">
        <v>35</v>
      </c>
      <c r="F720" s="2">
        <v>45343</v>
      </c>
      <c r="G720" t="s">
        <v>789</v>
      </c>
      <c r="H720" t="s">
        <v>178</v>
      </c>
      <c r="I720" t="s">
        <v>404</v>
      </c>
      <c r="J720" s="5">
        <v>117818.4</v>
      </c>
      <c r="K720" s="5">
        <v>117818.4</v>
      </c>
      <c r="L720" s="5">
        <v>117818.4</v>
      </c>
      <c r="M720" s="5"/>
      <c r="N720"/>
      <c r="O720" s="38"/>
      <c r="P720" s="43"/>
      <c r="Q720" s="64"/>
      <c r="R720" s="8" t="str">
        <f t="shared" si="150"/>
        <v/>
      </c>
      <c r="S720" s="7" t="str">
        <f t="shared" si="151"/>
        <v/>
      </c>
      <c r="T720" s="9"/>
      <c r="U720" s="3" t="str">
        <f t="shared" si="152"/>
        <v/>
      </c>
      <c r="V720" s="3" t="str">
        <f t="shared" si="153"/>
        <v/>
      </c>
      <c r="W720" s="3" t="str">
        <f t="shared" si="154"/>
        <v/>
      </c>
      <c r="X720" s="83" t="str">
        <f t="shared" si="155"/>
        <v/>
      </c>
      <c r="Y720" s="3" t="str">
        <f t="shared" si="156"/>
        <v/>
      </c>
      <c r="Z720" s="3" t="str">
        <f t="shared" si="157"/>
        <v/>
      </c>
      <c r="AA720" s="12" t="str">
        <f t="shared" si="158"/>
        <v/>
      </c>
      <c r="AB720" s="12" t="str">
        <f t="shared" si="159"/>
        <v/>
      </c>
      <c r="AC720" s="12" t="str">
        <f t="shared" si="160"/>
        <v/>
      </c>
      <c r="AD720" t="str">
        <f t="shared" si="161"/>
        <v/>
      </c>
      <c r="AE720" t="str">
        <f t="shared" si="162"/>
        <v/>
      </c>
      <c r="AF720" t="s">
        <v>343</v>
      </c>
    </row>
    <row r="721" spans="1:32" x14ac:dyDescent="0.25">
      <c r="A721" t="s">
        <v>1</v>
      </c>
      <c r="B721" t="s">
        <v>2</v>
      </c>
      <c r="C721" t="s">
        <v>1959</v>
      </c>
      <c r="D721" t="s">
        <v>2011</v>
      </c>
      <c r="E721" t="s">
        <v>35</v>
      </c>
      <c r="F721" s="2">
        <v>45343</v>
      </c>
      <c r="G721" t="s">
        <v>790</v>
      </c>
      <c r="H721" t="s">
        <v>178</v>
      </c>
      <c r="I721" t="s">
        <v>207</v>
      </c>
      <c r="J721" s="5">
        <v>72602.5</v>
      </c>
      <c r="K721" s="5">
        <v>72602.5</v>
      </c>
      <c r="L721" s="5">
        <v>72602.5</v>
      </c>
      <c r="M721" s="5"/>
      <c r="N721"/>
      <c r="O721" s="38"/>
      <c r="P721" s="43"/>
      <c r="Q721" s="64"/>
      <c r="R721" s="8" t="str">
        <f t="shared" si="150"/>
        <v/>
      </c>
      <c r="S721" s="7" t="str">
        <f t="shared" si="151"/>
        <v/>
      </c>
      <c r="T721" s="9"/>
      <c r="U721" s="3" t="str">
        <f t="shared" si="152"/>
        <v/>
      </c>
      <c r="V721" s="3" t="str">
        <f t="shared" si="153"/>
        <v/>
      </c>
      <c r="W721" s="3" t="str">
        <f t="shared" si="154"/>
        <v/>
      </c>
      <c r="X721" s="83" t="str">
        <f t="shared" si="155"/>
        <v/>
      </c>
      <c r="Y721" s="3" t="str">
        <f t="shared" si="156"/>
        <v/>
      </c>
      <c r="Z721" s="3" t="str">
        <f t="shared" si="157"/>
        <v/>
      </c>
      <c r="AA721" s="12" t="str">
        <f t="shared" si="158"/>
        <v/>
      </c>
      <c r="AB721" s="12" t="str">
        <f t="shared" si="159"/>
        <v/>
      </c>
      <c r="AC721" s="12" t="str">
        <f t="shared" si="160"/>
        <v/>
      </c>
      <c r="AD721" t="str">
        <f t="shared" si="161"/>
        <v/>
      </c>
      <c r="AE721" t="str">
        <f t="shared" si="162"/>
        <v/>
      </c>
      <c r="AF721" t="s">
        <v>343</v>
      </c>
    </row>
    <row r="722" spans="1:32" x14ac:dyDescent="0.25">
      <c r="A722" t="s">
        <v>1</v>
      </c>
      <c r="B722" t="s">
        <v>2</v>
      </c>
      <c r="C722" t="s">
        <v>1959</v>
      </c>
      <c r="D722" t="s">
        <v>2011</v>
      </c>
      <c r="E722" t="s">
        <v>35</v>
      </c>
      <c r="F722" s="2">
        <v>45343</v>
      </c>
      <c r="G722" t="s">
        <v>791</v>
      </c>
      <c r="H722" t="s">
        <v>178</v>
      </c>
      <c r="I722" t="s">
        <v>207</v>
      </c>
      <c r="J722" s="5">
        <v>73337</v>
      </c>
      <c r="K722" s="5">
        <v>73337</v>
      </c>
      <c r="L722" s="5">
        <v>73337</v>
      </c>
      <c r="M722" s="5"/>
      <c r="N722"/>
      <c r="O722" s="38"/>
      <c r="P722" s="43"/>
      <c r="Q722" s="64"/>
      <c r="R722" s="8" t="str">
        <f t="shared" si="150"/>
        <v/>
      </c>
      <c r="S722" s="7" t="str">
        <f t="shared" si="151"/>
        <v/>
      </c>
      <c r="T722" s="9"/>
      <c r="U722" s="3" t="str">
        <f t="shared" si="152"/>
        <v/>
      </c>
      <c r="V722" s="3" t="str">
        <f t="shared" si="153"/>
        <v/>
      </c>
      <c r="W722" s="3" t="str">
        <f t="shared" si="154"/>
        <v/>
      </c>
      <c r="X722" s="83" t="str">
        <f t="shared" si="155"/>
        <v/>
      </c>
      <c r="Y722" s="3" t="str">
        <f t="shared" si="156"/>
        <v/>
      </c>
      <c r="Z722" s="3" t="str">
        <f t="shared" si="157"/>
        <v/>
      </c>
      <c r="AA722" s="12" t="str">
        <f t="shared" si="158"/>
        <v/>
      </c>
      <c r="AB722" s="12" t="str">
        <f t="shared" si="159"/>
        <v/>
      </c>
      <c r="AC722" s="12" t="str">
        <f t="shared" si="160"/>
        <v/>
      </c>
      <c r="AD722" t="str">
        <f t="shared" si="161"/>
        <v/>
      </c>
      <c r="AE722" t="str">
        <f t="shared" si="162"/>
        <v/>
      </c>
      <c r="AF722" t="s">
        <v>343</v>
      </c>
    </row>
    <row r="723" spans="1:32" x14ac:dyDescent="0.25">
      <c r="A723" t="s">
        <v>1</v>
      </c>
      <c r="B723" t="s">
        <v>2</v>
      </c>
      <c r="C723" t="s">
        <v>1959</v>
      </c>
      <c r="D723" t="s">
        <v>2011</v>
      </c>
      <c r="E723" t="s">
        <v>35</v>
      </c>
      <c r="F723" s="2">
        <v>45343</v>
      </c>
      <c r="G723" t="s">
        <v>792</v>
      </c>
      <c r="H723" t="s">
        <v>178</v>
      </c>
      <c r="I723" t="s">
        <v>207</v>
      </c>
      <c r="J723" s="5">
        <v>24747</v>
      </c>
      <c r="K723" s="5">
        <v>24747</v>
      </c>
      <c r="L723" s="5">
        <v>24747</v>
      </c>
      <c r="M723" s="5"/>
      <c r="N723"/>
      <c r="O723" s="38"/>
      <c r="P723" s="43"/>
      <c r="Q723" s="64"/>
      <c r="R723" s="8" t="str">
        <f t="shared" si="150"/>
        <v/>
      </c>
      <c r="S723" s="7" t="str">
        <f t="shared" si="151"/>
        <v/>
      </c>
      <c r="T723" s="9"/>
      <c r="U723" s="3" t="str">
        <f t="shared" si="152"/>
        <v/>
      </c>
      <c r="V723" s="3" t="str">
        <f t="shared" si="153"/>
        <v/>
      </c>
      <c r="W723" s="3" t="str">
        <f t="shared" si="154"/>
        <v/>
      </c>
      <c r="X723" s="83" t="str">
        <f t="shared" si="155"/>
        <v/>
      </c>
      <c r="Y723" s="3" t="str">
        <f t="shared" si="156"/>
        <v/>
      </c>
      <c r="Z723" s="3" t="str">
        <f t="shared" si="157"/>
        <v/>
      </c>
      <c r="AA723" s="12" t="str">
        <f t="shared" si="158"/>
        <v/>
      </c>
      <c r="AB723" s="12" t="str">
        <f t="shared" si="159"/>
        <v/>
      </c>
      <c r="AC723" s="12" t="str">
        <f t="shared" si="160"/>
        <v/>
      </c>
      <c r="AD723" t="str">
        <f t="shared" si="161"/>
        <v/>
      </c>
      <c r="AE723" t="str">
        <f t="shared" si="162"/>
        <v/>
      </c>
      <c r="AF723" t="s">
        <v>343</v>
      </c>
    </row>
    <row r="724" spans="1:32" x14ac:dyDescent="0.25">
      <c r="A724" t="s">
        <v>1</v>
      </c>
      <c r="B724" t="s">
        <v>2</v>
      </c>
      <c r="C724" t="s">
        <v>1959</v>
      </c>
      <c r="D724" t="s">
        <v>2011</v>
      </c>
      <c r="E724" t="s">
        <v>35</v>
      </c>
      <c r="F724" s="2">
        <v>45344</v>
      </c>
      <c r="G724" t="s">
        <v>793</v>
      </c>
      <c r="H724" t="s">
        <v>178</v>
      </c>
      <c r="I724" t="s">
        <v>207</v>
      </c>
      <c r="J724" s="5">
        <v>15882.2</v>
      </c>
      <c r="K724" s="5">
        <v>15882.2</v>
      </c>
      <c r="L724" s="5">
        <v>15882.2</v>
      </c>
      <c r="M724" s="5"/>
      <c r="N724"/>
      <c r="O724" s="38"/>
      <c r="P724" s="43"/>
      <c r="Q724" s="64"/>
      <c r="R724" s="8" t="str">
        <f t="shared" si="150"/>
        <v/>
      </c>
      <c r="S724" s="7" t="str">
        <f t="shared" si="151"/>
        <v/>
      </c>
      <c r="T724" s="9"/>
      <c r="U724" s="3" t="str">
        <f t="shared" si="152"/>
        <v/>
      </c>
      <c r="V724" s="3" t="str">
        <f t="shared" si="153"/>
        <v/>
      </c>
      <c r="W724" s="3" t="str">
        <f t="shared" si="154"/>
        <v/>
      </c>
      <c r="X724" s="83" t="str">
        <f t="shared" si="155"/>
        <v/>
      </c>
      <c r="Y724" s="3" t="str">
        <f t="shared" si="156"/>
        <v/>
      </c>
      <c r="Z724" s="3" t="str">
        <f t="shared" si="157"/>
        <v/>
      </c>
      <c r="AA724" s="12" t="str">
        <f t="shared" si="158"/>
        <v/>
      </c>
      <c r="AB724" s="12" t="str">
        <f t="shared" si="159"/>
        <v/>
      </c>
      <c r="AC724" s="12" t="str">
        <f t="shared" si="160"/>
        <v/>
      </c>
      <c r="AD724" t="str">
        <f t="shared" si="161"/>
        <v/>
      </c>
      <c r="AE724" t="str">
        <f t="shared" si="162"/>
        <v/>
      </c>
      <c r="AF724" t="s">
        <v>343</v>
      </c>
    </row>
    <row r="725" spans="1:32" x14ac:dyDescent="0.25">
      <c r="A725" t="s">
        <v>1</v>
      </c>
      <c r="B725" t="s">
        <v>2</v>
      </c>
      <c r="C725" t="s">
        <v>1959</v>
      </c>
      <c r="D725" t="s">
        <v>2011</v>
      </c>
      <c r="E725" t="s">
        <v>35</v>
      </c>
      <c r="F725" s="2">
        <v>45344</v>
      </c>
      <c r="G725" t="s">
        <v>794</v>
      </c>
      <c r="H725" t="s">
        <v>178</v>
      </c>
      <c r="I725" t="s">
        <v>192</v>
      </c>
      <c r="J725" s="5">
        <v>9492</v>
      </c>
      <c r="K725" s="5">
        <v>9492</v>
      </c>
      <c r="L725" s="5">
        <v>9492</v>
      </c>
      <c r="M725" s="5"/>
      <c r="N725"/>
      <c r="O725" s="38"/>
      <c r="P725" s="43"/>
      <c r="Q725" s="64"/>
      <c r="R725" s="8" t="str">
        <f t="shared" si="150"/>
        <v/>
      </c>
      <c r="S725" s="7" t="str">
        <f t="shared" si="151"/>
        <v/>
      </c>
      <c r="T725" s="9"/>
      <c r="U725" s="3" t="str">
        <f t="shared" si="152"/>
        <v/>
      </c>
      <c r="V725" s="3" t="str">
        <f t="shared" si="153"/>
        <v/>
      </c>
      <c r="W725" s="3" t="str">
        <f t="shared" si="154"/>
        <v/>
      </c>
      <c r="X725" s="83" t="str">
        <f t="shared" si="155"/>
        <v/>
      </c>
      <c r="Y725" s="3" t="str">
        <f t="shared" si="156"/>
        <v/>
      </c>
      <c r="Z725" s="3" t="str">
        <f t="shared" si="157"/>
        <v/>
      </c>
      <c r="AA725" s="12" t="str">
        <f t="shared" si="158"/>
        <v/>
      </c>
      <c r="AB725" s="12" t="str">
        <f t="shared" si="159"/>
        <v/>
      </c>
      <c r="AC725" s="12" t="str">
        <f t="shared" si="160"/>
        <v/>
      </c>
      <c r="AD725" t="str">
        <f t="shared" si="161"/>
        <v/>
      </c>
      <c r="AE725" t="str">
        <f t="shared" si="162"/>
        <v/>
      </c>
      <c r="AF725" t="s">
        <v>343</v>
      </c>
    </row>
    <row r="726" spans="1:32" x14ac:dyDescent="0.25">
      <c r="A726" t="s">
        <v>1</v>
      </c>
      <c r="B726" t="s">
        <v>2</v>
      </c>
      <c r="C726" t="s">
        <v>1959</v>
      </c>
      <c r="D726" t="s">
        <v>2011</v>
      </c>
      <c r="E726" t="s">
        <v>35</v>
      </c>
      <c r="F726" s="2">
        <v>45345</v>
      </c>
      <c r="G726" t="s">
        <v>795</v>
      </c>
      <c r="H726" t="s">
        <v>178</v>
      </c>
      <c r="I726" t="s">
        <v>404</v>
      </c>
      <c r="J726" s="5">
        <v>55379.1</v>
      </c>
      <c r="K726" s="5">
        <v>55379.1</v>
      </c>
      <c r="L726" s="5">
        <v>55379.1</v>
      </c>
      <c r="M726" s="5"/>
      <c r="N726"/>
      <c r="O726" s="38"/>
      <c r="P726" s="43"/>
      <c r="Q726" s="64"/>
      <c r="R726" s="8" t="str">
        <f t="shared" si="150"/>
        <v/>
      </c>
      <c r="S726" s="7" t="str">
        <f t="shared" si="151"/>
        <v/>
      </c>
      <c r="T726" s="9"/>
      <c r="U726" s="3" t="str">
        <f t="shared" si="152"/>
        <v/>
      </c>
      <c r="V726" s="3" t="str">
        <f t="shared" si="153"/>
        <v/>
      </c>
      <c r="W726" s="3" t="str">
        <f t="shared" si="154"/>
        <v/>
      </c>
      <c r="X726" s="83" t="str">
        <f t="shared" si="155"/>
        <v/>
      </c>
      <c r="Y726" s="3" t="str">
        <f t="shared" si="156"/>
        <v/>
      </c>
      <c r="Z726" s="3" t="str">
        <f t="shared" si="157"/>
        <v/>
      </c>
      <c r="AA726" s="12" t="str">
        <f t="shared" si="158"/>
        <v/>
      </c>
      <c r="AB726" s="12" t="str">
        <f t="shared" si="159"/>
        <v/>
      </c>
      <c r="AC726" s="12" t="str">
        <f t="shared" si="160"/>
        <v/>
      </c>
      <c r="AD726" t="str">
        <f t="shared" si="161"/>
        <v/>
      </c>
      <c r="AE726" t="str">
        <f t="shared" si="162"/>
        <v/>
      </c>
      <c r="AF726" t="s">
        <v>343</v>
      </c>
    </row>
    <row r="727" spans="1:32" x14ac:dyDescent="0.25">
      <c r="A727" t="s">
        <v>1</v>
      </c>
      <c r="B727" t="s">
        <v>2</v>
      </c>
      <c r="C727" t="s">
        <v>1959</v>
      </c>
      <c r="D727" t="s">
        <v>2011</v>
      </c>
      <c r="E727" t="s">
        <v>35</v>
      </c>
      <c r="F727" s="2">
        <v>45345</v>
      </c>
      <c r="G727" t="s">
        <v>796</v>
      </c>
      <c r="H727" t="s">
        <v>178</v>
      </c>
      <c r="I727" t="s">
        <v>404</v>
      </c>
      <c r="J727" s="5">
        <v>266204.2</v>
      </c>
      <c r="K727" s="5">
        <v>266204.2</v>
      </c>
      <c r="L727" s="5">
        <v>266204.2</v>
      </c>
      <c r="M727" s="5"/>
      <c r="N727"/>
      <c r="O727" s="38"/>
      <c r="P727" s="43"/>
      <c r="Q727" s="64"/>
      <c r="R727" s="8" t="str">
        <f t="shared" si="150"/>
        <v/>
      </c>
      <c r="S727" s="7" t="str">
        <f t="shared" si="151"/>
        <v/>
      </c>
      <c r="T727" s="9"/>
      <c r="U727" s="3" t="str">
        <f t="shared" si="152"/>
        <v/>
      </c>
      <c r="V727" s="3" t="str">
        <f t="shared" si="153"/>
        <v/>
      </c>
      <c r="W727" s="3" t="str">
        <f t="shared" si="154"/>
        <v/>
      </c>
      <c r="X727" s="83" t="str">
        <f t="shared" si="155"/>
        <v/>
      </c>
      <c r="Y727" s="3" t="str">
        <f t="shared" si="156"/>
        <v/>
      </c>
      <c r="Z727" s="3" t="str">
        <f t="shared" si="157"/>
        <v/>
      </c>
      <c r="AA727" s="12" t="str">
        <f t="shared" si="158"/>
        <v/>
      </c>
      <c r="AB727" s="12" t="str">
        <f t="shared" si="159"/>
        <v/>
      </c>
      <c r="AC727" s="12" t="str">
        <f t="shared" si="160"/>
        <v/>
      </c>
      <c r="AD727" t="str">
        <f t="shared" si="161"/>
        <v/>
      </c>
      <c r="AE727" t="str">
        <f t="shared" si="162"/>
        <v/>
      </c>
      <c r="AF727" t="s">
        <v>343</v>
      </c>
    </row>
    <row r="728" spans="1:32" x14ac:dyDescent="0.25">
      <c r="A728" t="s">
        <v>1</v>
      </c>
      <c r="B728" t="s">
        <v>2</v>
      </c>
      <c r="C728" t="s">
        <v>1959</v>
      </c>
      <c r="D728" t="s">
        <v>2011</v>
      </c>
      <c r="E728" t="s">
        <v>35</v>
      </c>
      <c r="F728" s="2">
        <v>45345</v>
      </c>
      <c r="G728" t="s">
        <v>797</v>
      </c>
      <c r="H728" t="s">
        <v>178</v>
      </c>
      <c r="I728" t="s">
        <v>404</v>
      </c>
      <c r="J728" s="5">
        <v>258198.1</v>
      </c>
      <c r="K728" s="5">
        <v>258198.1</v>
      </c>
      <c r="L728" s="5">
        <v>258198.1</v>
      </c>
      <c r="M728" s="5"/>
      <c r="N728"/>
      <c r="O728" s="38"/>
      <c r="P728" s="43"/>
      <c r="Q728" s="64"/>
      <c r="R728" s="8" t="str">
        <f t="shared" si="150"/>
        <v/>
      </c>
      <c r="S728" s="7" t="str">
        <f t="shared" si="151"/>
        <v/>
      </c>
      <c r="T728" s="9"/>
      <c r="U728" s="3" t="str">
        <f t="shared" si="152"/>
        <v/>
      </c>
      <c r="V728" s="3" t="str">
        <f t="shared" si="153"/>
        <v/>
      </c>
      <c r="W728" s="3" t="str">
        <f t="shared" si="154"/>
        <v/>
      </c>
      <c r="X728" s="83" t="str">
        <f t="shared" si="155"/>
        <v/>
      </c>
      <c r="Y728" s="3" t="str">
        <f t="shared" si="156"/>
        <v/>
      </c>
      <c r="Z728" s="3" t="str">
        <f t="shared" si="157"/>
        <v/>
      </c>
      <c r="AA728" s="12" t="str">
        <f t="shared" si="158"/>
        <v/>
      </c>
      <c r="AB728" s="12" t="str">
        <f t="shared" si="159"/>
        <v/>
      </c>
      <c r="AC728" s="12" t="str">
        <f t="shared" si="160"/>
        <v/>
      </c>
      <c r="AD728" t="str">
        <f t="shared" si="161"/>
        <v/>
      </c>
      <c r="AE728" t="str">
        <f t="shared" si="162"/>
        <v/>
      </c>
      <c r="AF728" t="s">
        <v>343</v>
      </c>
    </row>
    <row r="729" spans="1:32" x14ac:dyDescent="0.25">
      <c r="A729" t="s">
        <v>1</v>
      </c>
      <c r="B729" t="s">
        <v>2</v>
      </c>
      <c r="C729" t="s">
        <v>1959</v>
      </c>
      <c r="D729" t="s">
        <v>2011</v>
      </c>
      <c r="E729" t="s">
        <v>35</v>
      </c>
      <c r="F729" s="2">
        <v>45348</v>
      </c>
      <c r="G729" t="s">
        <v>798</v>
      </c>
      <c r="H729" t="s">
        <v>178</v>
      </c>
      <c r="I729" t="s">
        <v>207</v>
      </c>
      <c r="J729" s="5">
        <v>17967</v>
      </c>
      <c r="K729" s="5">
        <v>17967</v>
      </c>
      <c r="L729" s="5">
        <v>17967</v>
      </c>
      <c r="M729" s="5"/>
      <c r="N729"/>
      <c r="O729" s="38"/>
      <c r="P729" s="43"/>
      <c r="Q729" s="64"/>
      <c r="R729" s="8" t="str">
        <f t="shared" si="150"/>
        <v/>
      </c>
      <c r="S729" s="7" t="str">
        <f t="shared" si="151"/>
        <v/>
      </c>
      <c r="T729" s="9"/>
      <c r="U729" s="3" t="str">
        <f t="shared" si="152"/>
        <v/>
      </c>
      <c r="V729" s="3" t="str">
        <f t="shared" si="153"/>
        <v/>
      </c>
      <c r="W729" s="3" t="str">
        <f t="shared" si="154"/>
        <v/>
      </c>
      <c r="X729" s="83" t="str">
        <f t="shared" si="155"/>
        <v/>
      </c>
      <c r="Y729" s="3" t="str">
        <f t="shared" si="156"/>
        <v/>
      </c>
      <c r="Z729" s="3" t="str">
        <f t="shared" si="157"/>
        <v/>
      </c>
      <c r="AA729" s="12" t="str">
        <f t="shared" si="158"/>
        <v/>
      </c>
      <c r="AB729" s="12" t="str">
        <f t="shared" si="159"/>
        <v/>
      </c>
      <c r="AC729" s="12" t="str">
        <f t="shared" si="160"/>
        <v/>
      </c>
      <c r="AD729" t="str">
        <f t="shared" si="161"/>
        <v/>
      </c>
      <c r="AE729" t="str">
        <f t="shared" si="162"/>
        <v/>
      </c>
      <c r="AF729" t="s">
        <v>343</v>
      </c>
    </row>
    <row r="730" spans="1:32" x14ac:dyDescent="0.25">
      <c r="A730" t="s">
        <v>1</v>
      </c>
      <c r="B730" t="s">
        <v>2</v>
      </c>
      <c r="C730" t="s">
        <v>1959</v>
      </c>
      <c r="D730" t="s">
        <v>2011</v>
      </c>
      <c r="E730" t="s">
        <v>35</v>
      </c>
      <c r="F730" s="2">
        <v>45348</v>
      </c>
      <c r="G730" t="s">
        <v>799</v>
      </c>
      <c r="H730" t="s">
        <v>178</v>
      </c>
      <c r="I730" t="s">
        <v>201</v>
      </c>
      <c r="J730" s="5">
        <v>19040.5</v>
      </c>
      <c r="K730" s="5">
        <v>19040.5</v>
      </c>
      <c r="L730" s="5">
        <v>19040.5</v>
      </c>
      <c r="M730" s="5"/>
      <c r="N730"/>
      <c r="O730" s="38"/>
      <c r="P730" s="43"/>
      <c r="Q730" s="64"/>
      <c r="R730" s="8" t="str">
        <f t="shared" si="150"/>
        <v/>
      </c>
      <c r="S730" s="7" t="str">
        <f t="shared" si="151"/>
        <v/>
      </c>
      <c r="T730" s="9"/>
      <c r="U730" s="3" t="str">
        <f t="shared" si="152"/>
        <v/>
      </c>
      <c r="V730" s="3" t="str">
        <f t="shared" si="153"/>
        <v/>
      </c>
      <c r="W730" s="3" t="str">
        <f t="shared" si="154"/>
        <v/>
      </c>
      <c r="X730" s="83" t="str">
        <f t="shared" si="155"/>
        <v/>
      </c>
      <c r="Y730" s="3" t="str">
        <f t="shared" si="156"/>
        <v/>
      </c>
      <c r="Z730" s="3" t="str">
        <f t="shared" si="157"/>
        <v/>
      </c>
      <c r="AA730" s="12" t="str">
        <f t="shared" si="158"/>
        <v/>
      </c>
      <c r="AB730" s="12" t="str">
        <f t="shared" si="159"/>
        <v/>
      </c>
      <c r="AC730" s="12" t="str">
        <f t="shared" si="160"/>
        <v/>
      </c>
      <c r="AD730" t="str">
        <f t="shared" si="161"/>
        <v/>
      </c>
      <c r="AE730" t="str">
        <f t="shared" si="162"/>
        <v/>
      </c>
      <c r="AF730" t="s">
        <v>343</v>
      </c>
    </row>
    <row r="731" spans="1:32" x14ac:dyDescent="0.25">
      <c r="A731" t="s">
        <v>1</v>
      </c>
      <c r="B731" t="s">
        <v>2</v>
      </c>
      <c r="C731" t="s">
        <v>1959</v>
      </c>
      <c r="D731" t="s">
        <v>2011</v>
      </c>
      <c r="E731" t="s">
        <v>35</v>
      </c>
      <c r="F731" s="2">
        <v>45348</v>
      </c>
      <c r="G731" t="s">
        <v>800</v>
      </c>
      <c r="H731" t="s">
        <v>178</v>
      </c>
      <c r="I731" t="s">
        <v>207</v>
      </c>
      <c r="J731" s="5">
        <v>18023.5</v>
      </c>
      <c r="K731" s="5">
        <v>18023.5</v>
      </c>
      <c r="L731" s="5">
        <v>18023.5</v>
      </c>
      <c r="M731" s="5"/>
      <c r="N731"/>
      <c r="O731" s="38"/>
      <c r="P731" s="43"/>
      <c r="Q731" s="64"/>
      <c r="R731" s="8" t="str">
        <f t="shared" si="150"/>
        <v/>
      </c>
      <c r="S731" s="7" t="str">
        <f t="shared" si="151"/>
        <v/>
      </c>
      <c r="T731" s="9"/>
      <c r="U731" s="3" t="str">
        <f t="shared" si="152"/>
        <v/>
      </c>
      <c r="V731" s="3" t="str">
        <f t="shared" si="153"/>
        <v/>
      </c>
      <c r="W731" s="3" t="str">
        <f t="shared" si="154"/>
        <v/>
      </c>
      <c r="X731" s="83" t="str">
        <f t="shared" si="155"/>
        <v/>
      </c>
      <c r="Y731" s="3" t="str">
        <f t="shared" si="156"/>
        <v/>
      </c>
      <c r="Z731" s="3" t="str">
        <f t="shared" si="157"/>
        <v/>
      </c>
      <c r="AA731" s="12" t="str">
        <f t="shared" si="158"/>
        <v/>
      </c>
      <c r="AB731" s="12" t="str">
        <f t="shared" si="159"/>
        <v/>
      </c>
      <c r="AC731" s="12" t="str">
        <f t="shared" si="160"/>
        <v/>
      </c>
      <c r="AD731" t="str">
        <f t="shared" si="161"/>
        <v/>
      </c>
      <c r="AE731" t="str">
        <f t="shared" si="162"/>
        <v/>
      </c>
      <c r="AF731" t="s">
        <v>343</v>
      </c>
    </row>
    <row r="732" spans="1:32" x14ac:dyDescent="0.25">
      <c r="A732" t="s">
        <v>1</v>
      </c>
      <c r="B732" t="s">
        <v>2</v>
      </c>
      <c r="C732" t="s">
        <v>1959</v>
      </c>
      <c r="D732" t="s">
        <v>2011</v>
      </c>
      <c r="E732" t="s">
        <v>35</v>
      </c>
      <c r="F732" s="2">
        <v>45348</v>
      </c>
      <c r="G732" t="s">
        <v>801</v>
      </c>
      <c r="H732" t="s">
        <v>178</v>
      </c>
      <c r="I732" t="s">
        <v>207</v>
      </c>
      <c r="J732" s="5">
        <v>64023.5</v>
      </c>
      <c r="K732" s="5">
        <v>64023.5</v>
      </c>
      <c r="L732" s="5">
        <v>64023.5</v>
      </c>
      <c r="M732" s="5"/>
      <c r="N732"/>
      <c r="O732" s="38"/>
      <c r="P732" s="43"/>
      <c r="Q732" s="64"/>
      <c r="R732" s="8" t="str">
        <f t="shared" si="150"/>
        <v/>
      </c>
      <c r="S732" s="7" t="str">
        <f t="shared" si="151"/>
        <v/>
      </c>
      <c r="T732" s="9"/>
      <c r="U732" s="3" t="str">
        <f t="shared" si="152"/>
        <v/>
      </c>
      <c r="V732" s="3" t="str">
        <f t="shared" si="153"/>
        <v/>
      </c>
      <c r="W732" s="3" t="str">
        <f t="shared" si="154"/>
        <v/>
      </c>
      <c r="X732" s="83" t="str">
        <f t="shared" si="155"/>
        <v/>
      </c>
      <c r="Y732" s="3" t="str">
        <f t="shared" si="156"/>
        <v/>
      </c>
      <c r="Z732" s="3" t="str">
        <f t="shared" si="157"/>
        <v/>
      </c>
      <c r="AA732" s="12" t="str">
        <f t="shared" si="158"/>
        <v/>
      </c>
      <c r="AB732" s="12" t="str">
        <f t="shared" si="159"/>
        <v/>
      </c>
      <c r="AC732" s="12" t="str">
        <f t="shared" si="160"/>
        <v/>
      </c>
      <c r="AD732" t="str">
        <f t="shared" si="161"/>
        <v/>
      </c>
      <c r="AE732" t="str">
        <f t="shared" si="162"/>
        <v/>
      </c>
      <c r="AF732" t="s">
        <v>343</v>
      </c>
    </row>
    <row r="733" spans="1:32" x14ac:dyDescent="0.25">
      <c r="A733" t="s">
        <v>1</v>
      </c>
      <c r="B733" t="s">
        <v>2</v>
      </c>
      <c r="C733" t="s">
        <v>1959</v>
      </c>
      <c r="D733" t="s">
        <v>2011</v>
      </c>
      <c r="E733" t="s">
        <v>35</v>
      </c>
      <c r="F733" s="2">
        <v>45349</v>
      </c>
      <c r="G733" t="s">
        <v>1277</v>
      </c>
      <c r="H733" t="s">
        <v>178</v>
      </c>
      <c r="I733" t="s">
        <v>207</v>
      </c>
      <c r="J733" s="5">
        <v>21696</v>
      </c>
      <c r="K733" s="5">
        <v>21696</v>
      </c>
      <c r="L733" s="5">
        <v>21696</v>
      </c>
      <c r="M733" s="5"/>
      <c r="N733"/>
      <c r="O733" s="38"/>
      <c r="P733" s="43"/>
      <c r="Q733" s="64"/>
      <c r="R733" s="8" t="str">
        <f t="shared" si="150"/>
        <v/>
      </c>
      <c r="S733" s="7" t="str">
        <f t="shared" si="151"/>
        <v/>
      </c>
      <c r="T733" s="9"/>
      <c r="U733" s="3" t="str">
        <f t="shared" si="152"/>
        <v/>
      </c>
      <c r="V733" s="3" t="str">
        <f t="shared" si="153"/>
        <v/>
      </c>
      <c r="W733" s="3" t="str">
        <f t="shared" si="154"/>
        <v/>
      </c>
      <c r="X733" s="83" t="str">
        <f t="shared" si="155"/>
        <v/>
      </c>
      <c r="Y733" s="3" t="str">
        <f t="shared" si="156"/>
        <v/>
      </c>
      <c r="Z733" s="3" t="str">
        <f t="shared" si="157"/>
        <v/>
      </c>
      <c r="AA733" s="12" t="str">
        <f t="shared" si="158"/>
        <v/>
      </c>
      <c r="AB733" s="12" t="str">
        <f t="shared" si="159"/>
        <v/>
      </c>
      <c r="AC733" s="12" t="str">
        <f t="shared" si="160"/>
        <v/>
      </c>
      <c r="AD733" t="str">
        <f t="shared" si="161"/>
        <v/>
      </c>
      <c r="AE733" t="str">
        <f t="shared" si="162"/>
        <v/>
      </c>
      <c r="AF733" t="s">
        <v>343</v>
      </c>
    </row>
    <row r="734" spans="1:32" x14ac:dyDescent="0.25">
      <c r="A734" t="s">
        <v>1</v>
      </c>
      <c r="B734" t="s">
        <v>2</v>
      </c>
      <c r="C734" t="s">
        <v>1959</v>
      </c>
      <c r="D734" t="s">
        <v>2011</v>
      </c>
      <c r="E734" t="s">
        <v>35</v>
      </c>
      <c r="F734" s="2">
        <v>45349</v>
      </c>
      <c r="G734" t="s">
        <v>1278</v>
      </c>
      <c r="H734" t="s">
        <v>178</v>
      </c>
      <c r="I734" t="s">
        <v>207</v>
      </c>
      <c r="J734" s="5">
        <v>57743</v>
      </c>
      <c r="K734" s="5">
        <v>57743</v>
      </c>
      <c r="L734" s="5">
        <v>57743</v>
      </c>
      <c r="M734" s="5"/>
      <c r="N734"/>
      <c r="O734" s="38"/>
      <c r="P734" s="43"/>
      <c r="Q734" s="64"/>
      <c r="R734" s="8" t="str">
        <f t="shared" si="150"/>
        <v/>
      </c>
      <c r="S734" s="7" t="str">
        <f t="shared" si="151"/>
        <v/>
      </c>
      <c r="T734" s="9"/>
      <c r="U734" s="3" t="str">
        <f t="shared" si="152"/>
        <v/>
      </c>
      <c r="V734" s="3" t="str">
        <f t="shared" si="153"/>
        <v/>
      </c>
      <c r="W734" s="3" t="str">
        <f t="shared" si="154"/>
        <v/>
      </c>
      <c r="X734" s="83" t="str">
        <f t="shared" si="155"/>
        <v/>
      </c>
      <c r="Y734" s="3" t="str">
        <f t="shared" si="156"/>
        <v/>
      </c>
      <c r="Z734" s="3" t="str">
        <f t="shared" si="157"/>
        <v/>
      </c>
      <c r="AA734" s="12" t="str">
        <f t="shared" si="158"/>
        <v/>
      </c>
      <c r="AB734" s="12" t="str">
        <f t="shared" si="159"/>
        <v/>
      </c>
      <c r="AC734" s="12" t="str">
        <f t="shared" si="160"/>
        <v/>
      </c>
      <c r="AD734" t="str">
        <f t="shared" si="161"/>
        <v/>
      </c>
      <c r="AE734" t="str">
        <f t="shared" si="162"/>
        <v/>
      </c>
      <c r="AF734" t="s">
        <v>343</v>
      </c>
    </row>
    <row r="735" spans="1:32" x14ac:dyDescent="0.25">
      <c r="A735" t="s">
        <v>1</v>
      </c>
      <c r="B735" t="s">
        <v>2</v>
      </c>
      <c r="C735" t="s">
        <v>1959</v>
      </c>
      <c r="D735" t="s">
        <v>2011</v>
      </c>
      <c r="E735" t="s">
        <v>35</v>
      </c>
      <c r="F735" s="2">
        <v>45350</v>
      </c>
      <c r="G735" t="s">
        <v>1279</v>
      </c>
      <c r="H735" t="s">
        <v>178</v>
      </c>
      <c r="I735" t="s">
        <v>404</v>
      </c>
      <c r="J735" s="5">
        <v>23459.9</v>
      </c>
      <c r="K735" s="5">
        <v>23459.9</v>
      </c>
      <c r="L735" s="5">
        <v>23459.9</v>
      </c>
      <c r="M735" s="5"/>
      <c r="N735"/>
      <c r="O735" s="38"/>
      <c r="P735" s="43"/>
      <c r="Q735" s="64"/>
      <c r="R735" s="8" t="str">
        <f t="shared" si="150"/>
        <v/>
      </c>
      <c r="S735" s="7" t="str">
        <f t="shared" si="151"/>
        <v/>
      </c>
      <c r="T735" s="9"/>
      <c r="U735" s="3" t="str">
        <f t="shared" si="152"/>
        <v/>
      </c>
      <c r="V735" s="3" t="str">
        <f t="shared" si="153"/>
        <v/>
      </c>
      <c r="W735" s="3" t="str">
        <f t="shared" si="154"/>
        <v/>
      </c>
      <c r="X735" s="83" t="str">
        <f t="shared" si="155"/>
        <v/>
      </c>
      <c r="Y735" s="3" t="str">
        <f t="shared" si="156"/>
        <v/>
      </c>
      <c r="Z735" s="3" t="str">
        <f t="shared" si="157"/>
        <v/>
      </c>
      <c r="AA735" s="12" t="str">
        <f t="shared" si="158"/>
        <v/>
      </c>
      <c r="AB735" s="12" t="str">
        <f t="shared" si="159"/>
        <v/>
      </c>
      <c r="AC735" s="12" t="str">
        <f t="shared" si="160"/>
        <v/>
      </c>
      <c r="AD735" t="str">
        <f t="shared" si="161"/>
        <v/>
      </c>
      <c r="AE735" t="str">
        <f t="shared" si="162"/>
        <v/>
      </c>
      <c r="AF735" t="s">
        <v>343</v>
      </c>
    </row>
    <row r="736" spans="1:32" x14ac:dyDescent="0.25">
      <c r="A736" t="s">
        <v>1</v>
      </c>
      <c r="B736" t="s">
        <v>2</v>
      </c>
      <c r="C736" t="s">
        <v>1959</v>
      </c>
      <c r="D736" t="s">
        <v>2011</v>
      </c>
      <c r="E736" t="s">
        <v>35</v>
      </c>
      <c r="F736" s="2">
        <v>45350</v>
      </c>
      <c r="G736" t="s">
        <v>1280</v>
      </c>
      <c r="H736" t="s">
        <v>178</v>
      </c>
      <c r="I736" t="s">
        <v>404</v>
      </c>
      <c r="J736" s="5">
        <v>57434.6</v>
      </c>
      <c r="K736" s="5">
        <v>57434.6</v>
      </c>
      <c r="L736" s="5">
        <v>57434.6</v>
      </c>
      <c r="M736" s="5"/>
      <c r="N736"/>
      <c r="O736" s="38"/>
      <c r="P736" s="43"/>
      <c r="Q736" s="64"/>
      <c r="R736" s="8" t="str">
        <f t="shared" si="150"/>
        <v/>
      </c>
      <c r="S736" s="7" t="str">
        <f t="shared" si="151"/>
        <v/>
      </c>
      <c r="T736" s="9"/>
      <c r="U736" s="3" t="str">
        <f t="shared" si="152"/>
        <v/>
      </c>
      <c r="V736" s="3" t="str">
        <f t="shared" si="153"/>
        <v/>
      </c>
      <c r="W736" s="3" t="str">
        <f t="shared" si="154"/>
        <v/>
      </c>
      <c r="X736" s="83" t="str">
        <f t="shared" si="155"/>
        <v/>
      </c>
      <c r="Y736" s="3" t="str">
        <f t="shared" si="156"/>
        <v/>
      </c>
      <c r="Z736" s="3" t="str">
        <f t="shared" si="157"/>
        <v/>
      </c>
      <c r="AA736" s="12" t="str">
        <f t="shared" si="158"/>
        <v/>
      </c>
      <c r="AB736" s="12" t="str">
        <f t="shared" si="159"/>
        <v/>
      </c>
      <c r="AC736" s="12" t="str">
        <f t="shared" si="160"/>
        <v/>
      </c>
      <c r="AD736" t="str">
        <f t="shared" si="161"/>
        <v/>
      </c>
      <c r="AE736" t="str">
        <f t="shared" si="162"/>
        <v/>
      </c>
      <c r="AF736" t="s">
        <v>343</v>
      </c>
    </row>
    <row r="737" spans="1:32" x14ac:dyDescent="0.25">
      <c r="A737" t="s">
        <v>1</v>
      </c>
      <c r="B737" t="s">
        <v>2</v>
      </c>
      <c r="C737" t="s">
        <v>1959</v>
      </c>
      <c r="D737" t="s">
        <v>2011</v>
      </c>
      <c r="E737" t="s">
        <v>35</v>
      </c>
      <c r="F737" s="2">
        <v>45350</v>
      </c>
      <c r="G737" t="s">
        <v>1281</v>
      </c>
      <c r="H737" t="s">
        <v>178</v>
      </c>
      <c r="I737" t="s">
        <v>404</v>
      </c>
      <c r="J737" s="5">
        <v>237332.8</v>
      </c>
      <c r="K737" s="5">
        <v>237332.8</v>
      </c>
      <c r="L737" s="5">
        <v>237332.8</v>
      </c>
      <c r="M737" s="5"/>
      <c r="N737"/>
      <c r="O737" s="38"/>
      <c r="P737" s="43"/>
      <c r="Q737" s="64"/>
      <c r="R737" s="8" t="str">
        <f t="shared" si="150"/>
        <v/>
      </c>
      <c r="S737" s="7" t="str">
        <f t="shared" si="151"/>
        <v/>
      </c>
      <c r="T737" s="9"/>
      <c r="U737" s="3" t="str">
        <f t="shared" si="152"/>
        <v/>
      </c>
      <c r="V737" s="3" t="str">
        <f t="shared" si="153"/>
        <v/>
      </c>
      <c r="W737" s="3" t="str">
        <f t="shared" si="154"/>
        <v/>
      </c>
      <c r="X737" s="83" t="str">
        <f t="shared" si="155"/>
        <v/>
      </c>
      <c r="Y737" s="3" t="str">
        <f t="shared" si="156"/>
        <v/>
      </c>
      <c r="Z737" s="3" t="str">
        <f t="shared" si="157"/>
        <v/>
      </c>
      <c r="AA737" s="12" t="str">
        <f t="shared" si="158"/>
        <v/>
      </c>
      <c r="AB737" s="12" t="str">
        <f t="shared" si="159"/>
        <v/>
      </c>
      <c r="AC737" s="12" t="str">
        <f t="shared" si="160"/>
        <v/>
      </c>
      <c r="AD737" t="str">
        <f t="shared" si="161"/>
        <v/>
      </c>
      <c r="AE737" t="str">
        <f t="shared" si="162"/>
        <v/>
      </c>
      <c r="AF737" t="s">
        <v>343</v>
      </c>
    </row>
    <row r="738" spans="1:32" x14ac:dyDescent="0.25">
      <c r="A738" t="s">
        <v>1</v>
      </c>
      <c r="B738" t="s">
        <v>2</v>
      </c>
      <c r="C738" t="s">
        <v>1959</v>
      </c>
      <c r="D738" t="s">
        <v>2011</v>
      </c>
      <c r="E738" t="s">
        <v>35</v>
      </c>
      <c r="F738" s="2">
        <v>45351</v>
      </c>
      <c r="G738" t="s">
        <v>1282</v>
      </c>
      <c r="H738" t="s">
        <v>176</v>
      </c>
      <c r="I738" t="s">
        <v>207</v>
      </c>
      <c r="J738" s="5">
        <v>20172.8</v>
      </c>
      <c r="K738" s="5">
        <v>20172.8</v>
      </c>
      <c r="L738" s="5">
        <v>20172.8</v>
      </c>
      <c r="M738" s="5"/>
      <c r="N738"/>
      <c r="O738" s="38"/>
      <c r="P738" s="43"/>
      <c r="Q738" s="64"/>
      <c r="R738" s="8" t="str">
        <f t="shared" si="150"/>
        <v/>
      </c>
      <c r="S738" s="7" t="str">
        <f t="shared" si="151"/>
        <v/>
      </c>
      <c r="T738" s="9"/>
      <c r="U738" s="3" t="str">
        <f t="shared" si="152"/>
        <v/>
      </c>
      <c r="V738" s="3" t="str">
        <f t="shared" si="153"/>
        <v/>
      </c>
      <c r="W738" s="3" t="str">
        <f t="shared" si="154"/>
        <v/>
      </c>
      <c r="X738" s="83" t="str">
        <f t="shared" si="155"/>
        <v/>
      </c>
      <c r="Y738" s="3" t="str">
        <f t="shared" si="156"/>
        <v/>
      </c>
      <c r="Z738" s="3" t="str">
        <f t="shared" si="157"/>
        <v/>
      </c>
      <c r="AA738" s="12" t="str">
        <f t="shared" si="158"/>
        <v/>
      </c>
      <c r="AB738" s="12" t="str">
        <f t="shared" si="159"/>
        <v/>
      </c>
      <c r="AC738" s="12" t="str">
        <f t="shared" si="160"/>
        <v/>
      </c>
      <c r="AD738" t="str">
        <f t="shared" si="161"/>
        <v/>
      </c>
      <c r="AE738" t="str">
        <f t="shared" si="162"/>
        <v/>
      </c>
      <c r="AF738" t="s">
        <v>343</v>
      </c>
    </row>
    <row r="739" spans="1:32" x14ac:dyDescent="0.25">
      <c r="A739" t="s">
        <v>1</v>
      </c>
      <c r="B739" t="s">
        <v>2</v>
      </c>
      <c r="C739" t="s">
        <v>1959</v>
      </c>
      <c r="D739" t="s">
        <v>2011</v>
      </c>
      <c r="E739" t="s">
        <v>35</v>
      </c>
      <c r="F739" s="2">
        <v>45352</v>
      </c>
      <c r="G739" t="s">
        <v>1810</v>
      </c>
      <c r="H739" t="s">
        <v>176</v>
      </c>
      <c r="I739" t="s">
        <v>404</v>
      </c>
      <c r="J739" s="5">
        <v>124372.3</v>
      </c>
      <c r="K739" s="5">
        <v>124372.3</v>
      </c>
      <c r="L739" s="5">
        <v>124372.3</v>
      </c>
      <c r="M739" s="5"/>
      <c r="N739"/>
      <c r="O739" s="38"/>
      <c r="P739" s="43"/>
      <c r="Q739" s="64"/>
      <c r="R739" s="8" t="str">
        <f t="shared" si="150"/>
        <v/>
      </c>
      <c r="S739" s="7" t="str">
        <f t="shared" si="151"/>
        <v/>
      </c>
      <c r="T739" s="9"/>
      <c r="U739" s="3" t="str">
        <f t="shared" si="152"/>
        <v/>
      </c>
      <c r="V739" s="3" t="str">
        <f t="shared" si="153"/>
        <v/>
      </c>
      <c r="W739" s="3" t="str">
        <f t="shared" si="154"/>
        <v/>
      </c>
      <c r="X739" s="83" t="str">
        <f t="shared" si="155"/>
        <v/>
      </c>
      <c r="Y739" s="3" t="str">
        <f t="shared" si="156"/>
        <v/>
      </c>
      <c r="Z739" s="3" t="str">
        <f t="shared" si="157"/>
        <v/>
      </c>
      <c r="AA739" s="12" t="str">
        <f t="shared" si="158"/>
        <v/>
      </c>
      <c r="AB739" s="12" t="str">
        <f t="shared" si="159"/>
        <v/>
      </c>
      <c r="AC739" s="12" t="str">
        <f t="shared" si="160"/>
        <v/>
      </c>
      <c r="AD739" t="str">
        <f t="shared" si="161"/>
        <v/>
      </c>
      <c r="AE739" t="str">
        <f t="shared" si="162"/>
        <v/>
      </c>
      <c r="AF739" t="s">
        <v>343</v>
      </c>
    </row>
    <row r="740" spans="1:32" x14ac:dyDescent="0.25">
      <c r="A740" t="s">
        <v>1</v>
      </c>
      <c r="B740" t="s">
        <v>2</v>
      </c>
      <c r="C740" t="s">
        <v>1959</v>
      </c>
      <c r="D740" t="s">
        <v>2011</v>
      </c>
      <c r="E740" t="s">
        <v>35</v>
      </c>
      <c r="F740" s="2">
        <v>45352</v>
      </c>
      <c r="G740" t="s">
        <v>1283</v>
      </c>
      <c r="H740" t="s">
        <v>176</v>
      </c>
      <c r="I740" t="s">
        <v>207</v>
      </c>
      <c r="J740" s="5">
        <v>60568</v>
      </c>
      <c r="K740" s="5">
        <v>60568</v>
      </c>
      <c r="L740" s="5">
        <v>60568</v>
      </c>
      <c r="M740" s="5"/>
      <c r="N740"/>
      <c r="O740" s="38"/>
      <c r="P740" s="43"/>
      <c r="Q740" s="64"/>
      <c r="R740" s="8" t="str">
        <f t="shared" si="150"/>
        <v/>
      </c>
      <c r="S740" s="7" t="str">
        <f t="shared" si="151"/>
        <v/>
      </c>
      <c r="T740" s="9"/>
      <c r="U740" s="3" t="str">
        <f t="shared" si="152"/>
        <v/>
      </c>
      <c r="V740" s="3" t="str">
        <f t="shared" si="153"/>
        <v/>
      </c>
      <c r="W740" s="3" t="str">
        <f t="shared" si="154"/>
        <v/>
      </c>
      <c r="X740" s="83" t="str">
        <f t="shared" si="155"/>
        <v/>
      </c>
      <c r="Y740" s="3" t="str">
        <f t="shared" si="156"/>
        <v/>
      </c>
      <c r="Z740" s="3" t="str">
        <f t="shared" si="157"/>
        <v/>
      </c>
      <c r="AA740" s="12" t="str">
        <f t="shared" si="158"/>
        <v/>
      </c>
      <c r="AB740" s="12" t="str">
        <f t="shared" si="159"/>
        <v/>
      </c>
      <c r="AC740" s="12" t="str">
        <f t="shared" si="160"/>
        <v/>
      </c>
      <c r="AD740" t="str">
        <f t="shared" si="161"/>
        <v/>
      </c>
      <c r="AE740" t="str">
        <f t="shared" si="162"/>
        <v/>
      </c>
      <c r="AF740" t="s">
        <v>343</v>
      </c>
    </row>
    <row r="741" spans="1:32" x14ac:dyDescent="0.25">
      <c r="A741" t="s">
        <v>1</v>
      </c>
      <c r="B741" t="s">
        <v>2</v>
      </c>
      <c r="C741" t="s">
        <v>1959</v>
      </c>
      <c r="D741" t="s">
        <v>2011</v>
      </c>
      <c r="E741" t="s">
        <v>35</v>
      </c>
      <c r="F741" s="2">
        <v>45355</v>
      </c>
      <c r="G741" t="s">
        <v>1348</v>
      </c>
      <c r="H741" t="s">
        <v>176</v>
      </c>
      <c r="I741" t="s">
        <v>207</v>
      </c>
      <c r="J741" s="5">
        <v>34476.300000000003</v>
      </c>
      <c r="K741" s="5">
        <v>34476.300000000003</v>
      </c>
      <c r="L741" s="5">
        <v>34476.300000000003</v>
      </c>
      <c r="M741" s="5"/>
      <c r="N741"/>
      <c r="O741" s="38"/>
      <c r="P741" s="43"/>
      <c r="Q741" s="64"/>
      <c r="R741" s="8" t="str">
        <f t="shared" si="150"/>
        <v/>
      </c>
      <c r="S741" s="7" t="str">
        <f t="shared" si="151"/>
        <v/>
      </c>
      <c r="T741" s="9"/>
      <c r="U741" s="3" t="str">
        <f t="shared" si="152"/>
        <v/>
      </c>
      <c r="V741" s="3" t="str">
        <f t="shared" si="153"/>
        <v/>
      </c>
      <c r="W741" s="3" t="str">
        <f t="shared" si="154"/>
        <v/>
      </c>
      <c r="X741" s="83" t="str">
        <f t="shared" si="155"/>
        <v/>
      </c>
      <c r="Y741" s="3" t="str">
        <f t="shared" si="156"/>
        <v/>
      </c>
      <c r="Z741" s="3" t="str">
        <f t="shared" si="157"/>
        <v/>
      </c>
      <c r="AA741" s="12" t="str">
        <f t="shared" si="158"/>
        <v/>
      </c>
      <c r="AB741" s="12" t="str">
        <f t="shared" si="159"/>
        <v/>
      </c>
      <c r="AC741" s="12" t="str">
        <f t="shared" si="160"/>
        <v/>
      </c>
      <c r="AD741" t="str">
        <f t="shared" si="161"/>
        <v/>
      </c>
      <c r="AE741" t="str">
        <f t="shared" si="162"/>
        <v/>
      </c>
      <c r="AF741" t="s">
        <v>343</v>
      </c>
    </row>
    <row r="742" spans="1:32" x14ac:dyDescent="0.25">
      <c r="A742" t="s">
        <v>1</v>
      </c>
      <c r="B742" t="s">
        <v>2</v>
      </c>
      <c r="C742" t="s">
        <v>1959</v>
      </c>
      <c r="D742" t="s">
        <v>2011</v>
      </c>
      <c r="E742" t="s">
        <v>35</v>
      </c>
      <c r="F742" s="2">
        <v>45355</v>
      </c>
      <c r="G742" t="s">
        <v>1349</v>
      </c>
      <c r="H742" t="s">
        <v>176</v>
      </c>
      <c r="I742" t="s">
        <v>207</v>
      </c>
      <c r="J742" s="5">
        <v>16385</v>
      </c>
      <c r="K742" s="5">
        <v>16385</v>
      </c>
      <c r="L742" s="5">
        <v>16385</v>
      </c>
      <c r="M742" s="5"/>
      <c r="N742"/>
      <c r="O742" s="38"/>
      <c r="P742" s="43"/>
      <c r="Q742" s="64"/>
      <c r="R742" s="8" t="str">
        <f t="shared" si="150"/>
        <v/>
      </c>
      <c r="S742" s="7" t="str">
        <f t="shared" si="151"/>
        <v/>
      </c>
      <c r="T742" s="9"/>
      <c r="U742" s="3" t="str">
        <f t="shared" si="152"/>
        <v/>
      </c>
      <c r="V742" s="3" t="str">
        <f t="shared" si="153"/>
        <v/>
      </c>
      <c r="W742" s="3" t="str">
        <f t="shared" si="154"/>
        <v/>
      </c>
      <c r="X742" s="83" t="str">
        <f t="shared" si="155"/>
        <v/>
      </c>
      <c r="Y742" s="3" t="str">
        <f t="shared" si="156"/>
        <v/>
      </c>
      <c r="Z742" s="3" t="str">
        <f t="shared" si="157"/>
        <v/>
      </c>
      <c r="AA742" s="12" t="str">
        <f t="shared" si="158"/>
        <v/>
      </c>
      <c r="AB742" s="12" t="str">
        <f t="shared" si="159"/>
        <v/>
      </c>
      <c r="AC742" s="12" t="str">
        <f t="shared" si="160"/>
        <v/>
      </c>
      <c r="AD742" t="str">
        <f t="shared" si="161"/>
        <v/>
      </c>
      <c r="AE742" t="str">
        <f t="shared" si="162"/>
        <v/>
      </c>
      <c r="AF742" t="s">
        <v>343</v>
      </c>
    </row>
    <row r="743" spans="1:32" x14ac:dyDescent="0.25">
      <c r="A743" t="s">
        <v>1</v>
      </c>
      <c r="B743" t="s">
        <v>2</v>
      </c>
      <c r="C743" t="s">
        <v>1959</v>
      </c>
      <c r="D743" t="s">
        <v>2011</v>
      </c>
      <c r="E743" t="s">
        <v>35</v>
      </c>
      <c r="F743" s="2">
        <v>45357</v>
      </c>
      <c r="G743" t="s">
        <v>1350</v>
      </c>
      <c r="H743" t="s">
        <v>176</v>
      </c>
      <c r="I743" t="s">
        <v>404</v>
      </c>
      <c r="J743" s="5">
        <v>109384.1</v>
      </c>
      <c r="K743" s="5">
        <v>109384.1</v>
      </c>
      <c r="L743" s="5">
        <v>109384.1</v>
      </c>
      <c r="M743" s="5"/>
      <c r="N743"/>
      <c r="O743" s="38"/>
      <c r="P743" s="43"/>
      <c r="Q743" s="64"/>
      <c r="R743" s="8" t="str">
        <f t="shared" si="150"/>
        <v/>
      </c>
      <c r="S743" s="7" t="str">
        <f t="shared" si="151"/>
        <v/>
      </c>
      <c r="T743" s="9"/>
      <c r="U743" s="3" t="str">
        <f t="shared" si="152"/>
        <v/>
      </c>
      <c r="V743" s="3" t="str">
        <f t="shared" si="153"/>
        <v/>
      </c>
      <c r="W743" s="3" t="str">
        <f t="shared" si="154"/>
        <v/>
      </c>
      <c r="X743" s="83" t="str">
        <f t="shared" si="155"/>
        <v/>
      </c>
      <c r="Y743" s="3" t="str">
        <f t="shared" si="156"/>
        <v/>
      </c>
      <c r="Z743" s="3" t="str">
        <f t="shared" si="157"/>
        <v/>
      </c>
      <c r="AA743" s="12" t="str">
        <f t="shared" si="158"/>
        <v/>
      </c>
      <c r="AB743" s="12" t="str">
        <f t="shared" si="159"/>
        <v/>
      </c>
      <c r="AC743" s="12" t="str">
        <f t="shared" si="160"/>
        <v/>
      </c>
      <c r="AD743" t="str">
        <f t="shared" si="161"/>
        <v/>
      </c>
      <c r="AE743" t="str">
        <f t="shared" si="162"/>
        <v/>
      </c>
      <c r="AF743" t="s">
        <v>343</v>
      </c>
    </row>
    <row r="744" spans="1:32" x14ac:dyDescent="0.25">
      <c r="A744" t="s">
        <v>1</v>
      </c>
      <c r="B744" t="s">
        <v>2</v>
      </c>
      <c r="C744" t="s">
        <v>1959</v>
      </c>
      <c r="D744" t="s">
        <v>2011</v>
      </c>
      <c r="E744" t="s">
        <v>35</v>
      </c>
      <c r="F744" s="2">
        <v>45357</v>
      </c>
      <c r="G744" t="s">
        <v>1351</v>
      </c>
      <c r="H744" t="s">
        <v>176</v>
      </c>
      <c r="I744" t="s">
        <v>404</v>
      </c>
      <c r="J744" s="5">
        <v>4300.8</v>
      </c>
      <c r="K744" s="5">
        <v>4300.8</v>
      </c>
      <c r="L744" s="5">
        <v>4300.8</v>
      </c>
      <c r="M744" s="5"/>
      <c r="N744"/>
      <c r="O744" s="38"/>
      <c r="P744" s="43"/>
      <c r="Q744" s="64"/>
      <c r="R744" s="8" t="str">
        <f t="shared" si="150"/>
        <v/>
      </c>
      <c r="S744" s="7" t="str">
        <f t="shared" si="151"/>
        <v/>
      </c>
      <c r="T744" s="9"/>
      <c r="U744" s="3" t="str">
        <f t="shared" si="152"/>
        <v/>
      </c>
      <c r="V744" s="3" t="str">
        <f t="shared" si="153"/>
        <v/>
      </c>
      <c r="W744" s="3" t="str">
        <f t="shared" si="154"/>
        <v/>
      </c>
      <c r="X744" s="83" t="str">
        <f t="shared" si="155"/>
        <v/>
      </c>
      <c r="Y744" s="3" t="str">
        <f t="shared" si="156"/>
        <v/>
      </c>
      <c r="Z744" s="3" t="str">
        <f t="shared" si="157"/>
        <v/>
      </c>
      <c r="AA744" s="12" t="str">
        <f t="shared" si="158"/>
        <v/>
      </c>
      <c r="AB744" s="12" t="str">
        <f t="shared" si="159"/>
        <v/>
      </c>
      <c r="AC744" s="12" t="str">
        <f t="shared" si="160"/>
        <v/>
      </c>
      <c r="AD744" t="str">
        <f t="shared" si="161"/>
        <v/>
      </c>
      <c r="AE744" t="str">
        <f t="shared" si="162"/>
        <v/>
      </c>
      <c r="AF744" t="s">
        <v>343</v>
      </c>
    </row>
    <row r="745" spans="1:32" x14ac:dyDescent="0.25">
      <c r="A745" t="s">
        <v>1</v>
      </c>
      <c r="B745" t="s">
        <v>2</v>
      </c>
      <c r="C745" t="s">
        <v>1959</v>
      </c>
      <c r="D745" t="s">
        <v>2011</v>
      </c>
      <c r="E745" t="s">
        <v>35</v>
      </c>
      <c r="F745" s="2">
        <v>45358</v>
      </c>
      <c r="G745" t="s">
        <v>1352</v>
      </c>
      <c r="H745" t="s">
        <v>176</v>
      </c>
      <c r="I745" t="s">
        <v>404</v>
      </c>
      <c r="J745" s="5">
        <v>200286.9</v>
      </c>
      <c r="K745" s="5">
        <v>200286.9</v>
      </c>
      <c r="L745" s="5">
        <v>200286.9</v>
      </c>
      <c r="M745" s="5"/>
      <c r="N745"/>
      <c r="O745" s="38"/>
      <c r="P745" s="43"/>
      <c r="Q745" s="64"/>
      <c r="R745" s="8" t="str">
        <f t="shared" si="150"/>
        <v/>
      </c>
      <c r="S745" s="7" t="str">
        <f t="shared" si="151"/>
        <v/>
      </c>
      <c r="T745" s="9"/>
      <c r="U745" s="3" t="str">
        <f t="shared" si="152"/>
        <v/>
      </c>
      <c r="V745" s="3" t="str">
        <f t="shared" si="153"/>
        <v/>
      </c>
      <c r="W745" s="3" t="str">
        <f t="shared" si="154"/>
        <v/>
      </c>
      <c r="X745" s="83" t="str">
        <f t="shared" si="155"/>
        <v/>
      </c>
      <c r="Y745" s="3" t="str">
        <f t="shared" si="156"/>
        <v/>
      </c>
      <c r="Z745" s="3" t="str">
        <f t="shared" si="157"/>
        <v/>
      </c>
      <c r="AA745" s="12" t="str">
        <f t="shared" si="158"/>
        <v/>
      </c>
      <c r="AB745" s="12" t="str">
        <f t="shared" si="159"/>
        <v/>
      </c>
      <c r="AC745" s="12" t="str">
        <f t="shared" si="160"/>
        <v/>
      </c>
      <c r="AD745" t="str">
        <f t="shared" si="161"/>
        <v/>
      </c>
      <c r="AE745" t="str">
        <f t="shared" si="162"/>
        <v/>
      </c>
      <c r="AF745" t="s">
        <v>343</v>
      </c>
    </row>
    <row r="746" spans="1:32" x14ac:dyDescent="0.25">
      <c r="A746" t="s">
        <v>1</v>
      </c>
      <c r="B746" t="s">
        <v>2</v>
      </c>
      <c r="C746" t="s">
        <v>1959</v>
      </c>
      <c r="D746" t="s">
        <v>2011</v>
      </c>
      <c r="E746" t="s">
        <v>35</v>
      </c>
      <c r="F746" s="2">
        <v>45358</v>
      </c>
      <c r="G746" t="s">
        <v>1353</v>
      </c>
      <c r="H746" t="s">
        <v>176</v>
      </c>
      <c r="I746" t="s">
        <v>404</v>
      </c>
      <c r="J746" s="5">
        <v>19501.5</v>
      </c>
      <c r="K746" s="5">
        <v>19501.5</v>
      </c>
      <c r="L746" s="5">
        <v>19501.5</v>
      </c>
      <c r="M746" s="5"/>
      <c r="N746"/>
      <c r="O746" s="38"/>
      <c r="P746" s="43"/>
      <c r="Q746" s="64"/>
      <c r="R746" s="8" t="str">
        <f t="shared" si="150"/>
        <v/>
      </c>
      <c r="S746" s="7" t="str">
        <f t="shared" si="151"/>
        <v/>
      </c>
      <c r="T746" s="9"/>
      <c r="U746" s="3" t="str">
        <f t="shared" si="152"/>
        <v/>
      </c>
      <c r="V746" s="3" t="str">
        <f t="shared" si="153"/>
        <v/>
      </c>
      <c r="W746" s="3" t="str">
        <f t="shared" si="154"/>
        <v/>
      </c>
      <c r="X746" s="83" t="str">
        <f t="shared" si="155"/>
        <v/>
      </c>
      <c r="Y746" s="3" t="str">
        <f t="shared" si="156"/>
        <v/>
      </c>
      <c r="Z746" s="3" t="str">
        <f t="shared" si="157"/>
        <v/>
      </c>
      <c r="AA746" s="12" t="str">
        <f t="shared" si="158"/>
        <v/>
      </c>
      <c r="AB746" s="12" t="str">
        <f t="shared" si="159"/>
        <v/>
      </c>
      <c r="AC746" s="12" t="str">
        <f t="shared" si="160"/>
        <v/>
      </c>
      <c r="AD746" t="str">
        <f t="shared" si="161"/>
        <v/>
      </c>
      <c r="AE746" t="str">
        <f t="shared" si="162"/>
        <v/>
      </c>
      <c r="AF746" t="s">
        <v>343</v>
      </c>
    </row>
    <row r="747" spans="1:32" x14ac:dyDescent="0.25">
      <c r="A747" t="s">
        <v>1</v>
      </c>
      <c r="B747" t="s">
        <v>2</v>
      </c>
      <c r="C747" t="s">
        <v>1959</v>
      </c>
      <c r="D747" t="s">
        <v>2011</v>
      </c>
      <c r="E747" t="s">
        <v>35</v>
      </c>
      <c r="F747" s="2">
        <v>45359</v>
      </c>
      <c r="G747" t="s">
        <v>1354</v>
      </c>
      <c r="H747" t="s">
        <v>176</v>
      </c>
      <c r="I747" t="s">
        <v>207</v>
      </c>
      <c r="J747" s="5">
        <v>29511.1</v>
      </c>
      <c r="K747" s="5">
        <v>29511.1</v>
      </c>
      <c r="L747" s="5">
        <v>29511.1</v>
      </c>
      <c r="M747" s="5"/>
      <c r="N747"/>
      <c r="O747" s="38"/>
      <c r="P747" s="43"/>
      <c r="Q747" s="64"/>
      <c r="R747" s="8" t="str">
        <f t="shared" si="150"/>
        <v/>
      </c>
      <c r="S747" s="7" t="str">
        <f t="shared" si="151"/>
        <v/>
      </c>
      <c r="T747" s="9"/>
      <c r="U747" s="3" t="str">
        <f t="shared" si="152"/>
        <v/>
      </c>
      <c r="V747" s="3" t="str">
        <f t="shared" si="153"/>
        <v/>
      </c>
      <c r="W747" s="3" t="str">
        <f t="shared" si="154"/>
        <v/>
      </c>
      <c r="X747" s="83" t="str">
        <f t="shared" si="155"/>
        <v/>
      </c>
      <c r="Y747" s="3" t="str">
        <f t="shared" si="156"/>
        <v/>
      </c>
      <c r="Z747" s="3" t="str">
        <f t="shared" si="157"/>
        <v/>
      </c>
      <c r="AA747" s="12" t="str">
        <f t="shared" si="158"/>
        <v/>
      </c>
      <c r="AB747" s="12" t="str">
        <f t="shared" si="159"/>
        <v/>
      </c>
      <c r="AC747" s="12" t="str">
        <f t="shared" si="160"/>
        <v/>
      </c>
      <c r="AD747" t="str">
        <f t="shared" si="161"/>
        <v/>
      </c>
      <c r="AE747" t="str">
        <f t="shared" si="162"/>
        <v/>
      </c>
      <c r="AF747" t="s">
        <v>343</v>
      </c>
    </row>
    <row r="748" spans="1:32" x14ac:dyDescent="0.25">
      <c r="A748" t="s">
        <v>1</v>
      </c>
      <c r="B748" t="s">
        <v>2</v>
      </c>
      <c r="C748" t="s">
        <v>1959</v>
      </c>
      <c r="D748" t="s">
        <v>2011</v>
      </c>
      <c r="E748" t="s">
        <v>35</v>
      </c>
      <c r="F748" s="2">
        <v>45359</v>
      </c>
      <c r="G748" t="s">
        <v>1355</v>
      </c>
      <c r="H748" t="s">
        <v>176</v>
      </c>
      <c r="I748" t="s">
        <v>207</v>
      </c>
      <c r="J748" s="5">
        <v>161590</v>
      </c>
      <c r="K748" s="5">
        <v>161590</v>
      </c>
      <c r="L748" s="5">
        <v>161590</v>
      </c>
      <c r="M748" s="5"/>
      <c r="N748"/>
      <c r="O748" s="38"/>
      <c r="P748" s="43"/>
      <c r="Q748" s="64"/>
      <c r="R748" s="8" t="str">
        <f t="shared" si="150"/>
        <v/>
      </c>
      <c r="S748" s="7" t="str">
        <f t="shared" si="151"/>
        <v/>
      </c>
      <c r="T748" s="9"/>
      <c r="U748" s="3" t="str">
        <f t="shared" si="152"/>
        <v/>
      </c>
      <c r="V748" s="3" t="str">
        <f t="shared" si="153"/>
        <v/>
      </c>
      <c r="W748" s="3" t="str">
        <f t="shared" si="154"/>
        <v/>
      </c>
      <c r="X748" s="83" t="str">
        <f t="shared" si="155"/>
        <v/>
      </c>
      <c r="Y748" s="3" t="str">
        <f t="shared" si="156"/>
        <v/>
      </c>
      <c r="Z748" s="3" t="str">
        <f t="shared" si="157"/>
        <v/>
      </c>
      <c r="AA748" s="12" t="str">
        <f t="shared" si="158"/>
        <v/>
      </c>
      <c r="AB748" s="12" t="str">
        <f t="shared" si="159"/>
        <v/>
      </c>
      <c r="AC748" s="12" t="str">
        <f t="shared" si="160"/>
        <v/>
      </c>
      <c r="AD748" t="str">
        <f t="shared" si="161"/>
        <v/>
      </c>
      <c r="AE748" t="str">
        <f t="shared" si="162"/>
        <v/>
      </c>
      <c r="AF748" t="s">
        <v>343</v>
      </c>
    </row>
    <row r="749" spans="1:32" x14ac:dyDescent="0.25">
      <c r="A749" t="s">
        <v>1</v>
      </c>
      <c r="B749" t="s">
        <v>2</v>
      </c>
      <c r="C749" t="s">
        <v>1959</v>
      </c>
      <c r="D749" t="s">
        <v>2011</v>
      </c>
      <c r="E749" t="s">
        <v>35</v>
      </c>
      <c r="F749" s="2">
        <v>45360</v>
      </c>
      <c r="G749" t="s">
        <v>1356</v>
      </c>
      <c r="H749" t="s">
        <v>176</v>
      </c>
      <c r="I749" t="s">
        <v>207</v>
      </c>
      <c r="J749" s="5">
        <v>26307.599999999999</v>
      </c>
      <c r="K749" s="5">
        <v>26307.599999999999</v>
      </c>
      <c r="L749" s="5">
        <v>26307.599999999999</v>
      </c>
      <c r="M749" s="5"/>
      <c r="N749"/>
      <c r="O749" s="38"/>
      <c r="P749" s="43"/>
      <c r="Q749" s="64"/>
      <c r="R749" s="8" t="str">
        <f t="shared" si="150"/>
        <v/>
      </c>
      <c r="S749" s="7" t="str">
        <f t="shared" si="151"/>
        <v/>
      </c>
      <c r="T749" s="9"/>
      <c r="U749" s="3" t="str">
        <f t="shared" si="152"/>
        <v/>
      </c>
      <c r="V749" s="3" t="str">
        <f t="shared" si="153"/>
        <v/>
      </c>
      <c r="W749" s="3" t="str">
        <f t="shared" si="154"/>
        <v/>
      </c>
      <c r="X749" s="83" t="str">
        <f t="shared" si="155"/>
        <v/>
      </c>
      <c r="Y749" s="3" t="str">
        <f t="shared" si="156"/>
        <v/>
      </c>
      <c r="Z749" s="3" t="str">
        <f t="shared" si="157"/>
        <v/>
      </c>
      <c r="AA749" s="12" t="str">
        <f t="shared" si="158"/>
        <v/>
      </c>
      <c r="AB749" s="12" t="str">
        <f t="shared" si="159"/>
        <v/>
      </c>
      <c r="AC749" s="12" t="str">
        <f t="shared" si="160"/>
        <v/>
      </c>
      <c r="AD749" t="str">
        <f t="shared" si="161"/>
        <v/>
      </c>
      <c r="AE749" t="str">
        <f t="shared" si="162"/>
        <v/>
      </c>
      <c r="AF749" t="s">
        <v>343</v>
      </c>
    </row>
    <row r="750" spans="1:32" x14ac:dyDescent="0.25">
      <c r="A750" t="s">
        <v>1</v>
      </c>
      <c r="B750" t="s">
        <v>2</v>
      </c>
      <c r="C750" t="s">
        <v>1959</v>
      </c>
      <c r="D750" t="s">
        <v>2011</v>
      </c>
      <c r="E750" t="s">
        <v>35</v>
      </c>
      <c r="F750" s="2">
        <v>45362</v>
      </c>
      <c r="G750" t="s">
        <v>1416</v>
      </c>
      <c r="H750" t="s">
        <v>176</v>
      </c>
      <c r="I750" t="s">
        <v>207</v>
      </c>
      <c r="J750" s="5">
        <v>38081</v>
      </c>
      <c r="K750" s="5">
        <v>38081</v>
      </c>
      <c r="L750" s="5">
        <v>38081</v>
      </c>
      <c r="M750" s="5"/>
      <c r="N750"/>
      <c r="O750" s="38"/>
      <c r="P750" s="43"/>
      <c r="Q750" s="64"/>
      <c r="R750" s="8" t="str">
        <f t="shared" si="150"/>
        <v/>
      </c>
      <c r="S750" s="7" t="str">
        <f t="shared" si="151"/>
        <v/>
      </c>
      <c r="T750" s="9"/>
      <c r="U750" s="3" t="str">
        <f t="shared" si="152"/>
        <v/>
      </c>
      <c r="V750" s="3" t="str">
        <f t="shared" si="153"/>
        <v/>
      </c>
      <c r="W750" s="3" t="str">
        <f t="shared" si="154"/>
        <v/>
      </c>
      <c r="X750" s="83" t="str">
        <f t="shared" si="155"/>
        <v/>
      </c>
      <c r="Y750" s="3" t="str">
        <f t="shared" si="156"/>
        <v/>
      </c>
      <c r="Z750" s="3" t="str">
        <f t="shared" si="157"/>
        <v/>
      </c>
      <c r="AA750" s="12" t="str">
        <f t="shared" si="158"/>
        <v/>
      </c>
      <c r="AB750" s="12" t="str">
        <f t="shared" si="159"/>
        <v/>
      </c>
      <c r="AC750" s="12" t="str">
        <f t="shared" si="160"/>
        <v/>
      </c>
      <c r="AD750" t="str">
        <f t="shared" si="161"/>
        <v/>
      </c>
      <c r="AE750" t="str">
        <f t="shared" si="162"/>
        <v/>
      </c>
      <c r="AF750" t="s">
        <v>343</v>
      </c>
    </row>
    <row r="751" spans="1:32" x14ac:dyDescent="0.25">
      <c r="A751" t="s">
        <v>1</v>
      </c>
      <c r="B751" t="s">
        <v>2</v>
      </c>
      <c r="C751" t="s">
        <v>1959</v>
      </c>
      <c r="D751" t="s">
        <v>2011</v>
      </c>
      <c r="E751" t="s">
        <v>35</v>
      </c>
      <c r="F751" s="2">
        <v>45364</v>
      </c>
      <c r="G751" t="s">
        <v>1417</v>
      </c>
      <c r="H751" t="s">
        <v>176</v>
      </c>
      <c r="I751" t="s">
        <v>404</v>
      </c>
      <c r="J751" s="5">
        <v>17209.900000000001</v>
      </c>
      <c r="K751" s="5">
        <v>17209.900000000001</v>
      </c>
      <c r="L751" s="5">
        <v>17209.900000000001</v>
      </c>
      <c r="M751" s="5"/>
      <c r="N751"/>
      <c r="O751" s="38"/>
      <c r="P751" s="43"/>
      <c r="Q751" s="64"/>
      <c r="R751" s="8" t="str">
        <f t="shared" si="150"/>
        <v/>
      </c>
      <c r="S751" s="7" t="str">
        <f t="shared" si="151"/>
        <v/>
      </c>
      <c r="T751" s="9"/>
      <c r="U751" s="3" t="str">
        <f t="shared" si="152"/>
        <v/>
      </c>
      <c r="V751" s="3" t="str">
        <f t="shared" si="153"/>
        <v/>
      </c>
      <c r="W751" s="3" t="str">
        <f t="shared" si="154"/>
        <v/>
      </c>
      <c r="X751" s="83" t="str">
        <f t="shared" si="155"/>
        <v/>
      </c>
      <c r="Y751" s="3" t="str">
        <f t="shared" si="156"/>
        <v/>
      </c>
      <c r="Z751" s="3" t="str">
        <f t="shared" si="157"/>
        <v/>
      </c>
      <c r="AA751" s="12" t="str">
        <f t="shared" si="158"/>
        <v/>
      </c>
      <c r="AB751" s="12" t="str">
        <f t="shared" si="159"/>
        <v/>
      </c>
      <c r="AC751" s="12" t="str">
        <f t="shared" si="160"/>
        <v/>
      </c>
      <c r="AD751" t="str">
        <f t="shared" si="161"/>
        <v/>
      </c>
      <c r="AE751" t="str">
        <f t="shared" si="162"/>
        <v/>
      </c>
      <c r="AF751" t="s">
        <v>343</v>
      </c>
    </row>
    <row r="752" spans="1:32" x14ac:dyDescent="0.25">
      <c r="A752" t="s">
        <v>1</v>
      </c>
      <c r="B752" t="s">
        <v>2</v>
      </c>
      <c r="C752" t="s">
        <v>1959</v>
      </c>
      <c r="D752" t="s">
        <v>2011</v>
      </c>
      <c r="E752" t="s">
        <v>35</v>
      </c>
      <c r="F752" s="2">
        <v>45364</v>
      </c>
      <c r="G752" t="s">
        <v>1418</v>
      </c>
      <c r="H752" t="s">
        <v>176</v>
      </c>
      <c r="I752" t="s">
        <v>404</v>
      </c>
      <c r="J752" s="5">
        <v>124894.39999999999</v>
      </c>
      <c r="K752" s="5">
        <v>124894.39999999999</v>
      </c>
      <c r="L752" s="5">
        <v>124894.39999999999</v>
      </c>
      <c r="M752" s="5"/>
      <c r="N752"/>
      <c r="O752" s="38"/>
      <c r="P752" s="43"/>
      <c r="Q752" s="64"/>
      <c r="R752" s="8" t="str">
        <f t="shared" si="150"/>
        <v/>
      </c>
      <c r="S752" s="7" t="str">
        <f t="shared" si="151"/>
        <v/>
      </c>
      <c r="T752" s="9"/>
      <c r="U752" s="3" t="str">
        <f t="shared" si="152"/>
        <v/>
      </c>
      <c r="V752" s="3" t="str">
        <f t="shared" si="153"/>
        <v/>
      </c>
      <c r="W752" s="3" t="str">
        <f t="shared" si="154"/>
        <v/>
      </c>
      <c r="X752" s="83" t="str">
        <f t="shared" si="155"/>
        <v/>
      </c>
      <c r="Y752" s="3" t="str">
        <f t="shared" si="156"/>
        <v/>
      </c>
      <c r="Z752" s="3" t="str">
        <f t="shared" si="157"/>
        <v/>
      </c>
      <c r="AA752" s="12" t="str">
        <f t="shared" si="158"/>
        <v/>
      </c>
      <c r="AB752" s="12" t="str">
        <f t="shared" si="159"/>
        <v/>
      </c>
      <c r="AC752" s="12" t="str">
        <f t="shared" si="160"/>
        <v/>
      </c>
      <c r="AD752" t="str">
        <f t="shared" si="161"/>
        <v/>
      </c>
      <c r="AE752" t="str">
        <f t="shared" si="162"/>
        <v/>
      </c>
      <c r="AF752" t="s">
        <v>343</v>
      </c>
    </row>
    <row r="753" spans="1:32" x14ac:dyDescent="0.25">
      <c r="A753" t="s">
        <v>1</v>
      </c>
      <c r="B753" t="s">
        <v>2</v>
      </c>
      <c r="C753" t="s">
        <v>1959</v>
      </c>
      <c r="D753" t="s">
        <v>2011</v>
      </c>
      <c r="E753" t="s">
        <v>35</v>
      </c>
      <c r="F753" s="2">
        <v>45364</v>
      </c>
      <c r="G753" t="s">
        <v>1419</v>
      </c>
      <c r="H753" t="s">
        <v>176</v>
      </c>
      <c r="I753" t="s">
        <v>404</v>
      </c>
      <c r="J753" s="5">
        <v>115719</v>
      </c>
      <c r="K753" s="5">
        <v>115719</v>
      </c>
      <c r="L753" s="5">
        <v>115719</v>
      </c>
      <c r="M753" s="5"/>
      <c r="N753"/>
      <c r="O753" s="38"/>
      <c r="P753" s="43"/>
      <c r="Q753" s="64"/>
      <c r="R753" s="8" t="str">
        <f t="shared" si="150"/>
        <v/>
      </c>
      <c r="S753" s="7" t="str">
        <f t="shared" si="151"/>
        <v/>
      </c>
      <c r="T753" s="9"/>
      <c r="U753" s="3" t="str">
        <f t="shared" si="152"/>
        <v/>
      </c>
      <c r="V753" s="3" t="str">
        <f t="shared" si="153"/>
        <v/>
      </c>
      <c r="W753" s="3" t="str">
        <f t="shared" si="154"/>
        <v/>
      </c>
      <c r="X753" s="83" t="str">
        <f t="shared" si="155"/>
        <v/>
      </c>
      <c r="Y753" s="3" t="str">
        <f t="shared" si="156"/>
        <v/>
      </c>
      <c r="Z753" s="3" t="str">
        <f t="shared" si="157"/>
        <v/>
      </c>
      <c r="AA753" s="12" t="str">
        <f t="shared" si="158"/>
        <v/>
      </c>
      <c r="AB753" s="12" t="str">
        <f t="shared" si="159"/>
        <v/>
      </c>
      <c r="AC753" s="12" t="str">
        <f t="shared" si="160"/>
        <v/>
      </c>
      <c r="AD753" t="str">
        <f t="shared" si="161"/>
        <v/>
      </c>
      <c r="AE753" t="str">
        <f t="shared" si="162"/>
        <v/>
      </c>
      <c r="AF753" t="s">
        <v>343</v>
      </c>
    </row>
    <row r="754" spans="1:32" x14ac:dyDescent="0.25">
      <c r="A754" t="s">
        <v>1</v>
      </c>
      <c r="B754" t="s">
        <v>2</v>
      </c>
      <c r="C754" t="s">
        <v>1959</v>
      </c>
      <c r="D754" t="s">
        <v>2011</v>
      </c>
      <c r="E754" t="s">
        <v>35</v>
      </c>
      <c r="F754" s="2">
        <v>45364</v>
      </c>
      <c r="G754" t="s">
        <v>1420</v>
      </c>
      <c r="H754" t="s">
        <v>176</v>
      </c>
      <c r="I754" t="s">
        <v>404</v>
      </c>
      <c r="J754" s="5">
        <v>170764.6</v>
      </c>
      <c r="K754" s="5">
        <v>170764.6</v>
      </c>
      <c r="L754" s="5">
        <v>170764.6</v>
      </c>
      <c r="M754" s="5"/>
      <c r="N754"/>
      <c r="O754" s="38"/>
      <c r="P754" s="43"/>
      <c r="Q754" s="64"/>
      <c r="R754" s="8" t="str">
        <f t="shared" si="150"/>
        <v/>
      </c>
      <c r="S754" s="7" t="str">
        <f t="shared" si="151"/>
        <v/>
      </c>
      <c r="T754" s="9"/>
      <c r="U754" s="3" t="str">
        <f t="shared" si="152"/>
        <v/>
      </c>
      <c r="V754" s="3" t="str">
        <f t="shared" si="153"/>
        <v/>
      </c>
      <c r="W754" s="3" t="str">
        <f t="shared" si="154"/>
        <v/>
      </c>
      <c r="X754" s="83" t="str">
        <f t="shared" si="155"/>
        <v/>
      </c>
      <c r="Y754" s="3" t="str">
        <f t="shared" si="156"/>
        <v/>
      </c>
      <c r="Z754" s="3" t="str">
        <f t="shared" si="157"/>
        <v/>
      </c>
      <c r="AA754" s="12" t="str">
        <f t="shared" si="158"/>
        <v/>
      </c>
      <c r="AB754" s="12" t="str">
        <f t="shared" si="159"/>
        <v/>
      </c>
      <c r="AC754" s="12" t="str">
        <f t="shared" si="160"/>
        <v/>
      </c>
      <c r="AD754" t="str">
        <f t="shared" si="161"/>
        <v/>
      </c>
      <c r="AE754" t="str">
        <f t="shared" si="162"/>
        <v/>
      </c>
      <c r="AF754" t="s">
        <v>343</v>
      </c>
    </row>
    <row r="755" spans="1:32" x14ac:dyDescent="0.25">
      <c r="A755" t="s">
        <v>1</v>
      </c>
      <c r="B755" t="s">
        <v>2</v>
      </c>
      <c r="C755" t="s">
        <v>1959</v>
      </c>
      <c r="D755" t="s">
        <v>2011</v>
      </c>
      <c r="E755" t="s">
        <v>35</v>
      </c>
      <c r="F755" s="2">
        <v>45364</v>
      </c>
      <c r="G755" t="s">
        <v>1421</v>
      </c>
      <c r="H755" t="s">
        <v>176</v>
      </c>
      <c r="I755" t="s">
        <v>404</v>
      </c>
      <c r="J755" s="5">
        <v>30624.1</v>
      </c>
      <c r="K755" s="5">
        <v>30624.1</v>
      </c>
      <c r="L755" s="5">
        <v>30624.1</v>
      </c>
      <c r="M755" s="5"/>
      <c r="N755"/>
      <c r="O755" s="38"/>
      <c r="P755" s="43"/>
      <c r="Q755" s="64"/>
      <c r="R755" s="8" t="str">
        <f t="shared" si="150"/>
        <v/>
      </c>
      <c r="S755" s="7" t="str">
        <f t="shared" si="151"/>
        <v/>
      </c>
      <c r="T755" s="9"/>
      <c r="U755" s="3" t="str">
        <f t="shared" si="152"/>
        <v/>
      </c>
      <c r="V755" s="3" t="str">
        <f t="shared" si="153"/>
        <v/>
      </c>
      <c r="W755" s="3" t="str">
        <f t="shared" si="154"/>
        <v/>
      </c>
      <c r="X755" s="83" t="str">
        <f t="shared" si="155"/>
        <v/>
      </c>
      <c r="Y755" s="3" t="str">
        <f t="shared" si="156"/>
        <v/>
      </c>
      <c r="Z755" s="3" t="str">
        <f t="shared" si="157"/>
        <v/>
      </c>
      <c r="AA755" s="12" t="str">
        <f t="shared" si="158"/>
        <v/>
      </c>
      <c r="AB755" s="12" t="str">
        <f t="shared" si="159"/>
        <v/>
      </c>
      <c r="AC755" s="12" t="str">
        <f t="shared" si="160"/>
        <v/>
      </c>
      <c r="AD755" t="str">
        <f t="shared" si="161"/>
        <v/>
      </c>
      <c r="AE755" t="str">
        <f t="shared" si="162"/>
        <v/>
      </c>
      <c r="AF755" t="s">
        <v>343</v>
      </c>
    </row>
    <row r="756" spans="1:32" x14ac:dyDescent="0.25">
      <c r="A756" t="s">
        <v>1</v>
      </c>
      <c r="B756" t="s">
        <v>2</v>
      </c>
      <c r="C756" t="s">
        <v>1959</v>
      </c>
      <c r="D756" t="s">
        <v>2011</v>
      </c>
      <c r="E756" t="s">
        <v>35</v>
      </c>
      <c r="F756" s="2">
        <v>45364</v>
      </c>
      <c r="G756" t="s">
        <v>1422</v>
      </c>
      <c r="H756" t="s">
        <v>176</v>
      </c>
      <c r="I756" t="s">
        <v>207</v>
      </c>
      <c r="J756" s="5">
        <v>38081</v>
      </c>
      <c r="K756" s="5">
        <v>38081</v>
      </c>
      <c r="L756" s="5">
        <v>38081</v>
      </c>
      <c r="M756" s="5"/>
      <c r="N756"/>
      <c r="O756" s="38"/>
      <c r="P756" s="43"/>
      <c r="Q756" s="64"/>
      <c r="R756" s="8" t="str">
        <f t="shared" si="150"/>
        <v/>
      </c>
      <c r="S756" s="7" t="str">
        <f t="shared" si="151"/>
        <v/>
      </c>
      <c r="T756" s="9"/>
      <c r="U756" s="3" t="str">
        <f t="shared" si="152"/>
        <v/>
      </c>
      <c r="V756" s="3" t="str">
        <f t="shared" si="153"/>
        <v/>
      </c>
      <c r="W756" s="3" t="str">
        <f t="shared" si="154"/>
        <v/>
      </c>
      <c r="X756" s="83" t="str">
        <f t="shared" si="155"/>
        <v/>
      </c>
      <c r="Y756" s="3" t="str">
        <f t="shared" si="156"/>
        <v/>
      </c>
      <c r="Z756" s="3" t="str">
        <f t="shared" si="157"/>
        <v/>
      </c>
      <c r="AA756" s="12" t="str">
        <f t="shared" si="158"/>
        <v/>
      </c>
      <c r="AB756" s="12" t="str">
        <f t="shared" si="159"/>
        <v/>
      </c>
      <c r="AC756" s="12" t="str">
        <f t="shared" si="160"/>
        <v/>
      </c>
      <c r="AD756" t="str">
        <f t="shared" si="161"/>
        <v/>
      </c>
      <c r="AE756" t="str">
        <f t="shared" si="162"/>
        <v/>
      </c>
      <c r="AF756" t="s">
        <v>343</v>
      </c>
    </row>
    <row r="757" spans="1:32" x14ac:dyDescent="0.25">
      <c r="A757" t="s">
        <v>1</v>
      </c>
      <c r="B757" t="s">
        <v>2</v>
      </c>
      <c r="C757" t="s">
        <v>1959</v>
      </c>
      <c r="D757" t="s">
        <v>2011</v>
      </c>
      <c r="E757" t="s">
        <v>35</v>
      </c>
      <c r="F757" s="2">
        <v>45364</v>
      </c>
      <c r="G757" t="s">
        <v>1423</v>
      </c>
      <c r="H757" t="s">
        <v>176</v>
      </c>
      <c r="I757" t="s">
        <v>207</v>
      </c>
      <c r="J757" s="5">
        <v>50285</v>
      </c>
      <c r="K757" s="5">
        <v>50285</v>
      </c>
      <c r="L757" s="5">
        <v>50285</v>
      </c>
      <c r="M757" s="5"/>
      <c r="N757"/>
      <c r="O757" s="38"/>
      <c r="P757" s="43"/>
      <c r="Q757" s="64"/>
      <c r="R757" s="8" t="str">
        <f t="shared" si="150"/>
        <v/>
      </c>
      <c r="S757" s="7" t="str">
        <f t="shared" si="151"/>
        <v/>
      </c>
      <c r="T757" s="9"/>
      <c r="U757" s="3" t="str">
        <f t="shared" si="152"/>
        <v/>
      </c>
      <c r="V757" s="3" t="str">
        <f t="shared" si="153"/>
        <v/>
      </c>
      <c r="W757" s="3" t="str">
        <f t="shared" si="154"/>
        <v/>
      </c>
      <c r="X757" s="83" t="str">
        <f t="shared" si="155"/>
        <v/>
      </c>
      <c r="Y757" s="3" t="str">
        <f t="shared" si="156"/>
        <v/>
      </c>
      <c r="Z757" s="3" t="str">
        <f t="shared" si="157"/>
        <v/>
      </c>
      <c r="AA757" s="12" t="str">
        <f t="shared" si="158"/>
        <v/>
      </c>
      <c r="AB757" s="12" t="str">
        <f t="shared" si="159"/>
        <v/>
      </c>
      <c r="AC757" s="12" t="str">
        <f t="shared" si="160"/>
        <v/>
      </c>
      <c r="AD757" t="str">
        <f t="shared" si="161"/>
        <v/>
      </c>
      <c r="AE757" t="str">
        <f t="shared" si="162"/>
        <v/>
      </c>
      <c r="AF757" t="s">
        <v>343</v>
      </c>
    </row>
    <row r="758" spans="1:32" x14ac:dyDescent="0.25">
      <c r="A758" t="s">
        <v>1</v>
      </c>
      <c r="B758" t="s">
        <v>2</v>
      </c>
      <c r="C758" t="s">
        <v>1959</v>
      </c>
      <c r="D758" t="s">
        <v>2011</v>
      </c>
      <c r="E758" t="s">
        <v>35</v>
      </c>
      <c r="F758" s="2">
        <v>45365</v>
      </c>
      <c r="G758" t="s">
        <v>1424</v>
      </c>
      <c r="H758" t="s">
        <v>176</v>
      </c>
      <c r="I758" t="s">
        <v>404</v>
      </c>
      <c r="J758" s="5">
        <v>154794.4</v>
      </c>
      <c r="K758" s="5">
        <v>154794.4</v>
      </c>
      <c r="L758" s="5">
        <v>154794.4</v>
      </c>
      <c r="M758" s="5"/>
      <c r="N758"/>
      <c r="O758" s="38"/>
      <c r="P758" s="43"/>
      <c r="Q758" s="64"/>
      <c r="R758" s="8" t="str">
        <f t="shared" si="150"/>
        <v/>
      </c>
      <c r="S758" s="7" t="str">
        <f t="shared" si="151"/>
        <v/>
      </c>
      <c r="T758" s="9"/>
      <c r="U758" s="3" t="str">
        <f t="shared" si="152"/>
        <v/>
      </c>
      <c r="V758" s="3" t="str">
        <f t="shared" si="153"/>
        <v/>
      </c>
      <c r="W758" s="3" t="str">
        <f t="shared" si="154"/>
        <v/>
      </c>
      <c r="X758" s="83" t="str">
        <f t="shared" si="155"/>
        <v/>
      </c>
      <c r="Y758" s="3" t="str">
        <f t="shared" si="156"/>
        <v/>
      </c>
      <c r="Z758" s="3" t="str">
        <f t="shared" si="157"/>
        <v/>
      </c>
      <c r="AA758" s="12" t="str">
        <f t="shared" si="158"/>
        <v/>
      </c>
      <c r="AB758" s="12" t="str">
        <f t="shared" si="159"/>
        <v/>
      </c>
      <c r="AC758" s="12" t="str">
        <f t="shared" si="160"/>
        <v/>
      </c>
      <c r="AD758" t="str">
        <f t="shared" si="161"/>
        <v/>
      </c>
      <c r="AE758" t="str">
        <f t="shared" si="162"/>
        <v/>
      </c>
      <c r="AF758" t="s">
        <v>343</v>
      </c>
    </row>
    <row r="759" spans="1:32" x14ac:dyDescent="0.25">
      <c r="A759" t="s">
        <v>1</v>
      </c>
      <c r="B759" t="s">
        <v>2</v>
      </c>
      <c r="C759" t="s">
        <v>1959</v>
      </c>
      <c r="D759" t="s">
        <v>2011</v>
      </c>
      <c r="E759" t="s">
        <v>35</v>
      </c>
      <c r="F759" s="2">
        <v>45365</v>
      </c>
      <c r="G759" t="s">
        <v>1425</v>
      </c>
      <c r="H759" t="s">
        <v>176</v>
      </c>
      <c r="I759" t="s">
        <v>404</v>
      </c>
      <c r="J759" s="5">
        <v>77756.5</v>
      </c>
      <c r="K759" s="5">
        <v>77756.5</v>
      </c>
      <c r="L759" s="5">
        <v>77756.5</v>
      </c>
      <c r="M759" s="5"/>
      <c r="N759"/>
      <c r="O759" s="38"/>
      <c r="P759" s="43"/>
      <c r="Q759" s="64"/>
      <c r="R759" s="8" t="str">
        <f t="shared" si="150"/>
        <v/>
      </c>
      <c r="S759" s="7" t="str">
        <f t="shared" si="151"/>
        <v/>
      </c>
      <c r="T759" s="9"/>
      <c r="U759" s="3" t="str">
        <f t="shared" si="152"/>
        <v/>
      </c>
      <c r="V759" s="3" t="str">
        <f t="shared" si="153"/>
        <v/>
      </c>
      <c r="W759" s="3" t="str">
        <f t="shared" si="154"/>
        <v/>
      </c>
      <c r="X759" s="83" t="str">
        <f t="shared" si="155"/>
        <v/>
      </c>
      <c r="Y759" s="3" t="str">
        <f t="shared" si="156"/>
        <v/>
      </c>
      <c r="Z759" s="3" t="str">
        <f t="shared" si="157"/>
        <v/>
      </c>
      <c r="AA759" s="12" t="str">
        <f t="shared" si="158"/>
        <v/>
      </c>
      <c r="AB759" s="12" t="str">
        <f t="shared" si="159"/>
        <v/>
      </c>
      <c r="AC759" s="12" t="str">
        <f t="shared" si="160"/>
        <v/>
      </c>
      <c r="AD759" t="str">
        <f t="shared" si="161"/>
        <v/>
      </c>
      <c r="AE759" t="str">
        <f t="shared" si="162"/>
        <v/>
      </c>
      <c r="AF759" t="s">
        <v>343</v>
      </c>
    </row>
    <row r="760" spans="1:32" x14ac:dyDescent="0.25">
      <c r="A760" t="s">
        <v>1</v>
      </c>
      <c r="B760" t="s">
        <v>2</v>
      </c>
      <c r="C760" t="s">
        <v>1959</v>
      </c>
      <c r="D760" t="s">
        <v>2011</v>
      </c>
      <c r="E760" t="s">
        <v>35</v>
      </c>
      <c r="F760" s="2">
        <v>45365</v>
      </c>
      <c r="G760" t="s">
        <v>1426</v>
      </c>
      <c r="H760" t="s">
        <v>176</v>
      </c>
      <c r="I760" t="s">
        <v>1427</v>
      </c>
      <c r="J760" s="5">
        <v>16950</v>
      </c>
      <c r="K760" s="5">
        <v>16950</v>
      </c>
      <c r="L760" s="5">
        <v>16950</v>
      </c>
      <c r="M760" s="5"/>
      <c r="N760"/>
      <c r="O760" s="38"/>
      <c r="P760" s="43"/>
      <c r="Q760" s="64"/>
      <c r="R760" s="8" t="str">
        <f t="shared" si="150"/>
        <v/>
      </c>
      <c r="S760" s="7" t="str">
        <f t="shared" si="151"/>
        <v/>
      </c>
      <c r="T760" s="9"/>
      <c r="U760" s="3" t="str">
        <f t="shared" si="152"/>
        <v/>
      </c>
      <c r="V760" s="3" t="str">
        <f t="shared" si="153"/>
        <v/>
      </c>
      <c r="W760" s="3" t="str">
        <f t="shared" si="154"/>
        <v/>
      </c>
      <c r="X760" s="83" t="str">
        <f t="shared" si="155"/>
        <v/>
      </c>
      <c r="Y760" s="3" t="str">
        <f t="shared" si="156"/>
        <v/>
      </c>
      <c r="Z760" s="3" t="str">
        <f t="shared" si="157"/>
        <v/>
      </c>
      <c r="AA760" s="12" t="str">
        <f t="shared" si="158"/>
        <v/>
      </c>
      <c r="AB760" s="12" t="str">
        <f t="shared" si="159"/>
        <v/>
      </c>
      <c r="AC760" s="12" t="str">
        <f t="shared" si="160"/>
        <v/>
      </c>
      <c r="AD760" t="str">
        <f t="shared" si="161"/>
        <v/>
      </c>
      <c r="AE760" t="str">
        <f t="shared" si="162"/>
        <v/>
      </c>
      <c r="AF760" t="s">
        <v>343</v>
      </c>
    </row>
    <row r="761" spans="1:32" x14ac:dyDescent="0.25">
      <c r="A761" t="s">
        <v>1</v>
      </c>
      <c r="B761" t="s">
        <v>2</v>
      </c>
      <c r="C761" t="s">
        <v>1959</v>
      </c>
      <c r="D761" t="s">
        <v>2011</v>
      </c>
      <c r="E761" t="s">
        <v>35</v>
      </c>
      <c r="F761" s="2">
        <v>45365</v>
      </c>
      <c r="G761" t="s">
        <v>1428</v>
      </c>
      <c r="H761" t="s">
        <v>176</v>
      </c>
      <c r="I761" t="s">
        <v>1429</v>
      </c>
      <c r="J761" s="5">
        <v>143284</v>
      </c>
      <c r="K761" s="5">
        <v>143284</v>
      </c>
      <c r="L761" s="5">
        <v>143284</v>
      </c>
      <c r="M761" s="5"/>
      <c r="N761"/>
      <c r="O761" s="38"/>
      <c r="P761" s="43"/>
      <c r="Q761" s="64"/>
      <c r="R761" s="8" t="str">
        <f t="shared" si="150"/>
        <v/>
      </c>
      <c r="S761" s="7" t="str">
        <f t="shared" si="151"/>
        <v/>
      </c>
      <c r="T761" s="9"/>
      <c r="U761" s="3" t="str">
        <f t="shared" si="152"/>
        <v/>
      </c>
      <c r="V761" s="3" t="str">
        <f t="shared" si="153"/>
        <v/>
      </c>
      <c r="W761" s="3" t="str">
        <f t="shared" si="154"/>
        <v/>
      </c>
      <c r="X761" s="83" t="str">
        <f t="shared" si="155"/>
        <v/>
      </c>
      <c r="Y761" s="3" t="str">
        <f t="shared" si="156"/>
        <v/>
      </c>
      <c r="Z761" s="3" t="str">
        <f t="shared" si="157"/>
        <v/>
      </c>
      <c r="AA761" s="12" t="str">
        <f t="shared" si="158"/>
        <v/>
      </c>
      <c r="AB761" s="12" t="str">
        <f t="shared" si="159"/>
        <v/>
      </c>
      <c r="AC761" s="12" t="str">
        <f t="shared" si="160"/>
        <v/>
      </c>
      <c r="AD761" t="str">
        <f t="shared" si="161"/>
        <v/>
      </c>
      <c r="AE761" t="str">
        <f t="shared" si="162"/>
        <v/>
      </c>
      <c r="AF761" t="s">
        <v>343</v>
      </c>
    </row>
    <row r="762" spans="1:32" x14ac:dyDescent="0.25">
      <c r="A762" t="s">
        <v>1</v>
      </c>
      <c r="B762" t="s">
        <v>2</v>
      </c>
      <c r="C762" t="s">
        <v>1959</v>
      </c>
      <c r="D762" t="s">
        <v>2011</v>
      </c>
      <c r="E762" t="s">
        <v>35</v>
      </c>
      <c r="F762" s="2">
        <v>45365</v>
      </c>
      <c r="G762" t="s">
        <v>1430</v>
      </c>
      <c r="H762" t="s">
        <v>176</v>
      </c>
      <c r="I762" t="s">
        <v>1429</v>
      </c>
      <c r="J762" s="5">
        <v>5005.8999999999996</v>
      </c>
      <c r="K762" s="5">
        <v>5005.8999999999996</v>
      </c>
      <c r="L762" s="5">
        <v>5005.8999999999996</v>
      </c>
      <c r="M762" s="5"/>
      <c r="N762"/>
      <c r="O762" s="38"/>
      <c r="P762" s="43"/>
      <c r="Q762" s="64"/>
      <c r="R762" s="8" t="str">
        <f t="shared" si="150"/>
        <v/>
      </c>
      <c r="S762" s="7" t="str">
        <f t="shared" si="151"/>
        <v/>
      </c>
      <c r="T762" s="9"/>
      <c r="U762" s="3" t="str">
        <f t="shared" si="152"/>
        <v/>
      </c>
      <c r="V762" s="3" t="str">
        <f t="shared" si="153"/>
        <v/>
      </c>
      <c r="W762" s="3" t="str">
        <f t="shared" si="154"/>
        <v/>
      </c>
      <c r="X762" s="83" t="str">
        <f t="shared" si="155"/>
        <v/>
      </c>
      <c r="Y762" s="3" t="str">
        <f t="shared" si="156"/>
        <v/>
      </c>
      <c r="Z762" s="3" t="str">
        <f t="shared" si="157"/>
        <v/>
      </c>
      <c r="AA762" s="12" t="str">
        <f t="shared" si="158"/>
        <v/>
      </c>
      <c r="AB762" s="12" t="str">
        <f t="shared" si="159"/>
        <v/>
      </c>
      <c r="AC762" s="12" t="str">
        <f t="shared" si="160"/>
        <v/>
      </c>
      <c r="AD762" t="str">
        <f t="shared" si="161"/>
        <v/>
      </c>
      <c r="AE762" t="str">
        <f t="shared" si="162"/>
        <v/>
      </c>
      <c r="AF762" t="s">
        <v>343</v>
      </c>
    </row>
    <row r="763" spans="1:32" x14ac:dyDescent="0.25">
      <c r="A763" t="s">
        <v>1</v>
      </c>
      <c r="B763" t="s">
        <v>2</v>
      </c>
      <c r="C763" t="s">
        <v>1959</v>
      </c>
      <c r="D763" t="s">
        <v>2011</v>
      </c>
      <c r="E763" t="s">
        <v>35</v>
      </c>
      <c r="F763" s="2">
        <v>45366</v>
      </c>
      <c r="G763" t="s">
        <v>1431</v>
      </c>
      <c r="H763" t="s">
        <v>176</v>
      </c>
      <c r="I763" t="s">
        <v>1429</v>
      </c>
      <c r="J763" s="5">
        <v>52296.4</v>
      </c>
      <c r="K763" s="5">
        <v>52296.4</v>
      </c>
      <c r="L763" s="5">
        <v>52296.4</v>
      </c>
      <c r="M763" s="5"/>
      <c r="N763"/>
      <c r="O763" s="38"/>
      <c r="P763" s="43"/>
      <c r="Q763" s="64"/>
      <c r="R763" s="8" t="str">
        <f t="shared" si="150"/>
        <v/>
      </c>
      <c r="S763" s="7" t="str">
        <f t="shared" si="151"/>
        <v/>
      </c>
      <c r="T763" s="9"/>
      <c r="U763" s="3" t="str">
        <f t="shared" si="152"/>
        <v/>
      </c>
      <c r="V763" s="3" t="str">
        <f t="shared" si="153"/>
        <v/>
      </c>
      <c r="W763" s="3" t="str">
        <f t="shared" si="154"/>
        <v/>
      </c>
      <c r="X763" s="83" t="str">
        <f t="shared" si="155"/>
        <v/>
      </c>
      <c r="Y763" s="3" t="str">
        <f t="shared" si="156"/>
        <v/>
      </c>
      <c r="Z763" s="3" t="str">
        <f t="shared" si="157"/>
        <v/>
      </c>
      <c r="AA763" s="12" t="str">
        <f t="shared" si="158"/>
        <v/>
      </c>
      <c r="AB763" s="12" t="str">
        <f t="shared" si="159"/>
        <v/>
      </c>
      <c r="AC763" s="12" t="str">
        <f t="shared" si="160"/>
        <v/>
      </c>
      <c r="AD763" t="str">
        <f t="shared" si="161"/>
        <v/>
      </c>
      <c r="AE763" t="str">
        <f t="shared" si="162"/>
        <v/>
      </c>
      <c r="AF763" t="s">
        <v>343</v>
      </c>
    </row>
    <row r="764" spans="1:32" x14ac:dyDescent="0.25">
      <c r="A764" t="s">
        <v>1</v>
      </c>
      <c r="B764" t="s">
        <v>2</v>
      </c>
      <c r="C764" t="s">
        <v>1959</v>
      </c>
      <c r="D764" t="s">
        <v>2011</v>
      </c>
      <c r="E764" t="s">
        <v>35</v>
      </c>
      <c r="F764" s="2">
        <v>45369</v>
      </c>
      <c r="G764" t="s">
        <v>1721</v>
      </c>
      <c r="H764" t="s">
        <v>176</v>
      </c>
      <c r="I764" t="s">
        <v>1429</v>
      </c>
      <c r="J764" s="5">
        <v>27153.9</v>
      </c>
      <c r="K764" s="5">
        <v>27153.9</v>
      </c>
      <c r="L764" s="5">
        <v>27153.9</v>
      </c>
      <c r="M764" s="5"/>
      <c r="N764"/>
      <c r="O764" s="38"/>
      <c r="P764" s="43"/>
      <c r="Q764" s="64"/>
      <c r="R764" s="8" t="str">
        <f t="shared" si="150"/>
        <v/>
      </c>
      <c r="S764" s="7" t="str">
        <f t="shared" si="151"/>
        <v/>
      </c>
      <c r="T764" s="9"/>
      <c r="U764" s="3" t="str">
        <f t="shared" si="152"/>
        <v/>
      </c>
      <c r="V764" s="3" t="str">
        <f t="shared" si="153"/>
        <v/>
      </c>
      <c r="W764" s="3" t="str">
        <f t="shared" si="154"/>
        <v/>
      </c>
      <c r="X764" s="83" t="str">
        <f t="shared" si="155"/>
        <v/>
      </c>
      <c r="Y764" s="3" t="str">
        <f t="shared" si="156"/>
        <v/>
      </c>
      <c r="Z764" s="3" t="str">
        <f t="shared" si="157"/>
        <v/>
      </c>
      <c r="AA764" s="12" t="str">
        <f t="shared" si="158"/>
        <v/>
      </c>
      <c r="AB764" s="12" t="str">
        <f t="shared" si="159"/>
        <v/>
      </c>
      <c r="AC764" s="12" t="str">
        <f t="shared" si="160"/>
        <v/>
      </c>
      <c r="AD764" t="str">
        <f t="shared" si="161"/>
        <v/>
      </c>
      <c r="AE764" t="str">
        <f t="shared" si="162"/>
        <v/>
      </c>
      <c r="AF764" t="s">
        <v>343</v>
      </c>
    </row>
    <row r="765" spans="1:32" x14ac:dyDescent="0.25">
      <c r="A765" t="s">
        <v>1</v>
      </c>
      <c r="B765" t="s">
        <v>2</v>
      </c>
      <c r="C765" t="s">
        <v>1959</v>
      </c>
      <c r="D765" t="s">
        <v>2011</v>
      </c>
      <c r="E765" t="s">
        <v>35</v>
      </c>
      <c r="F765" s="2">
        <v>45369</v>
      </c>
      <c r="G765" t="s">
        <v>1722</v>
      </c>
      <c r="H765" t="s">
        <v>176</v>
      </c>
      <c r="I765" t="s">
        <v>1429</v>
      </c>
      <c r="J765" s="5">
        <v>20936.599999999999</v>
      </c>
      <c r="K765" s="5">
        <v>20936.599999999999</v>
      </c>
      <c r="L765" s="5">
        <v>20936.599999999999</v>
      </c>
      <c r="M765" s="5"/>
      <c r="N765"/>
      <c r="O765" s="38"/>
      <c r="P765" s="43"/>
      <c r="Q765" s="64"/>
      <c r="R765" s="8" t="str">
        <f t="shared" si="150"/>
        <v/>
      </c>
      <c r="S765" s="7" t="str">
        <f t="shared" si="151"/>
        <v/>
      </c>
      <c r="T765" s="9"/>
      <c r="U765" s="3" t="str">
        <f t="shared" si="152"/>
        <v/>
      </c>
      <c r="V765" s="3" t="str">
        <f t="shared" si="153"/>
        <v/>
      </c>
      <c r="W765" s="3" t="str">
        <f t="shared" si="154"/>
        <v/>
      </c>
      <c r="X765" s="83" t="str">
        <f t="shared" si="155"/>
        <v/>
      </c>
      <c r="Y765" s="3" t="str">
        <f t="shared" si="156"/>
        <v/>
      </c>
      <c r="Z765" s="3" t="str">
        <f t="shared" si="157"/>
        <v/>
      </c>
      <c r="AA765" s="12" t="str">
        <f t="shared" si="158"/>
        <v/>
      </c>
      <c r="AB765" s="12" t="str">
        <f t="shared" si="159"/>
        <v/>
      </c>
      <c r="AC765" s="12" t="str">
        <f t="shared" si="160"/>
        <v/>
      </c>
      <c r="AD765" t="str">
        <f t="shared" si="161"/>
        <v/>
      </c>
      <c r="AE765" t="str">
        <f t="shared" si="162"/>
        <v/>
      </c>
      <c r="AF765" t="s">
        <v>343</v>
      </c>
    </row>
    <row r="766" spans="1:32" x14ac:dyDescent="0.25">
      <c r="A766" t="s">
        <v>1</v>
      </c>
      <c r="B766" t="s">
        <v>2</v>
      </c>
      <c r="C766" t="s">
        <v>1959</v>
      </c>
      <c r="D766" t="s">
        <v>2011</v>
      </c>
      <c r="E766" t="s">
        <v>35</v>
      </c>
      <c r="F766" s="2">
        <v>45369</v>
      </c>
      <c r="G766" t="s">
        <v>1723</v>
      </c>
      <c r="H766" t="s">
        <v>176</v>
      </c>
      <c r="I766" t="s">
        <v>1429</v>
      </c>
      <c r="J766" s="5">
        <v>74003.7</v>
      </c>
      <c r="K766" s="5">
        <v>74003.7</v>
      </c>
      <c r="L766" s="5">
        <v>74003.7</v>
      </c>
      <c r="M766" s="5"/>
      <c r="N766"/>
      <c r="O766" s="38"/>
      <c r="P766" s="43"/>
      <c r="Q766" s="64"/>
      <c r="R766" s="8" t="str">
        <f t="shared" si="150"/>
        <v/>
      </c>
      <c r="S766" s="7" t="str">
        <f t="shared" si="151"/>
        <v/>
      </c>
      <c r="T766" s="9"/>
      <c r="U766" s="3" t="str">
        <f t="shared" si="152"/>
        <v/>
      </c>
      <c r="V766" s="3" t="str">
        <f t="shared" si="153"/>
        <v/>
      </c>
      <c r="W766" s="3" t="str">
        <f t="shared" si="154"/>
        <v/>
      </c>
      <c r="X766" s="83" t="str">
        <f t="shared" si="155"/>
        <v/>
      </c>
      <c r="Y766" s="3" t="str">
        <f t="shared" si="156"/>
        <v/>
      </c>
      <c r="Z766" s="3" t="str">
        <f t="shared" si="157"/>
        <v/>
      </c>
      <c r="AA766" s="12" t="str">
        <f t="shared" si="158"/>
        <v/>
      </c>
      <c r="AB766" s="12" t="str">
        <f t="shared" si="159"/>
        <v/>
      </c>
      <c r="AC766" s="12" t="str">
        <f t="shared" si="160"/>
        <v/>
      </c>
      <c r="AD766" t="str">
        <f t="shared" si="161"/>
        <v/>
      </c>
      <c r="AE766" t="str">
        <f t="shared" si="162"/>
        <v/>
      </c>
      <c r="AF766" t="s">
        <v>343</v>
      </c>
    </row>
    <row r="767" spans="1:32" x14ac:dyDescent="0.25">
      <c r="A767" t="s">
        <v>1</v>
      </c>
      <c r="B767" t="s">
        <v>2</v>
      </c>
      <c r="C767" t="s">
        <v>1959</v>
      </c>
      <c r="D767" t="s">
        <v>2011</v>
      </c>
      <c r="E767" t="s">
        <v>35</v>
      </c>
      <c r="F767" s="2">
        <v>45370</v>
      </c>
      <c r="G767" t="s">
        <v>1724</v>
      </c>
      <c r="H767" t="s">
        <v>176</v>
      </c>
      <c r="I767" t="s">
        <v>1429</v>
      </c>
      <c r="J767" s="5">
        <v>9492</v>
      </c>
      <c r="K767" s="5">
        <v>9492</v>
      </c>
      <c r="L767" s="5">
        <v>9492</v>
      </c>
      <c r="M767" s="5"/>
      <c r="N767"/>
      <c r="O767" s="38"/>
      <c r="P767" s="43"/>
      <c r="Q767" s="64"/>
      <c r="R767" s="8" t="str">
        <f t="shared" si="150"/>
        <v/>
      </c>
      <c r="S767" s="7" t="str">
        <f t="shared" si="151"/>
        <v/>
      </c>
      <c r="T767" s="9"/>
      <c r="U767" s="3" t="str">
        <f t="shared" si="152"/>
        <v/>
      </c>
      <c r="V767" s="3" t="str">
        <f t="shared" si="153"/>
        <v/>
      </c>
      <c r="W767" s="3" t="str">
        <f t="shared" si="154"/>
        <v/>
      </c>
      <c r="X767" s="83" t="str">
        <f t="shared" si="155"/>
        <v/>
      </c>
      <c r="Y767" s="3" t="str">
        <f t="shared" si="156"/>
        <v/>
      </c>
      <c r="Z767" s="3" t="str">
        <f t="shared" si="157"/>
        <v/>
      </c>
      <c r="AA767" s="12" t="str">
        <f t="shared" si="158"/>
        <v/>
      </c>
      <c r="AB767" s="12" t="str">
        <f t="shared" si="159"/>
        <v/>
      </c>
      <c r="AC767" s="12" t="str">
        <f t="shared" si="160"/>
        <v/>
      </c>
      <c r="AD767" t="str">
        <f t="shared" si="161"/>
        <v/>
      </c>
      <c r="AE767" t="str">
        <f t="shared" si="162"/>
        <v/>
      </c>
      <c r="AF767" t="s">
        <v>343</v>
      </c>
    </row>
    <row r="768" spans="1:32" x14ac:dyDescent="0.25">
      <c r="A768" t="s">
        <v>1</v>
      </c>
      <c r="B768" t="s">
        <v>2</v>
      </c>
      <c r="C768" t="s">
        <v>1959</v>
      </c>
      <c r="D768" t="s">
        <v>2011</v>
      </c>
      <c r="E768" t="s">
        <v>35</v>
      </c>
      <c r="F768" s="2">
        <v>45371</v>
      </c>
      <c r="G768" t="s">
        <v>1725</v>
      </c>
      <c r="H768" t="s">
        <v>176</v>
      </c>
      <c r="I768" t="s">
        <v>1429</v>
      </c>
      <c r="J768" s="5">
        <v>55596</v>
      </c>
      <c r="K768" s="5">
        <v>55596</v>
      </c>
      <c r="L768" s="5">
        <v>55596</v>
      </c>
      <c r="M768" s="5"/>
      <c r="N768"/>
      <c r="O768" s="38"/>
      <c r="P768" s="43"/>
      <c r="Q768" s="64"/>
      <c r="R768" s="8" t="str">
        <f t="shared" si="150"/>
        <v/>
      </c>
      <c r="S768" s="7" t="str">
        <f t="shared" si="151"/>
        <v/>
      </c>
      <c r="T768" s="9"/>
      <c r="U768" s="3" t="str">
        <f t="shared" si="152"/>
        <v/>
      </c>
      <c r="V768" s="3" t="str">
        <f t="shared" si="153"/>
        <v/>
      </c>
      <c r="W768" s="3" t="str">
        <f t="shared" si="154"/>
        <v/>
      </c>
      <c r="X768" s="83" t="str">
        <f t="shared" si="155"/>
        <v/>
      </c>
      <c r="Y768" s="3" t="str">
        <f t="shared" si="156"/>
        <v/>
      </c>
      <c r="Z768" s="3" t="str">
        <f t="shared" si="157"/>
        <v/>
      </c>
      <c r="AA768" s="12" t="str">
        <f t="shared" si="158"/>
        <v/>
      </c>
      <c r="AB768" s="12" t="str">
        <f t="shared" si="159"/>
        <v/>
      </c>
      <c r="AC768" s="12" t="str">
        <f t="shared" si="160"/>
        <v/>
      </c>
      <c r="AD768" t="str">
        <f t="shared" si="161"/>
        <v/>
      </c>
      <c r="AE768" t="str">
        <f t="shared" si="162"/>
        <v/>
      </c>
      <c r="AF768" t="s">
        <v>343</v>
      </c>
    </row>
    <row r="769" spans="1:32" x14ac:dyDescent="0.25">
      <c r="A769" t="s">
        <v>1</v>
      </c>
      <c r="B769" t="s">
        <v>2</v>
      </c>
      <c r="C769" t="s">
        <v>1959</v>
      </c>
      <c r="D769" t="s">
        <v>2011</v>
      </c>
      <c r="E769" t="s">
        <v>35</v>
      </c>
      <c r="F769" s="2">
        <v>45373</v>
      </c>
      <c r="G769" t="s">
        <v>1726</v>
      </c>
      <c r="H769" t="s">
        <v>176</v>
      </c>
      <c r="I769" t="s">
        <v>404</v>
      </c>
      <c r="J769" s="5">
        <v>47498.400000000001</v>
      </c>
      <c r="K769" s="5">
        <v>47498.400000000001</v>
      </c>
      <c r="L769" s="5">
        <v>47498.400000000001</v>
      </c>
      <c r="M769" s="5"/>
      <c r="N769"/>
      <c r="O769" s="38"/>
      <c r="P769" s="43"/>
      <c r="Q769" s="64"/>
      <c r="R769" s="8" t="str">
        <f t="shared" si="150"/>
        <v/>
      </c>
      <c r="S769" s="7" t="str">
        <f t="shared" si="151"/>
        <v/>
      </c>
      <c r="T769" s="9"/>
      <c r="U769" s="3" t="str">
        <f t="shared" si="152"/>
        <v/>
      </c>
      <c r="V769" s="3" t="str">
        <f t="shared" si="153"/>
        <v/>
      </c>
      <c r="W769" s="3" t="str">
        <f t="shared" si="154"/>
        <v/>
      </c>
      <c r="X769" s="83" t="str">
        <f t="shared" si="155"/>
        <v/>
      </c>
      <c r="Y769" s="3" t="str">
        <f t="shared" si="156"/>
        <v/>
      </c>
      <c r="Z769" s="3" t="str">
        <f t="shared" si="157"/>
        <v/>
      </c>
      <c r="AA769" s="12" t="str">
        <f t="shared" si="158"/>
        <v/>
      </c>
      <c r="AB769" s="12" t="str">
        <f t="shared" si="159"/>
        <v/>
      </c>
      <c r="AC769" s="12" t="str">
        <f t="shared" si="160"/>
        <v/>
      </c>
      <c r="AD769" t="str">
        <f t="shared" si="161"/>
        <v/>
      </c>
      <c r="AE769" t="str">
        <f t="shared" si="162"/>
        <v/>
      </c>
      <c r="AF769" t="s">
        <v>343</v>
      </c>
    </row>
    <row r="770" spans="1:32" x14ac:dyDescent="0.25">
      <c r="A770" t="s">
        <v>1</v>
      </c>
      <c r="B770" t="s">
        <v>2</v>
      </c>
      <c r="C770" t="s">
        <v>1959</v>
      </c>
      <c r="D770" t="s">
        <v>2011</v>
      </c>
      <c r="E770" t="s">
        <v>35</v>
      </c>
      <c r="F770" s="2">
        <v>45373</v>
      </c>
      <c r="G770" t="s">
        <v>1727</v>
      </c>
      <c r="H770" t="s">
        <v>176</v>
      </c>
      <c r="I770" t="s">
        <v>404</v>
      </c>
      <c r="J770" s="5">
        <v>4237.5</v>
      </c>
      <c r="K770" s="5">
        <v>4237.5</v>
      </c>
      <c r="L770" s="5">
        <v>4237.5</v>
      </c>
      <c r="M770" s="5"/>
      <c r="N770"/>
      <c r="O770" s="38"/>
      <c r="P770" s="43"/>
      <c r="Q770" s="64"/>
      <c r="R770" s="8" t="str">
        <f t="shared" si="150"/>
        <v/>
      </c>
      <c r="S770" s="7" t="str">
        <f t="shared" si="151"/>
        <v/>
      </c>
      <c r="T770" s="9"/>
      <c r="U770" s="3" t="str">
        <f t="shared" si="152"/>
        <v/>
      </c>
      <c r="V770" s="3" t="str">
        <f t="shared" si="153"/>
        <v/>
      </c>
      <c r="W770" s="3" t="str">
        <f t="shared" si="154"/>
        <v/>
      </c>
      <c r="X770" s="83" t="str">
        <f t="shared" si="155"/>
        <v/>
      </c>
      <c r="Y770" s="3" t="str">
        <f t="shared" si="156"/>
        <v/>
      </c>
      <c r="Z770" s="3" t="str">
        <f t="shared" si="157"/>
        <v/>
      </c>
      <c r="AA770" s="12" t="str">
        <f t="shared" si="158"/>
        <v/>
      </c>
      <c r="AB770" s="12" t="str">
        <f t="shared" si="159"/>
        <v/>
      </c>
      <c r="AC770" s="12" t="str">
        <f t="shared" si="160"/>
        <v/>
      </c>
      <c r="AD770" t="str">
        <f t="shared" si="161"/>
        <v/>
      </c>
      <c r="AE770" t="str">
        <f t="shared" si="162"/>
        <v/>
      </c>
      <c r="AF770" t="s">
        <v>343</v>
      </c>
    </row>
    <row r="771" spans="1:32" x14ac:dyDescent="0.25">
      <c r="A771" t="s">
        <v>1</v>
      </c>
      <c r="B771" t="s">
        <v>2</v>
      </c>
      <c r="C771" t="s">
        <v>1959</v>
      </c>
      <c r="D771" t="s">
        <v>2011</v>
      </c>
      <c r="E771" t="s">
        <v>35</v>
      </c>
      <c r="F771" s="2">
        <v>45373</v>
      </c>
      <c r="G771" t="s">
        <v>1728</v>
      </c>
      <c r="H771" t="s">
        <v>176</v>
      </c>
      <c r="I771" t="s">
        <v>404</v>
      </c>
      <c r="J771" s="5">
        <v>458474.9</v>
      </c>
      <c r="K771" s="5">
        <v>458474.9</v>
      </c>
      <c r="L771" s="5">
        <v>458474.9</v>
      </c>
      <c r="M771" s="5"/>
      <c r="N771"/>
      <c r="O771" s="38"/>
      <c r="P771" s="43"/>
      <c r="Q771" s="64"/>
      <c r="R771" s="8" t="str">
        <f t="shared" si="150"/>
        <v/>
      </c>
      <c r="S771" s="7" t="str">
        <f t="shared" si="151"/>
        <v/>
      </c>
      <c r="T771" s="9"/>
      <c r="U771" s="3" t="str">
        <f t="shared" si="152"/>
        <v/>
      </c>
      <c r="V771" s="3" t="str">
        <f t="shared" si="153"/>
        <v/>
      </c>
      <c r="W771" s="3" t="str">
        <f t="shared" si="154"/>
        <v/>
      </c>
      <c r="X771" s="83" t="str">
        <f t="shared" si="155"/>
        <v/>
      </c>
      <c r="Y771" s="3" t="str">
        <f t="shared" si="156"/>
        <v/>
      </c>
      <c r="Z771" s="3" t="str">
        <f t="shared" si="157"/>
        <v/>
      </c>
      <c r="AA771" s="12" t="str">
        <f t="shared" si="158"/>
        <v/>
      </c>
      <c r="AB771" s="12" t="str">
        <f t="shared" si="159"/>
        <v/>
      </c>
      <c r="AC771" s="12" t="str">
        <f t="shared" si="160"/>
        <v/>
      </c>
      <c r="AD771" t="str">
        <f t="shared" si="161"/>
        <v/>
      </c>
      <c r="AE771" t="str">
        <f t="shared" si="162"/>
        <v/>
      </c>
      <c r="AF771" t="s">
        <v>343</v>
      </c>
    </row>
    <row r="772" spans="1:32" x14ac:dyDescent="0.25">
      <c r="A772" t="s">
        <v>1</v>
      </c>
      <c r="B772" t="s">
        <v>2</v>
      </c>
      <c r="C772" t="s">
        <v>1959</v>
      </c>
      <c r="D772" t="s">
        <v>2011</v>
      </c>
      <c r="E772" t="s">
        <v>35</v>
      </c>
      <c r="F772" s="2">
        <v>45373</v>
      </c>
      <c r="G772" t="s">
        <v>1729</v>
      </c>
      <c r="H772" t="s">
        <v>176</v>
      </c>
      <c r="I772" t="s">
        <v>404</v>
      </c>
      <c r="J772" s="5">
        <v>103241.5</v>
      </c>
      <c r="K772" s="5">
        <v>103241.5</v>
      </c>
      <c r="L772" s="5">
        <v>103241.5</v>
      </c>
      <c r="M772" s="5"/>
      <c r="N772"/>
      <c r="O772" s="38"/>
      <c r="P772" s="43"/>
      <c r="Q772" s="64"/>
      <c r="R772" s="8" t="str">
        <f t="shared" si="150"/>
        <v/>
      </c>
      <c r="S772" s="7" t="str">
        <f t="shared" si="151"/>
        <v/>
      </c>
      <c r="T772" s="9"/>
      <c r="U772" s="3" t="str">
        <f t="shared" si="152"/>
        <v/>
      </c>
      <c r="V772" s="3" t="str">
        <f t="shared" si="153"/>
        <v/>
      </c>
      <c r="W772" s="3" t="str">
        <f t="shared" si="154"/>
        <v/>
      </c>
      <c r="X772" s="83" t="str">
        <f t="shared" si="155"/>
        <v/>
      </c>
      <c r="Y772" s="3" t="str">
        <f t="shared" si="156"/>
        <v/>
      </c>
      <c r="Z772" s="3" t="str">
        <f t="shared" si="157"/>
        <v/>
      </c>
      <c r="AA772" s="12" t="str">
        <f t="shared" si="158"/>
        <v/>
      </c>
      <c r="AB772" s="12" t="str">
        <f t="shared" si="159"/>
        <v/>
      </c>
      <c r="AC772" s="12" t="str">
        <f t="shared" si="160"/>
        <v/>
      </c>
      <c r="AD772" t="str">
        <f t="shared" si="161"/>
        <v/>
      </c>
      <c r="AE772" t="str">
        <f t="shared" si="162"/>
        <v/>
      </c>
      <c r="AF772" t="s">
        <v>343</v>
      </c>
    </row>
    <row r="773" spans="1:32" x14ac:dyDescent="0.25">
      <c r="A773" t="s">
        <v>1</v>
      </c>
      <c r="B773" t="s">
        <v>2</v>
      </c>
      <c r="C773" t="s">
        <v>1959</v>
      </c>
      <c r="D773" t="s">
        <v>2011</v>
      </c>
      <c r="E773" t="s">
        <v>35</v>
      </c>
      <c r="F773" s="2">
        <v>45373</v>
      </c>
      <c r="G773" t="s">
        <v>1730</v>
      </c>
      <c r="H773" t="s">
        <v>176</v>
      </c>
      <c r="I773" t="s">
        <v>404</v>
      </c>
      <c r="J773" s="5">
        <v>52381.1</v>
      </c>
      <c r="K773" s="5">
        <v>52381.1</v>
      </c>
      <c r="L773" s="5">
        <v>52381.1</v>
      </c>
      <c r="M773" s="5"/>
      <c r="N773"/>
      <c r="O773" s="38"/>
      <c r="P773" s="43"/>
      <c r="Q773" s="64"/>
      <c r="R773" s="8" t="str">
        <f t="shared" si="150"/>
        <v/>
      </c>
      <c r="S773" s="7" t="str">
        <f>IF(AND(O774&lt;&gt;"",P774&lt;&gt;""),1,"")</f>
        <v/>
      </c>
      <c r="T773" s="9"/>
      <c r="U773" s="3" t="str">
        <f t="shared" si="152"/>
        <v/>
      </c>
      <c r="V773" s="3" t="str">
        <f t="shared" si="153"/>
        <v/>
      </c>
      <c r="W773" s="3" t="str">
        <f t="shared" si="154"/>
        <v/>
      </c>
      <c r="X773" s="83" t="str">
        <f t="shared" si="155"/>
        <v/>
      </c>
      <c r="Y773" s="3" t="str">
        <f t="shared" si="156"/>
        <v/>
      </c>
      <c r="Z773" s="3" t="str">
        <f t="shared" si="157"/>
        <v/>
      </c>
      <c r="AA773" s="12" t="str">
        <f t="shared" si="158"/>
        <v/>
      </c>
      <c r="AB773" s="12" t="str">
        <f t="shared" si="159"/>
        <v/>
      </c>
      <c r="AC773" s="12" t="str">
        <f t="shared" si="160"/>
        <v/>
      </c>
      <c r="AD773" t="str">
        <f t="shared" si="161"/>
        <v/>
      </c>
      <c r="AE773" t="str">
        <f t="shared" si="162"/>
        <v/>
      </c>
      <c r="AF773" t="s">
        <v>343</v>
      </c>
    </row>
    <row r="774" spans="1:32" x14ac:dyDescent="0.25">
      <c r="A774" t="s">
        <v>1</v>
      </c>
      <c r="B774" t="s">
        <v>2</v>
      </c>
      <c r="C774" t="s">
        <v>1959</v>
      </c>
      <c r="D774" t="s">
        <v>2011</v>
      </c>
      <c r="E774" t="s">
        <v>35</v>
      </c>
      <c r="F774" s="2">
        <v>45373</v>
      </c>
      <c r="G774" t="s">
        <v>1731</v>
      </c>
      <c r="H774" t="s">
        <v>176</v>
      </c>
      <c r="I774" t="s">
        <v>1429</v>
      </c>
      <c r="J774" s="5">
        <v>57303.4</v>
      </c>
      <c r="K774" s="5">
        <v>57303.4</v>
      </c>
      <c r="L774" s="5">
        <v>57303.4</v>
      </c>
      <c r="M774" s="5"/>
      <c r="N774"/>
      <c r="O774" s="38"/>
      <c r="P774" s="43"/>
      <c r="Q774" s="64"/>
      <c r="R774" s="8" t="str">
        <f t="shared" si="150"/>
        <v/>
      </c>
      <c r="S774" s="7" t="str">
        <f>IF(AND(O775&lt;&gt;"",P775&lt;&gt;""),1,"")</f>
        <v/>
      </c>
      <c r="T774" s="9"/>
      <c r="U774" s="3" t="str">
        <f t="shared" si="152"/>
        <v/>
      </c>
      <c r="V774" s="3" t="str">
        <f t="shared" si="153"/>
        <v/>
      </c>
      <c r="W774" s="3" t="str">
        <f t="shared" si="154"/>
        <v/>
      </c>
      <c r="X774" s="83" t="str">
        <f t="shared" si="155"/>
        <v/>
      </c>
      <c r="Y774" s="3" t="str">
        <f t="shared" si="156"/>
        <v/>
      </c>
      <c r="Z774" s="3" t="str">
        <f t="shared" si="157"/>
        <v/>
      </c>
      <c r="AA774" s="12" t="str">
        <f t="shared" si="158"/>
        <v/>
      </c>
      <c r="AB774" s="12" t="str">
        <f t="shared" si="159"/>
        <v/>
      </c>
      <c r="AC774" s="12" t="str">
        <f t="shared" si="160"/>
        <v/>
      </c>
      <c r="AD774" t="str">
        <f t="shared" si="161"/>
        <v/>
      </c>
      <c r="AE774" t="str">
        <f t="shared" si="162"/>
        <v/>
      </c>
      <c r="AF774" t="s">
        <v>343</v>
      </c>
    </row>
    <row r="775" spans="1:32" x14ac:dyDescent="0.25">
      <c r="A775" t="s">
        <v>1</v>
      </c>
      <c r="B775" t="s">
        <v>2</v>
      </c>
      <c r="C775" t="s">
        <v>1959</v>
      </c>
      <c r="D775" t="s">
        <v>2011</v>
      </c>
      <c r="E775" t="s">
        <v>35</v>
      </c>
      <c r="F775" s="2">
        <v>45374</v>
      </c>
      <c r="G775" t="s">
        <v>1732</v>
      </c>
      <c r="H775" t="s">
        <v>176</v>
      </c>
      <c r="I775" t="s">
        <v>1429</v>
      </c>
      <c r="J775" s="5">
        <v>42065.38</v>
      </c>
      <c r="K775" s="5">
        <v>42065.38</v>
      </c>
      <c r="L775" s="5">
        <v>42065.38</v>
      </c>
      <c r="M775" s="5"/>
      <c r="N775"/>
      <c r="O775" s="38"/>
      <c r="P775" s="43"/>
      <c r="Q775" s="64"/>
      <c r="R775" s="8" t="str">
        <f t="shared" si="150"/>
        <v/>
      </c>
      <c r="S775" s="7" t="str">
        <f>IF(AND(O776&lt;&gt;"",P776&lt;&gt;""),1,"")</f>
        <v/>
      </c>
      <c r="T775" s="9"/>
      <c r="U775" s="3" t="str">
        <f t="shared" si="152"/>
        <v/>
      </c>
      <c r="V775" s="3" t="str">
        <f t="shared" si="153"/>
        <v/>
      </c>
      <c r="W775" s="3" t="str">
        <f t="shared" si="154"/>
        <v/>
      </c>
      <c r="X775" s="83" t="str">
        <f t="shared" si="155"/>
        <v/>
      </c>
      <c r="Y775" s="3" t="str">
        <f t="shared" si="156"/>
        <v/>
      </c>
      <c r="Z775" s="3" t="str">
        <f t="shared" si="157"/>
        <v/>
      </c>
      <c r="AA775" s="12" t="str">
        <f t="shared" si="158"/>
        <v/>
      </c>
      <c r="AB775" s="12" t="str">
        <f t="shared" si="159"/>
        <v/>
      </c>
      <c r="AC775" s="12" t="str">
        <f t="shared" si="160"/>
        <v/>
      </c>
      <c r="AD775" t="str">
        <f t="shared" si="161"/>
        <v/>
      </c>
      <c r="AE775" t="str">
        <f t="shared" si="162"/>
        <v/>
      </c>
      <c r="AF775" t="s">
        <v>343</v>
      </c>
    </row>
    <row r="776" spans="1:32" x14ac:dyDescent="0.25">
      <c r="A776" t="s">
        <v>1</v>
      </c>
      <c r="B776" t="s">
        <v>2</v>
      </c>
      <c r="C776" t="s">
        <v>1959</v>
      </c>
      <c r="D776" t="s">
        <v>2011</v>
      </c>
      <c r="E776" t="s">
        <v>35</v>
      </c>
      <c r="F776" s="2">
        <v>45377</v>
      </c>
      <c r="G776" t="s">
        <v>1733</v>
      </c>
      <c r="H776" t="s">
        <v>176</v>
      </c>
      <c r="I776" t="s">
        <v>1429</v>
      </c>
      <c r="J776" s="5">
        <v>20611.2</v>
      </c>
      <c r="K776" s="5">
        <v>20611.2</v>
      </c>
      <c r="L776" s="5">
        <v>20611.2</v>
      </c>
      <c r="M776" s="5"/>
      <c r="N776"/>
      <c r="O776" s="38"/>
      <c r="P776" s="43"/>
      <c r="Q776" s="64"/>
      <c r="R776" s="8" t="str">
        <f t="shared" ref="R776:R839" si="163">IFERROR(VLOOKUP(Q776,CTASPresup,2,0),"")</f>
        <v/>
      </c>
      <c r="S776" s="7" t="str">
        <f>IF(AND(O777&lt;&gt;"",P777&lt;&gt;""),1,"")</f>
        <v/>
      </c>
      <c r="T776" s="9"/>
      <c r="U776" s="3" t="str">
        <f t="shared" ref="U776:U839" si="164">IF(OR(O776="X",P776&lt;&gt;""),A776,"")</f>
        <v/>
      </c>
      <c r="V776" s="3" t="str">
        <f t="shared" ref="V776:V839" si="165">IF(OR(O776="X",P776&lt;&gt;""),B776,"")</f>
        <v/>
      </c>
      <c r="W776" s="3" t="str">
        <f t="shared" ref="W776:W839" si="166">IF(OR(O776="X",P776&lt;&gt;""),E776,"")</f>
        <v/>
      </c>
      <c r="X776" s="83" t="str">
        <f t="shared" ref="X776:X839" si="167">IF(OR(P776="X",Q776&lt;&gt;""),F776,"")</f>
        <v/>
      </c>
      <c r="Y776" s="3" t="str">
        <f t="shared" ref="Y776:Y839" si="168">IF(OR(O776="X",P776&lt;&gt;""),G776,"")</f>
        <v/>
      </c>
      <c r="Z776" s="3" t="str">
        <f t="shared" ref="Z776:Z839" si="169">IF(OR(O776="X",P776&lt;&gt;""),H776,"")</f>
        <v/>
      </c>
      <c r="AA776" s="12" t="str">
        <f t="shared" ref="AA776:AA839" si="170">IF(OR(O776="X",P776&lt;&gt;""),J776,"")</f>
        <v/>
      </c>
      <c r="AB776" s="12" t="str">
        <f t="shared" ref="AB776:AB839" si="171">IF(O776="X",K776,"")</f>
        <v/>
      </c>
      <c r="AC776" s="12" t="str">
        <f t="shared" ref="AC776:AC839" si="172">IF(P776&gt;0,P776,"")</f>
        <v/>
      </c>
      <c r="AD776" t="str">
        <f t="shared" ref="AD776:AD839" si="173">IF(OR(O776="X",P776&gt;0),Q776,"")</f>
        <v/>
      </c>
      <c r="AE776" t="str">
        <f t="shared" ref="AE776:AE839" si="174">IF(OR(O776="X",P776&lt;&gt;""),R776,"")</f>
        <v/>
      </c>
      <c r="AF776" t="s">
        <v>343</v>
      </c>
    </row>
    <row r="777" spans="1:32" x14ac:dyDescent="0.25">
      <c r="A777" t="s">
        <v>1</v>
      </c>
      <c r="B777" t="s">
        <v>2</v>
      </c>
      <c r="C777" t="s">
        <v>1959</v>
      </c>
      <c r="D777" t="s">
        <v>2011</v>
      </c>
      <c r="E777" t="s">
        <v>35</v>
      </c>
      <c r="F777" s="2">
        <v>45383</v>
      </c>
      <c r="G777" t="s">
        <v>1884</v>
      </c>
      <c r="H777" t="s">
        <v>412</v>
      </c>
      <c r="I777" t="s">
        <v>1429</v>
      </c>
      <c r="J777" s="5">
        <v>5742.7</v>
      </c>
      <c r="K777" s="5">
        <v>5742.7</v>
      </c>
      <c r="L777" s="5">
        <v>5742.7</v>
      </c>
      <c r="M777" s="5"/>
      <c r="N777"/>
      <c r="O777" s="38"/>
      <c r="P777" s="43"/>
      <c r="Q777" s="64"/>
      <c r="R777" s="8" t="str">
        <f t="shared" si="163"/>
        <v/>
      </c>
      <c r="S777" s="7" t="str">
        <f>IF(AND(O778&lt;&gt;"",P778&lt;&gt;""),1,"")</f>
        <v/>
      </c>
      <c r="T777" s="9"/>
      <c r="U777" s="3" t="str">
        <f t="shared" si="164"/>
        <v/>
      </c>
      <c r="V777" s="3" t="str">
        <f t="shared" si="165"/>
        <v/>
      </c>
      <c r="W777" s="3" t="str">
        <f t="shared" si="166"/>
        <v/>
      </c>
      <c r="X777" s="83" t="str">
        <f t="shared" si="167"/>
        <v/>
      </c>
      <c r="Y777" s="3" t="str">
        <f t="shared" si="168"/>
        <v/>
      </c>
      <c r="Z777" s="3" t="str">
        <f t="shared" si="169"/>
        <v/>
      </c>
      <c r="AA777" s="12" t="str">
        <f t="shared" si="170"/>
        <v/>
      </c>
      <c r="AB777" s="12" t="str">
        <f t="shared" si="171"/>
        <v/>
      </c>
      <c r="AC777" s="12" t="str">
        <f t="shared" si="172"/>
        <v/>
      </c>
      <c r="AD777" t="str">
        <f t="shared" si="173"/>
        <v/>
      </c>
      <c r="AE777" t="str">
        <f t="shared" si="174"/>
        <v/>
      </c>
      <c r="AF777" t="s">
        <v>343</v>
      </c>
    </row>
    <row r="778" spans="1:32" x14ac:dyDescent="0.25">
      <c r="A778" t="s">
        <v>1</v>
      </c>
      <c r="B778" t="s">
        <v>2</v>
      </c>
      <c r="C778" t="s">
        <v>1959</v>
      </c>
      <c r="D778" t="s">
        <v>2011</v>
      </c>
      <c r="E778" t="s">
        <v>35</v>
      </c>
      <c r="F778" s="2">
        <v>45385</v>
      </c>
      <c r="G778" t="s">
        <v>2192</v>
      </c>
      <c r="H778" t="s">
        <v>412</v>
      </c>
      <c r="I778" t="s">
        <v>404</v>
      </c>
      <c r="J778" s="5">
        <v>23876.9</v>
      </c>
      <c r="K778" s="5">
        <v>23876.9</v>
      </c>
      <c r="L778" s="5">
        <v>23876.9</v>
      </c>
      <c r="M778" s="5"/>
      <c r="N778"/>
      <c r="O778" s="38"/>
      <c r="P778" s="43"/>
      <c r="Q778" s="64"/>
      <c r="R778" s="8" t="str">
        <f t="shared" si="163"/>
        <v/>
      </c>
      <c r="S778" s="7" t="str">
        <f t="shared" ref="S778:S841" si="175">IF(AND(O779&lt;&gt;"",P779&lt;&gt;""),1,"")</f>
        <v/>
      </c>
      <c r="T778" s="9"/>
      <c r="U778" s="3" t="str">
        <f t="shared" si="164"/>
        <v/>
      </c>
      <c r="V778" s="3" t="str">
        <f t="shared" si="165"/>
        <v/>
      </c>
      <c r="W778" s="3" t="str">
        <f t="shared" si="166"/>
        <v/>
      </c>
      <c r="X778" s="83" t="str">
        <f t="shared" si="167"/>
        <v/>
      </c>
      <c r="Y778" s="3" t="str">
        <f t="shared" si="168"/>
        <v/>
      </c>
      <c r="Z778" s="3" t="str">
        <f t="shared" si="169"/>
        <v/>
      </c>
      <c r="AA778" s="12" t="str">
        <f t="shared" si="170"/>
        <v/>
      </c>
      <c r="AB778" s="12" t="str">
        <f t="shared" si="171"/>
        <v/>
      </c>
      <c r="AC778" s="12" t="str">
        <f t="shared" si="172"/>
        <v/>
      </c>
      <c r="AD778" t="str">
        <f t="shared" si="173"/>
        <v/>
      </c>
      <c r="AE778" t="str">
        <f t="shared" si="174"/>
        <v/>
      </c>
      <c r="AF778" t="s">
        <v>343</v>
      </c>
    </row>
    <row r="779" spans="1:32" x14ac:dyDescent="0.25">
      <c r="A779" t="s">
        <v>1</v>
      </c>
      <c r="B779" t="s">
        <v>2</v>
      </c>
      <c r="C779" t="s">
        <v>1959</v>
      </c>
      <c r="D779" t="s">
        <v>2011</v>
      </c>
      <c r="E779" t="s">
        <v>35</v>
      </c>
      <c r="F779" s="2">
        <v>45385</v>
      </c>
      <c r="G779" t="s">
        <v>2193</v>
      </c>
      <c r="H779" t="s">
        <v>412</v>
      </c>
      <c r="I779" t="s">
        <v>404</v>
      </c>
      <c r="J779" s="5">
        <v>159444.1</v>
      </c>
      <c r="K779" s="5">
        <v>159444.1</v>
      </c>
      <c r="L779" s="5">
        <v>159444.1</v>
      </c>
      <c r="M779" s="5"/>
      <c r="N779"/>
      <c r="O779" s="38"/>
      <c r="P779" s="43"/>
      <c r="Q779" s="64"/>
      <c r="R779" s="8" t="str">
        <f t="shared" si="163"/>
        <v/>
      </c>
      <c r="S779" s="7" t="str">
        <f t="shared" si="175"/>
        <v/>
      </c>
      <c r="T779" s="9"/>
      <c r="U779" s="3" t="str">
        <f t="shared" si="164"/>
        <v/>
      </c>
      <c r="V779" s="3" t="str">
        <f t="shared" si="165"/>
        <v/>
      </c>
      <c r="W779" s="3" t="str">
        <f t="shared" si="166"/>
        <v/>
      </c>
      <c r="X779" s="83" t="str">
        <f t="shared" si="167"/>
        <v/>
      </c>
      <c r="Y779" s="3" t="str">
        <f t="shared" si="168"/>
        <v/>
      </c>
      <c r="Z779" s="3" t="str">
        <f t="shared" si="169"/>
        <v/>
      </c>
      <c r="AA779" s="12" t="str">
        <f t="shared" si="170"/>
        <v/>
      </c>
      <c r="AB779" s="12" t="str">
        <f t="shared" si="171"/>
        <v/>
      </c>
      <c r="AC779" s="12" t="str">
        <f t="shared" si="172"/>
        <v/>
      </c>
      <c r="AD779" t="str">
        <f t="shared" si="173"/>
        <v/>
      </c>
      <c r="AE779" t="str">
        <f t="shared" si="174"/>
        <v/>
      </c>
      <c r="AF779" t="s">
        <v>343</v>
      </c>
    </row>
    <row r="780" spans="1:32" x14ac:dyDescent="0.25">
      <c r="A780" t="s">
        <v>1</v>
      </c>
      <c r="B780" t="s">
        <v>2</v>
      </c>
      <c r="C780" t="s">
        <v>1959</v>
      </c>
      <c r="D780" t="s">
        <v>2011</v>
      </c>
      <c r="E780" t="s">
        <v>35</v>
      </c>
      <c r="F780" s="2">
        <v>45385</v>
      </c>
      <c r="G780" t="s">
        <v>1885</v>
      </c>
      <c r="H780" t="s">
        <v>412</v>
      </c>
      <c r="I780" t="s">
        <v>1429</v>
      </c>
      <c r="J780" s="5">
        <v>32996</v>
      </c>
      <c r="K780" s="5">
        <v>32996</v>
      </c>
      <c r="L780" s="5">
        <v>32996</v>
      </c>
      <c r="M780" s="5"/>
      <c r="N780"/>
      <c r="O780" s="38"/>
      <c r="P780" s="43"/>
      <c r="Q780" s="64"/>
      <c r="R780" s="8" t="str">
        <f t="shared" si="163"/>
        <v/>
      </c>
      <c r="S780" s="7" t="str">
        <f t="shared" si="175"/>
        <v/>
      </c>
      <c r="T780" s="9"/>
      <c r="U780" s="3" t="str">
        <f t="shared" si="164"/>
        <v/>
      </c>
      <c r="V780" s="3" t="str">
        <f t="shared" si="165"/>
        <v/>
      </c>
      <c r="W780" s="3" t="str">
        <f t="shared" si="166"/>
        <v/>
      </c>
      <c r="X780" s="83" t="str">
        <f t="shared" si="167"/>
        <v/>
      </c>
      <c r="Y780" s="3" t="str">
        <f t="shared" si="168"/>
        <v/>
      </c>
      <c r="Z780" s="3" t="str">
        <f t="shared" si="169"/>
        <v/>
      </c>
      <c r="AA780" s="12" t="str">
        <f t="shared" si="170"/>
        <v/>
      </c>
      <c r="AB780" s="12" t="str">
        <f t="shared" si="171"/>
        <v/>
      </c>
      <c r="AC780" s="12" t="str">
        <f t="shared" si="172"/>
        <v/>
      </c>
      <c r="AD780" t="str">
        <f t="shared" si="173"/>
        <v/>
      </c>
      <c r="AE780" t="str">
        <f t="shared" si="174"/>
        <v/>
      </c>
      <c r="AF780" t="s">
        <v>343</v>
      </c>
    </row>
    <row r="781" spans="1:32" x14ac:dyDescent="0.25">
      <c r="A781" t="s">
        <v>1</v>
      </c>
      <c r="B781" t="s">
        <v>2</v>
      </c>
      <c r="C781" t="s">
        <v>1959</v>
      </c>
      <c r="D781" t="s">
        <v>2011</v>
      </c>
      <c r="E781" t="s">
        <v>35</v>
      </c>
      <c r="F781" s="2">
        <v>45386</v>
      </c>
      <c r="G781" t="s">
        <v>2194</v>
      </c>
      <c r="H781" t="s">
        <v>412</v>
      </c>
      <c r="I781" t="s">
        <v>404</v>
      </c>
      <c r="J781" s="5">
        <v>243902.6</v>
      </c>
      <c r="K781" s="5">
        <v>243902.6</v>
      </c>
      <c r="L781" s="5">
        <v>243902.6</v>
      </c>
      <c r="M781" s="5"/>
      <c r="N781"/>
      <c r="O781" s="38"/>
      <c r="P781" s="43"/>
      <c r="Q781" s="64"/>
      <c r="R781" s="8" t="str">
        <f t="shared" si="163"/>
        <v/>
      </c>
      <c r="S781" s="7" t="str">
        <f t="shared" si="175"/>
        <v/>
      </c>
      <c r="T781" s="9"/>
      <c r="U781" s="3" t="str">
        <f t="shared" si="164"/>
        <v/>
      </c>
      <c r="V781" s="3" t="str">
        <f t="shared" si="165"/>
        <v/>
      </c>
      <c r="W781" s="3" t="str">
        <f t="shared" si="166"/>
        <v/>
      </c>
      <c r="X781" s="83" t="str">
        <f t="shared" si="167"/>
        <v/>
      </c>
      <c r="Y781" s="3" t="str">
        <f t="shared" si="168"/>
        <v/>
      </c>
      <c r="Z781" s="3" t="str">
        <f t="shared" si="169"/>
        <v/>
      </c>
      <c r="AA781" s="12" t="str">
        <f t="shared" si="170"/>
        <v/>
      </c>
      <c r="AB781" s="12" t="str">
        <f t="shared" si="171"/>
        <v/>
      </c>
      <c r="AC781" s="12" t="str">
        <f t="shared" si="172"/>
        <v/>
      </c>
      <c r="AD781" t="str">
        <f t="shared" si="173"/>
        <v/>
      </c>
      <c r="AE781" t="str">
        <f t="shared" si="174"/>
        <v/>
      </c>
      <c r="AF781" t="s">
        <v>343</v>
      </c>
    </row>
    <row r="782" spans="1:32" x14ac:dyDescent="0.25">
      <c r="A782" t="s">
        <v>1</v>
      </c>
      <c r="B782" t="s">
        <v>2</v>
      </c>
      <c r="C782" t="s">
        <v>1959</v>
      </c>
      <c r="D782" t="s">
        <v>2011</v>
      </c>
      <c r="E782" t="s">
        <v>35</v>
      </c>
      <c r="F782" s="2">
        <v>45386</v>
      </c>
      <c r="G782" t="s">
        <v>2195</v>
      </c>
      <c r="H782" t="s">
        <v>412</v>
      </c>
      <c r="I782" t="s">
        <v>404</v>
      </c>
      <c r="J782" s="5">
        <v>91336.8</v>
      </c>
      <c r="K782" s="5">
        <v>91336.8</v>
      </c>
      <c r="L782" s="5">
        <v>91336.8</v>
      </c>
      <c r="M782" s="5"/>
      <c r="N782"/>
      <c r="O782" s="38"/>
      <c r="P782" s="43"/>
      <c r="Q782" s="64"/>
      <c r="R782" s="8" t="str">
        <f t="shared" si="163"/>
        <v/>
      </c>
      <c r="S782" s="7" t="str">
        <f t="shared" si="175"/>
        <v/>
      </c>
      <c r="T782" s="9"/>
      <c r="U782" s="3" t="str">
        <f t="shared" si="164"/>
        <v/>
      </c>
      <c r="V782" s="3" t="str">
        <f t="shared" si="165"/>
        <v/>
      </c>
      <c r="W782" s="3" t="str">
        <f t="shared" si="166"/>
        <v/>
      </c>
      <c r="X782" s="83" t="str">
        <f t="shared" si="167"/>
        <v/>
      </c>
      <c r="Y782" s="3" t="str">
        <f t="shared" si="168"/>
        <v/>
      </c>
      <c r="Z782" s="3" t="str">
        <f t="shared" si="169"/>
        <v/>
      </c>
      <c r="AA782" s="12" t="str">
        <f t="shared" si="170"/>
        <v/>
      </c>
      <c r="AB782" s="12" t="str">
        <f t="shared" si="171"/>
        <v/>
      </c>
      <c r="AC782" s="12" t="str">
        <f t="shared" si="172"/>
        <v/>
      </c>
      <c r="AD782" t="str">
        <f t="shared" si="173"/>
        <v/>
      </c>
      <c r="AE782" t="str">
        <f t="shared" si="174"/>
        <v/>
      </c>
      <c r="AF782" t="s">
        <v>343</v>
      </c>
    </row>
    <row r="783" spans="1:32" x14ac:dyDescent="0.25">
      <c r="A783" t="s">
        <v>1</v>
      </c>
      <c r="B783" t="s">
        <v>2</v>
      </c>
      <c r="C783" t="s">
        <v>1959</v>
      </c>
      <c r="D783" t="s">
        <v>2011</v>
      </c>
      <c r="E783" t="s">
        <v>35</v>
      </c>
      <c r="F783" s="2">
        <v>45388</v>
      </c>
      <c r="G783" t="s">
        <v>2308</v>
      </c>
      <c r="H783" t="s">
        <v>412</v>
      </c>
      <c r="I783" t="s">
        <v>404</v>
      </c>
      <c r="J783" s="5">
        <v>36047</v>
      </c>
      <c r="K783" s="5">
        <v>36047</v>
      </c>
      <c r="L783" s="5">
        <v>36047</v>
      </c>
      <c r="M783" s="5"/>
      <c r="N783"/>
      <c r="O783" s="38"/>
      <c r="P783" s="43"/>
      <c r="Q783" s="64"/>
      <c r="R783" s="8" t="str">
        <f t="shared" si="163"/>
        <v/>
      </c>
      <c r="S783" s="7" t="str">
        <f t="shared" si="175"/>
        <v/>
      </c>
      <c r="T783" s="9"/>
      <c r="U783" s="3" t="str">
        <f t="shared" si="164"/>
        <v/>
      </c>
      <c r="V783" s="3" t="str">
        <f t="shared" si="165"/>
        <v/>
      </c>
      <c r="W783" s="3" t="str">
        <f t="shared" si="166"/>
        <v/>
      </c>
      <c r="X783" s="83" t="str">
        <f t="shared" si="167"/>
        <v/>
      </c>
      <c r="Y783" s="3" t="str">
        <f t="shared" si="168"/>
        <v/>
      </c>
      <c r="Z783" s="3" t="str">
        <f t="shared" si="169"/>
        <v/>
      </c>
      <c r="AA783" s="12" t="str">
        <f t="shared" si="170"/>
        <v/>
      </c>
      <c r="AB783" s="12" t="str">
        <f t="shared" si="171"/>
        <v/>
      </c>
      <c r="AC783" s="12" t="str">
        <f t="shared" si="172"/>
        <v/>
      </c>
      <c r="AD783" t="str">
        <f t="shared" si="173"/>
        <v/>
      </c>
      <c r="AE783" t="str">
        <f t="shared" si="174"/>
        <v/>
      </c>
      <c r="AF783" t="s">
        <v>343</v>
      </c>
    </row>
    <row r="784" spans="1:32" x14ac:dyDescent="0.25">
      <c r="A784" t="s">
        <v>1</v>
      </c>
      <c r="B784" t="s">
        <v>2</v>
      </c>
      <c r="C784" t="s">
        <v>1959</v>
      </c>
      <c r="D784" t="s">
        <v>2011</v>
      </c>
      <c r="E784" t="s">
        <v>35</v>
      </c>
      <c r="F784" s="2">
        <v>45392</v>
      </c>
      <c r="G784" t="s">
        <v>2309</v>
      </c>
      <c r="H784" t="s">
        <v>412</v>
      </c>
      <c r="I784" t="s">
        <v>404</v>
      </c>
      <c r="J784" s="5">
        <v>4312.1000000000004</v>
      </c>
      <c r="K784" s="5">
        <v>4312.1000000000004</v>
      </c>
      <c r="L784" s="5">
        <v>4312.1000000000004</v>
      </c>
      <c r="M784" s="5"/>
      <c r="N784"/>
      <c r="O784" s="38"/>
      <c r="P784" s="43"/>
      <c r="Q784" s="64"/>
      <c r="R784" s="8" t="str">
        <f t="shared" si="163"/>
        <v/>
      </c>
      <c r="S784" s="7" t="str">
        <f t="shared" si="175"/>
        <v/>
      </c>
      <c r="T784" s="9"/>
      <c r="U784" s="3" t="str">
        <f t="shared" si="164"/>
        <v/>
      </c>
      <c r="V784" s="3" t="str">
        <f t="shared" si="165"/>
        <v/>
      </c>
      <c r="W784" s="3" t="str">
        <f t="shared" si="166"/>
        <v/>
      </c>
      <c r="X784" s="83" t="str">
        <f t="shared" si="167"/>
        <v/>
      </c>
      <c r="Y784" s="3" t="str">
        <f t="shared" si="168"/>
        <v/>
      </c>
      <c r="Z784" s="3" t="str">
        <f t="shared" si="169"/>
        <v/>
      </c>
      <c r="AA784" s="12" t="str">
        <f t="shared" si="170"/>
        <v/>
      </c>
      <c r="AB784" s="12" t="str">
        <f t="shared" si="171"/>
        <v/>
      </c>
      <c r="AC784" s="12" t="str">
        <f t="shared" si="172"/>
        <v/>
      </c>
      <c r="AD784" t="str">
        <f t="shared" si="173"/>
        <v/>
      </c>
      <c r="AE784" t="str">
        <f t="shared" si="174"/>
        <v/>
      </c>
      <c r="AF784" t="s">
        <v>343</v>
      </c>
    </row>
    <row r="785" spans="1:32" x14ac:dyDescent="0.25">
      <c r="A785" t="s">
        <v>1</v>
      </c>
      <c r="B785" t="s">
        <v>2</v>
      </c>
      <c r="C785" t="s">
        <v>1959</v>
      </c>
      <c r="D785" t="s">
        <v>2011</v>
      </c>
      <c r="E785" t="s">
        <v>35</v>
      </c>
      <c r="F785" s="2">
        <v>45392</v>
      </c>
      <c r="G785" t="s">
        <v>2310</v>
      </c>
      <c r="H785" t="s">
        <v>412</v>
      </c>
      <c r="I785" t="s">
        <v>404</v>
      </c>
      <c r="J785" s="5">
        <v>224007.9</v>
      </c>
      <c r="K785" s="5">
        <v>224007.9</v>
      </c>
      <c r="L785" s="5">
        <v>224007.9</v>
      </c>
      <c r="M785" s="5"/>
      <c r="N785"/>
      <c r="O785" s="38"/>
      <c r="P785" s="43"/>
      <c r="Q785" s="64"/>
      <c r="R785" s="8" t="str">
        <f t="shared" si="163"/>
        <v/>
      </c>
      <c r="S785" s="7" t="str">
        <f t="shared" si="175"/>
        <v/>
      </c>
      <c r="T785" s="9"/>
      <c r="U785" s="3" t="str">
        <f t="shared" si="164"/>
        <v/>
      </c>
      <c r="V785" s="3" t="str">
        <f t="shared" si="165"/>
        <v/>
      </c>
      <c r="W785" s="3" t="str">
        <f t="shared" si="166"/>
        <v/>
      </c>
      <c r="X785" s="83" t="str">
        <f t="shared" si="167"/>
        <v/>
      </c>
      <c r="Y785" s="3" t="str">
        <f t="shared" si="168"/>
        <v/>
      </c>
      <c r="Z785" s="3" t="str">
        <f t="shared" si="169"/>
        <v/>
      </c>
      <c r="AA785" s="12" t="str">
        <f t="shared" si="170"/>
        <v/>
      </c>
      <c r="AB785" s="12" t="str">
        <f t="shared" si="171"/>
        <v/>
      </c>
      <c r="AC785" s="12" t="str">
        <f t="shared" si="172"/>
        <v/>
      </c>
      <c r="AD785" t="str">
        <f t="shared" si="173"/>
        <v/>
      </c>
      <c r="AE785" t="str">
        <f t="shared" si="174"/>
        <v/>
      </c>
      <c r="AF785" t="s">
        <v>343</v>
      </c>
    </row>
    <row r="786" spans="1:32" x14ac:dyDescent="0.25">
      <c r="A786" t="s">
        <v>1</v>
      </c>
      <c r="B786" t="s">
        <v>2</v>
      </c>
      <c r="C786" t="s">
        <v>1959</v>
      </c>
      <c r="D786" t="s">
        <v>2011</v>
      </c>
      <c r="E786" t="s">
        <v>35</v>
      </c>
      <c r="F786" s="2">
        <v>45392</v>
      </c>
      <c r="G786" t="s">
        <v>2311</v>
      </c>
      <c r="H786" t="s">
        <v>412</v>
      </c>
      <c r="I786" t="s">
        <v>404</v>
      </c>
      <c r="J786" s="5">
        <v>13103.4</v>
      </c>
      <c r="K786" s="5">
        <v>13103.4</v>
      </c>
      <c r="L786" s="5">
        <v>13103.4</v>
      </c>
      <c r="M786" s="5"/>
      <c r="N786"/>
      <c r="O786" s="38"/>
      <c r="P786" s="43"/>
      <c r="Q786" s="64"/>
      <c r="R786" s="8" t="str">
        <f t="shared" si="163"/>
        <v/>
      </c>
      <c r="S786" s="7" t="str">
        <f t="shared" si="175"/>
        <v/>
      </c>
      <c r="T786" s="9"/>
      <c r="U786" s="3" t="str">
        <f t="shared" si="164"/>
        <v/>
      </c>
      <c r="V786" s="3" t="str">
        <f t="shared" si="165"/>
        <v/>
      </c>
      <c r="W786" s="3" t="str">
        <f t="shared" si="166"/>
        <v/>
      </c>
      <c r="X786" s="83" t="str">
        <f t="shared" si="167"/>
        <v/>
      </c>
      <c r="Y786" s="3" t="str">
        <f t="shared" si="168"/>
        <v/>
      </c>
      <c r="Z786" s="3" t="str">
        <f t="shared" si="169"/>
        <v/>
      </c>
      <c r="AA786" s="12" t="str">
        <f t="shared" si="170"/>
        <v/>
      </c>
      <c r="AB786" s="12" t="str">
        <f t="shared" si="171"/>
        <v/>
      </c>
      <c r="AC786" s="12" t="str">
        <f t="shared" si="172"/>
        <v/>
      </c>
      <c r="AD786" t="str">
        <f t="shared" si="173"/>
        <v/>
      </c>
      <c r="AE786" t="str">
        <f t="shared" si="174"/>
        <v/>
      </c>
      <c r="AF786" t="s">
        <v>343</v>
      </c>
    </row>
    <row r="787" spans="1:32" x14ac:dyDescent="0.25">
      <c r="A787" t="s">
        <v>1</v>
      </c>
      <c r="B787" t="s">
        <v>2</v>
      </c>
      <c r="C787" t="s">
        <v>1959</v>
      </c>
      <c r="D787" t="s">
        <v>2011</v>
      </c>
      <c r="E787" t="s">
        <v>35</v>
      </c>
      <c r="F787" s="2">
        <v>45392</v>
      </c>
      <c r="G787" t="s">
        <v>2429</v>
      </c>
      <c r="H787" t="s">
        <v>412</v>
      </c>
      <c r="I787" t="s">
        <v>404</v>
      </c>
      <c r="J787" s="5">
        <v>227934.7</v>
      </c>
      <c r="K787" s="5">
        <v>227934.7</v>
      </c>
      <c r="L787" s="5">
        <v>227934.7</v>
      </c>
      <c r="M787" s="5"/>
      <c r="N787"/>
      <c r="O787" s="38"/>
      <c r="P787" s="43"/>
      <c r="Q787" s="64"/>
      <c r="R787" s="8" t="str">
        <f t="shared" si="163"/>
        <v/>
      </c>
      <c r="S787" s="7" t="str">
        <f t="shared" si="175"/>
        <v/>
      </c>
      <c r="T787" s="9"/>
      <c r="U787" s="3" t="str">
        <f t="shared" si="164"/>
        <v/>
      </c>
      <c r="V787" s="3" t="str">
        <f t="shared" si="165"/>
        <v/>
      </c>
      <c r="W787" s="3" t="str">
        <f t="shared" si="166"/>
        <v/>
      </c>
      <c r="X787" s="83" t="str">
        <f t="shared" si="167"/>
        <v/>
      </c>
      <c r="Y787" s="3" t="str">
        <f t="shared" si="168"/>
        <v/>
      </c>
      <c r="Z787" s="3" t="str">
        <f t="shared" si="169"/>
        <v/>
      </c>
      <c r="AA787" s="12" t="str">
        <f t="shared" si="170"/>
        <v/>
      </c>
      <c r="AB787" s="12" t="str">
        <f t="shared" si="171"/>
        <v/>
      </c>
      <c r="AC787" s="12" t="str">
        <f t="shared" si="172"/>
        <v/>
      </c>
      <c r="AD787" t="str">
        <f t="shared" si="173"/>
        <v/>
      </c>
      <c r="AE787" t="str">
        <f t="shared" si="174"/>
        <v/>
      </c>
      <c r="AF787" t="s">
        <v>343</v>
      </c>
    </row>
    <row r="788" spans="1:32" x14ac:dyDescent="0.25">
      <c r="A788" t="s">
        <v>1</v>
      </c>
      <c r="B788" t="s">
        <v>2</v>
      </c>
      <c r="C788" t="s">
        <v>1959</v>
      </c>
      <c r="D788" t="s">
        <v>2011</v>
      </c>
      <c r="E788" t="s">
        <v>35</v>
      </c>
      <c r="F788" s="2">
        <v>45392</v>
      </c>
      <c r="G788" t="s">
        <v>2312</v>
      </c>
      <c r="H788" t="s">
        <v>412</v>
      </c>
      <c r="I788" t="s">
        <v>404</v>
      </c>
      <c r="J788" s="5">
        <v>88616.9</v>
      </c>
      <c r="K788" s="5">
        <v>88616.9</v>
      </c>
      <c r="L788" s="5">
        <v>88616.9</v>
      </c>
      <c r="M788" s="5"/>
      <c r="N788"/>
      <c r="O788" s="38"/>
      <c r="P788" s="43"/>
      <c r="Q788" s="64"/>
      <c r="R788" s="8" t="str">
        <f t="shared" si="163"/>
        <v/>
      </c>
      <c r="S788" s="7" t="str">
        <f t="shared" si="175"/>
        <v/>
      </c>
      <c r="T788" s="9"/>
      <c r="U788" s="3" t="str">
        <f t="shared" si="164"/>
        <v/>
      </c>
      <c r="V788" s="3" t="str">
        <f t="shared" si="165"/>
        <v/>
      </c>
      <c r="W788" s="3" t="str">
        <f t="shared" si="166"/>
        <v/>
      </c>
      <c r="X788" s="83" t="str">
        <f t="shared" si="167"/>
        <v/>
      </c>
      <c r="Y788" s="3" t="str">
        <f t="shared" si="168"/>
        <v/>
      </c>
      <c r="Z788" s="3" t="str">
        <f t="shared" si="169"/>
        <v/>
      </c>
      <c r="AA788" s="12" t="str">
        <f t="shared" si="170"/>
        <v/>
      </c>
      <c r="AB788" s="12" t="str">
        <f t="shared" si="171"/>
        <v/>
      </c>
      <c r="AC788" s="12" t="str">
        <f t="shared" si="172"/>
        <v/>
      </c>
      <c r="AD788" t="str">
        <f t="shared" si="173"/>
        <v/>
      </c>
      <c r="AE788" t="str">
        <f t="shared" si="174"/>
        <v/>
      </c>
      <c r="AF788" t="s">
        <v>343</v>
      </c>
    </row>
    <row r="789" spans="1:32" x14ac:dyDescent="0.25">
      <c r="A789" t="s">
        <v>1</v>
      </c>
      <c r="B789" t="s">
        <v>2</v>
      </c>
      <c r="C789" t="s">
        <v>1959</v>
      </c>
      <c r="D789" t="s">
        <v>2011</v>
      </c>
      <c r="E789" t="s">
        <v>35</v>
      </c>
      <c r="F789" s="2">
        <v>45392</v>
      </c>
      <c r="G789" t="s">
        <v>2196</v>
      </c>
      <c r="H789" t="s">
        <v>412</v>
      </c>
      <c r="I789" t="s">
        <v>1429</v>
      </c>
      <c r="J789" s="5">
        <v>114288.2</v>
      </c>
      <c r="K789" s="5">
        <v>114288.2</v>
      </c>
      <c r="L789" s="5">
        <v>114288.2</v>
      </c>
      <c r="M789" s="5"/>
      <c r="N789"/>
      <c r="O789" s="38"/>
      <c r="P789" s="43"/>
      <c r="Q789" s="64"/>
      <c r="R789" s="8" t="str">
        <f t="shared" si="163"/>
        <v/>
      </c>
      <c r="S789" s="7" t="str">
        <f t="shared" si="175"/>
        <v/>
      </c>
      <c r="T789" s="9"/>
      <c r="U789" s="3" t="str">
        <f t="shared" si="164"/>
        <v/>
      </c>
      <c r="V789" s="3" t="str">
        <f t="shared" si="165"/>
        <v/>
      </c>
      <c r="W789" s="3" t="str">
        <f t="shared" si="166"/>
        <v/>
      </c>
      <c r="X789" s="83" t="str">
        <f t="shared" si="167"/>
        <v/>
      </c>
      <c r="Y789" s="3" t="str">
        <f t="shared" si="168"/>
        <v/>
      </c>
      <c r="Z789" s="3" t="str">
        <f t="shared" si="169"/>
        <v/>
      </c>
      <c r="AA789" s="12" t="str">
        <f t="shared" si="170"/>
        <v/>
      </c>
      <c r="AB789" s="12" t="str">
        <f t="shared" si="171"/>
        <v/>
      </c>
      <c r="AC789" s="12" t="str">
        <f t="shared" si="172"/>
        <v/>
      </c>
      <c r="AD789" t="str">
        <f t="shared" si="173"/>
        <v/>
      </c>
      <c r="AE789" t="str">
        <f t="shared" si="174"/>
        <v/>
      </c>
      <c r="AF789" t="s">
        <v>343</v>
      </c>
    </row>
    <row r="790" spans="1:32" x14ac:dyDescent="0.25">
      <c r="A790" t="s">
        <v>1</v>
      </c>
      <c r="B790" t="s">
        <v>2</v>
      </c>
      <c r="C790" t="s">
        <v>1959</v>
      </c>
      <c r="D790" t="s">
        <v>2011</v>
      </c>
      <c r="E790" t="s">
        <v>35</v>
      </c>
      <c r="F790" s="2">
        <v>45394</v>
      </c>
      <c r="G790" t="s">
        <v>2197</v>
      </c>
      <c r="H790" t="s">
        <v>412</v>
      </c>
      <c r="I790" t="s">
        <v>1429</v>
      </c>
      <c r="J790" s="5">
        <v>36408.6</v>
      </c>
      <c r="K790" s="5">
        <v>36408.6</v>
      </c>
      <c r="L790" s="5">
        <v>36408.6</v>
      </c>
      <c r="M790" s="5"/>
      <c r="N790"/>
      <c r="O790" s="38"/>
      <c r="P790" s="43"/>
      <c r="Q790" s="64"/>
      <c r="R790" s="8" t="str">
        <f t="shared" si="163"/>
        <v/>
      </c>
      <c r="S790" s="7" t="str">
        <f t="shared" si="175"/>
        <v/>
      </c>
      <c r="T790" s="9"/>
      <c r="U790" s="3" t="str">
        <f t="shared" si="164"/>
        <v/>
      </c>
      <c r="V790" s="3" t="str">
        <f t="shared" si="165"/>
        <v/>
      </c>
      <c r="W790" s="3" t="str">
        <f t="shared" si="166"/>
        <v/>
      </c>
      <c r="X790" s="83" t="str">
        <f t="shared" si="167"/>
        <v/>
      </c>
      <c r="Y790" s="3" t="str">
        <f t="shared" si="168"/>
        <v/>
      </c>
      <c r="Z790" s="3" t="str">
        <f t="shared" si="169"/>
        <v/>
      </c>
      <c r="AA790" s="12" t="str">
        <f t="shared" si="170"/>
        <v/>
      </c>
      <c r="AB790" s="12" t="str">
        <f t="shared" si="171"/>
        <v/>
      </c>
      <c r="AC790" s="12" t="str">
        <f t="shared" si="172"/>
        <v/>
      </c>
      <c r="AD790" t="str">
        <f t="shared" si="173"/>
        <v/>
      </c>
      <c r="AE790" t="str">
        <f t="shared" si="174"/>
        <v/>
      </c>
      <c r="AF790" t="s">
        <v>343</v>
      </c>
    </row>
    <row r="791" spans="1:32" x14ac:dyDescent="0.25">
      <c r="A791" t="s">
        <v>1</v>
      </c>
      <c r="B791" t="s">
        <v>2</v>
      </c>
      <c r="C791" t="s">
        <v>1959</v>
      </c>
      <c r="D791" t="s">
        <v>2011</v>
      </c>
      <c r="E791" t="s">
        <v>35</v>
      </c>
      <c r="F791" s="2">
        <v>45399</v>
      </c>
      <c r="G791" t="s">
        <v>2430</v>
      </c>
      <c r="H791" t="s">
        <v>412</v>
      </c>
      <c r="I791" t="s">
        <v>404</v>
      </c>
      <c r="J791" s="5">
        <v>146560.1</v>
      </c>
      <c r="K791" s="5">
        <v>146560.1</v>
      </c>
      <c r="L791" s="5">
        <v>146560.1</v>
      </c>
      <c r="M791" s="5"/>
      <c r="N791"/>
      <c r="O791" s="38"/>
      <c r="P791" s="43"/>
      <c r="Q791" s="64"/>
      <c r="R791" s="8" t="str">
        <f t="shared" si="163"/>
        <v/>
      </c>
      <c r="S791" s="7" t="str">
        <f t="shared" si="175"/>
        <v/>
      </c>
      <c r="T791" s="9"/>
      <c r="U791" s="3" t="str">
        <f t="shared" si="164"/>
        <v/>
      </c>
      <c r="V791" s="3" t="str">
        <f t="shared" si="165"/>
        <v/>
      </c>
      <c r="W791" s="3" t="str">
        <f t="shared" si="166"/>
        <v/>
      </c>
      <c r="X791" s="83" t="str">
        <f t="shared" si="167"/>
        <v/>
      </c>
      <c r="Y791" s="3" t="str">
        <f t="shared" si="168"/>
        <v/>
      </c>
      <c r="Z791" s="3" t="str">
        <f t="shared" si="169"/>
        <v/>
      </c>
      <c r="AA791" s="12" t="str">
        <f t="shared" si="170"/>
        <v/>
      </c>
      <c r="AB791" s="12" t="str">
        <f t="shared" si="171"/>
        <v/>
      </c>
      <c r="AC791" s="12" t="str">
        <f t="shared" si="172"/>
        <v/>
      </c>
      <c r="AD791" t="str">
        <f t="shared" si="173"/>
        <v/>
      </c>
      <c r="AE791" t="str">
        <f t="shared" si="174"/>
        <v/>
      </c>
      <c r="AF791" t="s">
        <v>343</v>
      </c>
    </row>
    <row r="792" spans="1:32" x14ac:dyDescent="0.25">
      <c r="A792" t="s">
        <v>1</v>
      </c>
      <c r="B792" t="s">
        <v>2</v>
      </c>
      <c r="C792" t="s">
        <v>1959</v>
      </c>
      <c r="D792" t="s">
        <v>2011</v>
      </c>
      <c r="E792" t="s">
        <v>35</v>
      </c>
      <c r="F792" s="2">
        <v>45399</v>
      </c>
      <c r="G792" t="s">
        <v>2431</v>
      </c>
      <c r="H792" t="s">
        <v>412</v>
      </c>
      <c r="I792" t="s">
        <v>404</v>
      </c>
      <c r="J792" s="5">
        <v>171068.4</v>
      </c>
      <c r="K792" s="5">
        <v>171068.4</v>
      </c>
      <c r="L792" s="5">
        <v>171068.4</v>
      </c>
      <c r="M792" s="5"/>
      <c r="N792"/>
      <c r="O792" s="38"/>
      <c r="P792" s="43"/>
      <c r="Q792" s="64"/>
      <c r="R792" s="8" t="str">
        <f t="shared" si="163"/>
        <v/>
      </c>
      <c r="S792" s="7" t="str">
        <f t="shared" si="175"/>
        <v/>
      </c>
      <c r="T792" s="9"/>
      <c r="U792" s="3" t="str">
        <f t="shared" si="164"/>
        <v/>
      </c>
      <c r="V792" s="3" t="str">
        <f t="shared" si="165"/>
        <v/>
      </c>
      <c r="W792" s="3" t="str">
        <f t="shared" si="166"/>
        <v/>
      </c>
      <c r="X792" s="83" t="str">
        <f t="shared" si="167"/>
        <v/>
      </c>
      <c r="Y792" s="3" t="str">
        <f t="shared" si="168"/>
        <v/>
      </c>
      <c r="Z792" s="3" t="str">
        <f t="shared" si="169"/>
        <v/>
      </c>
      <c r="AA792" s="12" t="str">
        <f t="shared" si="170"/>
        <v/>
      </c>
      <c r="AB792" s="12" t="str">
        <f t="shared" si="171"/>
        <v/>
      </c>
      <c r="AC792" s="12" t="str">
        <f t="shared" si="172"/>
        <v/>
      </c>
      <c r="AD792" t="str">
        <f t="shared" si="173"/>
        <v/>
      </c>
      <c r="AE792" t="str">
        <f t="shared" si="174"/>
        <v/>
      </c>
      <c r="AF792" t="s">
        <v>343</v>
      </c>
    </row>
    <row r="793" spans="1:32" x14ac:dyDescent="0.25">
      <c r="A793" t="s">
        <v>1</v>
      </c>
      <c r="B793" t="s">
        <v>2</v>
      </c>
      <c r="C793" t="s">
        <v>1959</v>
      </c>
      <c r="D793" t="s">
        <v>2011</v>
      </c>
      <c r="E793" t="s">
        <v>35</v>
      </c>
      <c r="F793" s="2">
        <v>45404</v>
      </c>
      <c r="G793" t="s">
        <v>2432</v>
      </c>
      <c r="H793" t="s">
        <v>412</v>
      </c>
      <c r="I793" t="s">
        <v>1429</v>
      </c>
      <c r="J793" s="5">
        <v>26767.439999999999</v>
      </c>
      <c r="K793" s="5">
        <v>26767.439999999999</v>
      </c>
      <c r="L793" s="5">
        <v>26767.439999999999</v>
      </c>
      <c r="M793" s="5"/>
      <c r="N793"/>
      <c r="O793" s="38"/>
      <c r="P793" s="43"/>
      <c r="Q793" s="64"/>
      <c r="R793" s="8" t="str">
        <f t="shared" si="163"/>
        <v/>
      </c>
      <c r="S793" s="7" t="str">
        <f t="shared" si="175"/>
        <v/>
      </c>
      <c r="T793" s="9"/>
      <c r="U793" s="3" t="str">
        <f t="shared" si="164"/>
        <v/>
      </c>
      <c r="V793" s="3" t="str">
        <f t="shared" si="165"/>
        <v/>
      </c>
      <c r="W793" s="3" t="str">
        <f t="shared" si="166"/>
        <v/>
      </c>
      <c r="X793" s="83" t="str">
        <f t="shared" si="167"/>
        <v/>
      </c>
      <c r="Y793" s="3" t="str">
        <f t="shared" si="168"/>
        <v/>
      </c>
      <c r="Z793" s="3" t="str">
        <f t="shared" si="169"/>
        <v/>
      </c>
      <c r="AA793" s="12" t="str">
        <f t="shared" si="170"/>
        <v/>
      </c>
      <c r="AB793" s="12" t="str">
        <f t="shared" si="171"/>
        <v/>
      </c>
      <c r="AC793" s="12" t="str">
        <f t="shared" si="172"/>
        <v/>
      </c>
      <c r="AD793" t="str">
        <f t="shared" si="173"/>
        <v/>
      </c>
      <c r="AE793" t="str">
        <f t="shared" si="174"/>
        <v/>
      </c>
      <c r="AF793" t="s">
        <v>343</v>
      </c>
    </row>
    <row r="794" spans="1:32" x14ac:dyDescent="0.25">
      <c r="A794" t="s">
        <v>1</v>
      </c>
      <c r="B794" t="s">
        <v>2</v>
      </c>
      <c r="C794" t="s">
        <v>1959</v>
      </c>
      <c r="D794" t="s">
        <v>2011</v>
      </c>
      <c r="E794" t="s">
        <v>35</v>
      </c>
      <c r="F794" s="2">
        <v>45405</v>
      </c>
      <c r="G794" t="s">
        <v>2433</v>
      </c>
      <c r="H794" t="s">
        <v>412</v>
      </c>
      <c r="I794" t="s">
        <v>1429</v>
      </c>
      <c r="J794" s="5">
        <v>58082</v>
      </c>
      <c r="K794" s="5">
        <v>58082</v>
      </c>
      <c r="L794" s="5">
        <v>58082</v>
      </c>
      <c r="M794" s="5"/>
      <c r="N794"/>
      <c r="O794" s="38"/>
      <c r="P794" s="43"/>
      <c r="Q794" s="64"/>
      <c r="R794" s="8" t="str">
        <f t="shared" si="163"/>
        <v/>
      </c>
      <c r="S794" s="7" t="str">
        <f t="shared" si="175"/>
        <v/>
      </c>
      <c r="T794" s="9"/>
      <c r="U794" s="3" t="str">
        <f t="shared" si="164"/>
        <v/>
      </c>
      <c r="V794" s="3" t="str">
        <f t="shared" si="165"/>
        <v/>
      </c>
      <c r="W794" s="3" t="str">
        <f t="shared" si="166"/>
        <v/>
      </c>
      <c r="X794" s="83" t="str">
        <f t="shared" si="167"/>
        <v/>
      </c>
      <c r="Y794" s="3" t="str">
        <f t="shared" si="168"/>
        <v/>
      </c>
      <c r="Z794" s="3" t="str">
        <f t="shared" si="169"/>
        <v/>
      </c>
      <c r="AA794" s="12" t="str">
        <f t="shared" si="170"/>
        <v/>
      </c>
      <c r="AB794" s="12" t="str">
        <f t="shared" si="171"/>
        <v/>
      </c>
      <c r="AC794" s="12" t="str">
        <f t="shared" si="172"/>
        <v/>
      </c>
      <c r="AD794" t="str">
        <f t="shared" si="173"/>
        <v/>
      </c>
      <c r="AE794" t="str">
        <f t="shared" si="174"/>
        <v/>
      </c>
      <c r="AF794" t="s">
        <v>343</v>
      </c>
    </row>
    <row r="795" spans="1:32" x14ac:dyDescent="0.25">
      <c r="A795" t="s">
        <v>1</v>
      </c>
      <c r="B795" t="s">
        <v>2</v>
      </c>
      <c r="C795" t="s">
        <v>1959</v>
      </c>
      <c r="D795" t="s">
        <v>2011</v>
      </c>
      <c r="E795" t="s">
        <v>35</v>
      </c>
      <c r="F795" s="2">
        <v>45406</v>
      </c>
      <c r="G795" t="s">
        <v>2434</v>
      </c>
      <c r="H795" t="s">
        <v>412</v>
      </c>
      <c r="I795" t="s">
        <v>404</v>
      </c>
      <c r="J795" s="5">
        <v>87492.5</v>
      </c>
      <c r="K795" s="5">
        <v>87492.5</v>
      </c>
      <c r="L795" s="5">
        <v>87492.5</v>
      </c>
      <c r="M795" s="5"/>
      <c r="N795"/>
      <c r="O795" s="38"/>
      <c r="P795" s="43"/>
      <c r="Q795" s="64"/>
      <c r="R795" s="8" t="str">
        <f t="shared" si="163"/>
        <v/>
      </c>
      <c r="S795" s="7" t="str">
        <f t="shared" si="175"/>
        <v/>
      </c>
      <c r="T795" s="9"/>
      <c r="U795" s="3" t="str">
        <f t="shared" si="164"/>
        <v/>
      </c>
      <c r="V795" s="3" t="str">
        <f t="shared" si="165"/>
        <v/>
      </c>
      <c r="W795" s="3" t="str">
        <f t="shared" si="166"/>
        <v/>
      </c>
      <c r="X795" s="83" t="str">
        <f t="shared" si="167"/>
        <v/>
      </c>
      <c r="Y795" s="3" t="str">
        <f t="shared" si="168"/>
        <v/>
      </c>
      <c r="Z795" s="3" t="str">
        <f t="shared" si="169"/>
        <v/>
      </c>
      <c r="AA795" s="12" t="str">
        <f t="shared" si="170"/>
        <v/>
      </c>
      <c r="AB795" s="12" t="str">
        <f t="shared" si="171"/>
        <v/>
      </c>
      <c r="AC795" s="12" t="str">
        <f t="shared" si="172"/>
        <v/>
      </c>
      <c r="AD795" t="str">
        <f t="shared" si="173"/>
        <v/>
      </c>
      <c r="AE795" t="str">
        <f t="shared" si="174"/>
        <v/>
      </c>
      <c r="AF795" t="s">
        <v>343</v>
      </c>
    </row>
    <row r="796" spans="1:32" x14ac:dyDescent="0.25">
      <c r="A796" t="s">
        <v>1</v>
      </c>
      <c r="B796" t="s">
        <v>2</v>
      </c>
      <c r="C796" t="s">
        <v>1959</v>
      </c>
      <c r="D796" t="s">
        <v>2011</v>
      </c>
      <c r="E796" t="s">
        <v>35</v>
      </c>
      <c r="F796" s="2">
        <v>45406</v>
      </c>
      <c r="G796" t="s">
        <v>2435</v>
      </c>
      <c r="H796" t="s">
        <v>412</v>
      </c>
      <c r="I796" t="s">
        <v>404</v>
      </c>
      <c r="J796" s="5">
        <v>39901.4</v>
      </c>
      <c r="K796" s="5">
        <v>39901.4</v>
      </c>
      <c r="L796" s="5">
        <v>39901.4</v>
      </c>
      <c r="M796" s="5"/>
      <c r="N796"/>
      <c r="O796" s="38"/>
      <c r="P796" s="43"/>
      <c r="Q796" s="64"/>
      <c r="R796" s="8" t="str">
        <f t="shared" si="163"/>
        <v/>
      </c>
      <c r="S796" s="7" t="str">
        <f t="shared" si="175"/>
        <v/>
      </c>
      <c r="T796" s="9"/>
      <c r="U796" s="3" t="str">
        <f t="shared" si="164"/>
        <v/>
      </c>
      <c r="V796" s="3" t="str">
        <f t="shared" si="165"/>
        <v/>
      </c>
      <c r="W796" s="3" t="str">
        <f t="shared" si="166"/>
        <v/>
      </c>
      <c r="X796" s="83" t="str">
        <f t="shared" si="167"/>
        <v/>
      </c>
      <c r="Y796" s="3" t="str">
        <f t="shared" si="168"/>
        <v/>
      </c>
      <c r="Z796" s="3" t="str">
        <f t="shared" si="169"/>
        <v/>
      </c>
      <c r="AA796" s="12" t="str">
        <f t="shared" si="170"/>
        <v/>
      </c>
      <c r="AB796" s="12" t="str">
        <f t="shared" si="171"/>
        <v/>
      </c>
      <c r="AC796" s="12" t="str">
        <f t="shared" si="172"/>
        <v/>
      </c>
      <c r="AD796" t="str">
        <f t="shared" si="173"/>
        <v/>
      </c>
      <c r="AE796" t="str">
        <f t="shared" si="174"/>
        <v/>
      </c>
      <c r="AF796" t="s">
        <v>343</v>
      </c>
    </row>
    <row r="797" spans="1:32" x14ac:dyDescent="0.25">
      <c r="A797" t="s">
        <v>1</v>
      </c>
      <c r="B797" t="s">
        <v>2</v>
      </c>
      <c r="C797" t="s">
        <v>1959</v>
      </c>
      <c r="D797" t="s">
        <v>2011</v>
      </c>
      <c r="E797" t="s">
        <v>35</v>
      </c>
      <c r="F797" s="2">
        <v>45406</v>
      </c>
      <c r="G797" t="s">
        <v>2436</v>
      </c>
      <c r="H797" t="s">
        <v>412</v>
      </c>
      <c r="I797" t="s">
        <v>1429</v>
      </c>
      <c r="J797" s="5">
        <v>9722.5</v>
      </c>
      <c r="K797" s="5">
        <v>9722.5</v>
      </c>
      <c r="L797" s="5">
        <v>9722.5</v>
      </c>
      <c r="M797" s="5"/>
      <c r="N797"/>
      <c r="O797" s="38"/>
      <c r="P797" s="43"/>
      <c r="Q797" s="64"/>
      <c r="R797" s="8" t="str">
        <f t="shared" si="163"/>
        <v/>
      </c>
      <c r="S797" s="7" t="str">
        <f t="shared" si="175"/>
        <v/>
      </c>
      <c r="T797" s="9"/>
      <c r="U797" s="3" t="str">
        <f t="shared" si="164"/>
        <v/>
      </c>
      <c r="V797" s="3" t="str">
        <f t="shared" si="165"/>
        <v/>
      </c>
      <c r="W797" s="3" t="str">
        <f t="shared" si="166"/>
        <v/>
      </c>
      <c r="X797" s="83" t="str">
        <f t="shared" si="167"/>
        <v/>
      </c>
      <c r="Y797" s="3" t="str">
        <f t="shared" si="168"/>
        <v/>
      </c>
      <c r="Z797" s="3" t="str">
        <f t="shared" si="169"/>
        <v/>
      </c>
      <c r="AA797" s="12" t="str">
        <f t="shared" si="170"/>
        <v/>
      </c>
      <c r="AB797" s="12" t="str">
        <f t="shared" si="171"/>
        <v/>
      </c>
      <c r="AC797" s="12" t="str">
        <f t="shared" si="172"/>
        <v/>
      </c>
      <c r="AD797" t="str">
        <f t="shared" si="173"/>
        <v/>
      </c>
      <c r="AE797" t="str">
        <f t="shared" si="174"/>
        <v/>
      </c>
      <c r="AF797" t="s">
        <v>343</v>
      </c>
    </row>
    <row r="798" spans="1:32" x14ac:dyDescent="0.25">
      <c r="A798" t="s">
        <v>1</v>
      </c>
      <c r="B798" t="s">
        <v>2</v>
      </c>
      <c r="C798" t="s">
        <v>1959</v>
      </c>
      <c r="D798" t="s">
        <v>2011</v>
      </c>
      <c r="E798" t="s">
        <v>35</v>
      </c>
      <c r="F798" s="2">
        <v>45406</v>
      </c>
      <c r="G798" t="s">
        <v>2437</v>
      </c>
      <c r="H798" t="s">
        <v>412</v>
      </c>
      <c r="I798" t="s">
        <v>1429</v>
      </c>
      <c r="J798" s="5">
        <v>45064.4</v>
      </c>
      <c r="K798" s="5">
        <v>45064.4</v>
      </c>
      <c r="L798" s="5">
        <v>45064.4</v>
      </c>
      <c r="M798" s="5"/>
      <c r="N798"/>
      <c r="O798" s="38"/>
      <c r="P798" s="43"/>
      <c r="Q798" s="64"/>
      <c r="R798" s="8" t="str">
        <f t="shared" si="163"/>
        <v/>
      </c>
      <c r="S798" s="7" t="str">
        <f t="shared" si="175"/>
        <v/>
      </c>
      <c r="T798" s="9"/>
      <c r="U798" s="3" t="str">
        <f t="shared" si="164"/>
        <v/>
      </c>
      <c r="V798" s="3" t="str">
        <f t="shared" si="165"/>
        <v/>
      </c>
      <c r="W798" s="3" t="str">
        <f t="shared" si="166"/>
        <v/>
      </c>
      <c r="X798" s="83" t="str">
        <f t="shared" si="167"/>
        <v/>
      </c>
      <c r="Y798" s="3" t="str">
        <f t="shared" si="168"/>
        <v/>
      </c>
      <c r="Z798" s="3" t="str">
        <f t="shared" si="169"/>
        <v/>
      </c>
      <c r="AA798" s="12" t="str">
        <f t="shared" si="170"/>
        <v/>
      </c>
      <c r="AB798" s="12" t="str">
        <f t="shared" si="171"/>
        <v/>
      </c>
      <c r="AC798" s="12" t="str">
        <f t="shared" si="172"/>
        <v/>
      </c>
      <c r="AD798" t="str">
        <f t="shared" si="173"/>
        <v/>
      </c>
      <c r="AE798" t="str">
        <f t="shared" si="174"/>
        <v/>
      </c>
      <c r="AF798" t="s">
        <v>343</v>
      </c>
    </row>
    <row r="799" spans="1:32" x14ac:dyDescent="0.25">
      <c r="A799" t="s">
        <v>1</v>
      </c>
      <c r="B799" t="s">
        <v>2</v>
      </c>
      <c r="C799" t="s">
        <v>1959</v>
      </c>
      <c r="D799" t="s">
        <v>2011</v>
      </c>
      <c r="E799" t="s">
        <v>35</v>
      </c>
      <c r="F799" s="2">
        <v>45406</v>
      </c>
      <c r="G799" t="s">
        <v>2438</v>
      </c>
      <c r="H799" t="s">
        <v>412</v>
      </c>
      <c r="I799" t="s">
        <v>1429</v>
      </c>
      <c r="J799" s="5">
        <v>57743</v>
      </c>
      <c r="K799" s="5">
        <v>57743</v>
      </c>
      <c r="L799" s="5">
        <v>57743</v>
      </c>
      <c r="M799" s="5"/>
      <c r="N799"/>
      <c r="O799" s="38"/>
      <c r="P799" s="43"/>
      <c r="Q799" s="64"/>
      <c r="R799" s="8" t="str">
        <f t="shared" si="163"/>
        <v/>
      </c>
      <c r="S799" s="7" t="str">
        <f t="shared" si="175"/>
        <v/>
      </c>
      <c r="T799" s="9"/>
      <c r="U799" s="3" t="str">
        <f t="shared" si="164"/>
        <v/>
      </c>
      <c r="V799" s="3" t="str">
        <f t="shared" si="165"/>
        <v/>
      </c>
      <c r="W799" s="3" t="str">
        <f t="shared" si="166"/>
        <v/>
      </c>
      <c r="X799" s="83" t="str">
        <f t="shared" si="167"/>
        <v/>
      </c>
      <c r="Y799" s="3" t="str">
        <f t="shared" si="168"/>
        <v/>
      </c>
      <c r="Z799" s="3" t="str">
        <f t="shared" si="169"/>
        <v/>
      </c>
      <c r="AA799" s="12" t="str">
        <f t="shared" si="170"/>
        <v/>
      </c>
      <c r="AB799" s="12" t="str">
        <f t="shared" si="171"/>
        <v/>
      </c>
      <c r="AC799" s="12" t="str">
        <f t="shared" si="172"/>
        <v/>
      </c>
      <c r="AD799" t="str">
        <f t="shared" si="173"/>
        <v/>
      </c>
      <c r="AE799" t="str">
        <f t="shared" si="174"/>
        <v/>
      </c>
      <c r="AF799" t="s">
        <v>343</v>
      </c>
    </row>
    <row r="800" spans="1:32" x14ac:dyDescent="0.25">
      <c r="A800" t="s">
        <v>1</v>
      </c>
      <c r="B800" t="s">
        <v>2</v>
      </c>
      <c r="C800" t="s">
        <v>1959</v>
      </c>
      <c r="D800" t="s">
        <v>2011</v>
      </c>
      <c r="E800" t="s">
        <v>35</v>
      </c>
      <c r="F800" s="2">
        <v>45407</v>
      </c>
      <c r="G800" t="s">
        <v>2439</v>
      </c>
      <c r="H800" t="s">
        <v>412</v>
      </c>
      <c r="I800" t="s">
        <v>1429</v>
      </c>
      <c r="J800" s="5">
        <v>19277.8</v>
      </c>
      <c r="K800" s="5">
        <v>19277.8</v>
      </c>
      <c r="L800" s="5">
        <v>19277.8</v>
      </c>
      <c r="M800" s="5"/>
      <c r="N800"/>
      <c r="O800" s="38"/>
      <c r="P800" s="43"/>
      <c r="Q800" s="64"/>
      <c r="R800" s="8" t="str">
        <f t="shared" si="163"/>
        <v/>
      </c>
      <c r="S800" s="7" t="str">
        <f t="shared" si="175"/>
        <v/>
      </c>
      <c r="T800" s="9"/>
      <c r="U800" s="3" t="str">
        <f t="shared" si="164"/>
        <v/>
      </c>
      <c r="V800" s="3" t="str">
        <f t="shared" si="165"/>
        <v/>
      </c>
      <c r="W800" s="3" t="str">
        <f t="shared" si="166"/>
        <v/>
      </c>
      <c r="X800" s="83" t="str">
        <f t="shared" si="167"/>
        <v/>
      </c>
      <c r="Y800" s="3" t="str">
        <f t="shared" si="168"/>
        <v/>
      </c>
      <c r="Z800" s="3" t="str">
        <f t="shared" si="169"/>
        <v/>
      </c>
      <c r="AA800" s="12" t="str">
        <f t="shared" si="170"/>
        <v/>
      </c>
      <c r="AB800" s="12" t="str">
        <f t="shared" si="171"/>
        <v/>
      </c>
      <c r="AC800" s="12" t="str">
        <f t="shared" si="172"/>
        <v/>
      </c>
      <c r="AD800" t="str">
        <f t="shared" si="173"/>
        <v/>
      </c>
      <c r="AE800" t="str">
        <f t="shared" si="174"/>
        <v/>
      </c>
      <c r="AF800" t="s">
        <v>343</v>
      </c>
    </row>
    <row r="801" spans="1:32" x14ac:dyDescent="0.25">
      <c r="A801" t="s">
        <v>1</v>
      </c>
      <c r="B801" t="s">
        <v>2</v>
      </c>
      <c r="C801" t="s">
        <v>1959</v>
      </c>
      <c r="D801" t="s">
        <v>2011</v>
      </c>
      <c r="E801" t="s">
        <v>35</v>
      </c>
      <c r="F801" s="2">
        <v>45408</v>
      </c>
      <c r="G801" t="s">
        <v>2440</v>
      </c>
      <c r="H801" t="s">
        <v>412</v>
      </c>
      <c r="I801" t="s">
        <v>1429</v>
      </c>
      <c r="J801" s="5">
        <v>4316.6000000000004</v>
      </c>
      <c r="K801" s="5">
        <v>4316.6000000000004</v>
      </c>
      <c r="L801" s="5">
        <v>4316.6000000000004</v>
      </c>
      <c r="M801" s="5"/>
      <c r="N801"/>
      <c r="O801" s="38"/>
      <c r="P801" s="43"/>
      <c r="Q801" s="64"/>
      <c r="R801" s="8" t="str">
        <f t="shared" si="163"/>
        <v/>
      </c>
      <c r="S801" s="7" t="str">
        <f t="shared" si="175"/>
        <v/>
      </c>
      <c r="T801" s="9"/>
      <c r="U801" s="3" t="str">
        <f t="shared" si="164"/>
        <v/>
      </c>
      <c r="V801" s="3" t="str">
        <f t="shared" si="165"/>
        <v/>
      </c>
      <c r="W801" s="3" t="str">
        <f t="shared" si="166"/>
        <v/>
      </c>
      <c r="X801" s="83" t="str">
        <f t="shared" si="167"/>
        <v/>
      </c>
      <c r="Y801" s="3" t="str">
        <f t="shared" si="168"/>
        <v/>
      </c>
      <c r="Z801" s="3" t="str">
        <f t="shared" si="169"/>
        <v/>
      </c>
      <c r="AA801" s="12" t="str">
        <f t="shared" si="170"/>
        <v/>
      </c>
      <c r="AB801" s="12" t="str">
        <f t="shared" si="171"/>
        <v/>
      </c>
      <c r="AC801" s="12" t="str">
        <f t="shared" si="172"/>
        <v/>
      </c>
      <c r="AD801" t="str">
        <f t="shared" si="173"/>
        <v/>
      </c>
      <c r="AE801" t="str">
        <f t="shared" si="174"/>
        <v/>
      </c>
      <c r="AF801" t="s">
        <v>343</v>
      </c>
    </row>
    <row r="802" spans="1:32" x14ac:dyDescent="0.25">
      <c r="A802" t="s">
        <v>1</v>
      </c>
      <c r="B802" t="s">
        <v>2</v>
      </c>
      <c r="C802" t="s">
        <v>1959</v>
      </c>
      <c r="D802" t="s">
        <v>2011</v>
      </c>
      <c r="E802" t="s">
        <v>35</v>
      </c>
      <c r="F802" s="2">
        <v>45409</v>
      </c>
      <c r="G802" t="s">
        <v>2441</v>
      </c>
      <c r="H802" t="s">
        <v>412</v>
      </c>
      <c r="I802" t="s">
        <v>1429</v>
      </c>
      <c r="J802" s="5">
        <v>17023.45</v>
      </c>
      <c r="K802" s="5">
        <v>17023.45</v>
      </c>
      <c r="L802" s="5">
        <v>17023.45</v>
      </c>
      <c r="M802" s="5"/>
      <c r="N802"/>
      <c r="O802" s="38"/>
      <c r="P802" s="43"/>
      <c r="Q802" s="64"/>
      <c r="R802" s="8" t="str">
        <f t="shared" si="163"/>
        <v/>
      </c>
      <c r="S802" s="7" t="str">
        <f t="shared" si="175"/>
        <v/>
      </c>
      <c r="T802" s="9"/>
      <c r="U802" s="3" t="str">
        <f t="shared" si="164"/>
        <v/>
      </c>
      <c r="V802" s="3" t="str">
        <f t="shared" si="165"/>
        <v/>
      </c>
      <c r="W802" s="3" t="str">
        <f t="shared" si="166"/>
        <v/>
      </c>
      <c r="X802" s="83" t="str">
        <f t="shared" si="167"/>
        <v/>
      </c>
      <c r="Y802" s="3" t="str">
        <f t="shared" si="168"/>
        <v/>
      </c>
      <c r="Z802" s="3" t="str">
        <f t="shared" si="169"/>
        <v/>
      </c>
      <c r="AA802" s="12" t="str">
        <f t="shared" si="170"/>
        <v/>
      </c>
      <c r="AB802" s="12" t="str">
        <f t="shared" si="171"/>
        <v/>
      </c>
      <c r="AC802" s="12" t="str">
        <f t="shared" si="172"/>
        <v/>
      </c>
      <c r="AD802" t="str">
        <f t="shared" si="173"/>
        <v/>
      </c>
      <c r="AE802" t="str">
        <f t="shared" si="174"/>
        <v/>
      </c>
      <c r="AF802" t="s">
        <v>343</v>
      </c>
    </row>
    <row r="803" spans="1:32" x14ac:dyDescent="0.25">
      <c r="A803" t="s">
        <v>1</v>
      </c>
      <c r="B803" t="s">
        <v>2</v>
      </c>
      <c r="C803" t="s">
        <v>1959</v>
      </c>
      <c r="D803" t="s">
        <v>2012</v>
      </c>
      <c r="E803" t="s">
        <v>37</v>
      </c>
      <c r="F803" s="2">
        <v>45274</v>
      </c>
      <c r="G803" t="s">
        <v>470</v>
      </c>
      <c r="H803" t="s">
        <v>177</v>
      </c>
      <c r="I803" t="s">
        <v>192</v>
      </c>
      <c r="J803" s="5">
        <v>25826.15</v>
      </c>
      <c r="K803" s="5">
        <v>25826.15</v>
      </c>
      <c r="L803" s="5">
        <v>25826.15</v>
      </c>
      <c r="M803" s="5"/>
      <c r="N803"/>
      <c r="O803" s="38" t="s">
        <v>2083</v>
      </c>
      <c r="P803" s="43"/>
      <c r="Q803" s="64" t="s">
        <v>1429</v>
      </c>
      <c r="R803" s="8" t="str">
        <f t="shared" si="163"/>
        <v>Repuestos para Mantenimiento de UT</v>
      </c>
      <c r="S803" s="7" t="str">
        <f t="shared" si="175"/>
        <v/>
      </c>
      <c r="T803" s="9"/>
      <c r="U803" s="3" t="str">
        <f t="shared" si="164"/>
        <v>RYMSA</v>
      </c>
      <c r="V803" s="3" t="str">
        <f t="shared" si="165"/>
        <v>CRC</v>
      </c>
      <c r="W803" s="3" t="str">
        <f t="shared" si="166"/>
        <v>DAEWOO BUS C.R. S.A.</v>
      </c>
      <c r="X803" s="83">
        <f t="shared" si="167"/>
        <v>45274</v>
      </c>
      <c r="Y803" s="3" t="str">
        <f t="shared" si="168"/>
        <v>16130</v>
      </c>
      <c r="Z803" s="3" t="str">
        <f t="shared" si="169"/>
        <v>91 A 120</v>
      </c>
      <c r="AA803" s="12">
        <f t="shared" si="170"/>
        <v>25826.15</v>
      </c>
      <c r="AB803" s="12">
        <f t="shared" si="171"/>
        <v>25826.15</v>
      </c>
      <c r="AC803" s="12" t="str">
        <f t="shared" si="172"/>
        <v/>
      </c>
      <c r="AD803" t="str">
        <f t="shared" si="173"/>
        <v>12-04-02</v>
      </c>
      <c r="AE803" t="str">
        <f t="shared" si="174"/>
        <v>Repuestos para Mantenimiento de UT</v>
      </c>
      <c r="AF803" t="s">
        <v>343</v>
      </c>
    </row>
    <row r="804" spans="1:32" x14ac:dyDescent="0.25">
      <c r="A804" t="s">
        <v>1</v>
      </c>
      <c r="B804" t="s">
        <v>2</v>
      </c>
      <c r="C804" t="s">
        <v>1959</v>
      </c>
      <c r="D804" t="s">
        <v>2012</v>
      </c>
      <c r="E804" t="s">
        <v>37</v>
      </c>
      <c r="F804" s="2">
        <v>45274</v>
      </c>
      <c r="G804" t="s">
        <v>471</v>
      </c>
      <c r="H804" t="s">
        <v>177</v>
      </c>
      <c r="I804" t="s">
        <v>192</v>
      </c>
      <c r="J804" s="5">
        <v>24889.4</v>
      </c>
      <c r="K804" s="5">
        <v>24889.4</v>
      </c>
      <c r="L804" s="5">
        <v>24889.4</v>
      </c>
      <c r="M804" s="5"/>
      <c r="N804"/>
      <c r="O804" s="38" t="s">
        <v>2083</v>
      </c>
      <c r="P804" s="43"/>
      <c r="Q804" s="64" t="s">
        <v>1429</v>
      </c>
      <c r="R804" s="8" t="str">
        <f t="shared" si="163"/>
        <v>Repuestos para Mantenimiento de UT</v>
      </c>
      <c r="S804" s="7" t="str">
        <f t="shared" si="175"/>
        <v/>
      </c>
      <c r="T804" s="9"/>
      <c r="U804" s="3" t="str">
        <f t="shared" si="164"/>
        <v>RYMSA</v>
      </c>
      <c r="V804" s="3" t="str">
        <f t="shared" si="165"/>
        <v>CRC</v>
      </c>
      <c r="W804" s="3" t="str">
        <f t="shared" si="166"/>
        <v>DAEWOO BUS C.R. S.A.</v>
      </c>
      <c r="X804" s="83">
        <f t="shared" si="167"/>
        <v>45274</v>
      </c>
      <c r="Y804" s="3" t="str">
        <f t="shared" si="168"/>
        <v>16134</v>
      </c>
      <c r="Z804" s="3" t="str">
        <f t="shared" si="169"/>
        <v>91 A 120</v>
      </c>
      <c r="AA804" s="12">
        <f t="shared" si="170"/>
        <v>24889.4</v>
      </c>
      <c r="AB804" s="12">
        <f t="shared" si="171"/>
        <v>24889.4</v>
      </c>
      <c r="AC804" s="12" t="str">
        <f t="shared" si="172"/>
        <v/>
      </c>
      <c r="AD804" t="str">
        <f t="shared" si="173"/>
        <v>12-04-02</v>
      </c>
      <c r="AE804" t="str">
        <f t="shared" si="174"/>
        <v>Repuestos para Mantenimiento de UT</v>
      </c>
      <c r="AF804" t="s">
        <v>343</v>
      </c>
    </row>
    <row r="805" spans="1:32" x14ac:dyDescent="0.25">
      <c r="A805" t="s">
        <v>1</v>
      </c>
      <c r="B805" t="s">
        <v>2</v>
      </c>
      <c r="C805" t="s">
        <v>1959</v>
      </c>
      <c r="D805" t="s">
        <v>2012</v>
      </c>
      <c r="E805" t="s">
        <v>37</v>
      </c>
      <c r="F805" s="2">
        <v>45281</v>
      </c>
      <c r="G805" t="s">
        <v>472</v>
      </c>
      <c r="H805" t="s">
        <v>177</v>
      </c>
      <c r="I805" t="s">
        <v>192</v>
      </c>
      <c r="J805" s="5">
        <v>59132.9</v>
      </c>
      <c r="K805" s="5">
        <v>59132.9</v>
      </c>
      <c r="L805" s="5">
        <v>59132.9</v>
      </c>
      <c r="M805" s="5"/>
      <c r="N805"/>
      <c r="O805" s="38" t="s">
        <v>2083</v>
      </c>
      <c r="P805" s="43"/>
      <c r="Q805" s="64" t="s">
        <v>1429</v>
      </c>
      <c r="R805" s="8" t="str">
        <f t="shared" si="163"/>
        <v>Repuestos para Mantenimiento de UT</v>
      </c>
      <c r="S805" s="7" t="str">
        <f t="shared" si="175"/>
        <v/>
      </c>
      <c r="T805" s="9"/>
      <c r="U805" s="3" t="str">
        <f t="shared" si="164"/>
        <v>RYMSA</v>
      </c>
      <c r="V805" s="3" t="str">
        <f t="shared" si="165"/>
        <v>CRC</v>
      </c>
      <c r="W805" s="3" t="str">
        <f t="shared" si="166"/>
        <v>DAEWOO BUS C.R. S.A.</v>
      </c>
      <c r="X805" s="83">
        <f t="shared" si="167"/>
        <v>45281</v>
      </c>
      <c r="Y805" s="3" t="str">
        <f t="shared" si="168"/>
        <v>16150</v>
      </c>
      <c r="Z805" s="3" t="str">
        <f t="shared" si="169"/>
        <v>91 A 120</v>
      </c>
      <c r="AA805" s="12">
        <f t="shared" si="170"/>
        <v>59132.9</v>
      </c>
      <c r="AB805" s="12">
        <f t="shared" si="171"/>
        <v>59132.9</v>
      </c>
      <c r="AC805" s="12" t="str">
        <f t="shared" si="172"/>
        <v/>
      </c>
      <c r="AD805" t="str">
        <f t="shared" si="173"/>
        <v>12-04-02</v>
      </c>
      <c r="AE805" t="str">
        <f t="shared" si="174"/>
        <v>Repuestos para Mantenimiento de UT</v>
      </c>
      <c r="AF805" t="s">
        <v>343</v>
      </c>
    </row>
    <row r="806" spans="1:32" x14ac:dyDescent="0.25">
      <c r="A806" t="s">
        <v>1</v>
      </c>
      <c r="B806" t="s">
        <v>2</v>
      </c>
      <c r="C806" t="s">
        <v>1959</v>
      </c>
      <c r="D806" t="s">
        <v>2012</v>
      </c>
      <c r="E806" t="s">
        <v>37</v>
      </c>
      <c r="F806" s="2">
        <v>45282</v>
      </c>
      <c r="G806" t="s">
        <v>473</v>
      </c>
      <c r="H806" t="s">
        <v>177</v>
      </c>
      <c r="I806" t="s">
        <v>192</v>
      </c>
      <c r="J806" s="5">
        <v>79818.05</v>
      </c>
      <c r="K806" s="5">
        <v>79818.05</v>
      </c>
      <c r="L806" s="5">
        <v>79818.05</v>
      </c>
      <c r="M806" s="5"/>
      <c r="N806"/>
      <c r="O806" s="38" t="s">
        <v>2083</v>
      </c>
      <c r="P806" s="43"/>
      <c r="Q806" s="64" t="s">
        <v>1429</v>
      </c>
      <c r="R806" s="8" t="str">
        <f t="shared" si="163"/>
        <v>Repuestos para Mantenimiento de UT</v>
      </c>
      <c r="S806" s="7" t="str">
        <f t="shared" si="175"/>
        <v/>
      </c>
      <c r="T806" s="9"/>
      <c r="U806" s="3" t="str">
        <f t="shared" si="164"/>
        <v>RYMSA</v>
      </c>
      <c r="V806" s="3" t="str">
        <f t="shared" si="165"/>
        <v>CRC</v>
      </c>
      <c r="W806" s="3" t="str">
        <f t="shared" si="166"/>
        <v>DAEWOO BUS C.R. S.A.</v>
      </c>
      <c r="X806" s="83">
        <f t="shared" si="167"/>
        <v>45282</v>
      </c>
      <c r="Y806" s="3" t="str">
        <f t="shared" si="168"/>
        <v>16153</v>
      </c>
      <c r="Z806" s="3" t="str">
        <f t="shared" si="169"/>
        <v>91 A 120</v>
      </c>
      <c r="AA806" s="12">
        <f t="shared" si="170"/>
        <v>79818.05</v>
      </c>
      <c r="AB806" s="12">
        <f t="shared" si="171"/>
        <v>79818.05</v>
      </c>
      <c r="AC806" s="12" t="str">
        <f t="shared" si="172"/>
        <v/>
      </c>
      <c r="AD806" t="str">
        <f t="shared" si="173"/>
        <v>12-04-02</v>
      </c>
      <c r="AE806" t="str">
        <f t="shared" si="174"/>
        <v>Repuestos para Mantenimiento de UT</v>
      </c>
      <c r="AF806" t="s">
        <v>343</v>
      </c>
    </row>
    <row r="807" spans="1:32" x14ac:dyDescent="0.25">
      <c r="A807" t="s">
        <v>1</v>
      </c>
      <c r="B807" t="s">
        <v>2</v>
      </c>
      <c r="C807" t="s">
        <v>1959</v>
      </c>
      <c r="D807" t="s">
        <v>2012</v>
      </c>
      <c r="E807" t="s">
        <v>37</v>
      </c>
      <c r="F807" s="2">
        <v>45283</v>
      </c>
      <c r="G807" t="s">
        <v>530</v>
      </c>
      <c r="H807" t="s">
        <v>177</v>
      </c>
      <c r="I807" t="s">
        <v>192</v>
      </c>
      <c r="J807" s="5">
        <v>46856.69</v>
      </c>
      <c r="K807" s="5">
        <v>46856.69</v>
      </c>
      <c r="L807" s="5">
        <v>46856.69</v>
      </c>
      <c r="M807" s="5"/>
      <c r="N807"/>
      <c r="O807" s="38" t="s">
        <v>2083</v>
      </c>
      <c r="P807" s="43"/>
      <c r="Q807" s="64" t="s">
        <v>1429</v>
      </c>
      <c r="R807" s="8" t="str">
        <f t="shared" si="163"/>
        <v>Repuestos para Mantenimiento de UT</v>
      </c>
      <c r="S807" s="7" t="str">
        <f t="shared" si="175"/>
        <v/>
      </c>
      <c r="T807" s="9"/>
      <c r="U807" s="3" t="str">
        <f t="shared" si="164"/>
        <v>RYMSA</v>
      </c>
      <c r="V807" s="3" t="str">
        <f t="shared" si="165"/>
        <v>CRC</v>
      </c>
      <c r="W807" s="3" t="str">
        <f t="shared" si="166"/>
        <v>DAEWOO BUS C.R. S.A.</v>
      </c>
      <c r="X807" s="83">
        <f t="shared" si="167"/>
        <v>45283</v>
      </c>
      <c r="Y807" s="3" t="str">
        <f t="shared" si="168"/>
        <v>16157</v>
      </c>
      <c r="Z807" s="3" t="str">
        <f t="shared" si="169"/>
        <v>91 A 120</v>
      </c>
      <c r="AA807" s="12">
        <f t="shared" si="170"/>
        <v>46856.69</v>
      </c>
      <c r="AB807" s="12">
        <f t="shared" si="171"/>
        <v>46856.69</v>
      </c>
      <c r="AC807" s="12" t="str">
        <f t="shared" si="172"/>
        <v/>
      </c>
      <c r="AD807" t="str">
        <f t="shared" si="173"/>
        <v>12-04-02</v>
      </c>
      <c r="AE807" t="str">
        <f t="shared" si="174"/>
        <v>Repuestos para Mantenimiento de UT</v>
      </c>
      <c r="AF807" t="s">
        <v>343</v>
      </c>
    </row>
    <row r="808" spans="1:32" x14ac:dyDescent="0.25">
      <c r="A808" t="s">
        <v>1</v>
      </c>
      <c r="B808" t="s">
        <v>2</v>
      </c>
      <c r="C808" t="s">
        <v>1959</v>
      </c>
      <c r="D808" t="s">
        <v>2012</v>
      </c>
      <c r="E808" t="s">
        <v>37</v>
      </c>
      <c r="F808" s="2">
        <v>45286</v>
      </c>
      <c r="G808" t="s">
        <v>531</v>
      </c>
      <c r="H808" t="s">
        <v>177</v>
      </c>
      <c r="I808" t="s">
        <v>192</v>
      </c>
      <c r="J808" s="5">
        <v>10848</v>
      </c>
      <c r="K808" s="5">
        <v>10848</v>
      </c>
      <c r="L808" s="5">
        <v>10848</v>
      </c>
      <c r="M808" s="5"/>
      <c r="N808"/>
      <c r="O808" s="38" t="s">
        <v>2083</v>
      </c>
      <c r="P808" s="43"/>
      <c r="Q808" s="64" t="s">
        <v>1429</v>
      </c>
      <c r="R808" s="8" t="str">
        <f t="shared" si="163"/>
        <v>Repuestos para Mantenimiento de UT</v>
      </c>
      <c r="S808" s="7" t="str">
        <f t="shared" si="175"/>
        <v/>
      </c>
      <c r="T808" s="9"/>
      <c r="U808" s="3" t="str">
        <f t="shared" si="164"/>
        <v>RYMSA</v>
      </c>
      <c r="V808" s="3" t="str">
        <f t="shared" si="165"/>
        <v>CRC</v>
      </c>
      <c r="W808" s="3" t="str">
        <f t="shared" si="166"/>
        <v>DAEWOO BUS C.R. S.A.</v>
      </c>
      <c r="X808" s="83">
        <f t="shared" si="167"/>
        <v>45286</v>
      </c>
      <c r="Y808" s="3" t="str">
        <f t="shared" si="168"/>
        <v>16163</v>
      </c>
      <c r="Z808" s="3" t="str">
        <f t="shared" si="169"/>
        <v>91 A 120</v>
      </c>
      <c r="AA808" s="12">
        <f t="shared" si="170"/>
        <v>10848</v>
      </c>
      <c r="AB808" s="12">
        <f t="shared" si="171"/>
        <v>10848</v>
      </c>
      <c r="AC808" s="12" t="str">
        <f t="shared" si="172"/>
        <v/>
      </c>
      <c r="AD808" t="str">
        <f t="shared" si="173"/>
        <v>12-04-02</v>
      </c>
      <c r="AE808" t="str">
        <f t="shared" si="174"/>
        <v>Repuestos para Mantenimiento de UT</v>
      </c>
      <c r="AF808" t="s">
        <v>343</v>
      </c>
    </row>
    <row r="809" spans="1:32" x14ac:dyDescent="0.25">
      <c r="A809" t="s">
        <v>1</v>
      </c>
      <c r="B809" t="s">
        <v>2</v>
      </c>
      <c r="C809" t="s">
        <v>1959</v>
      </c>
      <c r="D809" t="s">
        <v>2012</v>
      </c>
      <c r="E809" t="s">
        <v>37</v>
      </c>
      <c r="F809" s="2">
        <v>45287</v>
      </c>
      <c r="G809" t="s">
        <v>532</v>
      </c>
      <c r="H809" t="s">
        <v>177</v>
      </c>
      <c r="I809" t="s">
        <v>192</v>
      </c>
      <c r="J809" s="5">
        <v>44184.7</v>
      </c>
      <c r="K809" s="5">
        <v>44184.7</v>
      </c>
      <c r="L809" s="5">
        <v>44184.7</v>
      </c>
      <c r="M809" s="5"/>
      <c r="N809"/>
      <c r="O809" s="38" t="s">
        <v>2083</v>
      </c>
      <c r="P809" s="43"/>
      <c r="Q809" s="64" t="s">
        <v>1429</v>
      </c>
      <c r="R809" s="8" t="str">
        <f t="shared" si="163"/>
        <v>Repuestos para Mantenimiento de UT</v>
      </c>
      <c r="S809" s="7" t="str">
        <f t="shared" si="175"/>
        <v/>
      </c>
      <c r="T809" s="9"/>
      <c r="U809" s="3" t="str">
        <f t="shared" si="164"/>
        <v>RYMSA</v>
      </c>
      <c r="V809" s="3" t="str">
        <f t="shared" si="165"/>
        <v>CRC</v>
      </c>
      <c r="W809" s="3" t="str">
        <f t="shared" si="166"/>
        <v>DAEWOO BUS C.R. S.A.</v>
      </c>
      <c r="X809" s="83">
        <f t="shared" si="167"/>
        <v>45287</v>
      </c>
      <c r="Y809" s="3" t="str">
        <f t="shared" si="168"/>
        <v>16169</v>
      </c>
      <c r="Z809" s="3" t="str">
        <f t="shared" si="169"/>
        <v>91 A 120</v>
      </c>
      <c r="AA809" s="12">
        <f t="shared" si="170"/>
        <v>44184.7</v>
      </c>
      <c r="AB809" s="12">
        <f t="shared" si="171"/>
        <v>44184.7</v>
      </c>
      <c r="AC809" s="12" t="str">
        <f t="shared" si="172"/>
        <v/>
      </c>
      <c r="AD809" t="str">
        <f t="shared" si="173"/>
        <v>12-04-02</v>
      </c>
      <c r="AE809" t="str">
        <f t="shared" si="174"/>
        <v>Repuestos para Mantenimiento de UT</v>
      </c>
      <c r="AF809" t="s">
        <v>343</v>
      </c>
    </row>
    <row r="810" spans="1:32" x14ac:dyDescent="0.25">
      <c r="A810" t="s">
        <v>1</v>
      </c>
      <c r="B810" t="s">
        <v>2</v>
      </c>
      <c r="C810" t="s">
        <v>1959</v>
      </c>
      <c r="D810" t="s">
        <v>2012</v>
      </c>
      <c r="E810" t="s">
        <v>37</v>
      </c>
      <c r="F810" s="2">
        <v>45287</v>
      </c>
      <c r="G810" t="s">
        <v>533</v>
      </c>
      <c r="H810" t="s">
        <v>177</v>
      </c>
      <c r="I810" t="s">
        <v>192</v>
      </c>
      <c r="J810" s="5">
        <v>109261.33</v>
      </c>
      <c r="K810" s="5">
        <v>109261.33</v>
      </c>
      <c r="L810" s="5">
        <v>109261.33</v>
      </c>
      <c r="M810" s="5"/>
      <c r="N810"/>
      <c r="O810" s="38" t="s">
        <v>2083</v>
      </c>
      <c r="P810" s="43"/>
      <c r="Q810" s="64" t="s">
        <v>1429</v>
      </c>
      <c r="R810" s="8" t="str">
        <f t="shared" si="163"/>
        <v>Repuestos para Mantenimiento de UT</v>
      </c>
      <c r="S810" s="7" t="str">
        <f t="shared" si="175"/>
        <v/>
      </c>
      <c r="T810" s="9"/>
      <c r="U810" s="3" t="str">
        <f t="shared" si="164"/>
        <v>RYMSA</v>
      </c>
      <c r="V810" s="3" t="str">
        <f t="shared" si="165"/>
        <v>CRC</v>
      </c>
      <c r="W810" s="3" t="str">
        <f t="shared" si="166"/>
        <v>DAEWOO BUS C.R. S.A.</v>
      </c>
      <c r="X810" s="83">
        <f t="shared" si="167"/>
        <v>45287</v>
      </c>
      <c r="Y810" s="3" t="str">
        <f t="shared" si="168"/>
        <v>16171</v>
      </c>
      <c r="Z810" s="3" t="str">
        <f t="shared" si="169"/>
        <v>91 A 120</v>
      </c>
      <c r="AA810" s="12">
        <f t="shared" si="170"/>
        <v>109261.33</v>
      </c>
      <c r="AB810" s="12">
        <f t="shared" si="171"/>
        <v>109261.33</v>
      </c>
      <c r="AC810" s="12" t="str">
        <f t="shared" si="172"/>
        <v/>
      </c>
      <c r="AD810" t="str">
        <f t="shared" si="173"/>
        <v>12-04-02</v>
      </c>
      <c r="AE810" t="str">
        <f t="shared" si="174"/>
        <v>Repuestos para Mantenimiento de UT</v>
      </c>
      <c r="AF810" t="s">
        <v>343</v>
      </c>
    </row>
    <row r="811" spans="1:32" x14ac:dyDescent="0.25">
      <c r="A811" t="s">
        <v>1</v>
      </c>
      <c r="B811" t="s">
        <v>2</v>
      </c>
      <c r="C811" t="s">
        <v>1959</v>
      </c>
      <c r="D811" t="s">
        <v>2012</v>
      </c>
      <c r="E811" t="s">
        <v>37</v>
      </c>
      <c r="F811" s="2">
        <v>45288</v>
      </c>
      <c r="G811" t="s">
        <v>534</v>
      </c>
      <c r="H811" t="s">
        <v>177</v>
      </c>
      <c r="I811" t="s">
        <v>192</v>
      </c>
      <c r="J811" s="5">
        <v>51711.44</v>
      </c>
      <c r="K811" s="5">
        <v>51711.44</v>
      </c>
      <c r="L811" s="5">
        <v>51711.44</v>
      </c>
      <c r="M811" s="5"/>
      <c r="N811"/>
      <c r="O811" s="38" t="s">
        <v>2083</v>
      </c>
      <c r="P811" s="43"/>
      <c r="Q811" s="64" t="s">
        <v>1429</v>
      </c>
      <c r="R811" s="8" t="str">
        <f t="shared" si="163"/>
        <v>Repuestos para Mantenimiento de UT</v>
      </c>
      <c r="S811" s="7" t="str">
        <f t="shared" si="175"/>
        <v/>
      </c>
      <c r="T811" s="9"/>
      <c r="U811" s="3" t="str">
        <f t="shared" si="164"/>
        <v>RYMSA</v>
      </c>
      <c r="V811" s="3" t="str">
        <f t="shared" si="165"/>
        <v>CRC</v>
      </c>
      <c r="W811" s="3" t="str">
        <f t="shared" si="166"/>
        <v>DAEWOO BUS C.R. S.A.</v>
      </c>
      <c r="X811" s="83">
        <f t="shared" si="167"/>
        <v>45288</v>
      </c>
      <c r="Y811" s="3" t="str">
        <f t="shared" si="168"/>
        <v>16174</v>
      </c>
      <c r="Z811" s="3" t="str">
        <f t="shared" si="169"/>
        <v>91 A 120</v>
      </c>
      <c r="AA811" s="12">
        <f t="shared" si="170"/>
        <v>51711.44</v>
      </c>
      <c r="AB811" s="12">
        <f t="shared" si="171"/>
        <v>51711.44</v>
      </c>
      <c r="AC811" s="12" t="str">
        <f t="shared" si="172"/>
        <v/>
      </c>
      <c r="AD811" t="str">
        <f t="shared" si="173"/>
        <v>12-04-02</v>
      </c>
      <c r="AE811" t="str">
        <f t="shared" si="174"/>
        <v>Repuestos para Mantenimiento de UT</v>
      </c>
      <c r="AF811" t="s">
        <v>343</v>
      </c>
    </row>
    <row r="812" spans="1:32" x14ac:dyDescent="0.25">
      <c r="A812" t="s">
        <v>1</v>
      </c>
      <c r="B812" t="s">
        <v>2</v>
      </c>
      <c r="C812" t="s">
        <v>1959</v>
      </c>
      <c r="D812" t="s">
        <v>2012</v>
      </c>
      <c r="E812" t="s">
        <v>37</v>
      </c>
      <c r="F812" s="2">
        <v>45293</v>
      </c>
      <c r="G812" t="s">
        <v>535</v>
      </c>
      <c r="H812" t="s">
        <v>179</v>
      </c>
      <c r="I812" t="s">
        <v>192</v>
      </c>
      <c r="J812" s="5">
        <v>115689.4</v>
      </c>
      <c r="K812" s="5">
        <v>115689.4</v>
      </c>
      <c r="L812" s="5">
        <v>115689.4</v>
      </c>
      <c r="M812" s="5"/>
      <c r="N812"/>
      <c r="O812" s="38" t="s">
        <v>2083</v>
      </c>
      <c r="P812" s="43"/>
      <c r="Q812" s="64" t="s">
        <v>1429</v>
      </c>
      <c r="R812" s="8" t="str">
        <f t="shared" si="163"/>
        <v>Repuestos para Mantenimiento de UT</v>
      </c>
      <c r="S812" s="7" t="str">
        <f t="shared" si="175"/>
        <v/>
      </c>
      <c r="T812" s="9"/>
      <c r="U812" s="3" t="str">
        <f t="shared" si="164"/>
        <v>RYMSA</v>
      </c>
      <c r="V812" s="3" t="str">
        <f t="shared" si="165"/>
        <v>CRC</v>
      </c>
      <c r="W812" s="3" t="str">
        <f t="shared" si="166"/>
        <v>DAEWOO BUS C.R. S.A.</v>
      </c>
      <c r="X812" s="83">
        <f t="shared" si="167"/>
        <v>45293</v>
      </c>
      <c r="Y812" s="3" t="str">
        <f t="shared" si="168"/>
        <v>16180</v>
      </c>
      <c r="Z812" s="3" t="str">
        <f t="shared" si="169"/>
        <v>61 A 90</v>
      </c>
      <c r="AA812" s="12">
        <f t="shared" si="170"/>
        <v>115689.4</v>
      </c>
      <c r="AB812" s="12">
        <f t="shared" si="171"/>
        <v>115689.4</v>
      </c>
      <c r="AC812" s="12" t="str">
        <f t="shared" si="172"/>
        <v/>
      </c>
      <c r="AD812" t="str">
        <f t="shared" si="173"/>
        <v>12-04-02</v>
      </c>
      <c r="AE812" t="str">
        <f t="shared" si="174"/>
        <v>Repuestos para Mantenimiento de UT</v>
      </c>
      <c r="AF812" t="s">
        <v>343</v>
      </c>
    </row>
    <row r="813" spans="1:32" x14ac:dyDescent="0.25">
      <c r="A813" t="s">
        <v>1</v>
      </c>
      <c r="B813" t="s">
        <v>2</v>
      </c>
      <c r="C813" t="s">
        <v>1959</v>
      </c>
      <c r="D813" t="s">
        <v>2012</v>
      </c>
      <c r="E813" t="s">
        <v>37</v>
      </c>
      <c r="F813" s="2">
        <v>45293</v>
      </c>
      <c r="G813" t="s">
        <v>443</v>
      </c>
      <c r="H813" t="s">
        <v>179</v>
      </c>
      <c r="I813" t="s">
        <v>192</v>
      </c>
      <c r="J813" s="5">
        <v>17842.7</v>
      </c>
      <c r="K813" s="5">
        <v>17842.7</v>
      </c>
      <c r="L813" s="5">
        <v>17842.7</v>
      </c>
      <c r="M813" s="5"/>
      <c r="N813"/>
      <c r="O813" s="38" t="s">
        <v>2083</v>
      </c>
      <c r="P813" s="43"/>
      <c r="Q813" s="64" t="s">
        <v>1429</v>
      </c>
      <c r="R813" s="8" t="str">
        <f t="shared" si="163"/>
        <v>Repuestos para Mantenimiento de UT</v>
      </c>
      <c r="S813" s="7" t="str">
        <f t="shared" si="175"/>
        <v/>
      </c>
      <c r="T813" s="9"/>
      <c r="U813" s="3" t="str">
        <f t="shared" si="164"/>
        <v>RYMSA</v>
      </c>
      <c r="V813" s="3" t="str">
        <f t="shared" si="165"/>
        <v>CRC</v>
      </c>
      <c r="W813" s="3" t="str">
        <f t="shared" si="166"/>
        <v>DAEWOO BUS C.R. S.A.</v>
      </c>
      <c r="X813" s="83">
        <f t="shared" si="167"/>
        <v>45293</v>
      </c>
      <c r="Y813" s="3" t="str">
        <f t="shared" si="168"/>
        <v>16182</v>
      </c>
      <c r="Z813" s="3" t="str">
        <f t="shared" si="169"/>
        <v>61 A 90</v>
      </c>
      <c r="AA813" s="12">
        <f t="shared" si="170"/>
        <v>17842.7</v>
      </c>
      <c r="AB813" s="12">
        <f t="shared" si="171"/>
        <v>17842.7</v>
      </c>
      <c r="AC813" s="12" t="str">
        <f t="shared" si="172"/>
        <v/>
      </c>
      <c r="AD813" t="str">
        <f t="shared" si="173"/>
        <v>12-04-02</v>
      </c>
      <c r="AE813" t="str">
        <f t="shared" si="174"/>
        <v>Repuestos para Mantenimiento de UT</v>
      </c>
      <c r="AF813" t="s">
        <v>343</v>
      </c>
    </row>
    <row r="814" spans="1:32" x14ac:dyDescent="0.25">
      <c r="A814" t="s">
        <v>1</v>
      </c>
      <c r="B814" t="s">
        <v>2</v>
      </c>
      <c r="C814" t="s">
        <v>1959</v>
      </c>
      <c r="D814" t="s">
        <v>2012</v>
      </c>
      <c r="E814" t="s">
        <v>37</v>
      </c>
      <c r="F814" s="2">
        <v>45295</v>
      </c>
      <c r="G814" t="s">
        <v>536</v>
      </c>
      <c r="H814" t="s">
        <v>179</v>
      </c>
      <c r="I814" t="s">
        <v>192</v>
      </c>
      <c r="J814" s="5">
        <v>46856.69</v>
      </c>
      <c r="K814" s="5">
        <v>46856.69</v>
      </c>
      <c r="L814" s="5">
        <v>46856.69</v>
      </c>
      <c r="M814" s="5"/>
      <c r="N814"/>
      <c r="O814" s="38" t="s">
        <v>2083</v>
      </c>
      <c r="P814" s="43"/>
      <c r="Q814" s="64" t="s">
        <v>1429</v>
      </c>
      <c r="R814" s="8" t="str">
        <f t="shared" si="163"/>
        <v>Repuestos para Mantenimiento de UT</v>
      </c>
      <c r="S814" s="7" t="str">
        <f t="shared" si="175"/>
        <v/>
      </c>
      <c r="T814" s="9"/>
      <c r="U814" s="3" t="str">
        <f t="shared" si="164"/>
        <v>RYMSA</v>
      </c>
      <c r="V814" s="3" t="str">
        <f t="shared" si="165"/>
        <v>CRC</v>
      </c>
      <c r="W814" s="3" t="str">
        <f t="shared" si="166"/>
        <v>DAEWOO BUS C.R. S.A.</v>
      </c>
      <c r="X814" s="83">
        <f t="shared" si="167"/>
        <v>45295</v>
      </c>
      <c r="Y814" s="3" t="str">
        <f t="shared" si="168"/>
        <v>16189</v>
      </c>
      <c r="Z814" s="3" t="str">
        <f t="shared" si="169"/>
        <v>61 A 90</v>
      </c>
      <c r="AA814" s="12">
        <f t="shared" si="170"/>
        <v>46856.69</v>
      </c>
      <c r="AB814" s="12">
        <f t="shared" si="171"/>
        <v>46856.69</v>
      </c>
      <c r="AC814" s="12" t="str">
        <f t="shared" si="172"/>
        <v/>
      </c>
      <c r="AD814" t="str">
        <f t="shared" si="173"/>
        <v>12-04-02</v>
      </c>
      <c r="AE814" t="str">
        <f t="shared" si="174"/>
        <v>Repuestos para Mantenimiento de UT</v>
      </c>
      <c r="AF814" t="s">
        <v>343</v>
      </c>
    </row>
    <row r="815" spans="1:32" x14ac:dyDescent="0.25">
      <c r="A815" t="s">
        <v>1</v>
      </c>
      <c r="B815" t="s">
        <v>2</v>
      </c>
      <c r="C815" t="s">
        <v>1959</v>
      </c>
      <c r="D815" t="s">
        <v>2012</v>
      </c>
      <c r="E815" t="s">
        <v>37</v>
      </c>
      <c r="F815" s="2">
        <v>45295</v>
      </c>
      <c r="G815" t="s">
        <v>537</v>
      </c>
      <c r="H815" t="s">
        <v>179</v>
      </c>
      <c r="I815" t="s">
        <v>192</v>
      </c>
      <c r="J815" s="5">
        <v>40284.5</v>
      </c>
      <c r="K815" s="5">
        <v>40284.5</v>
      </c>
      <c r="L815" s="5">
        <v>40284.5</v>
      </c>
      <c r="M815" s="5"/>
      <c r="N815"/>
      <c r="O815" s="38"/>
      <c r="P815" s="43"/>
      <c r="Q815" s="64"/>
      <c r="R815" s="8" t="str">
        <f t="shared" si="163"/>
        <v/>
      </c>
      <c r="S815" s="7" t="str">
        <f t="shared" si="175"/>
        <v/>
      </c>
      <c r="T815" s="9"/>
      <c r="U815" s="3" t="str">
        <f t="shared" si="164"/>
        <v/>
      </c>
      <c r="V815" s="3" t="str">
        <f t="shared" si="165"/>
        <v/>
      </c>
      <c r="W815" s="3" t="str">
        <f t="shared" si="166"/>
        <v/>
      </c>
      <c r="X815" s="83" t="str">
        <f t="shared" si="167"/>
        <v/>
      </c>
      <c r="Y815" s="3" t="str">
        <f t="shared" si="168"/>
        <v/>
      </c>
      <c r="Z815" s="3" t="str">
        <f t="shared" si="169"/>
        <v/>
      </c>
      <c r="AA815" s="12" t="str">
        <f t="shared" si="170"/>
        <v/>
      </c>
      <c r="AB815" s="12" t="str">
        <f t="shared" si="171"/>
        <v/>
      </c>
      <c r="AC815" s="12" t="str">
        <f t="shared" si="172"/>
        <v/>
      </c>
      <c r="AD815" t="str">
        <f t="shared" si="173"/>
        <v/>
      </c>
      <c r="AE815" t="str">
        <f t="shared" si="174"/>
        <v/>
      </c>
      <c r="AF815" t="s">
        <v>343</v>
      </c>
    </row>
    <row r="816" spans="1:32" x14ac:dyDescent="0.25">
      <c r="A816" t="s">
        <v>1</v>
      </c>
      <c r="B816" t="s">
        <v>2</v>
      </c>
      <c r="C816" t="s">
        <v>1959</v>
      </c>
      <c r="D816" t="s">
        <v>2012</v>
      </c>
      <c r="E816" t="s">
        <v>37</v>
      </c>
      <c r="F816" s="2">
        <v>45295</v>
      </c>
      <c r="G816" t="s">
        <v>538</v>
      </c>
      <c r="H816" t="s">
        <v>179</v>
      </c>
      <c r="I816" t="s">
        <v>192</v>
      </c>
      <c r="J816" s="5">
        <v>66585.25</v>
      </c>
      <c r="K816" s="5">
        <v>66585.25</v>
      </c>
      <c r="L816" s="5">
        <v>66585.25</v>
      </c>
      <c r="M816" s="5"/>
      <c r="N816"/>
      <c r="O816" s="38"/>
      <c r="P816" s="43"/>
      <c r="Q816" s="64"/>
      <c r="R816" s="8" t="str">
        <f t="shared" si="163"/>
        <v/>
      </c>
      <c r="S816" s="7" t="str">
        <f t="shared" si="175"/>
        <v/>
      </c>
      <c r="T816" s="9"/>
      <c r="U816" s="3" t="str">
        <f t="shared" si="164"/>
        <v/>
      </c>
      <c r="V816" s="3" t="str">
        <f t="shared" si="165"/>
        <v/>
      </c>
      <c r="W816" s="3" t="str">
        <f t="shared" si="166"/>
        <v/>
      </c>
      <c r="X816" s="83" t="str">
        <f t="shared" si="167"/>
        <v/>
      </c>
      <c r="Y816" s="3" t="str">
        <f t="shared" si="168"/>
        <v/>
      </c>
      <c r="Z816" s="3" t="str">
        <f t="shared" si="169"/>
        <v/>
      </c>
      <c r="AA816" s="12" t="str">
        <f t="shared" si="170"/>
        <v/>
      </c>
      <c r="AB816" s="12" t="str">
        <f t="shared" si="171"/>
        <v/>
      </c>
      <c r="AC816" s="12" t="str">
        <f t="shared" si="172"/>
        <v/>
      </c>
      <c r="AD816" t="str">
        <f t="shared" si="173"/>
        <v/>
      </c>
      <c r="AE816" t="str">
        <f t="shared" si="174"/>
        <v/>
      </c>
      <c r="AF816" t="s">
        <v>343</v>
      </c>
    </row>
    <row r="817" spans="1:32" x14ac:dyDescent="0.25">
      <c r="A817" t="s">
        <v>1</v>
      </c>
      <c r="B817" t="s">
        <v>2</v>
      </c>
      <c r="C817" t="s">
        <v>1959</v>
      </c>
      <c r="D817" t="s">
        <v>2012</v>
      </c>
      <c r="E817" t="s">
        <v>37</v>
      </c>
      <c r="F817" s="2">
        <v>45296</v>
      </c>
      <c r="G817" t="s">
        <v>539</v>
      </c>
      <c r="H817" t="s">
        <v>179</v>
      </c>
      <c r="I817" t="s">
        <v>192</v>
      </c>
      <c r="J817" s="5">
        <v>431688.93</v>
      </c>
      <c r="K817" s="5">
        <v>431688.93</v>
      </c>
      <c r="L817" s="5">
        <v>431688.93</v>
      </c>
      <c r="M817" s="5"/>
      <c r="N817"/>
      <c r="O817" s="38"/>
      <c r="P817" s="43"/>
      <c r="Q817" s="64"/>
      <c r="R817" s="8" t="str">
        <f t="shared" si="163"/>
        <v/>
      </c>
      <c r="S817" s="7" t="str">
        <f t="shared" si="175"/>
        <v/>
      </c>
      <c r="T817" s="9"/>
      <c r="U817" s="3" t="str">
        <f t="shared" si="164"/>
        <v/>
      </c>
      <c r="V817" s="3" t="str">
        <f t="shared" si="165"/>
        <v/>
      </c>
      <c r="W817" s="3" t="str">
        <f t="shared" si="166"/>
        <v/>
      </c>
      <c r="X817" s="83" t="str">
        <f t="shared" si="167"/>
        <v/>
      </c>
      <c r="Y817" s="3" t="str">
        <f t="shared" si="168"/>
        <v/>
      </c>
      <c r="Z817" s="3" t="str">
        <f t="shared" si="169"/>
        <v/>
      </c>
      <c r="AA817" s="12" t="str">
        <f t="shared" si="170"/>
        <v/>
      </c>
      <c r="AB817" s="12" t="str">
        <f t="shared" si="171"/>
        <v/>
      </c>
      <c r="AC817" s="12" t="str">
        <f t="shared" si="172"/>
        <v/>
      </c>
      <c r="AD817" t="str">
        <f t="shared" si="173"/>
        <v/>
      </c>
      <c r="AE817" t="str">
        <f t="shared" si="174"/>
        <v/>
      </c>
      <c r="AF817" t="s">
        <v>343</v>
      </c>
    </row>
    <row r="818" spans="1:32" x14ac:dyDescent="0.25">
      <c r="A818" t="s">
        <v>1</v>
      </c>
      <c r="B818" t="s">
        <v>2</v>
      </c>
      <c r="C818" t="s">
        <v>1959</v>
      </c>
      <c r="D818" t="s">
        <v>2012</v>
      </c>
      <c r="E818" t="s">
        <v>37</v>
      </c>
      <c r="F818" s="2">
        <v>45309</v>
      </c>
      <c r="G818" t="s">
        <v>658</v>
      </c>
      <c r="H818" t="s">
        <v>179</v>
      </c>
      <c r="I818" t="s">
        <v>192</v>
      </c>
      <c r="J818" s="5">
        <v>84433.600000000006</v>
      </c>
      <c r="K818" s="5">
        <v>84433.600000000006</v>
      </c>
      <c r="L818" s="5">
        <v>84433.600000000006</v>
      </c>
      <c r="M818" s="5"/>
      <c r="N818"/>
      <c r="O818" s="38"/>
      <c r="P818" s="43"/>
      <c r="Q818" s="64"/>
      <c r="R818" s="8" t="str">
        <f t="shared" si="163"/>
        <v/>
      </c>
      <c r="S818" s="7" t="str">
        <f t="shared" si="175"/>
        <v/>
      </c>
      <c r="T818" s="9"/>
      <c r="U818" s="3" t="str">
        <f t="shared" si="164"/>
        <v/>
      </c>
      <c r="V818" s="3" t="str">
        <f t="shared" si="165"/>
        <v/>
      </c>
      <c r="W818" s="3" t="str">
        <f t="shared" si="166"/>
        <v/>
      </c>
      <c r="X818" s="83" t="str">
        <f t="shared" si="167"/>
        <v/>
      </c>
      <c r="Y818" s="3" t="str">
        <f t="shared" si="168"/>
        <v/>
      </c>
      <c r="Z818" s="3" t="str">
        <f t="shared" si="169"/>
        <v/>
      </c>
      <c r="AA818" s="12" t="str">
        <f t="shared" si="170"/>
        <v/>
      </c>
      <c r="AB818" s="12" t="str">
        <f t="shared" si="171"/>
        <v/>
      </c>
      <c r="AC818" s="12" t="str">
        <f t="shared" si="172"/>
        <v/>
      </c>
      <c r="AD818" t="str">
        <f t="shared" si="173"/>
        <v/>
      </c>
      <c r="AE818" t="str">
        <f t="shared" si="174"/>
        <v/>
      </c>
      <c r="AF818" t="s">
        <v>343</v>
      </c>
    </row>
    <row r="819" spans="1:32" x14ac:dyDescent="0.25">
      <c r="A819" t="s">
        <v>1</v>
      </c>
      <c r="B819" t="s">
        <v>2</v>
      </c>
      <c r="C819" t="s">
        <v>1959</v>
      </c>
      <c r="D819" t="s">
        <v>2012</v>
      </c>
      <c r="E819" t="s">
        <v>37</v>
      </c>
      <c r="F819" s="2">
        <v>45310</v>
      </c>
      <c r="G819" t="s">
        <v>659</v>
      </c>
      <c r="H819" t="s">
        <v>179</v>
      </c>
      <c r="I819" t="s">
        <v>192</v>
      </c>
      <c r="J819" s="5">
        <v>18170.400000000001</v>
      </c>
      <c r="K819" s="5">
        <v>18170.400000000001</v>
      </c>
      <c r="L819" s="5">
        <v>18170.400000000001</v>
      </c>
      <c r="M819" s="5"/>
      <c r="N819"/>
      <c r="O819" s="38"/>
      <c r="P819" s="43"/>
      <c r="Q819" s="64"/>
      <c r="R819" s="8" t="str">
        <f t="shared" si="163"/>
        <v/>
      </c>
      <c r="S819" s="7" t="str">
        <f t="shared" si="175"/>
        <v/>
      </c>
      <c r="T819" s="9"/>
      <c r="U819" s="3" t="str">
        <f t="shared" si="164"/>
        <v/>
      </c>
      <c r="V819" s="3" t="str">
        <f t="shared" si="165"/>
        <v/>
      </c>
      <c r="W819" s="3" t="str">
        <f t="shared" si="166"/>
        <v/>
      </c>
      <c r="X819" s="83" t="str">
        <f t="shared" si="167"/>
        <v/>
      </c>
      <c r="Y819" s="3" t="str">
        <f t="shared" si="168"/>
        <v/>
      </c>
      <c r="Z819" s="3" t="str">
        <f t="shared" si="169"/>
        <v/>
      </c>
      <c r="AA819" s="12" t="str">
        <f t="shared" si="170"/>
        <v/>
      </c>
      <c r="AB819" s="12" t="str">
        <f t="shared" si="171"/>
        <v/>
      </c>
      <c r="AC819" s="12" t="str">
        <f t="shared" si="172"/>
        <v/>
      </c>
      <c r="AD819" t="str">
        <f t="shared" si="173"/>
        <v/>
      </c>
      <c r="AE819" t="str">
        <f t="shared" si="174"/>
        <v/>
      </c>
      <c r="AF819" t="s">
        <v>343</v>
      </c>
    </row>
    <row r="820" spans="1:32" x14ac:dyDescent="0.25">
      <c r="A820" t="s">
        <v>1</v>
      </c>
      <c r="B820" t="s">
        <v>2</v>
      </c>
      <c r="C820" t="s">
        <v>1959</v>
      </c>
      <c r="D820" t="s">
        <v>2012</v>
      </c>
      <c r="E820" t="s">
        <v>37</v>
      </c>
      <c r="F820" s="2">
        <v>45311</v>
      </c>
      <c r="G820" t="s">
        <v>709</v>
      </c>
      <c r="H820" t="s">
        <v>179</v>
      </c>
      <c r="I820" t="s">
        <v>192</v>
      </c>
      <c r="J820" s="5">
        <v>60127.3</v>
      </c>
      <c r="K820" s="5">
        <v>60127.3</v>
      </c>
      <c r="L820" s="5">
        <v>60127.3</v>
      </c>
      <c r="M820" s="5"/>
      <c r="N820"/>
      <c r="O820" s="38"/>
      <c r="P820" s="43"/>
      <c r="Q820" s="64"/>
      <c r="R820" s="8" t="str">
        <f t="shared" si="163"/>
        <v/>
      </c>
      <c r="S820" s="7" t="str">
        <f t="shared" si="175"/>
        <v/>
      </c>
      <c r="T820" s="9"/>
      <c r="U820" s="3" t="str">
        <f t="shared" si="164"/>
        <v/>
      </c>
      <c r="V820" s="3" t="str">
        <f t="shared" si="165"/>
        <v/>
      </c>
      <c r="W820" s="3" t="str">
        <f t="shared" si="166"/>
        <v/>
      </c>
      <c r="X820" s="83" t="str">
        <f t="shared" si="167"/>
        <v/>
      </c>
      <c r="Y820" s="3" t="str">
        <f t="shared" si="168"/>
        <v/>
      </c>
      <c r="Z820" s="3" t="str">
        <f t="shared" si="169"/>
        <v/>
      </c>
      <c r="AA820" s="12" t="str">
        <f t="shared" si="170"/>
        <v/>
      </c>
      <c r="AB820" s="12" t="str">
        <f t="shared" si="171"/>
        <v/>
      </c>
      <c r="AC820" s="12" t="str">
        <f t="shared" si="172"/>
        <v/>
      </c>
      <c r="AD820" t="str">
        <f t="shared" si="173"/>
        <v/>
      </c>
      <c r="AE820" t="str">
        <f t="shared" si="174"/>
        <v/>
      </c>
      <c r="AF820" t="s">
        <v>343</v>
      </c>
    </row>
    <row r="821" spans="1:32" x14ac:dyDescent="0.25">
      <c r="A821" t="s">
        <v>1</v>
      </c>
      <c r="B821" t="s">
        <v>2</v>
      </c>
      <c r="C821" t="s">
        <v>1959</v>
      </c>
      <c r="D821" t="s">
        <v>2012</v>
      </c>
      <c r="E821" t="s">
        <v>37</v>
      </c>
      <c r="F821" s="2">
        <v>45314</v>
      </c>
      <c r="G821" t="s">
        <v>710</v>
      </c>
      <c r="H821" t="s">
        <v>179</v>
      </c>
      <c r="I821" t="s">
        <v>192</v>
      </c>
      <c r="J821" s="5">
        <v>112483.39</v>
      </c>
      <c r="K821" s="5">
        <v>112483.39</v>
      </c>
      <c r="L821" s="5">
        <v>112483.39</v>
      </c>
      <c r="M821" s="5"/>
      <c r="N821"/>
      <c r="O821" s="38"/>
      <c r="P821" s="43"/>
      <c r="Q821" s="64"/>
      <c r="R821" s="8" t="str">
        <f t="shared" si="163"/>
        <v/>
      </c>
      <c r="S821" s="7" t="str">
        <f t="shared" si="175"/>
        <v/>
      </c>
      <c r="T821" s="9"/>
      <c r="U821" s="3" t="str">
        <f t="shared" si="164"/>
        <v/>
      </c>
      <c r="V821" s="3" t="str">
        <f t="shared" si="165"/>
        <v/>
      </c>
      <c r="W821" s="3" t="str">
        <f t="shared" si="166"/>
        <v/>
      </c>
      <c r="X821" s="83" t="str">
        <f t="shared" si="167"/>
        <v/>
      </c>
      <c r="Y821" s="3" t="str">
        <f t="shared" si="168"/>
        <v/>
      </c>
      <c r="Z821" s="3" t="str">
        <f t="shared" si="169"/>
        <v/>
      </c>
      <c r="AA821" s="12" t="str">
        <f t="shared" si="170"/>
        <v/>
      </c>
      <c r="AB821" s="12" t="str">
        <f t="shared" si="171"/>
        <v/>
      </c>
      <c r="AC821" s="12" t="str">
        <f t="shared" si="172"/>
        <v/>
      </c>
      <c r="AD821" t="str">
        <f t="shared" si="173"/>
        <v/>
      </c>
      <c r="AE821" t="str">
        <f t="shared" si="174"/>
        <v/>
      </c>
      <c r="AF821" t="s">
        <v>343</v>
      </c>
    </row>
    <row r="822" spans="1:32" x14ac:dyDescent="0.25">
      <c r="A822" t="s">
        <v>1</v>
      </c>
      <c r="B822" t="s">
        <v>2</v>
      </c>
      <c r="C822" t="s">
        <v>1959</v>
      </c>
      <c r="D822" t="s">
        <v>2012</v>
      </c>
      <c r="E822" t="s">
        <v>37</v>
      </c>
      <c r="F822" s="2">
        <v>45314</v>
      </c>
      <c r="G822" t="s">
        <v>711</v>
      </c>
      <c r="H822" t="s">
        <v>179</v>
      </c>
      <c r="I822" t="s">
        <v>192</v>
      </c>
      <c r="J822" s="5">
        <v>88840.6</v>
      </c>
      <c r="K822" s="5">
        <v>88840.6</v>
      </c>
      <c r="L822" s="5">
        <v>88840.6</v>
      </c>
      <c r="M822" s="5"/>
      <c r="N822"/>
      <c r="O822" s="38"/>
      <c r="P822" s="43"/>
      <c r="Q822" s="64"/>
      <c r="R822" s="8" t="str">
        <f t="shared" si="163"/>
        <v/>
      </c>
      <c r="S822" s="7" t="str">
        <f t="shared" si="175"/>
        <v/>
      </c>
      <c r="T822" s="9"/>
      <c r="U822" s="3" t="str">
        <f t="shared" si="164"/>
        <v/>
      </c>
      <c r="V822" s="3" t="str">
        <f t="shared" si="165"/>
        <v/>
      </c>
      <c r="W822" s="3" t="str">
        <f t="shared" si="166"/>
        <v/>
      </c>
      <c r="X822" s="83" t="str">
        <f t="shared" si="167"/>
        <v/>
      </c>
      <c r="Y822" s="3" t="str">
        <f t="shared" si="168"/>
        <v/>
      </c>
      <c r="Z822" s="3" t="str">
        <f t="shared" si="169"/>
        <v/>
      </c>
      <c r="AA822" s="12" t="str">
        <f t="shared" si="170"/>
        <v/>
      </c>
      <c r="AB822" s="12" t="str">
        <f t="shared" si="171"/>
        <v/>
      </c>
      <c r="AC822" s="12" t="str">
        <f t="shared" si="172"/>
        <v/>
      </c>
      <c r="AD822" t="str">
        <f t="shared" si="173"/>
        <v/>
      </c>
      <c r="AE822" t="str">
        <f t="shared" si="174"/>
        <v/>
      </c>
      <c r="AF822" t="s">
        <v>343</v>
      </c>
    </row>
    <row r="823" spans="1:32" x14ac:dyDescent="0.25">
      <c r="A823" t="s">
        <v>1</v>
      </c>
      <c r="B823" t="s">
        <v>2</v>
      </c>
      <c r="C823" t="s">
        <v>1959</v>
      </c>
      <c r="D823" t="s">
        <v>2012</v>
      </c>
      <c r="E823" t="s">
        <v>37</v>
      </c>
      <c r="F823" s="2">
        <v>45314</v>
      </c>
      <c r="G823" t="s">
        <v>712</v>
      </c>
      <c r="H823" t="s">
        <v>179</v>
      </c>
      <c r="I823" t="s">
        <v>192</v>
      </c>
      <c r="J823" s="5">
        <v>61008.7</v>
      </c>
      <c r="K823" s="5">
        <v>61008.7</v>
      </c>
      <c r="L823" s="5">
        <v>61008.7</v>
      </c>
      <c r="M823" s="5"/>
      <c r="N823"/>
      <c r="O823" s="38"/>
      <c r="P823" s="43"/>
      <c r="Q823" s="64"/>
      <c r="R823" s="8" t="str">
        <f t="shared" si="163"/>
        <v/>
      </c>
      <c r="S823" s="7" t="str">
        <f t="shared" si="175"/>
        <v/>
      </c>
      <c r="T823" s="9"/>
      <c r="U823" s="3" t="str">
        <f t="shared" si="164"/>
        <v/>
      </c>
      <c r="V823" s="3" t="str">
        <f t="shared" si="165"/>
        <v/>
      </c>
      <c r="W823" s="3" t="str">
        <f t="shared" si="166"/>
        <v/>
      </c>
      <c r="X823" s="83" t="str">
        <f t="shared" si="167"/>
        <v/>
      </c>
      <c r="Y823" s="3" t="str">
        <f t="shared" si="168"/>
        <v/>
      </c>
      <c r="Z823" s="3" t="str">
        <f t="shared" si="169"/>
        <v/>
      </c>
      <c r="AA823" s="12" t="str">
        <f t="shared" si="170"/>
        <v/>
      </c>
      <c r="AB823" s="12" t="str">
        <f t="shared" si="171"/>
        <v/>
      </c>
      <c r="AC823" s="12" t="str">
        <f t="shared" si="172"/>
        <v/>
      </c>
      <c r="AD823" t="str">
        <f t="shared" si="173"/>
        <v/>
      </c>
      <c r="AE823" t="str">
        <f t="shared" si="174"/>
        <v/>
      </c>
      <c r="AF823" t="s">
        <v>343</v>
      </c>
    </row>
    <row r="824" spans="1:32" x14ac:dyDescent="0.25">
      <c r="A824" t="s">
        <v>1</v>
      </c>
      <c r="B824" t="s">
        <v>2</v>
      </c>
      <c r="C824" t="s">
        <v>1959</v>
      </c>
      <c r="D824" t="s">
        <v>2012</v>
      </c>
      <c r="E824" t="s">
        <v>37</v>
      </c>
      <c r="F824" s="2">
        <v>45315</v>
      </c>
      <c r="G824" t="s">
        <v>713</v>
      </c>
      <c r="H824" t="s">
        <v>179</v>
      </c>
      <c r="I824" t="s">
        <v>192</v>
      </c>
      <c r="J824" s="5">
        <v>61344.72</v>
      </c>
      <c r="K824" s="5">
        <v>61344.72</v>
      </c>
      <c r="L824" s="5">
        <v>61344.72</v>
      </c>
      <c r="M824" s="5"/>
      <c r="N824"/>
      <c r="O824" s="38"/>
      <c r="P824" s="43"/>
      <c r="Q824" s="64"/>
      <c r="R824" s="8" t="str">
        <f t="shared" si="163"/>
        <v/>
      </c>
      <c r="S824" s="7" t="str">
        <f t="shared" si="175"/>
        <v/>
      </c>
      <c r="T824" s="9"/>
      <c r="U824" s="3" t="str">
        <f t="shared" si="164"/>
        <v/>
      </c>
      <c r="V824" s="3" t="str">
        <f t="shared" si="165"/>
        <v/>
      </c>
      <c r="W824" s="3" t="str">
        <f t="shared" si="166"/>
        <v/>
      </c>
      <c r="X824" s="83" t="str">
        <f t="shared" si="167"/>
        <v/>
      </c>
      <c r="Y824" s="3" t="str">
        <f t="shared" si="168"/>
        <v/>
      </c>
      <c r="Z824" s="3" t="str">
        <f t="shared" si="169"/>
        <v/>
      </c>
      <c r="AA824" s="12" t="str">
        <f t="shared" si="170"/>
        <v/>
      </c>
      <c r="AB824" s="12" t="str">
        <f t="shared" si="171"/>
        <v/>
      </c>
      <c r="AC824" s="12" t="str">
        <f t="shared" si="172"/>
        <v/>
      </c>
      <c r="AD824" t="str">
        <f t="shared" si="173"/>
        <v/>
      </c>
      <c r="AE824" t="str">
        <f t="shared" si="174"/>
        <v/>
      </c>
      <c r="AF824" t="s">
        <v>343</v>
      </c>
    </row>
    <row r="825" spans="1:32" x14ac:dyDescent="0.25">
      <c r="A825" t="s">
        <v>1</v>
      </c>
      <c r="B825" t="s">
        <v>2</v>
      </c>
      <c r="C825" t="s">
        <v>1959</v>
      </c>
      <c r="D825" t="s">
        <v>2012</v>
      </c>
      <c r="E825" t="s">
        <v>37</v>
      </c>
      <c r="F825" s="2">
        <v>45316</v>
      </c>
      <c r="G825" t="s">
        <v>714</v>
      </c>
      <c r="H825" t="s">
        <v>179</v>
      </c>
      <c r="I825" t="s">
        <v>192</v>
      </c>
      <c r="J825" s="5">
        <v>145927.85999999999</v>
      </c>
      <c r="K825" s="5">
        <v>145927.85999999999</v>
      </c>
      <c r="L825" s="5">
        <v>145927.85999999999</v>
      </c>
      <c r="M825" s="5"/>
      <c r="N825"/>
      <c r="O825" s="38"/>
      <c r="P825" s="43"/>
      <c r="Q825" s="64"/>
      <c r="R825" s="8" t="str">
        <f t="shared" si="163"/>
        <v/>
      </c>
      <c r="S825" s="7" t="str">
        <f t="shared" si="175"/>
        <v/>
      </c>
      <c r="T825" s="9"/>
      <c r="U825" s="3" t="str">
        <f t="shared" si="164"/>
        <v/>
      </c>
      <c r="V825" s="3" t="str">
        <f t="shared" si="165"/>
        <v/>
      </c>
      <c r="W825" s="3" t="str">
        <f t="shared" si="166"/>
        <v/>
      </c>
      <c r="X825" s="83" t="str">
        <f t="shared" si="167"/>
        <v/>
      </c>
      <c r="Y825" s="3" t="str">
        <f t="shared" si="168"/>
        <v/>
      </c>
      <c r="Z825" s="3" t="str">
        <f t="shared" si="169"/>
        <v/>
      </c>
      <c r="AA825" s="12" t="str">
        <f t="shared" si="170"/>
        <v/>
      </c>
      <c r="AB825" s="12" t="str">
        <f t="shared" si="171"/>
        <v/>
      </c>
      <c r="AC825" s="12" t="str">
        <f t="shared" si="172"/>
        <v/>
      </c>
      <c r="AD825" t="str">
        <f t="shared" si="173"/>
        <v/>
      </c>
      <c r="AE825" t="str">
        <f t="shared" si="174"/>
        <v/>
      </c>
      <c r="AF825" t="s">
        <v>343</v>
      </c>
    </row>
    <row r="826" spans="1:32" x14ac:dyDescent="0.25">
      <c r="A826" t="s">
        <v>1</v>
      </c>
      <c r="B826" t="s">
        <v>2</v>
      </c>
      <c r="C826" t="s">
        <v>1959</v>
      </c>
      <c r="D826" t="s">
        <v>2012</v>
      </c>
      <c r="E826" t="s">
        <v>37</v>
      </c>
      <c r="F826" s="2">
        <v>45318</v>
      </c>
      <c r="G826" t="s">
        <v>845</v>
      </c>
      <c r="H826" t="s">
        <v>179</v>
      </c>
      <c r="I826" t="s">
        <v>192</v>
      </c>
      <c r="J826" s="5">
        <v>52963.1</v>
      </c>
      <c r="K826" s="5">
        <v>52963.1</v>
      </c>
      <c r="L826" s="5">
        <v>52963.1</v>
      </c>
      <c r="M826" s="5"/>
      <c r="N826"/>
      <c r="O826" s="38"/>
      <c r="P826" s="43"/>
      <c r="Q826" s="64"/>
      <c r="R826" s="8" t="str">
        <f t="shared" si="163"/>
        <v/>
      </c>
      <c r="S826" s="7" t="str">
        <f t="shared" si="175"/>
        <v/>
      </c>
      <c r="T826" s="9"/>
      <c r="U826" s="3" t="str">
        <f t="shared" si="164"/>
        <v/>
      </c>
      <c r="V826" s="3" t="str">
        <f t="shared" si="165"/>
        <v/>
      </c>
      <c r="W826" s="3" t="str">
        <f t="shared" si="166"/>
        <v/>
      </c>
      <c r="X826" s="83" t="str">
        <f t="shared" si="167"/>
        <v/>
      </c>
      <c r="Y826" s="3" t="str">
        <f t="shared" si="168"/>
        <v/>
      </c>
      <c r="Z826" s="3" t="str">
        <f t="shared" si="169"/>
        <v/>
      </c>
      <c r="AA826" s="12" t="str">
        <f t="shared" si="170"/>
        <v/>
      </c>
      <c r="AB826" s="12" t="str">
        <f t="shared" si="171"/>
        <v/>
      </c>
      <c r="AC826" s="12" t="str">
        <f t="shared" si="172"/>
        <v/>
      </c>
      <c r="AD826" t="str">
        <f t="shared" si="173"/>
        <v/>
      </c>
      <c r="AE826" t="str">
        <f t="shared" si="174"/>
        <v/>
      </c>
      <c r="AF826" t="s">
        <v>343</v>
      </c>
    </row>
    <row r="827" spans="1:32" x14ac:dyDescent="0.25">
      <c r="A827" t="s">
        <v>1</v>
      </c>
      <c r="B827" t="s">
        <v>2</v>
      </c>
      <c r="C827" t="s">
        <v>1959</v>
      </c>
      <c r="D827" t="s">
        <v>2012</v>
      </c>
      <c r="E827" t="s">
        <v>37</v>
      </c>
      <c r="F827" s="2">
        <v>45318</v>
      </c>
      <c r="G827" t="s">
        <v>846</v>
      </c>
      <c r="H827" t="s">
        <v>179</v>
      </c>
      <c r="I827" t="s">
        <v>192</v>
      </c>
      <c r="J827" s="5">
        <v>32905.599999999999</v>
      </c>
      <c r="K827" s="5">
        <v>32905.599999999999</v>
      </c>
      <c r="L827" s="5">
        <v>32905.599999999999</v>
      </c>
      <c r="M827" s="5"/>
      <c r="N827"/>
      <c r="O827" s="38"/>
      <c r="P827" s="43"/>
      <c r="Q827" s="64"/>
      <c r="R827" s="8" t="str">
        <f t="shared" si="163"/>
        <v/>
      </c>
      <c r="S827" s="7" t="str">
        <f t="shared" si="175"/>
        <v/>
      </c>
      <c r="T827" s="9"/>
      <c r="U827" s="3" t="str">
        <f t="shared" si="164"/>
        <v/>
      </c>
      <c r="V827" s="3" t="str">
        <f t="shared" si="165"/>
        <v/>
      </c>
      <c r="W827" s="3" t="str">
        <f t="shared" si="166"/>
        <v/>
      </c>
      <c r="X827" s="83" t="str">
        <f t="shared" si="167"/>
        <v/>
      </c>
      <c r="Y827" s="3" t="str">
        <f t="shared" si="168"/>
        <v/>
      </c>
      <c r="Z827" s="3" t="str">
        <f t="shared" si="169"/>
        <v/>
      </c>
      <c r="AA827" s="12" t="str">
        <f t="shared" si="170"/>
        <v/>
      </c>
      <c r="AB827" s="12" t="str">
        <f t="shared" si="171"/>
        <v/>
      </c>
      <c r="AC827" s="12" t="str">
        <f t="shared" si="172"/>
        <v/>
      </c>
      <c r="AD827" t="str">
        <f t="shared" si="173"/>
        <v/>
      </c>
      <c r="AE827" t="str">
        <f t="shared" si="174"/>
        <v/>
      </c>
      <c r="AF827" t="s">
        <v>343</v>
      </c>
    </row>
    <row r="828" spans="1:32" x14ac:dyDescent="0.25">
      <c r="A828" t="s">
        <v>1</v>
      </c>
      <c r="B828" t="s">
        <v>2</v>
      </c>
      <c r="C828" t="s">
        <v>1959</v>
      </c>
      <c r="D828" t="s">
        <v>2012</v>
      </c>
      <c r="E828" t="s">
        <v>37</v>
      </c>
      <c r="F828" s="2">
        <v>45323</v>
      </c>
      <c r="G828" t="s">
        <v>847</v>
      </c>
      <c r="H828" t="s">
        <v>178</v>
      </c>
      <c r="I828" t="s">
        <v>207</v>
      </c>
      <c r="J828" s="5">
        <v>176417.64</v>
      </c>
      <c r="K828" s="5">
        <v>176417.64</v>
      </c>
      <c r="L828" s="5">
        <v>176417.64</v>
      </c>
      <c r="M828" s="5"/>
      <c r="N828"/>
      <c r="O828" s="38"/>
      <c r="P828" s="43"/>
      <c r="Q828" s="64"/>
      <c r="R828" s="8" t="str">
        <f t="shared" si="163"/>
        <v/>
      </c>
      <c r="S828" s="7" t="str">
        <f t="shared" si="175"/>
        <v/>
      </c>
      <c r="T828" s="9"/>
      <c r="U828" s="3" t="str">
        <f t="shared" si="164"/>
        <v/>
      </c>
      <c r="V828" s="3" t="str">
        <f t="shared" si="165"/>
        <v/>
      </c>
      <c r="W828" s="3" t="str">
        <f t="shared" si="166"/>
        <v/>
      </c>
      <c r="X828" s="83" t="str">
        <f t="shared" si="167"/>
        <v/>
      </c>
      <c r="Y828" s="3" t="str">
        <f t="shared" si="168"/>
        <v/>
      </c>
      <c r="Z828" s="3" t="str">
        <f t="shared" si="169"/>
        <v/>
      </c>
      <c r="AA828" s="12" t="str">
        <f t="shared" si="170"/>
        <v/>
      </c>
      <c r="AB828" s="12" t="str">
        <f t="shared" si="171"/>
        <v/>
      </c>
      <c r="AC828" s="12" t="str">
        <f t="shared" si="172"/>
        <v/>
      </c>
      <c r="AD828" t="str">
        <f t="shared" si="173"/>
        <v/>
      </c>
      <c r="AE828" t="str">
        <f t="shared" si="174"/>
        <v/>
      </c>
      <c r="AF828" t="s">
        <v>343</v>
      </c>
    </row>
    <row r="829" spans="1:32" x14ac:dyDescent="0.25">
      <c r="A829" t="s">
        <v>1</v>
      </c>
      <c r="B829" t="s">
        <v>2</v>
      </c>
      <c r="C829" t="s">
        <v>1959</v>
      </c>
      <c r="D829" t="s">
        <v>2012</v>
      </c>
      <c r="E829" t="s">
        <v>37</v>
      </c>
      <c r="F829" s="2">
        <v>45323</v>
      </c>
      <c r="G829" t="s">
        <v>848</v>
      </c>
      <c r="H829" t="s">
        <v>178</v>
      </c>
      <c r="I829" t="s">
        <v>192</v>
      </c>
      <c r="J829" s="5">
        <v>147052.54999999999</v>
      </c>
      <c r="K829" s="5">
        <v>147052.54999999999</v>
      </c>
      <c r="L829" s="5">
        <v>147052.54999999999</v>
      </c>
      <c r="M829" s="5"/>
      <c r="N829"/>
      <c r="O829" s="38"/>
      <c r="P829" s="43"/>
      <c r="Q829" s="64"/>
      <c r="R829" s="8" t="str">
        <f t="shared" si="163"/>
        <v/>
      </c>
      <c r="S829" s="7" t="str">
        <f t="shared" si="175"/>
        <v/>
      </c>
      <c r="T829" s="9"/>
      <c r="U829" s="3" t="str">
        <f t="shared" si="164"/>
        <v/>
      </c>
      <c r="V829" s="3" t="str">
        <f t="shared" si="165"/>
        <v/>
      </c>
      <c r="W829" s="3" t="str">
        <f t="shared" si="166"/>
        <v/>
      </c>
      <c r="X829" s="83" t="str">
        <f t="shared" si="167"/>
        <v/>
      </c>
      <c r="Y829" s="3" t="str">
        <f t="shared" si="168"/>
        <v/>
      </c>
      <c r="Z829" s="3" t="str">
        <f t="shared" si="169"/>
        <v/>
      </c>
      <c r="AA829" s="12" t="str">
        <f t="shared" si="170"/>
        <v/>
      </c>
      <c r="AB829" s="12" t="str">
        <f t="shared" si="171"/>
        <v/>
      </c>
      <c r="AC829" s="12" t="str">
        <f t="shared" si="172"/>
        <v/>
      </c>
      <c r="AD829" t="str">
        <f t="shared" si="173"/>
        <v/>
      </c>
      <c r="AE829" t="str">
        <f t="shared" si="174"/>
        <v/>
      </c>
      <c r="AF829" t="s">
        <v>343</v>
      </c>
    </row>
    <row r="830" spans="1:32" x14ac:dyDescent="0.25">
      <c r="A830" t="s">
        <v>1</v>
      </c>
      <c r="B830" t="s">
        <v>2</v>
      </c>
      <c r="C830" t="s">
        <v>1959</v>
      </c>
      <c r="D830" t="s">
        <v>2012</v>
      </c>
      <c r="E830" t="s">
        <v>37</v>
      </c>
      <c r="F830" s="2">
        <v>45327</v>
      </c>
      <c r="G830" t="s">
        <v>849</v>
      </c>
      <c r="H830" t="s">
        <v>178</v>
      </c>
      <c r="I830" t="s">
        <v>192</v>
      </c>
      <c r="J830" s="5">
        <v>229253.03</v>
      </c>
      <c r="K830" s="5">
        <v>229253.03</v>
      </c>
      <c r="L830" s="5">
        <v>229253.03</v>
      </c>
      <c r="M830" s="5"/>
      <c r="N830"/>
      <c r="O830" s="38"/>
      <c r="P830" s="43"/>
      <c r="Q830" s="64"/>
      <c r="R830" s="8" t="str">
        <f t="shared" si="163"/>
        <v/>
      </c>
      <c r="S830" s="7" t="str">
        <f t="shared" si="175"/>
        <v/>
      </c>
      <c r="T830" s="9"/>
      <c r="U830" s="3" t="str">
        <f t="shared" si="164"/>
        <v/>
      </c>
      <c r="V830" s="3" t="str">
        <f t="shared" si="165"/>
        <v/>
      </c>
      <c r="W830" s="3" t="str">
        <f t="shared" si="166"/>
        <v/>
      </c>
      <c r="X830" s="83" t="str">
        <f t="shared" si="167"/>
        <v/>
      </c>
      <c r="Y830" s="3" t="str">
        <f t="shared" si="168"/>
        <v/>
      </c>
      <c r="Z830" s="3" t="str">
        <f t="shared" si="169"/>
        <v/>
      </c>
      <c r="AA830" s="12" t="str">
        <f t="shared" si="170"/>
        <v/>
      </c>
      <c r="AB830" s="12" t="str">
        <f t="shared" si="171"/>
        <v/>
      </c>
      <c r="AC830" s="12" t="str">
        <f t="shared" si="172"/>
        <v/>
      </c>
      <c r="AD830" t="str">
        <f t="shared" si="173"/>
        <v/>
      </c>
      <c r="AE830" t="str">
        <f t="shared" si="174"/>
        <v/>
      </c>
      <c r="AF830" t="s">
        <v>343</v>
      </c>
    </row>
    <row r="831" spans="1:32" x14ac:dyDescent="0.25">
      <c r="A831" t="s">
        <v>1</v>
      </c>
      <c r="B831" t="s">
        <v>2</v>
      </c>
      <c r="C831" t="s">
        <v>1959</v>
      </c>
      <c r="D831" t="s">
        <v>2012</v>
      </c>
      <c r="E831" t="s">
        <v>37</v>
      </c>
      <c r="F831" s="2">
        <v>45327</v>
      </c>
      <c r="G831" t="s">
        <v>850</v>
      </c>
      <c r="H831" t="s">
        <v>178</v>
      </c>
      <c r="I831" t="s">
        <v>192</v>
      </c>
      <c r="J831" s="5">
        <v>119328</v>
      </c>
      <c r="K831" s="5">
        <v>119328</v>
      </c>
      <c r="L831" s="5">
        <v>119328</v>
      </c>
      <c r="M831" s="5"/>
      <c r="N831"/>
      <c r="O831" s="38"/>
      <c r="P831" s="43"/>
      <c r="Q831" s="64"/>
      <c r="R831" s="8" t="str">
        <f t="shared" si="163"/>
        <v/>
      </c>
      <c r="S831" s="7" t="str">
        <f t="shared" si="175"/>
        <v/>
      </c>
      <c r="T831" s="9"/>
      <c r="U831" s="3" t="str">
        <f t="shared" si="164"/>
        <v/>
      </c>
      <c r="V831" s="3" t="str">
        <f t="shared" si="165"/>
        <v/>
      </c>
      <c r="W831" s="3" t="str">
        <f t="shared" si="166"/>
        <v/>
      </c>
      <c r="X831" s="83" t="str">
        <f t="shared" si="167"/>
        <v/>
      </c>
      <c r="Y831" s="3" t="str">
        <f t="shared" si="168"/>
        <v/>
      </c>
      <c r="Z831" s="3" t="str">
        <f t="shared" si="169"/>
        <v/>
      </c>
      <c r="AA831" s="12" t="str">
        <f t="shared" si="170"/>
        <v/>
      </c>
      <c r="AB831" s="12" t="str">
        <f t="shared" si="171"/>
        <v/>
      </c>
      <c r="AC831" s="12" t="str">
        <f t="shared" si="172"/>
        <v/>
      </c>
      <c r="AD831" t="str">
        <f t="shared" si="173"/>
        <v/>
      </c>
      <c r="AE831" t="str">
        <f t="shared" si="174"/>
        <v/>
      </c>
      <c r="AF831" t="s">
        <v>343</v>
      </c>
    </row>
    <row r="832" spans="1:32" x14ac:dyDescent="0.25">
      <c r="A832" t="s">
        <v>1</v>
      </c>
      <c r="B832" t="s">
        <v>2</v>
      </c>
      <c r="C832" t="s">
        <v>1959</v>
      </c>
      <c r="D832" t="s">
        <v>2012</v>
      </c>
      <c r="E832" t="s">
        <v>37</v>
      </c>
      <c r="F832" s="2">
        <v>45328</v>
      </c>
      <c r="G832" t="s">
        <v>851</v>
      </c>
      <c r="H832" t="s">
        <v>178</v>
      </c>
      <c r="I832" t="s">
        <v>192</v>
      </c>
      <c r="J832" s="5">
        <v>281331.69</v>
      </c>
      <c r="K832" s="5">
        <v>281331.69</v>
      </c>
      <c r="L832" s="5">
        <v>281331.69</v>
      </c>
      <c r="M832" s="5"/>
      <c r="N832"/>
      <c r="O832" s="38"/>
      <c r="P832" s="43"/>
      <c r="Q832" s="64"/>
      <c r="R832" s="8" t="str">
        <f t="shared" si="163"/>
        <v/>
      </c>
      <c r="S832" s="7" t="str">
        <f t="shared" si="175"/>
        <v/>
      </c>
      <c r="T832" s="9"/>
      <c r="U832" s="3" t="str">
        <f t="shared" si="164"/>
        <v/>
      </c>
      <c r="V832" s="3" t="str">
        <f t="shared" si="165"/>
        <v/>
      </c>
      <c r="W832" s="3" t="str">
        <f t="shared" si="166"/>
        <v/>
      </c>
      <c r="X832" s="83" t="str">
        <f t="shared" si="167"/>
        <v/>
      </c>
      <c r="Y832" s="3" t="str">
        <f t="shared" si="168"/>
        <v/>
      </c>
      <c r="Z832" s="3" t="str">
        <f t="shared" si="169"/>
        <v/>
      </c>
      <c r="AA832" s="12" t="str">
        <f t="shared" si="170"/>
        <v/>
      </c>
      <c r="AB832" s="12" t="str">
        <f t="shared" si="171"/>
        <v/>
      </c>
      <c r="AC832" s="12" t="str">
        <f t="shared" si="172"/>
        <v/>
      </c>
      <c r="AD832" t="str">
        <f t="shared" si="173"/>
        <v/>
      </c>
      <c r="AE832" t="str">
        <f t="shared" si="174"/>
        <v/>
      </c>
      <c r="AF832" t="s">
        <v>343</v>
      </c>
    </row>
    <row r="833" spans="1:32" x14ac:dyDescent="0.25">
      <c r="A833" t="s">
        <v>1</v>
      </c>
      <c r="B833" t="s">
        <v>2</v>
      </c>
      <c r="C833" t="s">
        <v>1959</v>
      </c>
      <c r="D833" t="s">
        <v>2012</v>
      </c>
      <c r="E833" t="s">
        <v>37</v>
      </c>
      <c r="F833" s="2">
        <v>45330</v>
      </c>
      <c r="G833" t="s">
        <v>852</v>
      </c>
      <c r="H833" t="s">
        <v>178</v>
      </c>
      <c r="I833" t="s">
        <v>192</v>
      </c>
      <c r="J833" s="5">
        <v>190156.04</v>
      </c>
      <c r="K833" s="5">
        <v>190156.04</v>
      </c>
      <c r="L833" s="5">
        <v>190156.04</v>
      </c>
      <c r="M833" s="5"/>
      <c r="N833"/>
      <c r="O833" s="38"/>
      <c r="P833" s="43"/>
      <c r="Q833" s="64"/>
      <c r="R833" s="8" t="str">
        <f t="shared" si="163"/>
        <v/>
      </c>
      <c r="S833" s="7" t="str">
        <f t="shared" si="175"/>
        <v/>
      </c>
      <c r="T833" s="9"/>
      <c r="U833" s="3" t="str">
        <f t="shared" si="164"/>
        <v/>
      </c>
      <c r="V833" s="3" t="str">
        <f t="shared" si="165"/>
        <v/>
      </c>
      <c r="W833" s="3" t="str">
        <f t="shared" si="166"/>
        <v/>
      </c>
      <c r="X833" s="83" t="str">
        <f t="shared" si="167"/>
        <v/>
      </c>
      <c r="Y833" s="3" t="str">
        <f t="shared" si="168"/>
        <v/>
      </c>
      <c r="Z833" s="3" t="str">
        <f t="shared" si="169"/>
        <v/>
      </c>
      <c r="AA833" s="12" t="str">
        <f t="shared" si="170"/>
        <v/>
      </c>
      <c r="AB833" s="12" t="str">
        <f t="shared" si="171"/>
        <v/>
      </c>
      <c r="AC833" s="12" t="str">
        <f t="shared" si="172"/>
        <v/>
      </c>
      <c r="AD833" t="str">
        <f t="shared" si="173"/>
        <v/>
      </c>
      <c r="AE833" t="str">
        <f t="shared" si="174"/>
        <v/>
      </c>
      <c r="AF833" t="s">
        <v>343</v>
      </c>
    </row>
    <row r="834" spans="1:32" x14ac:dyDescent="0.25">
      <c r="A834" t="s">
        <v>1</v>
      </c>
      <c r="B834" t="s">
        <v>2</v>
      </c>
      <c r="C834" t="s">
        <v>1959</v>
      </c>
      <c r="D834" t="s">
        <v>2012</v>
      </c>
      <c r="E834" t="s">
        <v>37</v>
      </c>
      <c r="F834" s="2">
        <v>45330</v>
      </c>
      <c r="G834" t="s">
        <v>853</v>
      </c>
      <c r="H834" t="s">
        <v>178</v>
      </c>
      <c r="I834" t="s">
        <v>192</v>
      </c>
      <c r="J834" s="5">
        <v>41293.18</v>
      </c>
      <c r="K834" s="5">
        <v>41293.18</v>
      </c>
      <c r="L834" s="5">
        <v>41293.18</v>
      </c>
      <c r="M834" s="5"/>
      <c r="N834"/>
      <c r="O834" s="38"/>
      <c r="P834" s="43"/>
      <c r="Q834" s="64"/>
      <c r="R834" s="8" t="str">
        <f t="shared" si="163"/>
        <v/>
      </c>
      <c r="S834" s="7" t="str">
        <f t="shared" si="175"/>
        <v/>
      </c>
      <c r="T834" s="9"/>
      <c r="U834" s="3" t="str">
        <f t="shared" si="164"/>
        <v/>
      </c>
      <c r="V834" s="3" t="str">
        <f t="shared" si="165"/>
        <v/>
      </c>
      <c r="W834" s="3" t="str">
        <f t="shared" si="166"/>
        <v/>
      </c>
      <c r="X834" s="83" t="str">
        <f t="shared" si="167"/>
        <v/>
      </c>
      <c r="Y834" s="3" t="str">
        <f t="shared" si="168"/>
        <v/>
      </c>
      <c r="Z834" s="3" t="str">
        <f t="shared" si="169"/>
        <v/>
      </c>
      <c r="AA834" s="12" t="str">
        <f t="shared" si="170"/>
        <v/>
      </c>
      <c r="AB834" s="12" t="str">
        <f t="shared" si="171"/>
        <v/>
      </c>
      <c r="AC834" s="12" t="str">
        <f t="shared" si="172"/>
        <v/>
      </c>
      <c r="AD834" t="str">
        <f t="shared" si="173"/>
        <v/>
      </c>
      <c r="AE834" t="str">
        <f t="shared" si="174"/>
        <v/>
      </c>
      <c r="AF834" t="s">
        <v>343</v>
      </c>
    </row>
    <row r="835" spans="1:32" x14ac:dyDescent="0.25">
      <c r="A835" t="s">
        <v>1</v>
      </c>
      <c r="B835" t="s">
        <v>2</v>
      </c>
      <c r="C835" t="s">
        <v>1959</v>
      </c>
      <c r="D835" t="s">
        <v>2012</v>
      </c>
      <c r="E835" t="s">
        <v>37</v>
      </c>
      <c r="F835" s="2">
        <v>45330</v>
      </c>
      <c r="G835" t="s">
        <v>854</v>
      </c>
      <c r="H835" t="s">
        <v>178</v>
      </c>
      <c r="I835" t="s">
        <v>192</v>
      </c>
      <c r="J835" s="5">
        <v>53449</v>
      </c>
      <c r="K835" s="5">
        <v>53449</v>
      </c>
      <c r="L835" s="5">
        <v>53449</v>
      </c>
      <c r="M835" s="5"/>
      <c r="N835"/>
      <c r="O835" s="38"/>
      <c r="P835" s="43"/>
      <c r="Q835" s="64"/>
      <c r="R835" s="8" t="str">
        <f t="shared" si="163"/>
        <v/>
      </c>
      <c r="S835" s="7" t="str">
        <f t="shared" si="175"/>
        <v/>
      </c>
      <c r="T835" s="9"/>
      <c r="U835" s="3" t="str">
        <f t="shared" si="164"/>
        <v/>
      </c>
      <c r="V835" s="3" t="str">
        <f t="shared" si="165"/>
        <v/>
      </c>
      <c r="W835" s="3" t="str">
        <f t="shared" si="166"/>
        <v/>
      </c>
      <c r="X835" s="83" t="str">
        <f t="shared" si="167"/>
        <v/>
      </c>
      <c r="Y835" s="3" t="str">
        <f t="shared" si="168"/>
        <v/>
      </c>
      <c r="Z835" s="3" t="str">
        <f t="shared" si="169"/>
        <v/>
      </c>
      <c r="AA835" s="12" t="str">
        <f t="shared" si="170"/>
        <v/>
      </c>
      <c r="AB835" s="12" t="str">
        <f t="shared" si="171"/>
        <v/>
      </c>
      <c r="AC835" s="12" t="str">
        <f t="shared" si="172"/>
        <v/>
      </c>
      <c r="AD835" t="str">
        <f t="shared" si="173"/>
        <v/>
      </c>
      <c r="AE835" t="str">
        <f t="shared" si="174"/>
        <v/>
      </c>
      <c r="AF835" t="s">
        <v>343</v>
      </c>
    </row>
    <row r="836" spans="1:32" x14ac:dyDescent="0.25">
      <c r="A836" t="s">
        <v>1</v>
      </c>
      <c r="B836" t="s">
        <v>2</v>
      </c>
      <c r="C836" t="s">
        <v>1959</v>
      </c>
      <c r="D836" t="s">
        <v>2012</v>
      </c>
      <c r="E836" t="s">
        <v>37</v>
      </c>
      <c r="F836" s="2">
        <v>45330</v>
      </c>
      <c r="G836" t="s">
        <v>855</v>
      </c>
      <c r="H836" t="s">
        <v>178</v>
      </c>
      <c r="I836" t="s">
        <v>192</v>
      </c>
      <c r="J836" s="5">
        <v>154713.95000000001</v>
      </c>
      <c r="K836" s="5">
        <v>154713.95000000001</v>
      </c>
      <c r="L836" s="5">
        <v>154713.95000000001</v>
      </c>
      <c r="M836" s="5"/>
      <c r="N836"/>
      <c r="O836" s="38"/>
      <c r="P836" s="43"/>
      <c r="Q836" s="64"/>
      <c r="R836" s="8" t="str">
        <f t="shared" si="163"/>
        <v/>
      </c>
      <c r="S836" s="7" t="str">
        <f t="shared" si="175"/>
        <v/>
      </c>
      <c r="T836" s="9"/>
      <c r="U836" s="3" t="str">
        <f t="shared" si="164"/>
        <v/>
      </c>
      <c r="V836" s="3" t="str">
        <f t="shared" si="165"/>
        <v/>
      </c>
      <c r="W836" s="3" t="str">
        <f t="shared" si="166"/>
        <v/>
      </c>
      <c r="X836" s="83" t="str">
        <f t="shared" si="167"/>
        <v/>
      </c>
      <c r="Y836" s="3" t="str">
        <f t="shared" si="168"/>
        <v/>
      </c>
      <c r="Z836" s="3" t="str">
        <f t="shared" si="169"/>
        <v/>
      </c>
      <c r="AA836" s="12" t="str">
        <f t="shared" si="170"/>
        <v/>
      </c>
      <c r="AB836" s="12" t="str">
        <f t="shared" si="171"/>
        <v/>
      </c>
      <c r="AC836" s="12" t="str">
        <f t="shared" si="172"/>
        <v/>
      </c>
      <c r="AD836" t="str">
        <f t="shared" si="173"/>
        <v/>
      </c>
      <c r="AE836" t="str">
        <f t="shared" si="174"/>
        <v/>
      </c>
      <c r="AF836" t="s">
        <v>343</v>
      </c>
    </row>
    <row r="837" spans="1:32" x14ac:dyDescent="0.25">
      <c r="A837" t="s">
        <v>1</v>
      </c>
      <c r="B837" t="s">
        <v>2</v>
      </c>
      <c r="C837" t="s">
        <v>1959</v>
      </c>
      <c r="D837" t="s">
        <v>2012</v>
      </c>
      <c r="E837" t="s">
        <v>37</v>
      </c>
      <c r="F837" s="2">
        <v>45335</v>
      </c>
      <c r="G837" t="s">
        <v>856</v>
      </c>
      <c r="H837" t="s">
        <v>178</v>
      </c>
      <c r="I837" t="s">
        <v>192</v>
      </c>
      <c r="J837" s="5">
        <v>82586.37</v>
      </c>
      <c r="K837" s="5">
        <v>82586.37</v>
      </c>
      <c r="L837" s="5">
        <v>82586.37</v>
      </c>
      <c r="M837" s="5"/>
      <c r="N837"/>
      <c r="O837" s="38"/>
      <c r="P837" s="43"/>
      <c r="Q837" s="64"/>
      <c r="R837" s="8" t="str">
        <f t="shared" si="163"/>
        <v/>
      </c>
      <c r="S837" s="7" t="str">
        <f t="shared" si="175"/>
        <v/>
      </c>
      <c r="T837" s="9"/>
      <c r="U837" s="3" t="str">
        <f t="shared" si="164"/>
        <v/>
      </c>
      <c r="V837" s="3" t="str">
        <f t="shared" si="165"/>
        <v/>
      </c>
      <c r="W837" s="3" t="str">
        <f t="shared" si="166"/>
        <v/>
      </c>
      <c r="X837" s="83" t="str">
        <f t="shared" si="167"/>
        <v/>
      </c>
      <c r="Y837" s="3" t="str">
        <f t="shared" si="168"/>
        <v/>
      </c>
      <c r="Z837" s="3" t="str">
        <f t="shared" si="169"/>
        <v/>
      </c>
      <c r="AA837" s="12" t="str">
        <f t="shared" si="170"/>
        <v/>
      </c>
      <c r="AB837" s="12" t="str">
        <f t="shared" si="171"/>
        <v/>
      </c>
      <c r="AC837" s="12" t="str">
        <f t="shared" si="172"/>
        <v/>
      </c>
      <c r="AD837" t="str">
        <f t="shared" si="173"/>
        <v/>
      </c>
      <c r="AE837" t="str">
        <f t="shared" si="174"/>
        <v/>
      </c>
      <c r="AF837" t="s">
        <v>343</v>
      </c>
    </row>
    <row r="838" spans="1:32" x14ac:dyDescent="0.25">
      <c r="A838" t="s">
        <v>1</v>
      </c>
      <c r="B838" t="s">
        <v>2</v>
      </c>
      <c r="C838" t="s">
        <v>1959</v>
      </c>
      <c r="D838" t="s">
        <v>2012</v>
      </c>
      <c r="E838" t="s">
        <v>37</v>
      </c>
      <c r="F838" s="2">
        <v>45337</v>
      </c>
      <c r="G838" t="s">
        <v>857</v>
      </c>
      <c r="H838" t="s">
        <v>178</v>
      </c>
      <c r="I838" t="s">
        <v>192</v>
      </c>
      <c r="J838" s="5">
        <v>116108.49</v>
      </c>
      <c r="K838" s="5">
        <v>116108.49</v>
      </c>
      <c r="L838" s="5">
        <v>116108.49</v>
      </c>
      <c r="M838" s="5"/>
      <c r="N838"/>
      <c r="O838" s="38"/>
      <c r="P838" s="43"/>
      <c r="Q838" s="64"/>
      <c r="R838" s="8" t="str">
        <f t="shared" si="163"/>
        <v/>
      </c>
      <c r="S838" s="7" t="str">
        <f t="shared" si="175"/>
        <v/>
      </c>
      <c r="T838" s="9"/>
      <c r="U838" s="3" t="str">
        <f t="shared" si="164"/>
        <v/>
      </c>
      <c r="V838" s="3" t="str">
        <f t="shared" si="165"/>
        <v/>
      </c>
      <c r="W838" s="3" t="str">
        <f t="shared" si="166"/>
        <v/>
      </c>
      <c r="X838" s="83" t="str">
        <f t="shared" si="167"/>
        <v/>
      </c>
      <c r="Y838" s="3" t="str">
        <f t="shared" si="168"/>
        <v/>
      </c>
      <c r="Z838" s="3" t="str">
        <f t="shared" si="169"/>
        <v/>
      </c>
      <c r="AA838" s="12" t="str">
        <f t="shared" si="170"/>
        <v/>
      </c>
      <c r="AB838" s="12" t="str">
        <f t="shared" si="171"/>
        <v/>
      </c>
      <c r="AC838" s="12" t="str">
        <f t="shared" si="172"/>
        <v/>
      </c>
      <c r="AD838" t="str">
        <f t="shared" si="173"/>
        <v/>
      </c>
      <c r="AE838" t="str">
        <f t="shared" si="174"/>
        <v/>
      </c>
      <c r="AF838" t="s">
        <v>343</v>
      </c>
    </row>
    <row r="839" spans="1:32" x14ac:dyDescent="0.25">
      <c r="A839" t="s">
        <v>1</v>
      </c>
      <c r="B839" t="s">
        <v>2</v>
      </c>
      <c r="C839" t="s">
        <v>1959</v>
      </c>
      <c r="D839" t="s">
        <v>2012</v>
      </c>
      <c r="E839" t="s">
        <v>37</v>
      </c>
      <c r="F839" s="2">
        <v>45341</v>
      </c>
      <c r="G839" t="s">
        <v>858</v>
      </c>
      <c r="H839" t="s">
        <v>178</v>
      </c>
      <c r="I839" t="s">
        <v>207</v>
      </c>
      <c r="J839" s="5">
        <v>54737.2</v>
      </c>
      <c r="K839" s="5">
        <v>54737.2</v>
      </c>
      <c r="L839" s="5">
        <v>54737.2</v>
      </c>
      <c r="M839" s="5"/>
      <c r="N839"/>
      <c r="O839" s="38"/>
      <c r="P839" s="43"/>
      <c r="Q839" s="64"/>
      <c r="R839" s="8" t="str">
        <f t="shared" si="163"/>
        <v/>
      </c>
      <c r="S839" s="7" t="str">
        <f t="shared" si="175"/>
        <v/>
      </c>
      <c r="T839" s="9"/>
      <c r="U839" s="3" t="str">
        <f t="shared" si="164"/>
        <v/>
      </c>
      <c r="V839" s="3" t="str">
        <f t="shared" si="165"/>
        <v/>
      </c>
      <c r="W839" s="3" t="str">
        <f t="shared" si="166"/>
        <v/>
      </c>
      <c r="X839" s="83" t="str">
        <f t="shared" si="167"/>
        <v/>
      </c>
      <c r="Y839" s="3" t="str">
        <f t="shared" si="168"/>
        <v/>
      </c>
      <c r="Z839" s="3" t="str">
        <f t="shared" si="169"/>
        <v/>
      </c>
      <c r="AA839" s="12" t="str">
        <f t="shared" si="170"/>
        <v/>
      </c>
      <c r="AB839" s="12" t="str">
        <f t="shared" si="171"/>
        <v/>
      </c>
      <c r="AC839" s="12" t="str">
        <f t="shared" si="172"/>
        <v/>
      </c>
      <c r="AD839" t="str">
        <f t="shared" si="173"/>
        <v/>
      </c>
      <c r="AE839" t="str">
        <f t="shared" si="174"/>
        <v/>
      </c>
      <c r="AF839" t="s">
        <v>343</v>
      </c>
    </row>
    <row r="840" spans="1:32" x14ac:dyDescent="0.25">
      <c r="A840" t="s">
        <v>1</v>
      </c>
      <c r="B840" t="s">
        <v>2</v>
      </c>
      <c r="C840" t="s">
        <v>1959</v>
      </c>
      <c r="D840" t="s">
        <v>2012</v>
      </c>
      <c r="E840" t="s">
        <v>37</v>
      </c>
      <c r="F840" s="2">
        <v>45341</v>
      </c>
      <c r="G840" t="s">
        <v>859</v>
      </c>
      <c r="H840" t="s">
        <v>178</v>
      </c>
      <c r="I840" t="s">
        <v>192</v>
      </c>
      <c r="J840" s="5">
        <v>60940.9</v>
      </c>
      <c r="K840" s="5">
        <v>60940.9</v>
      </c>
      <c r="L840" s="5">
        <v>60940.9</v>
      </c>
      <c r="M840" s="5"/>
      <c r="N840"/>
      <c r="O840" s="38"/>
      <c r="P840" s="43"/>
      <c r="Q840" s="64"/>
      <c r="R840" s="8" t="str">
        <f t="shared" ref="R840:R903" si="176">IFERROR(VLOOKUP(Q840,CTASPresup,2,0),"")</f>
        <v/>
      </c>
      <c r="S840" s="7" t="str">
        <f t="shared" si="175"/>
        <v/>
      </c>
      <c r="T840" s="9"/>
      <c r="U840" s="3" t="str">
        <f t="shared" ref="U840:U903" si="177">IF(OR(O840="X",P840&lt;&gt;""),A840,"")</f>
        <v/>
      </c>
      <c r="V840" s="3" t="str">
        <f t="shared" ref="V840:V903" si="178">IF(OR(O840="X",P840&lt;&gt;""),B840,"")</f>
        <v/>
      </c>
      <c r="W840" s="3" t="str">
        <f t="shared" ref="W840:W903" si="179">IF(OR(O840="X",P840&lt;&gt;""),E840,"")</f>
        <v/>
      </c>
      <c r="X840" s="83" t="str">
        <f t="shared" ref="X840:X903" si="180">IF(OR(P840="X",Q840&lt;&gt;""),F840,"")</f>
        <v/>
      </c>
      <c r="Y840" s="3" t="str">
        <f t="shared" ref="Y840:Y903" si="181">IF(OR(O840="X",P840&lt;&gt;""),G840,"")</f>
        <v/>
      </c>
      <c r="Z840" s="3" t="str">
        <f t="shared" ref="Z840:Z903" si="182">IF(OR(O840="X",P840&lt;&gt;""),H840,"")</f>
        <v/>
      </c>
      <c r="AA840" s="12" t="str">
        <f t="shared" ref="AA840:AA903" si="183">IF(OR(O840="X",P840&lt;&gt;""),J840,"")</f>
        <v/>
      </c>
      <c r="AB840" s="12" t="str">
        <f t="shared" ref="AB840:AB903" si="184">IF(O840="X",K840,"")</f>
        <v/>
      </c>
      <c r="AC840" s="12" t="str">
        <f t="shared" ref="AC840:AC903" si="185">IF(P840&gt;0,P840,"")</f>
        <v/>
      </c>
      <c r="AD840" t="str">
        <f t="shared" ref="AD840:AD903" si="186">IF(OR(O840="X",P840&gt;0),Q840,"")</f>
        <v/>
      </c>
      <c r="AE840" t="str">
        <f t="shared" ref="AE840:AE903" si="187">IF(OR(O840="X",P840&lt;&gt;""),R840,"")</f>
        <v/>
      </c>
      <c r="AF840" t="s">
        <v>343</v>
      </c>
    </row>
    <row r="841" spans="1:32" x14ac:dyDescent="0.25">
      <c r="A841" t="s">
        <v>1</v>
      </c>
      <c r="B841" t="s">
        <v>2</v>
      </c>
      <c r="C841" t="s">
        <v>1959</v>
      </c>
      <c r="D841" t="s">
        <v>2012</v>
      </c>
      <c r="E841" t="s">
        <v>37</v>
      </c>
      <c r="F841" s="2">
        <v>45341</v>
      </c>
      <c r="G841" t="s">
        <v>860</v>
      </c>
      <c r="H841" t="s">
        <v>178</v>
      </c>
      <c r="I841" t="s">
        <v>207</v>
      </c>
      <c r="J841" s="5">
        <v>286716.34000000003</v>
      </c>
      <c r="K841" s="5">
        <v>286716.34000000003</v>
      </c>
      <c r="L841" s="5">
        <v>286716.34000000003</v>
      </c>
      <c r="M841" s="5"/>
      <c r="N841"/>
      <c r="O841" s="38"/>
      <c r="P841" s="43"/>
      <c r="Q841" s="64"/>
      <c r="R841" s="8" t="str">
        <f t="shared" si="176"/>
        <v/>
      </c>
      <c r="S841" s="7" t="str">
        <f t="shared" si="175"/>
        <v/>
      </c>
      <c r="T841" s="9"/>
      <c r="U841" s="3" t="str">
        <f t="shared" si="177"/>
        <v/>
      </c>
      <c r="V841" s="3" t="str">
        <f t="shared" si="178"/>
        <v/>
      </c>
      <c r="W841" s="3" t="str">
        <f t="shared" si="179"/>
        <v/>
      </c>
      <c r="X841" s="83" t="str">
        <f t="shared" si="180"/>
        <v/>
      </c>
      <c r="Y841" s="3" t="str">
        <f t="shared" si="181"/>
        <v/>
      </c>
      <c r="Z841" s="3" t="str">
        <f t="shared" si="182"/>
        <v/>
      </c>
      <c r="AA841" s="12" t="str">
        <f t="shared" si="183"/>
        <v/>
      </c>
      <c r="AB841" s="12" t="str">
        <f t="shared" si="184"/>
        <v/>
      </c>
      <c r="AC841" s="12" t="str">
        <f t="shared" si="185"/>
        <v/>
      </c>
      <c r="AD841" t="str">
        <f t="shared" si="186"/>
        <v/>
      </c>
      <c r="AE841" t="str">
        <f t="shared" si="187"/>
        <v/>
      </c>
      <c r="AF841" t="s">
        <v>343</v>
      </c>
    </row>
    <row r="842" spans="1:32" x14ac:dyDescent="0.25">
      <c r="A842" t="s">
        <v>1</v>
      </c>
      <c r="B842" t="s">
        <v>2</v>
      </c>
      <c r="C842" t="s">
        <v>1959</v>
      </c>
      <c r="D842" t="s">
        <v>2012</v>
      </c>
      <c r="E842" t="s">
        <v>37</v>
      </c>
      <c r="F842" s="2">
        <v>45342</v>
      </c>
      <c r="G842" t="s">
        <v>861</v>
      </c>
      <c r="H842" t="s">
        <v>178</v>
      </c>
      <c r="I842" t="s">
        <v>207</v>
      </c>
      <c r="J842" s="5">
        <v>76388</v>
      </c>
      <c r="K842" s="5">
        <v>76388</v>
      </c>
      <c r="L842" s="5">
        <v>76388</v>
      </c>
      <c r="M842" s="5"/>
      <c r="N842"/>
      <c r="O842" s="38"/>
      <c r="P842" s="43"/>
      <c r="Q842" s="64"/>
      <c r="R842" s="8" t="str">
        <f t="shared" si="176"/>
        <v/>
      </c>
      <c r="S842" s="7" t="str">
        <f t="shared" ref="S842:S869" si="188">IF(AND(O843&lt;&gt;"",P843&lt;&gt;""),1,"")</f>
        <v/>
      </c>
      <c r="T842" s="9"/>
      <c r="U842" s="3" t="str">
        <f t="shared" si="177"/>
        <v/>
      </c>
      <c r="V842" s="3" t="str">
        <f t="shared" si="178"/>
        <v/>
      </c>
      <c r="W842" s="3" t="str">
        <f t="shared" si="179"/>
        <v/>
      </c>
      <c r="X842" s="83" t="str">
        <f t="shared" si="180"/>
        <v/>
      </c>
      <c r="Y842" s="3" t="str">
        <f t="shared" si="181"/>
        <v/>
      </c>
      <c r="Z842" s="3" t="str">
        <f t="shared" si="182"/>
        <v/>
      </c>
      <c r="AA842" s="12" t="str">
        <f t="shared" si="183"/>
        <v/>
      </c>
      <c r="AB842" s="12" t="str">
        <f t="shared" si="184"/>
        <v/>
      </c>
      <c r="AC842" s="12" t="str">
        <f t="shared" si="185"/>
        <v/>
      </c>
      <c r="AD842" t="str">
        <f t="shared" si="186"/>
        <v/>
      </c>
      <c r="AE842" t="str">
        <f t="shared" si="187"/>
        <v/>
      </c>
      <c r="AF842" t="s">
        <v>343</v>
      </c>
    </row>
    <row r="843" spans="1:32" x14ac:dyDescent="0.25">
      <c r="A843" t="s">
        <v>1</v>
      </c>
      <c r="B843" t="s">
        <v>2</v>
      </c>
      <c r="C843" t="s">
        <v>1959</v>
      </c>
      <c r="D843" t="s">
        <v>2012</v>
      </c>
      <c r="E843" t="s">
        <v>37</v>
      </c>
      <c r="F843" s="2">
        <v>45342</v>
      </c>
      <c r="G843" t="s">
        <v>862</v>
      </c>
      <c r="H843" t="s">
        <v>178</v>
      </c>
      <c r="I843" t="s">
        <v>207</v>
      </c>
      <c r="J843" s="5">
        <v>667534.28</v>
      </c>
      <c r="K843" s="5">
        <v>667534.28</v>
      </c>
      <c r="L843" s="5">
        <v>667534.28</v>
      </c>
      <c r="M843" s="5"/>
      <c r="N843"/>
      <c r="O843" s="38"/>
      <c r="P843" s="43"/>
      <c r="Q843" s="64"/>
      <c r="R843" s="8" t="str">
        <f t="shared" si="176"/>
        <v/>
      </c>
      <c r="S843" s="7" t="str">
        <f t="shared" si="188"/>
        <v/>
      </c>
      <c r="T843" s="9"/>
      <c r="U843" s="3" t="str">
        <f t="shared" si="177"/>
        <v/>
      </c>
      <c r="V843" s="3" t="str">
        <f t="shared" si="178"/>
        <v/>
      </c>
      <c r="W843" s="3" t="str">
        <f t="shared" si="179"/>
        <v/>
      </c>
      <c r="X843" s="83" t="str">
        <f t="shared" si="180"/>
        <v/>
      </c>
      <c r="Y843" s="3" t="str">
        <f t="shared" si="181"/>
        <v/>
      </c>
      <c r="Z843" s="3" t="str">
        <f t="shared" si="182"/>
        <v/>
      </c>
      <c r="AA843" s="12" t="str">
        <f t="shared" si="183"/>
        <v/>
      </c>
      <c r="AB843" s="12" t="str">
        <f t="shared" si="184"/>
        <v/>
      </c>
      <c r="AC843" s="12" t="str">
        <f t="shared" si="185"/>
        <v/>
      </c>
      <c r="AD843" t="str">
        <f t="shared" si="186"/>
        <v/>
      </c>
      <c r="AE843" t="str">
        <f t="shared" si="187"/>
        <v/>
      </c>
      <c r="AF843" t="s">
        <v>343</v>
      </c>
    </row>
    <row r="844" spans="1:32" x14ac:dyDescent="0.25">
      <c r="A844" t="s">
        <v>1</v>
      </c>
      <c r="B844" t="s">
        <v>2</v>
      </c>
      <c r="C844" t="s">
        <v>1959</v>
      </c>
      <c r="D844" t="s">
        <v>2012</v>
      </c>
      <c r="E844" t="s">
        <v>37</v>
      </c>
      <c r="F844" s="2">
        <v>45344</v>
      </c>
      <c r="G844" t="s">
        <v>863</v>
      </c>
      <c r="H844" t="s">
        <v>178</v>
      </c>
      <c r="I844" t="s">
        <v>207</v>
      </c>
      <c r="J844" s="5">
        <v>29195.16</v>
      </c>
      <c r="K844" s="5">
        <v>29195.16</v>
      </c>
      <c r="L844" s="5">
        <v>29195.16</v>
      </c>
      <c r="M844" s="5"/>
      <c r="N844"/>
      <c r="O844" s="38"/>
      <c r="P844" s="43"/>
      <c r="Q844" s="64"/>
      <c r="R844" s="8" t="str">
        <f t="shared" si="176"/>
        <v/>
      </c>
      <c r="S844" s="7" t="str">
        <f t="shared" si="188"/>
        <v/>
      </c>
      <c r="T844" s="9"/>
      <c r="U844" s="3" t="str">
        <f t="shared" si="177"/>
        <v/>
      </c>
      <c r="V844" s="3" t="str">
        <f t="shared" si="178"/>
        <v/>
      </c>
      <c r="W844" s="3" t="str">
        <f t="shared" si="179"/>
        <v/>
      </c>
      <c r="X844" s="83" t="str">
        <f t="shared" si="180"/>
        <v/>
      </c>
      <c r="Y844" s="3" t="str">
        <f t="shared" si="181"/>
        <v/>
      </c>
      <c r="Z844" s="3" t="str">
        <f t="shared" si="182"/>
        <v/>
      </c>
      <c r="AA844" s="12" t="str">
        <f t="shared" si="183"/>
        <v/>
      </c>
      <c r="AB844" s="12" t="str">
        <f t="shared" si="184"/>
        <v/>
      </c>
      <c r="AC844" s="12" t="str">
        <f t="shared" si="185"/>
        <v/>
      </c>
      <c r="AD844" t="str">
        <f t="shared" si="186"/>
        <v/>
      </c>
      <c r="AE844" t="str">
        <f t="shared" si="187"/>
        <v/>
      </c>
      <c r="AF844" t="s">
        <v>343</v>
      </c>
    </row>
    <row r="845" spans="1:32" x14ac:dyDescent="0.25">
      <c r="A845" t="s">
        <v>1</v>
      </c>
      <c r="B845" t="s">
        <v>2</v>
      </c>
      <c r="C845" t="s">
        <v>1959</v>
      </c>
      <c r="D845" t="s">
        <v>2012</v>
      </c>
      <c r="E845" t="s">
        <v>37</v>
      </c>
      <c r="F845" s="2">
        <v>45345</v>
      </c>
      <c r="G845" t="s">
        <v>864</v>
      </c>
      <c r="H845" t="s">
        <v>178</v>
      </c>
      <c r="I845" t="s">
        <v>192</v>
      </c>
      <c r="J845" s="5">
        <v>44228.2</v>
      </c>
      <c r="K845" s="5">
        <v>44228.2</v>
      </c>
      <c r="L845" s="5">
        <v>44228.2</v>
      </c>
      <c r="M845" s="5"/>
      <c r="N845"/>
      <c r="O845" s="38"/>
      <c r="P845" s="43"/>
      <c r="Q845" s="64"/>
      <c r="R845" s="8" t="str">
        <f t="shared" si="176"/>
        <v/>
      </c>
      <c r="S845" s="7" t="str">
        <f t="shared" si="188"/>
        <v/>
      </c>
      <c r="T845" s="9"/>
      <c r="U845" s="3" t="str">
        <f t="shared" si="177"/>
        <v/>
      </c>
      <c r="V845" s="3" t="str">
        <f t="shared" si="178"/>
        <v/>
      </c>
      <c r="W845" s="3" t="str">
        <f t="shared" si="179"/>
        <v/>
      </c>
      <c r="X845" s="83" t="str">
        <f t="shared" si="180"/>
        <v/>
      </c>
      <c r="Y845" s="3" t="str">
        <f t="shared" si="181"/>
        <v/>
      </c>
      <c r="Z845" s="3" t="str">
        <f t="shared" si="182"/>
        <v/>
      </c>
      <c r="AA845" s="12" t="str">
        <f t="shared" si="183"/>
        <v/>
      </c>
      <c r="AB845" s="12" t="str">
        <f t="shared" si="184"/>
        <v/>
      </c>
      <c r="AC845" s="12" t="str">
        <f t="shared" si="185"/>
        <v/>
      </c>
      <c r="AD845" t="str">
        <f t="shared" si="186"/>
        <v/>
      </c>
      <c r="AE845" t="str">
        <f t="shared" si="187"/>
        <v/>
      </c>
      <c r="AF845" t="s">
        <v>343</v>
      </c>
    </row>
    <row r="846" spans="1:32" x14ac:dyDescent="0.25">
      <c r="A846" t="s">
        <v>1</v>
      </c>
      <c r="B846" t="s">
        <v>2</v>
      </c>
      <c r="C846" t="s">
        <v>1959</v>
      </c>
      <c r="D846" t="s">
        <v>2012</v>
      </c>
      <c r="E846" t="s">
        <v>37</v>
      </c>
      <c r="F846" s="2">
        <v>45345</v>
      </c>
      <c r="G846" t="s">
        <v>865</v>
      </c>
      <c r="H846" t="s">
        <v>178</v>
      </c>
      <c r="I846" t="s">
        <v>207</v>
      </c>
      <c r="J846" s="5">
        <v>7921.41</v>
      </c>
      <c r="K846" s="5">
        <v>7921.41</v>
      </c>
      <c r="L846" s="5">
        <v>7921.41</v>
      </c>
      <c r="M846" s="5"/>
      <c r="N846"/>
      <c r="O846" s="38"/>
      <c r="P846" s="43"/>
      <c r="Q846" s="64"/>
      <c r="R846" s="8" t="str">
        <f t="shared" si="176"/>
        <v/>
      </c>
      <c r="S846" s="7" t="str">
        <f t="shared" si="188"/>
        <v/>
      </c>
      <c r="T846" s="9"/>
      <c r="U846" s="3" t="str">
        <f t="shared" si="177"/>
        <v/>
      </c>
      <c r="V846" s="3" t="str">
        <f t="shared" si="178"/>
        <v/>
      </c>
      <c r="W846" s="3" t="str">
        <f t="shared" si="179"/>
        <v/>
      </c>
      <c r="X846" s="83" t="str">
        <f t="shared" si="180"/>
        <v/>
      </c>
      <c r="Y846" s="3" t="str">
        <f t="shared" si="181"/>
        <v/>
      </c>
      <c r="Z846" s="3" t="str">
        <f t="shared" si="182"/>
        <v/>
      </c>
      <c r="AA846" s="12" t="str">
        <f t="shared" si="183"/>
        <v/>
      </c>
      <c r="AB846" s="12" t="str">
        <f t="shared" si="184"/>
        <v/>
      </c>
      <c r="AC846" s="12" t="str">
        <f t="shared" si="185"/>
        <v/>
      </c>
      <c r="AD846" t="str">
        <f t="shared" si="186"/>
        <v/>
      </c>
      <c r="AE846" t="str">
        <f t="shared" si="187"/>
        <v/>
      </c>
      <c r="AF846" t="s">
        <v>343</v>
      </c>
    </row>
    <row r="847" spans="1:32" x14ac:dyDescent="0.25">
      <c r="A847" t="s">
        <v>1</v>
      </c>
      <c r="B847" t="s">
        <v>2</v>
      </c>
      <c r="C847" t="s">
        <v>1959</v>
      </c>
      <c r="D847" t="s">
        <v>2012</v>
      </c>
      <c r="E847" t="s">
        <v>37</v>
      </c>
      <c r="F847" s="2">
        <v>45349</v>
      </c>
      <c r="G847" t="s">
        <v>1285</v>
      </c>
      <c r="H847" t="s">
        <v>178</v>
      </c>
      <c r="I847" t="s">
        <v>207</v>
      </c>
      <c r="J847" s="5">
        <v>64184</v>
      </c>
      <c r="K847" s="5">
        <v>64184</v>
      </c>
      <c r="L847" s="5">
        <v>64184</v>
      </c>
      <c r="M847" s="5"/>
      <c r="N847"/>
      <c r="O847" s="38"/>
      <c r="P847" s="43"/>
      <c r="Q847" s="64"/>
      <c r="R847" s="8" t="str">
        <f t="shared" si="176"/>
        <v/>
      </c>
      <c r="S847" s="7" t="str">
        <f t="shared" si="188"/>
        <v/>
      </c>
      <c r="T847" s="9"/>
      <c r="U847" s="3" t="str">
        <f t="shared" si="177"/>
        <v/>
      </c>
      <c r="V847" s="3" t="str">
        <f t="shared" si="178"/>
        <v/>
      </c>
      <c r="W847" s="3" t="str">
        <f t="shared" si="179"/>
        <v/>
      </c>
      <c r="X847" s="83" t="str">
        <f t="shared" si="180"/>
        <v/>
      </c>
      <c r="Y847" s="3" t="str">
        <f t="shared" si="181"/>
        <v/>
      </c>
      <c r="Z847" s="3" t="str">
        <f t="shared" si="182"/>
        <v/>
      </c>
      <c r="AA847" s="12" t="str">
        <f t="shared" si="183"/>
        <v/>
      </c>
      <c r="AB847" s="12" t="str">
        <f t="shared" si="184"/>
        <v/>
      </c>
      <c r="AC847" s="12" t="str">
        <f t="shared" si="185"/>
        <v/>
      </c>
      <c r="AD847" t="str">
        <f t="shared" si="186"/>
        <v/>
      </c>
      <c r="AE847" t="str">
        <f t="shared" si="187"/>
        <v/>
      </c>
      <c r="AF847" t="s">
        <v>343</v>
      </c>
    </row>
    <row r="848" spans="1:32" x14ac:dyDescent="0.25">
      <c r="A848" t="s">
        <v>1</v>
      </c>
      <c r="B848" t="s">
        <v>2</v>
      </c>
      <c r="C848" t="s">
        <v>1959</v>
      </c>
      <c r="D848" t="s">
        <v>2012</v>
      </c>
      <c r="E848" t="s">
        <v>37</v>
      </c>
      <c r="F848" s="2">
        <v>45349</v>
      </c>
      <c r="G848" t="s">
        <v>1286</v>
      </c>
      <c r="H848" t="s">
        <v>178</v>
      </c>
      <c r="I848" t="s">
        <v>207</v>
      </c>
      <c r="J848" s="5">
        <v>230983.3</v>
      </c>
      <c r="K848" s="5">
        <v>230983.3</v>
      </c>
      <c r="L848" s="5">
        <v>230983.3</v>
      </c>
      <c r="M848" s="5"/>
      <c r="N848"/>
      <c r="O848" s="38"/>
      <c r="P848" s="43"/>
      <c r="Q848" s="64"/>
      <c r="R848" s="8" t="str">
        <f t="shared" si="176"/>
        <v/>
      </c>
      <c r="S848" s="7" t="str">
        <f t="shared" si="188"/>
        <v/>
      </c>
      <c r="T848" s="9"/>
      <c r="U848" s="3" t="str">
        <f t="shared" si="177"/>
        <v/>
      </c>
      <c r="V848" s="3" t="str">
        <f t="shared" si="178"/>
        <v/>
      </c>
      <c r="W848" s="3" t="str">
        <f t="shared" si="179"/>
        <v/>
      </c>
      <c r="X848" s="83" t="str">
        <f t="shared" si="180"/>
        <v/>
      </c>
      <c r="Y848" s="3" t="str">
        <f t="shared" si="181"/>
        <v/>
      </c>
      <c r="Z848" s="3" t="str">
        <f t="shared" si="182"/>
        <v/>
      </c>
      <c r="AA848" s="12" t="str">
        <f t="shared" si="183"/>
        <v/>
      </c>
      <c r="AB848" s="12" t="str">
        <f t="shared" si="184"/>
        <v/>
      </c>
      <c r="AC848" s="12" t="str">
        <f t="shared" si="185"/>
        <v/>
      </c>
      <c r="AD848" t="str">
        <f t="shared" si="186"/>
        <v/>
      </c>
      <c r="AE848" t="str">
        <f t="shared" si="187"/>
        <v/>
      </c>
      <c r="AF848" t="s">
        <v>343</v>
      </c>
    </row>
    <row r="849" spans="1:32" x14ac:dyDescent="0.25">
      <c r="A849" t="s">
        <v>1</v>
      </c>
      <c r="B849" t="s">
        <v>2</v>
      </c>
      <c r="C849" t="s">
        <v>1959</v>
      </c>
      <c r="D849" t="s">
        <v>2012</v>
      </c>
      <c r="E849" t="s">
        <v>37</v>
      </c>
      <c r="F849" s="2">
        <v>45350</v>
      </c>
      <c r="G849" t="s">
        <v>1287</v>
      </c>
      <c r="H849" t="s">
        <v>178</v>
      </c>
      <c r="I849" t="s">
        <v>207</v>
      </c>
      <c r="J849" s="5">
        <v>318801.25</v>
      </c>
      <c r="K849" s="5">
        <v>318801.25</v>
      </c>
      <c r="L849" s="5">
        <v>318801.25</v>
      </c>
      <c r="M849" s="5"/>
      <c r="N849"/>
      <c r="O849" s="38"/>
      <c r="P849" s="43"/>
      <c r="Q849" s="64"/>
      <c r="R849" s="8" t="str">
        <f t="shared" si="176"/>
        <v/>
      </c>
      <c r="S849" s="7" t="str">
        <f t="shared" si="188"/>
        <v/>
      </c>
      <c r="T849" s="9"/>
      <c r="U849" s="3" t="str">
        <f t="shared" si="177"/>
        <v/>
      </c>
      <c r="V849" s="3" t="str">
        <f t="shared" si="178"/>
        <v/>
      </c>
      <c r="W849" s="3" t="str">
        <f t="shared" si="179"/>
        <v/>
      </c>
      <c r="X849" s="83" t="str">
        <f t="shared" si="180"/>
        <v/>
      </c>
      <c r="Y849" s="3" t="str">
        <f t="shared" si="181"/>
        <v/>
      </c>
      <c r="Z849" s="3" t="str">
        <f t="shared" si="182"/>
        <v/>
      </c>
      <c r="AA849" s="12" t="str">
        <f t="shared" si="183"/>
        <v/>
      </c>
      <c r="AB849" s="12" t="str">
        <f t="shared" si="184"/>
        <v/>
      </c>
      <c r="AC849" s="12" t="str">
        <f t="shared" si="185"/>
        <v/>
      </c>
      <c r="AD849" t="str">
        <f t="shared" si="186"/>
        <v/>
      </c>
      <c r="AE849" t="str">
        <f t="shared" si="187"/>
        <v/>
      </c>
      <c r="AF849" t="s">
        <v>343</v>
      </c>
    </row>
    <row r="850" spans="1:32" x14ac:dyDescent="0.25">
      <c r="A850" t="s">
        <v>1</v>
      </c>
      <c r="B850" t="s">
        <v>2</v>
      </c>
      <c r="C850" t="s">
        <v>1959</v>
      </c>
      <c r="D850" t="s">
        <v>2012</v>
      </c>
      <c r="E850" t="s">
        <v>37</v>
      </c>
      <c r="F850" s="2">
        <v>45350</v>
      </c>
      <c r="G850" t="s">
        <v>1288</v>
      </c>
      <c r="H850" t="s">
        <v>178</v>
      </c>
      <c r="I850" t="s">
        <v>207</v>
      </c>
      <c r="J850" s="5">
        <v>79088.7</v>
      </c>
      <c r="K850" s="5">
        <v>79088.7</v>
      </c>
      <c r="L850" s="5">
        <v>79088.7</v>
      </c>
      <c r="M850" s="5"/>
      <c r="N850"/>
      <c r="O850" s="38"/>
      <c r="P850" s="43"/>
      <c r="Q850" s="64"/>
      <c r="R850" s="8" t="str">
        <f t="shared" si="176"/>
        <v/>
      </c>
      <c r="S850" s="7" t="str">
        <f t="shared" si="188"/>
        <v/>
      </c>
      <c r="T850" s="9"/>
      <c r="U850" s="3" t="str">
        <f t="shared" si="177"/>
        <v/>
      </c>
      <c r="V850" s="3" t="str">
        <f t="shared" si="178"/>
        <v/>
      </c>
      <c r="W850" s="3" t="str">
        <f t="shared" si="179"/>
        <v/>
      </c>
      <c r="X850" s="83" t="str">
        <f t="shared" si="180"/>
        <v/>
      </c>
      <c r="Y850" s="3" t="str">
        <f t="shared" si="181"/>
        <v/>
      </c>
      <c r="Z850" s="3" t="str">
        <f t="shared" si="182"/>
        <v/>
      </c>
      <c r="AA850" s="12" t="str">
        <f t="shared" si="183"/>
        <v/>
      </c>
      <c r="AB850" s="12" t="str">
        <f t="shared" si="184"/>
        <v/>
      </c>
      <c r="AC850" s="12" t="str">
        <f t="shared" si="185"/>
        <v/>
      </c>
      <c r="AD850" t="str">
        <f t="shared" si="186"/>
        <v/>
      </c>
      <c r="AE850" t="str">
        <f t="shared" si="187"/>
        <v/>
      </c>
      <c r="AF850" t="s">
        <v>343</v>
      </c>
    </row>
    <row r="851" spans="1:32" x14ac:dyDescent="0.25">
      <c r="A851" t="s">
        <v>1</v>
      </c>
      <c r="B851" t="s">
        <v>2</v>
      </c>
      <c r="C851" t="s">
        <v>1959</v>
      </c>
      <c r="D851" t="s">
        <v>2012</v>
      </c>
      <c r="E851" t="s">
        <v>37</v>
      </c>
      <c r="F851" s="2">
        <v>45351</v>
      </c>
      <c r="G851" t="s">
        <v>1289</v>
      </c>
      <c r="H851" t="s">
        <v>176</v>
      </c>
      <c r="I851" t="s">
        <v>207</v>
      </c>
      <c r="J851" s="5">
        <v>40544.400000000001</v>
      </c>
      <c r="K851" s="5">
        <v>40544.400000000001</v>
      </c>
      <c r="L851" s="5">
        <v>40544.400000000001</v>
      </c>
      <c r="M851" s="5"/>
      <c r="N851"/>
      <c r="O851" s="38"/>
      <c r="P851" s="43"/>
      <c r="Q851" s="64"/>
      <c r="R851" s="8" t="str">
        <f t="shared" si="176"/>
        <v/>
      </c>
      <c r="S851" s="7" t="str">
        <f t="shared" si="188"/>
        <v/>
      </c>
      <c r="T851" s="9"/>
      <c r="U851" s="3" t="str">
        <f t="shared" si="177"/>
        <v/>
      </c>
      <c r="V851" s="3" t="str">
        <f t="shared" si="178"/>
        <v/>
      </c>
      <c r="W851" s="3" t="str">
        <f t="shared" si="179"/>
        <v/>
      </c>
      <c r="X851" s="83" t="str">
        <f t="shared" si="180"/>
        <v/>
      </c>
      <c r="Y851" s="3" t="str">
        <f t="shared" si="181"/>
        <v/>
      </c>
      <c r="Z851" s="3" t="str">
        <f t="shared" si="182"/>
        <v/>
      </c>
      <c r="AA851" s="12" t="str">
        <f t="shared" si="183"/>
        <v/>
      </c>
      <c r="AB851" s="12" t="str">
        <f t="shared" si="184"/>
        <v/>
      </c>
      <c r="AC851" s="12" t="str">
        <f t="shared" si="185"/>
        <v/>
      </c>
      <c r="AD851" t="str">
        <f t="shared" si="186"/>
        <v/>
      </c>
      <c r="AE851" t="str">
        <f t="shared" si="187"/>
        <v/>
      </c>
      <c r="AF851" t="s">
        <v>343</v>
      </c>
    </row>
    <row r="852" spans="1:32" x14ac:dyDescent="0.25">
      <c r="A852" t="s">
        <v>1</v>
      </c>
      <c r="B852" t="s">
        <v>2</v>
      </c>
      <c r="C852" t="s">
        <v>1959</v>
      </c>
      <c r="D852" t="s">
        <v>2012</v>
      </c>
      <c r="E852" t="s">
        <v>37</v>
      </c>
      <c r="F852" s="2">
        <v>45352</v>
      </c>
      <c r="G852" t="s">
        <v>1290</v>
      </c>
      <c r="H852" t="s">
        <v>176</v>
      </c>
      <c r="I852" t="s">
        <v>207</v>
      </c>
      <c r="J852" s="5">
        <v>44228.2</v>
      </c>
      <c r="K852" s="5">
        <v>44228.2</v>
      </c>
      <c r="L852" s="5">
        <v>44228.2</v>
      </c>
      <c r="M852" s="5"/>
      <c r="N852"/>
      <c r="O852" s="38"/>
      <c r="P852" s="43"/>
      <c r="Q852" s="64"/>
      <c r="R852" s="8" t="str">
        <f t="shared" si="176"/>
        <v/>
      </c>
      <c r="S852" s="7" t="str">
        <f t="shared" si="188"/>
        <v/>
      </c>
      <c r="T852" s="9"/>
      <c r="U852" s="3" t="str">
        <f t="shared" si="177"/>
        <v/>
      </c>
      <c r="V852" s="3" t="str">
        <f t="shared" si="178"/>
        <v/>
      </c>
      <c r="W852" s="3" t="str">
        <f t="shared" si="179"/>
        <v/>
      </c>
      <c r="X852" s="83" t="str">
        <f t="shared" si="180"/>
        <v/>
      </c>
      <c r="Y852" s="3" t="str">
        <f t="shared" si="181"/>
        <v/>
      </c>
      <c r="Z852" s="3" t="str">
        <f t="shared" si="182"/>
        <v/>
      </c>
      <c r="AA852" s="12" t="str">
        <f t="shared" si="183"/>
        <v/>
      </c>
      <c r="AB852" s="12" t="str">
        <f t="shared" si="184"/>
        <v/>
      </c>
      <c r="AC852" s="12" t="str">
        <f t="shared" si="185"/>
        <v/>
      </c>
      <c r="AD852" t="str">
        <f t="shared" si="186"/>
        <v/>
      </c>
      <c r="AE852" t="str">
        <f t="shared" si="187"/>
        <v/>
      </c>
      <c r="AF852" t="s">
        <v>343</v>
      </c>
    </row>
    <row r="853" spans="1:32" x14ac:dyDescent="0.25">
      <c r="A853" t="s">
        <v>1</v>
      </c>
      <c r="B853" t="s">
        <v>2</v>
      </c>
      <c r="C853" t="s">
        <v>1959</v>
      </c>
      <c r="D853" t="s">
        <v>2012</v>
      </c>
      <c r="E853" t="s">
        <v>37</v>
      </c>
      <c r="F853" s="2">
        <v>45353</v>
      </c>
      <c r="G853" t="s">
        <v>1291</v>
      </c>
      <c r="H853" t="s">
        <v>176</v>
      </c>
      <c r="I853" t="s">
        <v>207</v>
      </c>
      <c r="J853" s="5">
        <v>59121.599999999999</v>
      </c>
      <c r="K853" s="5">
        <v>59121.599999999999</v>
      </c>
      <c r="L853" s="5">
        <v>59121.599999999999</v>
      </c>
      <c r="M853" s="5"/>
      <c r="N853"/>
      <c r="O853" s="38"/>
      <c r="P853" s="43"/>
      <c r="Q853" s="64"/>
      <c r="R853" s="8" t="str">
        <f t="shared" si="176"/>
        <v/>
      </c>
      <c r="S853" s="7" t="str">
        <f t="shared" si="188"/>
        <v/>
      </c>
      <c r="T853" s="9"/>
      <c r="U853" s="3" t="str">
        <f t="shared" si="177"/>
        <v/>
      </c>
      <c r="V853" s="3" t="str">
        <f t="shared" si="178"/>
        <v/>
      </c>
      <c r="W853" s="3" t="str">
        <f t="shared" si="179"/>
        <v/>
      </c>
      <c r="X853" s="83" t="str">
        <f t="shared" si="180"/>
        <v/>
      </c>
      <c r="Y853" s="3" t="str">
        <f t="shared" si="181"/>
        <v/>
      </c>
      <c r="Z853" s="3" t="str">
        <f t="shared" si="182"/>
        <v/>
      </c>
      <c r="AA853" s="12" t="str">
        <f t="shared" si="183"/>
        <v/>
      </c>
      <c r="AB853" s="12" t="str">
        <f t="shared" si="184"/>
        <v/>
      </c>
      <c r="AC853" s="12" t="str">
        <f t="shared" si="185"/>
        <v/>
      </c>
      <c r="AD853" t="str">
        <f t="shared" si="186"/>
        <v/>
      </c>
      <c r="AE853" t="str">
        <f t="shared" si="187"/>
        <v/>
      </c>
      <c r="AF853" t="s">
        <v>343</v>
      </c>
    </row>
    <row r="854" spans="1:32" x14ac:dyDescent="0.25">
      <c r="A854" t="s">
        <v>1</v>
      </c>
      <c r="B854" t="s">
        <v>2</v>
      </c>
      <c r="C854" t="s">
        <v>1959</v>
      </c>
      <c r="D854" t="s">
        <v>2012</v>
      </c>
      <c r="E854" t="s">
        <v>37</v>
      </c>
      <c r="F854" s="2">
        <v>45356</v>
      </c>
      <c r="G854" t="s">
        <v>1357</v>
      </c>
      <c r="H854" t="s">
        <v>176</v>
      </c>
      <c r="I854" t="s">
        <v>207</v>
      </c>
      <c r="J854" s="5">
        <v>35595</v>
      </c>
      <c r="K854" s="5">
        <v>35595</v>
      </c>
      <c r="L854" s="5">
        <v>35595</v>
      </c>
      <c r="M854" s="5"/>
      <c r="N854"/>
      <c r="O854" s="38"/>
      <c r="P854" s="43"/>
      <c r="Q854" s="64"/>
      <c r="R854" s="8" t="str">
        <f t="shared" si="176"/>
        <v/>
      </c>
      <c r="S854" s="7" t="str">
        <f t="shared" si="188"/>
        <v/>
      </c>
      <c r="T854" s="9"/>
      <c r="U854" s="3" t="str">
        <f t="shared" si="177"/>
        <v/>
      </c>
      <c r="V854" s="3" t="str">
        <f t="shared" si="178"/>
        <v/>
      </c>
      <c r="W854" s="3" t="str">
        <f t="shared" si="179"/>
        <v/>
      </c>
      <c r="X854" s="83" t="str">
        <f t="shared" si="180"/>
        <v/>
      </c>
      <c r="Y854" s="3" t="str">
        <f t="shared" si="181"/>
        <v/>
      </c>
      <c r="Z854" s="3" t="str">
        <f t="shared" si="182"/>
        <v/>
      </c>
      <c r="AA854" s="12" t="str">
        <f t="shared" si="183"/>
        <v/>
      </c>
      <c r="AB854" s="12" t="str">
        <f t="shared" si="184"/>
        <v/>
      </c>
      <c r="AC854" s="12" t="str">
        <f t="shared" si="185"/>
        <v/>
      </c>
      <c r="AD854" t="str">
        <f t="shared" si="186"/>
        <v/>
      </c>
      <c r="AE854" t="str">
        <f t="shared" si="187"/>
        <v/>
      </c>
      <c r="AF854" t="s">
        <v>343</v>
      </c>
    </row>
    <row r="855" spans="1:32" x14ac:dyDescent="0.25">
      <c r="A855" t="s">
        <v>1</v>
      </c>
      <c r="B855" t="s">
        <v>2</v>
      </c>
      <c r="C855" t="s">
        <v>1959</v>
      </c>
      <c r="D855" t="s">
        <v>2012</v>
      </c>
      <c r="E855" t="s">
        <v>37</v>
      </c>
      <c r="F855" s="2">
        <v>45356</v>
      </c>
      <c r="G855" t="s">
        <v>1358</v>
      </c>
      <c r="H855" t="s">
        <v>176</v>
      </c>
      <c r="I855" t="s">
        <v>207</v>
      </c>
      <c r="J855" s="5">
        <v>52200.35</v>
      </c>
      <c r="K855" s="5">
        <v>52200.35</v>
      </c>
      <c r="L855" s="5">
        <v>52200.35</v>
      </c>
      <c r="M855" s="5"/>
      <c r="N855"/>
      <c r="O855" s="38"/>
      <c r="P855" s="43"/>
      <c r="Q855" s="64"/>
      <c r="R855" s="8" t="str">
        <f t="shared" si="176"/>
        <v/>
      </c>
      <c r="S855" s="7" t="str">
        <f t="shared" si="188"/>
        <v/>
      </c>
      <c r="T855" s="9"/>
      <c r="U855" s="3" t="str">
        <f t="shared" si="177"/>
        <v/>
      </c>
      <c r="V855" s="3" t="str">
        <f t="shared" si="178"/>
        <v/>
      </c>
      <c r="W855" s="3" t="str">
        <f t="shared" si="179"/>
        <v/>
      </c>
      <c r="X855" s="83" t="str">
        <f t="shared" si="180"/>
        <v/>
      </c>
      <c r="Y855" s="3" t="str">
        <f t="shared" si="181"/>
        <v/>
      </c>
      <c r="Z855" s="3" t="str">
        <f t="shared" si="182"/>
        <v/>
      </c>
      <c r="AA855" s="12" t="str">
        <f t="shared" si="183"/>
        <v/>
      </c>
      <c r="AB855" s="12" t="str">
        <f t="shared" si="184"/>
        <v/>
      </c>
      <c r="AC855" s="12" t="str">
        <f t="shared" si="185"/>
        <v/>
      </c>
      <c r="AD855" t="str">
        <f t="shared" si="186"/>
        <v/>
      </c>
      <c r="AE855" t="str">
        <f t="shared" si="187"/>
        <v/>
      </c>
      <c r="AF855" t="s">
        <v>343</v>
      </c>
    </row>
    <row r="856" spans="1:32" x14ac:dyDescent="0.25">
      <c r="A856" t="s">
        <v>1</v>
      </c>
      <c r="B856" t="s">
        <v>2</v>
      </c>
      <c r="C856" t="s">
        <v>1959</v>
      </c>
      <c r="D856" t="s">
        <v>2012</v>
      </c>
      <c r="E856" t="s">
        <v>37</v>
      </c>
      <c r="F856" s="2">
        <v>45357</v>
      </c>
      <c r="G856" t="s">
        <v>1359</v>
      </c>
      <c r="H856" t="s">
        <v>176</v>
      </c>
      <c r="I856" t="s">
        <v>192</v>
      </c>
      <c r="J856" s="5">
        <v>158962.75</v>
      </c>
      <c r="K856" s="5">
        <v>158962.75</v>
      </c>
      <c r="L856" s="5">
        <v>158962.75</v>
      </c>
      <c r="M856" s="5"/>
      <c r="N856"/>
      <c r="O856" s="38"/>
      <c r="P856" s="43"/>
      <c r="Q856" s="64"/>
      <c r="R856" s="8" t="str">
        <f t="shared" si="176"/>
        <v/>
      </c>
      <c r="S856" s="7" t="str">
        <f t="shared" si="188"/>
        <v/>
      </c>
      <c r="T856" s="9"/>
      <c r="U856" s="3" t="str">
        <f t="shared" si="177"/>
        <v/>
      </c>
      <c r="V856" s="3" t="str">
        <f t="shared" si="178"/>
        <v/>
      </c>
      <c r="W856" s="3" t="str">
        <f t="shared" si="179"/>
        <v/>
      </c>
      <c r="X856" s="83" t="str">
        <f t="shared" si="180"/>
        <v/>
      </c>
      <c r="Y856" s="3" t="str">
        <f t="shared" si="181"/>
        <v/>
      </c>
      <c r="Z856" s="3" t="str">
        <f t="shared" si="182"/>
        <v/>
      </c>
      <c r="AA856" s="12" t="str">
        <f t="shared" si="183"/>
        <v/>
      </c>
      <c r="AB856" s="12" t="str">
        <f t="shared" si="184"/>
        <v/>
      </c>
      <c r="AC856" s="12" t="str">
        <f t="shared" si="185"/>
        <v/>
      </c>
      <c r="AD856" t="str">
        <f t="shared" si="186"/>
        <v/>
      </c>
      <c r="AE856" t="str">
        <f t="shared" si="187"/>
        <v/>
      </c>
      <c r="AF856" t="s">
        <v>343</v>
      </c>
    </row>
    <row r="857" spans="1:32" x14ac:dyDescent="0.25">
      <c r="A857" t="s">
        <v>1</v>
      </c>
      <c r="B857" t="s">
        <v>2</v>
      </c>
      <c r="C857" t="s">
        <v>1959</v>
      </c>
      <c r="D857" t="s">
        <v>2012</v>
      </c>
      <c r="E857" t="s">
        <v>37</v>
      </c>
      <c r="F857" s="2">
        <v>45357</v>
      </c>
      <c r="G857" t="s">
        <v>1126</v>
      </c>
      <c r="H857" t="s">
        <v>176</v>
      </c>
      <c r="I857" t="s">
        <v>192</v>
      </c>
      <c r="J857" s="5">
        <v>59121.599999999999</v>
      </c>
      <c r="K857" s="5">
        <v>59121.599999999999</v>
      </c>
      <c r="L857" s="5">
        <v>59121.599999999999</v>
      </c>
      <c r="M857" s="5"/>
      <c r="N857"/>
      <c r="O857" s="38"/>
      <c r="P857" s="43"/>
      <c r="Q857" s="64"/>
      <c r="R857" s="8" t="str">
        <f t="shared" si="176"/>
        <v/>
      </c>
      <c r="S857" s="7" t="str">
        <f t="shared" si="188"/>
        <v/>
      </c>
      <c r="T857" s="9"/>
      <c r="U857" s="3" t="str">
        <f t="shared" si="177"/>
        <v/>
      </c>
      <c r="V857" s="3" t="str">
        <f t="shared" si="178"/>
        <v/>
      </c>
      <c r="W857" s="3" t="str">
        <f t="shared" si="179"/>
        <v/>
      </c>
      <c r="X857" s="83" t="str">
        <f t="shared" si="180"/>
        <v/>
      </c>
      <c r="Y857" s="3" t="str">
        <f t="shared" si="181"/>
        <v/>
      </c>
      <c r="Z857" s="3" t="str">
        <f t="shared" si="182"/>
        <v/>
      </c>
      <c r="AA857" s="12" t="str">
        <f t="shared" si="183"/>
        <v/>
      </c>
      <c r="AB857" s="12" t="str">
        <f t="shared" si="184"/>
        <v/>
      </c>
      <c r="AC857" s="12" t="str">
        <f t="shared" si="185"/>
        <v/>
      </c>
      <c r="AD857" t="str">
        <f t="shared" si="186"/>
        <v/>
      </c>
      <c r="AE857" t="str">
        <f t="shared" si="187"/>
        <v/>
      </c>
      <c r="AF857" t="s">
        <v>343</v>
      </c>
    </row>
    <row r="858" spans="1:32" x14ac:dyDescent="0.25">
      <c r="A858" t="s">
        <v>1</v>
      </c>
      <c r="B858" t="s">
        <v>2</v>
      </c>
      <c r="C858" t="s">
        <v>1959</v>
      </c>
      <c r="D858" t="s">
        <v>2012</v>
      </c>
      <c r="E858" t="s">
        <v>37</v>
      </c>
      <c r="F858" s="2">
        <v>45359</v>
      </c>
      <c r="G858" t="s">
        <v>1360</v>
      </c>
      <c r="H858" t="s">
        <v>176</v>
      </c>
      <c r="I858" t="s">
        <v>207</v>
      </c>
      <c r="J858" s="5">
        <v>47115.35</v>
      </c>
      <c r="K858" s="5">
        <v>47115.35</v>
      </c>
      <c r="L858" s="5">
        <v>47115.35</v>
      </c>
      <c r="M858" s="5"/>
      <c r="N858"/>
      <c r="O858" s="38"/>
      <c r="P858" s="43"/>
      <c r="Q858" s="64"/>
      <c r="R858" s="8" t="str">
        <f t="shared" si="176"/>
        <v/>
      </c>
      <c r="S858" s="7" t="str">
        <f t="shared" si="188"/>
        <v/>
      </c>
      <c r="T858" s="9"/>
      <c r="U858" s="3" t="str">
        <f t="shared" si="177"/>
        <v/>
      </c>
      <c r="V858" s="3" t="str">
        <f t="shared" si="178"/>
        <v/>
      </c>
      <c r="W858" s="3" t="str">
        <f t="shared" si="179"/>
        <v/>
      </c>
      <c r="X858" s="83" t="str">
        <f t="shared" si="180"/>
        <v/>
      </c>
      <c r="Y858" s="3" t="str">
        <f t="shared" si="181"/>
        <v/>
      </c>
      <c r="Z858" s="3" t="str">
        <f t="shared" si="182"/>
        <v/>
      </c>
      <c r="AA858" s="12" t="str">
        <f t="shared" si="183"/>
        <v/>
      </c>
      <c r="AB858" s="12" t="str">
        <f t="shared" si="184"/>
        <v/>
      </c>
      <c r="AC858" s="12" t="str">
        <f t="shared" si="185"/>
        <v/>
      </c>
      <c r="AD858" t="str">
        <f t="shared" si="186"/>
        <v/>
      </c>
      <c r="AE858" t="str">
        <f t="shared" si="187"/>
        <v/>
      </c>
      <c r="AF858" t="s">
        <v>343</v>
      </c>
    </row>
    <row r="859" spans="1:32" x14ac:dyDescent="0.25">
      <c r="A859" t="s">
        <v>1</v>
      </c>
      <c r="B859" t="s">
        <v>2</v>
      </c>
      <c r="C859" t="s">
        <v>1959</v>
      </c>
      <c r="D859" t="s">
        <v>2012</v>
      </c>
      <c r="E859" t="s">
        <v>37</v>
      </c>
      <c r="F859" s="2">
        <v>45359</v>
      </c>
      <c r="G859" t="s">
        <v>1361</v>
      </c>
      <c r="H859" t="s">
        <v>176</v>
      </c>
      <c r="I859" t="s">
        <v>192</v>
      </c>
      <c r="J859" s="5">
        <v>277991.3</v>
      </c>
      <c r="K859" s="5">
        <v>277991.3</v>
      </c>
      <c r="L859" s="5">
        <v>277991.3</v>
      </c>
      <c r="M859" s="5"/>
      <c r="N859"/>
      <c r="O859" s="38"/>
      <c r="P859" s="43"/>
      <c r="Q859" s="64"/>
      <c r="R859" s="8" t="str">
        <f t="shared" si="176"/>
        <v/>
      </c>
      <c r="S859" s="7" t="str">
        <f t="shared" si="188"/>
        <v/>
      </c>
      <c r="T859" s="9"/>
      <c r="U859" s="3" t="str">
        <f t="shared" si="177"/>
        <v/>
      </c>
      <c r="V859" s="3" t="str">
        <f t="shared" si="178"/>
        <v/>
      </c>
      <c r="W859" s="3" t="str">
        <f t="shared" si="179"/>
        <v/>
      </c>
      <c r="X859" s="83" t="str">
        <f t="shared" si="180"/>
        <v/>
      </c>
      <c r="Y859" s="3" t="str">
        <f t="shared" si="181"/>
        <v/>
      </c>
      <c r="Z859" s="3" t="str">
        <f t="shared" si="182"/>
        <v/>
      </c>
      <c r="AA859" s="12" t="str">
        <f t="shared" si="183"/>
        <v/>
      </c>
      <c r="AB859" s="12" t="str">
        <f t="shared" si="184"/>
        <v/>
      </c>
      <c r="AC859" s="12" t="str">
        <f t="shared" si="185"/>
        <v/>
      </c>
      <c r="AD859" t="str">
        <f t="shared" si="186"/>
        <v/>
      </c>
      <c r="AE859" t="str">
        <f t="shared" si="187"/>
        <v/>
      </c>
      <c r="AF859" t="s">
        <v>343</v>
      </c>
    </row>
    <row r="860" spans="1:32" x14ac:dyDescent="0.25">
      <c r="A860" t="s">
        <v>1</v>
      </c>
      <c r="B860" t="s">
        <v>2</v>
      </c>
      <c r="C860" t="s">
        <v>1959</v>
      </c>
      <c r="D860" t="s">
        <v>2012</v>
      </c>
      <c r="E860" t="s">
        <v>37</v>
      </c>
      <c r="F860" s="2">
        <v>45362</v>
      </c>
      <c r="G860" t="s">
        <v>1432</v>
      </c>
      <c r="H860" t="s">
        <v>176</v>
      </c>
      <c r="I860" t="s">
        <v>207</v>
      </c>
      <c r="J860" s="5">
        <v>154713.95000000001</v>
      </c>
      <c r="K860" s="5">
        <v>154713.95000000001</v>
      </c>
      <c r="L860" s="5">
        <v>154713.95000000001</v>
      </c>
      <c r="M860" s="5"/>
      <c r="N860"/>
      <c r="O860" s="38"/>
      <c r="P860" s="43"/>
      <c r="Q860" s="64"/>
      <c r="R860" s="8" t="str">
        <f t="shared" si="176"/>
        <v/>
      </c>
      <c r="S860" s="7" t="str">
        <f t="shared" si="188"/>
        <v/>
      </c>
      <c r="T860" s="9"/>
      <c r="U860" s="3" t="str">
        <f t="shared" si="177"/>
        <v/>
      </c>
      <c r="V860" s="3" t="str">
        <f t="shared" si="178"/>
        <v/>
      </c>
      <c r="W860" s="3" t="str">
        <f t="shared" si="179"/>
        <v/>
      </c>
      <c r="X860" s="83" t="str">
        <f t="shared" si="180"/>
        <v/>
      </c>
      <c r="Y860" s="3" t="str">
        <f t="shared" si="181"/>
        <v/>
      </c>
      <c r="Z860" s="3" t="str">
        <f t="shared" si="182"/>
        <v/>
      </c>
      <c r="AA860" s="12" t="str">
        <f t="shared" si="183"/>
        <v/>
      </c>
      <c r="AB860" s="12" t="str">
        <f t="shared" si="184"/>
        <v/>
      </c>
      <c r="AC860" s="12" t="str">
        <f t="shared" si="185"/>
        <v/>
      </c>
      <c r="AD860" t="str">
        <f t="shared" si="186"/>
        <v/>
      </c>
      <c r="AE860" t="str">
        <f t="shared" si="187"/>
        <v/>
      </c>
      <c r="AF860" t="s">
        <v>343</v>
      </c>
    </row>
    <row r="861" spans="1:32" x14ac:dyDescent="0.25">
      <c r="A861" t="s">
        <v>1</v>
      </c>
      <c r="B861" t="s">
        <v>2</v>
      </c>
      <c r="C861" t="s">
        <v>1959</v>
      </c>
      <c r="D861" t="s">
        <v>2012</v>
      </c>
      <c r="E861" t="s">
        <v>37</v>
      </c>
      <c r="F861" s="2">
        <v>45363</v>
      </c>
      <c r="G861" t="s">
        <v>1433</v>
      </c>
      <c r="H861" t="s">
        <v>176</v>
      </c>
      <c r="I861" t="s">
        <v>207</v>
      </c>
      <c r="J861" s="5">
        <v>30984.6</v>
      </c>
      <c r="K861" s="5">
        <v>30984.6</v>
      </c>
      <c r="L861" s="5">
        <v>30984.6</v>
      </c>
      <c r="M861" s="5"/>
      <c r="N861"/>
      <c r="O861" s="38"/>
      <c r="P861" s="43"/>
      <c r="Q861" s="64"/>
      <c r="R861" s="8" t="str">
        <f t="shared" si="176"/>
        <v/>
      </c>
      <c r="S861" s="7" t="str">
        <f t="shared" si="188"/>
        <v/>
      </c>
      <c r="T861" s="9"/>
      <c r="U861" s="3" t="str">
        <f t="shared" si="177"/>
        <v/>
      </c>
      <c r="V861" s="3" t="str">
        <f t="shared" si="178"/>
        <v/>
      </c>
      <c r="W861" s="3" t="str">
        <f t="shared" si="179"/>
        <v/>
      </c>
      <c r="X861" s="83" t="str">
        <f t="shared" si="180"/>
        <v/>
      </c>
      <c r="Y861" s="3" t="str">
        <f t="shared" si="181"/>
        <v/>
      </c>
      <c r="Z861" s="3" t="str">
        <f t="shared" si="182"/>
        <v/>
      </c>
      <c r="AA861" s="12" t="str">
        <f t="shared" si="183"/>
        <v/>
      </c>
      <c r="AB861" s="12" t="str">
        <f t="shared" si="184"/>
        <v/>
      </c>
      <c r="AC861" s="12" t="str">
        <f t="shared" si="185"/>
        <v/>
      </c>
      <c r="AD861" t="str">
        <f t="shared" si="186"/>
        <v/>
      </c>
      <c r="AE861" t="str">
        <f t="shared" si="187"/>
        <v/>
      </c>
      <c r="AF861" t="s">
        <v>343</v>
      </c>
    </row>
    <row r="862" spans="1:32" x14ac:dyDescent="0.25">
      <c r="A862" t="s">
        <v>1</v>
      </c>
      <c r="B862" t="s">
        <v>2</v>
      </c>
      <c r="C862" t="s">
        <v>1959</v>
      </c>
      <c r="D862" t="s">
        <v>2012</v>
      </c>
      <c r="E862" t="s">
        <v>37</v>
      </c>
      <c r="F862" s="2">
        <v>45364</v>
      </c>
      <c r="G862" t="s">
        <v>1434</v>
      </c>
      <c r="H862" t="s">
        <v>176</v>
      </c>
      <c r="I862" t="s">
        <v>207</v>
      </c>
      <c r="J862" s="5">
        <v>13447</v>
      </c>
      <c r="K862" s="5">
        <v>13447</v>
      </c>
      <c r="L862" s="5">
        <v>13447</v>
      </c>
      <c r="M862" s="5"/>
      <c r="N862"/>
      <c r="O862" s="38"/>
      <c r="P862" s="43"/>
      <c r="Q862" s="64"/>
      <c r="R862" s="8" t="str">
        <f t="shared" si="176"/>
        <v/>
      </c>
      <c r="S862" s="7" t="str">
        <f t="shared" si="188"/>
        <v/>
      </c>
      <c r="T862" s="9"/>
      <c r="U862" s="3" t="str">
        <f t="shared" si="177"/>
        <v/>
      </c>
      <c r="V862" s="3" t="str">
        <f t="shared" si="178"/>
        <v/>
      </c>
      <c r="W862" s="3" t="str">
        <f t="shared" si="179"/>
        <v/>
      </c>
      <c r="X862" s="83" t="str">
        <f t="shared" si="180"/>
        <v/>
      </c>
      <c r="Y862" s="3" t="str">
        <f t="shared" si="181"/>
        <v/>
      </c>
      <c r="Z862" s="3" t="str">
        <f t="shared" si="182"/>
        <v/>
      </c>
      <c r="AA862" s="12" t="str">
        <f t="shared" si="183"/>
        <v/>
      </c>
      <c r="AB862" s="12" t="str">
        <f t="shared" si="184"/>
        <v/>
      </c>
      <c r="AC862" s="12" t="str">
        <f t="shared" si="185"/>
        <v/>
      </c>
      <c r="AD862" t="str">
        <f t="shared" si="186"/>
        <v/>
      </c>
      <c r="AE862" t="str">
        <f t="shared" si="187"/>
        <v/>
      </c>
      <c r="AF862" t="s">
        <v>343</v>
      </c>
    </row>
    <row r="863" spans="1:32" x14ac:dyDescent="0.25">
      <c r="A863" t="s">
        <v>1</v>
      </c>
      <c r="B863" t="s">
        <v>2</v>
      </c>
      <c r="C863" t="s">
        <v>1959</v>
      </c>
      <c r="D863" t="s">
        <v>2012</v>
      </c>
      <c r="E863" t="s">
        <v>37</v>
      </c>
      <c r="F863" s="2">
        <v>45364</v>
      </c>
      <c r="G863" t="s">
        <v>1435</v>
      </c>
      <c r="H863" t="s">
        <v>176</v>
      </c>
      <c r="I863" t="s">
        <v>207</v>
      </c>
      <c r="J863" s="5">
        <v>66274.5</v>
      </c>
      <c r="K863" s="5">
        <v>66274.5</v>
      </c>
      <c r="L863" s="5">
        <v>66274.5</v>
      </c>
      <c r="M863" s="5"/>
      <c r="N863"/>
      <c r="O863" s="38"/>
      <c r="P863" s="43"/>
      <c r="Q863" s="64"/>
      <c r="R863" s="8" t="str">
        <f t="shared" si="176"/>
        <v/>
      </c>
      <c r="S863" s="7" t="str">
        <f t="shared" si="188"/>
        <v/>
      </c>
      <c r="T863" s="9"/>
      <c r="U863" s="3" t="str">
        <f t="shared" si="177"/>
        <v/>
      </c>
      <c r="V863" s="3" t="str">
        <f t="shared" si="178"/>
        <v/>
      </c>
      <c r="W863" s="3" t="str">
        <f t="shared" si="179"/>
        <v/>
      </c>
      <c r="X863" s="83" t="str">
        <f t="shared" si="180"/>
        <v/>
      </c>
      <c r="Y863" s="3" t="str">
        <f t="shared" si="181"/>
        <v/>
      </c>
      <c r="Z863" s="3" t="str">
        <f t="shared" si="182"/>
        <v/>
      </c>
      <c r="AA863" s="12" t="str">
        <f t="shared" si="183"/>
        <v/>
      </c>
      <c r="AB863" s="12" t="str">
        <f t="shared" si="184"/>
        <v/>
      </c>
      <c r="AC863" s="12" t="str">
        <f t="shared" si="185"/>
        <v/>
      </c>
      <c r="AD863" t="str">
        <f t="shared" si="186"/>
        <v/>
      </c>
      <c r="AE863" t="str">
        <f t="shared" si="187"/>
        <v/>
      </c>
      <c r="AF863" t="s">
        <v>343</v>
      </c>
    </row>
    <row r="864" spans="1:32" x14ac:dyDescent="0.25">
      <c r="A864" t="s">
        <v>1</v>
      </c>
      <c r="B864" t="s">
        <v>2</v>
      </c>
      <c r="C864" t="s">
        <v>1959</v>
      </c>
      <c r="D864" t="s">
        <v>2012</v>
      </c>
      <c r="E864" t="s">
        <v>37</v>
      </c>
      <c r="F864" s="2">
        <v>45365</v>
      </c>
      <c r="G864" t="s">
        <v>1436</v>
      </c>
      <c r="H864" t="s">
        <v>176</v>
      </c>
      <c r="I864" t="s">
        <v>207</v>
      </c>
      <c r="J864" s="5">
        <v>18396.400000000001</v>
      </c>
      <c r="K864" s="5">
        <v>18396.400000000001</v>
      </c>
      <c r="L864" s="5">
        <v>18396.400000000001</v>
      </c>
      <c r="M864" s="5"/>
      <c r="N864"/>
      <c r="O864" s="38"/>
      <c r="P864" s="43"/>
      <c r="Q864" s="64"/>
      <c r="R864" s="8" t="str">
        <f t="shared" si="176"/>
        <v/>
      </c>
      <c r="S864" s="7" t="str">
        <f t="shared" si="188"/>
        <v/>
      </c>
      <c r="T864" s="9"/>
      <c r="U864" s="3" t="str">
        <f t="shared" si="177"/>
        <v/>
      </c>
      <c r="V864" s="3" t="str">
        <f t="shared" si="178"/>
        <v/>
      </c>
      <c r="W864" s="3" t="str">
        <f t="shared" si="179"/>
        <v/>
      </c>
      <c r="X864" s="83" t="str">
        <f t="shared" si="180"/>
        <v/>
      </c>
      <c r="Y864" s="3" t="str">
        <f t="shared" si="181"/>
        <v/>
      </c>
      <c r="Z864" s="3" t="str">
        <f t="shared" si="182"/>
        <v/>
      </c>
      <c r="AA864" s="12" t="str">
        <f t="shared" si="183"/>
        <v/>
      </c>
      <c r="AB864" s="12" t="str">
        <f t="shared" si="184"/>
        <v/>
      </c>
      <c r="AC864" s="12" t="str">
        <f t="shared" si="185"/>
        <v/>
      </c>
      <c r="AD864" t="str">
        <f t="shared" si="186"/>
        <v/>
      </c>
      <c r="AE864" t="str">
        <f t="shared" si="187"/>
        <v/>
      </c>
      <c r="AF864" t="s">
        <v>343</v>
      </c>
    </row>
    <row r="865" spans="1:32" x14ac:dyDescent="0.25">
      <c r="A865" t="s">
        <v>1</v>
      </c>
      <c r="B865" t="s">
        <v>2</v>
      </c>
      <c r="C865" t="s">
        <v>1959</v>
      </c>
      <c r="D865" t="s">
        <v>2012</v>
      </c>
      <c r="E865" t="s">
        <v>37</v>
      </c>
      <c r="F865" s="2">
        <v>45366</v>
      </c>
      <c r="G865" t="s">
        <v>1437</v>
      </c>
      <c r="H865" t="s">
        <v>176</v>
      </c>
      <c r="I865" t="s">
        <v>1429</v>
      </c>
      <c r="J865" s="5">
        <v>156906.15</v>
      </c>
      <c r="K865" s="5">
        <v>156906.15</v>
      </c>
      <c r="L865" s="5">
        <v>156906.15</v>
      </c>
      <c r="M865" s="5"/>
      <c r="N865"/>
      <c r="O865" s="38"/>
      <c r="P865" s="43"/>
      <c r="Q865" s="64"/>
      <c r="R865" s="8" t="str">
        <f t="shared" si="176"/>
        <v/>
      </c>
      <c r="S865" s="7" t="str">
        <f t="shared" si="188"/>
        <v/>
      </c>
      <c r="T865" s="9"/>
      <c r="U865" s="3" t="str">
        <f t="shared" si="177"/>
        <v/>
      </c>
      <c r="V865" s="3" t="str">
        <f t="shared" si="178"/>
        <v/>
      </c>
      <c r="W865" s="3" t="str">
        <f t="shared" si="179"/>
        <v/>
      </c>
      <c r="X865" s="83" t="str">
        <f t="shared" si="180"/>
        <v/>
      </c>
      <c r="Y865" s="3" t="str">
        <f t="shared" si="181"/>
        <v/>
      </c>
      <c r="Z865" s="3" t="str">
        <f t="shared" si="182"/>
        <v/>
      </c>
      <c r="AA865" s="12" t="str">
        <f t="shared" si="183"/>
        <v/>
      </c>
      <c r="AB865" s="12" t="str">
        <f t="shared" si="184"/>
        <v/>
      </c>
      <c r="AC865" s="12" t="str">
        <f t="shared" si="185"/>
        <v/>
      </c>
      <c r="AD865" t="str">
        <f t="shared" si="186"/>
        <v/>
      </c>
      <c r="AE865" t="str">
        <f t="shared" si="187"/>
        <v/>
      </c>
      <c r="AF865" t="s">
        <v>343</v>
      </c>
    </row>
    <row r="866" spans="1:32" x14ac:dyDescent="0.25">
      <c r="A866" t="s">
        <v>1</v>
      </c>
      <c r="B866" t="s">
        <v>2</v>
      </c>
      <c r="C866" t="s">
        <v>1959</v>
      </c>
      <c r="D866" t="s">
        <v>2012</v>
      </c>
      <c r="E866" t="s">
        <v>37</v>
      </c>
      <c r="F866" s="2">
        <v>45366</v>
      </c>
      <c r="G866" t="s">
        <v>1438</v>
      </c>
      <c r="H866" t="s">
        <v>176</v>
      </c>
      <c r="I866" t="s">
        <v>1429</v>
      </c>
      <c r="J866" s="5">
        <v>50239.8</v>
      </c>
      <c r="K866" s="5">
        <v>50239.8</v>
      </c>
      <c r="L866" s="5">
        <v>50239.8</v>
      </c>
      <c r="M866" s="5"/>
      <c r="N866"/>
      <c r="O866" s="38"/>
      <c r="P866" s="43"/>
      <c r="Q866" s="64"/>
      <c r="R866" s="8" t="str">
        <f t="shared" si="176"/>
        <v/>
      </c>
      <c r="S866" s="7" t="str">
        <f t="shared" si="188"/>
        <v/>
      </c>
      <c r="T866" s="9"/>
      <c r="U866" s="3" t="str">
        <f t="shared" si="177"/>
        <v/>
      </c>
      <c r="V866" s="3" t="str">
        <f t="shared" si="178"/>
        <v/>
      </c>
      <c r="W866" s="3" t="str">
        <f t="shared" si="179"/>
        <v/>
      </c>
      <c r="X866" s="83" t="str">
        <f t="shared" si="180"/>
        <v/>
      </c>
      <c r="Y866" s="3" t="str">
        <f t="shared" si="181"/>
        <v/>
      </c>
      <c r="Z866" s="3" t="str">
        <f t="shared" si="182"/>
        <v/>
      </c>
      <c r="AA866" s="12" t="str">
        <f t="shared" si="183"/>
        <v/>
      </c>
      <c r="AB866" s="12" t="str">
        <f t="shared" si="184"/>
        <v/>
      </c>
      <c r="AC866" s="12" t="str">
        <f t="shared" si="185"/>
        <v/>
      </c>
      <c r="AD866" t="str">
        <f t="shared" si="186"/>
        <v/>
      </c>
      <c r="AE866" t="str">
        <f t="shared" si="187"/>
        <v/>
      </c>
      <c r="AF866" t="s">
        <v>343</v>
      </c>
    </row>
    <row r="867" spans="1:32" x14ac:dyDescent="0.25">
      <c r="A867" t="s">
        <v>1</v>
      </c>
      <c r="B867" t="s">
        <v>2</v>
      </c>
      <c r="C867" t="s">
        <v>1959</v>
      </c>
      <c r="D867" t="s">
        <v>2012</v>
      </c>
      <c r="E867" t="s">
        <v>37</v>
      </c>
      <c r="F867" s="2">
        <v>45366</v>
      </c>
      <c r="G867" t="s">
        <v>1439</v>
      </c>
      <c r="H867" t="s">
        <v>176</v>
      </c>
      <c r="I867" t="s">
        <v>1429</v>
      </c>
      <c r="J867" s="5">
        <v>84476.71</v>
      </c>
      <c r="K867" s="5">
        <v>84476.71</v>
      </c>
      <c r="L867" s="5">
        <v>84476.71</v>
      </c>
      <c r="M867" s="5"/>
      <c r="N867"/>
      <c r="O867" s="38"/>
      <c r="P867" s="43"/>
      <c r="Q867" s="64"/>
      <c r="R867" s="8" t="str">
        <f t="shared" si="176"/>
        <v/>
      </c>
      <c r="S867" s="7" t="str">
        <f t="shared" si="188"/>
        <v/>
      </c>
      <c r="T867" s="9"/>
      <c r="U867" s="3" t="str">
        <f t="shared" si="177"/>
        <v/>
      </c>
      <c r="V867" s="3" t="str">
        <f t="shared" si="178"/>
        <v/>
      </c>
      <c r="W867" s="3" t="str">
        <f t="shared" si="179"/>
        <v/>
      </c>
      <c r="X867" s="83" t="str">
        <f t="shared" si="180"/>
        <v/>
      </c>
      <c r="Y867" s="3" t="str">
        <f t="shared" si="181"/>
        <v/>
      </c>
      <c r="Z867" s="3" t="str">
        <f t="shared" si="182"/>
        <v/>
      </c>
      <c r="AA867" s="12" t="str">
        <f t="shared" si="183"/>
        <v/>
      </c>
      <c r="AB867" s="12" t="str">
        <f t="shared" si="184"/>
        <v/>
      </c>
      <c r="AC867" s="12" t="str">
        <f t="shared" si="185"/>
        <v/>
      </c>
      <c r="AD867" t="str">
        <f t="shared" si="186"/>
        <v/>
      </c>
      <c r="AE867" t="str">
        <f t="shared" si="187"/>
        <v/>
      </c>
      <c r="AF867" t="s">
        <v>343</v>
      </c>
    </row>
    <row r="868" spans="1:32" x14ac:dyDescent="0.25">
      <c r="A868" t="s">
        <v>1</v>
      </c>
      <c r="B868" t="s">
        <v>2</v>
      </c>
      <c r="C868" t="s">
        <v>1959</v>
      </c>
      <c r="D868" t="s">
        <v>2012</v>
      </c>
      <c r="E868" t="s">
        <v>37</v>
      </c>
      <c r="F868" s="2">
        <v>45367</v>
      </c>
      <c r="G868" t="s">
        <v>1440</v>
      </c>
      <c r="H868" t="s">
        <v>176</v>
      </c>
      <c r="I868" t="s">
        <v>1429</v>
      </c>
      <c r="J868" s="5">
        <v>119689.60000000001</v>
      </c>
      <c r="K868" s="5">
        <v>119689.60000000001</v>
      </c>
      <c r="L868" s="5">
        <v>119689.60000000001</v>
      </c>
      <c r="M868" s="5"/>
      <c r="N868"/>
      <c r="O868" s="38"/>
      <c r="P868" s="43"/>
      <c r="Q868" s="64"/>
      <c r="R868" s="8" t="str">
        <f t="shared" si="176"/>
        <v/>
      </c>
      <c r="S868" s="7" t="str">
        <f t="shared" si="188"/>
        <v/>
      </c>
      <c r="T868" s="9"/>
      <c r="U868" s="3" t="str">
        <f t="shared" si="177"/>
        <v/>
      </c>
      <c r="V868" s="3" t="str">
        <f t="shared" si="178"/>
        <v/>
      </c>
      <c r="W868" s="3" t="str">
        <f t="shared" si="179"/>
        <v/>
      </c>
      <c r="X868" s="83" t="str">
        <f t="shared" si="180"/>
        <v/>
      </c>
      <c r="Y868" s="3" t="str">
        <f t="shared" si="181"/>
        <v/>
      </c>
      <c r="Z868" s="3" t="str">
        <f t="shared" si="182"/>
        <v/>
      </c>
      <c r="AA868" s="12" t="str">
        <f t="shared" si="183"/>
        <v/>
      </c>
      <c r="AB868" s="12" t="str">
        <f t="shared" si="184"/>
        <v/>
      </c>
      <c r="AC868" s="12" t="str">
        <f t="shared" si="185"/>
        <v/>
      </c>
      <c r="AD868" t="str">
        <f t="shared" si="186"/>
        <v/>
      </c>
      <c r="AE868" t="str">
        <f t="shared" si="187"/>
        <v/>
      </c>
      <c r="AF868" t="s">
        <v>343</v>
      </c>
    </row>
    <row r="869" spans="1:32" x14ac:dyDescent="0.25">
      <c r="A869" t="s">
        <v>1</v>
      </c>
      <c r="B869" t="s">
        <v>2</v>
      </c>
      <c r="C869" t="s">
        <v>1959</v>
      </c>
      <c r="D869" t="s">
        <v>2012</v>
      </c>
      <c r="E869" t="s">
        <v>37</v>
      </c>
      <c r="F869" s="2">
        <v>45370</v>
      </c>
      <c r="G869" t="s">
        <v>1735</v>
      </c>
      <c r="H869" t="s">
        <v>176</v>
      </c>
      <c r="I869" t="s">
        <v>1429</v>
      </c>
      <c r="J869" s="5">
        <v>294517.59999999998</v>
      </c>
      <c r="K869" s="5">
        <v>294517.59999999998</v>
      </c>
      <c r="L869" s="5">
        <v>294517.59999999998</v>
      </c>
      <c r="M869" s="5"/>
      <c r="N869"/>
      <c r="O869" s="38"/>
      <c r="P869" s="43"/>
      <c r="Q869" s="64"/>
      <c r="R869" s="8" t="str">
        <f t="shared" si="176"/>
        <v/>
      </c>
      <c r="S869" s="7" t="str">
        <f t="shared" si="188"/>
        <v/>
      </c>
      <c r="T869" s="9"/>
      <c r="U869" s="3" t="str">
        <f t="shared" si="177"/>
        <v/>
      </c>
      <c r="V869" s="3" t="str">
        <f t="shared" si="178"/>
        <v/>
      </c>
      <c r="W869" s="3" t="str">
        <f t="shared" si="179"/>
        <v/>
      </c>
      <c r="X869" s="83" t="str">
        <f t="shared" si="180"/>
        <v/>
      </c>
      <c r="Y869" s="3" t="str">
        <f t="shared" si="181"/>
        <v/>
      </c>
      <c r="Z869" s="3" t="str">
        <f t="shared" si="182"/>
        <v/>
      </c>
      <c r="AA869" s="12" t="str">
        <f t="shared" si="183"/>
        <v/>
      </c>
      <c r="AB869" s="12" t="str">
        <f t="shared" si="184"/>
        <v/>
      </c>
      <c r="AC869" s="12" t="str">
        <f t="shared" si="185"/>
        <v/>
      </c>
      <c r="AD869" t="str">
        <f t="shared" si="186"/>
        <v/>
      </c>
      <c r="AE869" t="str">
        <f t="shared" si="187"/>
        <v/>
      </c>
      <c r="AF869" t="s">
        <v>343</v>
      </c>
    </row>
    <row r="870" spans="1:32" x14ac:dyDescent="0.25">
      <c r="A870" t="s">
        <v>1</v>
      </c>
      <c r="B870" t="s">
        <v>2</v>
      </c>
      <c r="C870" t="s">
        <v>1959</v>
      </c>
      <c r="D870" t="s">
        <v>2012</v>
      </c>
      <c r="E870" t="s">
        <v>37</v>
      </c>
      <c r="F870" s="2">
        <v>45371</v>
      </c>
      <c r="G870" t="s">
        <v>1736</v>
      </c>
      <c r="H870" t="s">
        <v>176</v>
      </c>
      <c r="I870" t="s">
        <v>1429</v>
      </c>
      <c r="J870" s="5">
        <v>74064.81</v>
      </c>
      <c r="K870" s="5">
        <v>74064.81</v>
      </c>
      <c r="L870" s="5">
        <v>74064.81</v>
      </c>
      <c r="M870" s="5"/>
      <c r="N870"/>
      <c r="O870" s="38"/>
      <c r="P870" s="43"/>
      <c r="Q870" s="64"/>
      <c r="R870" s="8" t="str">
        <f t="shared" si="176"/>
        <v/>
      </c>
      <c r="S870" s="7" t="str">
        <f>IF(AND(O872&lt;&gt;"",P872&lt;&gt;""),1,"")</f>
        <v/>
      </c>
      <c r="T870" s="9"/>
      <c r="U870" s="3" t="str">
        <f t="shared" si="177"/>
        <v/>
      </c>
      <c r="V870" s="3" t="str">
        <f t="shared" si="178"/>
        <v/>
      </c>
      <c r="W870" s="3" t="str">
        <f t="shared" si="179"/>
        <v/>
      </c>
      <c r="X870" s="83" t="str">
        <f t="shared" si="180"/>
        <v/>
      </c>
      <c r="Y870" s="3" t="str">
        <f t="shared" si="181"/>
        <v/>
      </c>
      <c r="Z870" s="3" t="str">
        <f t="shared" si="182"/>
        <v/>
      </c>
      <c r="AA870" s="12" t="str">
        <f t="shared" si="183"/>
        <v/>
      </c>
      <c r="AB870" s="12" t="str">
        <f t="shared" si="184"/>
        <v/>
      </c>
      <c r="AC870" s="12" t="str">
        <f t="shared" si="185"/>
        <v/>
      </c>
      <c r="AD870" t="str">
        <f t="shared" si="186"/>
        <v/>
      </c>
      <c r="AE870" t="str">
        <f t="shared" si="187"/>
        <v/>
      </c>
      <c r="AF870" t="s">
        <v>343</v>
      </c>
    </row>
    <row r="871" spans="1:32" x14ac:dyDescent="0.25">
      <c r="A871" t="s">
        <v>1</v>
      </c>
      <c r="B871" t="s">
        <v>2</v>
      </c>
      <c r="C871" t="s">
        <v>1959</v>
      </c>
      <c r="D871" t="s">
        <v>2012</v>
      </c>
      <c r="E871" t="s">
        <v>37</v>
      </c>
      <c r="F871" s="2">
        <v>45372</v>
      </c>
      <c r="G871" t="s">
        <v>1737</v>
      </c>
      <c r="H871" t="s">
        <v>176</v>
      </c>
      <c r="I871" t="s">
        <v>1429</v>
      </c>
      <c r="J871" s="5">
        <v>17006.5</v>
      </c>
      <c r="K871" s="5">
        <v>17006.5</v>
      </c>
      <c r="L871" s="5">
        <v>17006.5</v>
      </c>
      <c r="M871" s="5"/>
      <c r="N871"/>
      <c r="O871" s="38"/>
      <c r="P871" s="43"/>
      <c r="Q871" s="64"/>
      <c r="R871" s="8" t="str">
        <f t="shared" si="176"/>
        <v/>
      </c>
      <c r="S871" s="7" t="str">
        <f>IF(AND(O873&lt;&gt;"",P873&lt;&gt;""),1,"")</f>
        <v/>
      </c>
      <c r="T871" s="9"/>
      <c r="U871" s="3" t="str">
        <f t="shared" si="177"/>
        <v/>
      </c>
      <c r="V871" s="3" t="str">
        <f t="shared" si="178"/>
        <v/>
      </c>
      <c r="W871" s="3" t="str">
        <f t="shared" si="179"/>
        <v/>
      </c>
      <c r="X871" s="83" t="str">
        <f t="shared" si="180"/>
        <v/>
      </c>
      <c r="Y871" s="3" t="str">
        <f t="shared" si="181"/>
        <v/>
      </c>
      <c r="Z871" s="3" t="str">
        <f t="shared" si="182"/>
        <v/>
      </c>
      <c r="AA871" s="12" t="str">
        <f t="shared" si="183"/>
        <v/>
      </c>
      <c r="AB871" s="12" t="str">
        <f t="shared" si="184"/>
        <v/>
      </c>
      <c r="AC871" s="12" t="str">
        <f t="shared" si="185"/>
        <v/>
      </c>
      <c r="AD871" t="str">
        <f t="shared" si="186"/>
        <v/>
      </c>
      <c r="AE871" t="str">
        <f t="shared" si="187"/>
        <v/>
      </c>
      <c r="AF871" t="s">
        <v>343</v>
      </c>
    </row>
    <row r="872" spans="1:32" x14ac:dyDescent="0.25">
      <c r="A872" t="s">
        <v>1</v>
      </c>
      <c r="B872" t="s">
        <v>2</v>
      </c>
      <c r="C872" t="s">
        <v>1959</v>
      </c>
      <c r="D872" t="s">
        <v>2012</v>
      </c>
      <c r="E872" t="s">
        <v>37</v>
      </c>
      <c r="F872" s="2">
        <v>45374</v>
      </c>
      <c r="G872" t="s">
        <v>1738</v>
      </c>
      <c r="H872" t="s">
        <v>176</v>
      </c>
      <c r="I872" t="s">
        <v>1429</v>
      </c>
      <c r="J872" s="5">
        <v>106898</v>
      </c>
      <c r="K872" s="5">
        <v>106898</v>
      </c>
      <c r="L872" s="5">
        <v>106898</v>
      </c>
      <c r="M872" s="5"/>
      <c r="N872"/>
      <c r="O872" s="38"/>
      <c r="P872" s="43"/>
      <c r="Q872" s="64"/>
      <c r="R872" s="8" t="str">
        <f t="shared" si="176"/>
        <v/>
      </c>
      <c r="S872" s="7" t="str">
        <f>IF(AND(O874&lt;&gt;"",P874&lt;&gt;""),1,"")</f>
        <v/>
      </c>
      <c r="T872" s="9"/>
      <c r="U872" s="3" t="str">
        <f t="shared" si="177"/>
        <v/>
      </c>
      <c r="V872" s="3" t="str">
        <f t="shared" si="178"/>
        <v/>
      </c>
      <c r="W872" s="3" t="str">
        <f t="shared" si="179"/>
        <v/>
      </c>
      <c r="X872" s="83" t="str">
        <f t="shared" si="180"/>
        <v/>
      </c>
      <c r="Y872" s="3" t="str">
        <f t="shared" si="181"/>
        <v/>
      </c>
      <c r="Z872" s="3" t="str">
        <f t="shared" si="182"/>
        <v/>
      </c>
      <c r="AA872" s="12" t="str">
        <f t="shared" si="183"/>
        <v/>
      </c>
      <c r="AB872" s="12" t="str">
        <f t="shared" si="184"/>
        <v/>
      </c>
      <c r="AC872" s="12" t="str">
        <f t="shared" si="185"/>
        <v/>
      </c>
      <c r="AD872" t="str">
        <f t="shared" si="186"/>
        <v/>
      </c>
      <c r="AE872" t="str">
        <f t="shared" si="187"/>
        <v/>
      </c>
      <c r="AF872" t="s">
        <v>343</v>
      </c>
    </row>
    <row r="873" spans="1:32" x14ac:dyDescent="0.25">
      <c r="A873" t="s">
        <v>1</v>
      </c>
      <c r="B873" t="s">
        <v>2</v>
      </c>
      <c r="C873" t="s">
        <v>1959</v>
      </c>
      <c r="D873" t="s">
        <v>2012</v>
      </c>
      <c r="E873" t="s">
        <v>37</v>
      </c>
      <c r="F873" s="2">
        <v>45376</v>
      </c>
      <c r="G873" t="s">
        <v>1739</v>
      </c>
      <c r="H873" t="s">
        <v>176</v>
      </c>
      <c r="I873" t="s">
        <v>1429</v>
      </c>
      <c r="J873" s="5">
        <v>21526.5</v>
      </c>
      <c r="K873" s="5">
        <v>21526.5</v>
      </c>
      <c r="L873" s="5">
        <v>21526.5</v>
      </c>
      <c r="M873" s="5"/>
      <c r="N873"/>
      <c r="O873" s="38"/>
      <c r="P873" s="43"/>
      <c r="Q873" s="64"/>
      <c r="R873" s="8" t="str">
        <f t="shared" si="176"/>
        <v/>
      </c>
      <c r="S873" s="7" t="str">
        <f t="shared" ref="S873:S936" si="189">IF(AND(O875&lt;&gt;"",P875&lt;&gt;""),1,"")</f>
        <v/>
      </c>
      <c r="T873" s="9"/>
      <c r="U873" s="3" t="str">
        <f t="shared" si="177"/>
        <v/>
      </c>
      <c r="V873" s="3" t="str">
        <f t="shared" si="178"/>
        <v/>
      </c>
      <c r="W873" s="3" t="str">
        <f t="shared" si="179"/>
        <v/>
      </c>
      <c r="X873" s="83" t="str">
        <f t="shared" si="180"/>
        <v/>
      </c>
      <c r="Y873" s="3" t="str">
        <f t="shared" si="181"/>
        <v/>
      </c>
      <c r="Z873" s="3" t="str">
        <f t="shared" si="182"/>
        <v/>
      </c>
      <c r="AA873" s="12" t="str">
        <f t="shared" si="183"/>
        <v/>
      </c>
      <c r="AB873" s="12" t="str">
        <f t="shared" si="184"/>
        <v/>
      </c>
      <c r="AC873" s="12" t="str">
        <f t="shared" si="185"/>
        <v/>
      </c>
      <c r="AD873" t="str">
        <f t="shared" si="186"/>
        <v/>
      </c>
      <c r="AE873" t="str">
        <f t="shared" si="187"/>
        <v/>
      </c>
      <c r="AF873" t="s">
        <v>343</v>
      </c>
    </row>
    <row r="874" spans="1:32" x14ac:dyDescent="0.25">
      <c r="A874" t="s">
        <v>1</v>
      </c>
      <c r="B874" t="s">
        <v>2</v>
      </c>
      <c r="C874" t="s">
        <v>1959</v>
      </c>
      <c r="D874" t="s">
        <v>2012</v>
      </c>
      <c r="E874" t="s">
        <v>37</v>
      </c>
      <c r="F874" s="2">
        <v>45377</v>
      </c>
      <c r="G874" t="s">
        <v>1740</v>
      </c>
      <c r="H874" t="s">
        <v>176</v>
      </c>
      <c r="I874" t="s">
        <v>192</v>
      </c>
      <c r="J874" s="5">
        <v>156798.79999999999</v>
      </c>
      <c r="K874" s="5">
        <v>156798.79999999999</v>
      </c>
      <c r="L874" s="5">
        <v>156798.79999999999</v>
      </c>
      <c r="M874" s="5"/>
      <c r="N874"/>
      <c r="O874" s="38"/>
      <c r="P874" s="43"/>
      <c r="Q874" s="64"/>
      <c r="R874" s="8" t="str">
        <f t="shared" si="176"/>
        <v/>
      </c>
      <c r="S874" s="7" t="str">
        <f t="shared" si="189"/>
        <v/>
      </c>
      <c r="T874" s="9"/>
      <c r="U874" s="3" t="str">
        <f t="shared" si="177"/>
        <v/>
      </c>
      <c r="V874" s="3" t="str">
        <f t="shared" si="178"/>
        <v/>
      </c>
      <c r="W874" s="3" t="str">
        <f t="shared" si="179"/>
        <v/>
      </c>
      <c r="X874" s="83" t="str">
        <f t="shared" si="180"/>
        <v/>
      </c>
      <c r="Y874" s="3" t="str">
        <f t="shared" si="181"/>
        <v/>
      </c>
      <c r="Z874" s="3" t="str">
        <f t="shared" si="182"/>
        <v/>
      </c>
      <c r="AA874" s="12" t="str">
        <f t="shared" si="183"/>
        <v/>
      </c>
      <c r="AB874" s="12" t="str">
        <f t="shared" si="184"/>
        <v/>
      </c>
      <c r="AC874" s="12" t="str">
        <f t="shared" si="185"/>
        <v/>
      </c>
      <c r="AD874" t="str">
        <f t="shared" si="186"/>
        <v/>
      </c>
      <c r="AE874" t="str">
        <f t="shared" si="187"/>
        <v/>
      </c>
      <c r="AF874" t="s">
        <v>343</v>
      </c>
    </row>
    <row r="875" spans="1:32" x14ac:dyDescent="0.25">
      <c r="A875" t="s">
        <v>1</v>
      </c>
      <c r="B875" t="s">
        <v>2</v>
      </c>
      <c r="C875" t="s">
        <v>1959</v>
      </c>
      <c r="D875" t="s">
        <v>2012</v>
      </c>
      <c r="E875" t="s">
        <v>37</v>
      </c>
      <c r="F875" s="2">
        <v>45378</v>
      </c>
      <c r="G875" t="s">
        <v>1741</v>
      </c>
      <c r="H875" t="s">
        <v>176</v>
      </c>
      <c r="I875" t="s">
        <v>1429</v>
      </c>
      <c r="J875" s="5">
        <v>18904.900000000001</v>
      </c>
      <c r="K875" s="5">
        <v>18904.900000000001</v>
      </c>
      <c r="L875" s="5">
        <v>18904.900000000001</v>
      </c>
      <c r="M875" s="5"/>
      <c r="N875"/>
      <c r="O875" s="38"/>
      <c r="P875" s="43"/>
      <c r="Q875" s="64"/>
      <c r="R875" s="8" t="str">
        <f t="shared" si="176"/>
        <v/>
      </c>
      <c r="S875" s="7" t="str">
        <f t="shared" si="189"/>
        <v/>
      </c>
      <c r="T875" s="9"/>
      <c r="U875" s="3" t="str">
        <f t="shared" si="177"/>
        <v/>
      </c>
      <c r="V875" s="3" t="str">
        <f t="shared" si="178"/>
        <v/>
      </c>
      <c r="W875" s="3" t="str">
        <f t="shared" si="179"/>
        <v/>
      </c>
      <c r="X875" s="83" t="str">
        <f t="shared" si="180"/>
        <v/>
      </c>
      <c r="Y875" s="3" t="str">
        <f t="shared" si="181"/>
        <v/>
      </c>
      <c r="Z875" s="3" t="str">
        <f t="shared" si="182"/>
        <v/>
      </c>
      <c r="AA875" s="12" t="str">
        <f t="shared" si="183"/>
        <v/>
      </c>
      <c r="AB875" s="12" t="str">
        <f t="shared" si="184"/>
        <v/>
      </c>
      <c r="AC875" s="12" t="str">
        <f t="shared" si="185"/>
        <v/>
      </c>
      <c r="AD875" t="str">
        <f t="shared" si="186"/>
        <v/>
      </c>
      <c r="AE875" t="str">
        <f t="shared" si="187"/>
        <v/>
      </c>
      <c r="AF875" t="s">
        <v>343</v>
      </c>
    </row>
    <row r="876" spans="1:32" x14ac:dyDescent="0.25">
      <c r="A876" t="s">
        <v>1</v>
      </c>
      <c r="B876" t="s">
        <v>2</v>
      </c>
      <c r="C876" t="s">
        <v>1959</v>
      </c>
      <c r="D876" t="s">
        <v>2012</v>
      </c>
      <c r="E876" t="s">
        <v>37</v>
      </c>
      <c r="F876" s="2">
        <v>45378</v>
      </c>
      <c r="G876" t="s">
        <v>1742</v>
      </c>
      <c r="H876" t="s">
        <v>176</v>
      </c>
      <c r="I876" t="s">
        <v>1429</v>
      </c>
      <c r="J876" s="5">
        <v>154713.95000000001</v>
      </c>
      <c r="K876" s="5">
        <v>154713.95000000001</v>
      </c>
      <c r="L876" s="5">
        <v>154713.95000000001</v>
      </c>
      <c r="M876" s="5"/>
      <c r="N876"/>
      <c r="O876" s="38"/>
      <c r="P876" s="43"/>
      <c r="Q876" s="64"/>
      <c r="R876" s="8" t="str">
        <f t="shared" si="176"/>
        <v/>
      </c>
      <c r="S876" s="7" t="str">
        <f t="shared" si="189"/>
        <v/>
      </c>
      <c r="T876" s="9"/>
      <c r="U876" s="3" t="str">
        <f t="shared" si="177"/>
        <v/>
      </c>
      <c r="V876" s="3" t="str">
        <f t="shared" si="178"/>
        <v/>
      </c>
      <c r="W876" s="3" t="str">
        <f t="shared" si="179"/>
        <v/>
      </c>
      <c r="X876" s="83" t="str">
        <f t="shared" si="180"/>
        <v/>
      </c>
      <c r="Y876" s="3" t="str">
        <f t="shared" si="181"/>
        <v/>
      </c>
      <c r="Z876" s="3" t="str">
        <f t="shared" si="182"/>
        <v/>
      </c>
      <c r="AA876" s="12" t="str">
        <f t="shared" si="183"/>
        <v/>
      </c>
      <c r="AB876" s="12" t="str">
        <f t="shared" si="184"/>
        <v/>
      </c>
      <c r="AC876" s="12" t="str">
        <f t="shared" si="185"/>
        <v/>
      </c>
      <c r="AD876" t="str">
        <f t="shared" si="186"/>
        <v/>
      </c>
      <c r="AE876" t="str">
        <f t="shared" si="187"/>
        <v/>
      </c>
      <c r="AF876" t="s">
        <v>343</v>
      </c>
    </row>
    <row r="877" spans="1:32" x14ac:dyDescent="0.25">
      <c r="A877" t="s">
        <v>1</v>
      </c>
      <c r="B877" t="s">
        <v>2</v>
      </c>
      <c r="C877" t="s">
        <v>1959</v>
      </c>
      <c r="D877" t="s">
        <v>2012</v>
      </c>
      <c r="E877" t="s">
        <v>37</v>
      </c>
      <c r="F877" s="2">
        <v>45378</v>
      </c>
      <c r="G877" t="s">
        <v>1743</v>
      </c>
      <c r="H877" t="s">
        <v>176</v>
      </c>
      <c r="I877" t="s">
        <v>1429</v>
      </c>
      <c r="J877" s="5">
        <v>82026.7</v>
      </c>
      <c r="K877" s="5">
        <v>82026.7</v>
      </c>
      <c r="L877" s="5">
        <v>82026.7</v>
      </c>
      <c r="M877" s="5"/>
      <c r="N877"/>
      <c r="O877" s="38"/>
      <c r="P877" s="43"/>
      <c r="Q877" s="64"/>
      <c r="R877" s="8" t="str">
        <f t="shared" si="176"/>
        <v/>
      </c>
      <c r="S877" s="7" t="str">
        <f t="shared" si="189"/>
        <v/>
      </c>
      <c r="T877" s="9"/>
      <c r="U877" s="3" t="str">
        <f t="shared" si="177"/>
        <v/>
      </c>
      <c r="V877" s="3" t="str">
        <f t="shared" si="178"/>
        <v/>
      </c>
      <c r="W877" s="3" t="str">
        <f t="shared" si="179"/>
        <v/>
      </c>
      <c r="X877" s="83" t="str">
        <f t="shared" si="180"/>
        <v/>
      </c>
      <c r="Y877" s="3" t="str">
        <f t="shared" si="181"/>
        <v/>
      </c>
      <c r="Z877" s="3" t="str">
        <f t="shared" si="182"/>
        <v/>
      </c>
      <c r="AA877" s="12" t="str">
        <f t="shared" si="183"/>
        <v/>
      </c>
      <c r="AB877" s="12" t="str">
        <f t="shared" si="184"/>
        <v/>
      </c>
      <c r="AC877" s="12" t="str">
        <f t="shared" si="185"/>
        <v/>
      </c>
      <c r="AD877" t="str">
        <f t="shared" si="186"/>
        <v/>
      </c>
      <c r="AE877" t="str">
        <f t="shared" si="187"/>
        <v/>
      </c>
      <c r="AF877" t="s">
        <v>343</v>
      </c>
    </row>
    <row r="878" spans="1:32" x14ac:dyDescent="0.25">
      <c r="A878" t="s">
        <v>1</v>
      </c>
      <c r="B878" t="s">
        <v>2</v>
      </c>
      <c r="C878" t="s">
        <v>1959</v>
      </c>
      <c r="D878" t="s">
        <v>2012</v>
      </c>
      <c r="E878" t="s">
        <v>37</v>
      </c>
      <c r="F878" s="2">
        <v>45384</v>
      </c>
      <c r="G878" t="s">
        <v>573</v>
      </c>
      <c r="H878" t="s">
        <v>412</v>
      </c>
      <c r="I878" t="s">
        <v>192</v>
      </c>
      <c r="J878" s="5">
        <v>105225.60000000001</v>
      </c>
      <c r="K878" s="5">
        <v>105225.60000000001</v>
      </c>
      <c r="L878" s="5">
        <v>105225.60000000001</v>
      </c>
      <c r="M878" s="5"/>
      <c r="N878"/>
      <c r="O878" s="38"/>
      <c r="P878" s="43"/>
      <c r="Q878" s="64"/>
      <c r="R878" s="8" t="str">
        <f t="shared" si="176"/>
        <v/>
      </c>
      <c r="S878" s="7" t="str">
        <f t="shared" si="189"/>
        <v/>
      </c>
      <c r="T878" s="9"/>
      <c r="U878" s="3" t="str">
        <f t="shared" si="177"/>
        <v/>
      </c>
      <c r="V878" s="3" t="str">
        <f t="shared" si="178"/>
        <v/>
      </c>
      <c r="W878" s="3" t="str">
        <f t="shared" si="179"/>
        <v/>
      </c>
      <c r="X878" s="83" t="str">
        <f t="shared" si="180"/>
        <v/>
      </c>
      <c r="Y878" s="3" t="str">
        <f t="shared" si="181"/>
        <v/>
      </c>
      <c r="Z878" s="3" t="str">
        <f t="shared" si="182"/>
        <v/>
      </c>
      <c r="AA878" s="12" t="str">
        <f t="shared" si="183"/>
        <v/>
      </c>
      <c r="AB878" s="12" t="str">
        <f t="shared" si="184"/>
        <v/>
      </c>
      <c r="AC878" s="12" t="str">
        <f t="shared" si="185"/>
        <v/>
      </c>
      <c r="AD878" t="str">
        <f t="shared" si="186"/>
        <v/>
      </c>
      <c r="AE878" t="str">
        <f t="shared" si="187"/>
        <v/>
      </c>
      <c r="AF878" t="s">
        <v>343</v>
      </c>
    </row>
    <row r="879" spans="1:32" x14ac:dyDescent="0.25">
      <c r="A879" t="s">
        <v>1</v>
      </c>
      <c r="B879" t="s">
        <v>2</v>
      </c>
      <c r="C879" t="s">
        <v>1959</v>
      </c>
      <c r="D879" t="s">
        <v>2012</v>
      </c>
      <c r="E879" t="s">
        <v>37</v>
      </c>
      <c r="F879" s="2">
        <v>45385</v>
      </c>
      <c r="G879" t="s">
        <v>1887</v>
      </c>
      <c r="H879" t="s">
        <v>412</v>
      </c>
      <c r="I879" t="s">
        <v>1429</v>
      </c>
      <c r="J879" s="5">
        <v>6395.8</v>
      </c>
      <c r="K879" s="5">
        <v>6395.8</v>
      </c>
      <c r="L879" s="5">
        <v>6395.8</v>
      </c>
      <c r="M879" s="5"/>
      <c r="N879"/>
      <c r="O879" s="38"/>
      <c r="P879" s="43"/>
      <c r="Q879" s="64"/>
      <c r="R879" s="8" t="str">
        <f t="shared" si="176"/>
        <v/>
      </c>
      <c r="S879" s="7" t="str">
        <f t="shared" si="189"/>
        <v/>
      </c>
      <c r="T879" s="9"/>
      <c r="U879" s="3" t="str">
        <f t="shared" si="177"/>
        <v/>
      </c>
      <c r="V879" s="3" t="str">
        <f t="shared" si="178"/>
        <v/>
      </c>
      <c r="W879" s="3" t="str">
        <f t="shared" si="179"/>
        <v/>
      </c>
      <c r="X879" s="83" t="str">
        <f t="shared" si="180"/>
        <v/>
      </c>
      <c r="Y879" s="3" t="str">
        <f t="shared" si="181"/>
        <v/>
      </c>
      <c r="Z879" s="3" t="str">
        <f t="shared" si="182"/>
        <v/>
      </c>
      <c r="AA879" s="12" t="str">
        <f t="shared" si="183"/>
        <v/>
      </c>
      <c r="AB879" s="12" t="str">
        <f t="shared" si="184"/>
        <v/>
      </c>
      <c r="AC879" s="12" t="str">
        <f t="shared" si="185"/>
        <v/>
      </c>
      <c r="AD879" t="str">
        <f t="shared" si="186"/>
        <v/>
      </c>
      <c r="AE879" t="str">
        <f t="shared" si="187"/>
        <v/>
      </c>
      <c r="AF879" t="s">
        <v>343</v>
      </c>
    </row>
    <row r="880" spans="1:32" x14ac:dyDescent="0.25">
      <c r="A880" t="s">
        <v>1</v>
      </c>
      <c r="B880" t="s">
        <v>2</v>
      </c>
      <c r="C880" t="s">
        <v>1959</v>
      </c>
      <c r="D880" t="s">
        <v>2012</v>
      </c>
      <c r="E880" t="s">
        <v>37</v>
      </c>
      <c r="F880" s="2">
        <v>45386</v>
      </c>
      <c r="G880" t="s">
        <v>1888</v>
      </c>
      <c r="H880" t="s">
        <v>412</v>
      </c>
      <c r="I880" t="s">
        <v>1429</v>
      </c>
      <c r="J880" s="5">
        <v>16870.900000000001</v>
      </c>
      <c r="K880" s="5">
        <v>16870.900000000001</v>
      </c>
      <c r="L880" s="5">
        <v>16870.900000000001</v>
      </c>
      <c r="M880" s="5"/>
      <c r="N880"/>
      <c r="O880" s="38"/>
      <c r="P880" s="43"/>
      <c r="Q880" s="64"/>
      <c r="R880" s="8" t="str">
        <f t="shared" si="176"/>
        <v/>
      </c>
      <c r="S880" s="7" t="str">
        <f t="shared" si="189"/>
        <v/>
      </c>
      <c r="T880" s="9"/>
      <c r="U880" s="3" t="str">
        <f t="shared" si="177"/>
        <v/>
      </c>
      <c r="V880" s="3" t="str">
        <f t="shared" si="178"/>
        <v/>
      </c>
      <c r="W880" s="3" t="str">
        <f t="shared" si="179"/>
        <v/>
      </c>
      <c r="X880" s="83" t="str">
        <f t="shared" si="180"/>
        <v/>
      </c>
      <c r="Y880" s="3" t="str">
        <f t="shared" si="181"/>
        <v/>
      </c>
      <c r="Z880" s="3" t="str">
        <f t="shared" si="182"/>
        <v/>
      </c>
      <c r="AA880" s="12" t="str">
        <f t="shared" si="183"/>
        <v/>
      </c>
      <c r="AB880" s="12" t="str">
        <f t="shared" si="184"/>
        <v/>
      </c>
      <c r="AC880" s="12" t="str">
        <f t="shared" si="185"/>
        <v/>
      </c>
      <c r="AD880" t="str">
        <f t="shared" si="186"/>
        <v/>
      </c>
      <c r="AE880" t="str">
        <f t="shared" si="187"/>
        <v/>
      </c>
      <c r="AF880" t="s">
        <v>343</v>
      </c>
    </row>
    <row r="881" spans="1:32" x14ac:dyDescent="0.25">
      <c r="A881" t="s">
        <v>1</v>
      </c>
      <c r="B881" t="s">
        <v>2</v>
      </c>
      <c r="C881" t="s">
        <v>1959</v>
      </c>
      <c r="D881" t="s">
        <v>2012</v>
      </c>
      <c r="E881" t="s">
        <v>37</v>
      </c>
      <c r="F881" s="2">
        <v>45386</v>
      </c>
      <c r="G881" t="s">
        <v>1889</v>
      </c>
      <c r="H881" t="s">
        <v>412</v>
      </c>
      <c r="I881" t="s">
        <v>1429</v>
      </c>
      <c r="J881" s="5">
        <v>150369.1</v>
      </c>
      <c r="K881" s="5">
        <v>150369.1</v>
      </c>
      <c r="L881" s="5">
        <v>150369.1</v>
      </c>
      <c r="M881" s="5"/>
      <c r="N881"/>
      <c r="O881" s="38"/>
      <c r="P881" s="43"/>
      <c r="Q881" s="64"/>
      <c r="R881" s="8" t="str">
        <f t="shared" si="176"/>
        <v/>
      </c>
      <c r="S881" s="7" t="str">
        <f t="shared" si="189"/>
        <v/>
      </c>
      <c r="T881" s="9"/>
      <c r="U881" s="3" t="str">
        <f t="shared" si="177"/>
        <v/>
      </c>
      <c r="V881" s="3" t="str">
        <f t="shared" si="178"/>
        <v/>
      </c>
      <c r="W881" s="3" t="str">
        <f t="shared" si="179"/>
        <v/>
      </c>
      <c r="X881" s="83" t="str">
        <f t="shared" si="180"/>
        <v/>
      </c>
      <c r="Y881" s="3" t="str">
        <f t="shared" si="181"/>
        <v/>
      </c>
      <c r="Z881" s="3" t="str">
        <f t="shared" si="182"/>
        <v/>
      </c>
      <c r="AA881" s="12" t="str">
        <f t="shared" si="183"/>
        <v/>
      </c>
      <c r="AB881" s="12" t="str">
        <f t="shared" si="184"/>
        <v/>
      </c>
      <c r="AC881" s="12" t="str">
        <f t="shared" si="185"/>
        <v/>
      </c>
      <c r="AD881" t="str">
        <f t="shared" si="186"/>
        <v/>
      </c>
      <c r="AE881" t="str">
        <f t="shared" si="187"/>
        <v/>
      </c>
      <c r="AF881" t="s">
        <v>343</v>
      </c>
    </row>
    <row r="882" spans="1:32" x14ac:dyDescent="0.25">
      <c r="A882" t="s">
        <v>1</v>
      </c>
      <c r="B882" t="s">
        <v>2</v>
      </c>
      <c r="C882" t="s">
        <v>1959</v>
      </c>
      <c r="D882" t="s">
        <v>2012</v>
      </c>
      <c r="E882" t="s">
        <v>37</v>
      </c>
      <c r="F882" s="2">
        <v>45386</v>
      </c>
      <c r="G882" t="s">
        <v>1890</v>
      </c>
      <c r="H882" t="s">
        <v>412</v>
      </c>
      <c r="I882" t="s">
        <v>1429</v>
      </c>
      <c r="J882" s="5">
        <v>29380</v>
      </c>
      <c r="K882" s="5">
        <v>29380</v>
      </c>
      <c r="L882" s="5">
        <v>29380</v>
      </c>
      <c r="M882" s="5"/>
      <c r="N882"/>
      <c r="O882" s="38"/>
      <c r="P882" s="43"/>
      <c r="Q882" s="64"/>
      <c r="R882" s="8" t="str">
        <f t="shared" si="176"/>
        <v/>
      </c>
      <c r="S882" s="7" t="str">
        <f t="shared" si="189"/>
        <v/>
      </c>
      <c r="T882" s="9"/>
      <c r="U882" s="3" t="str">
        <f t="shared" si="177"/>
        <v/>
      </c>
      <c r="V882" s="3" t="str">
        <f t="shared" si="178"/>
        <v/>
      </c>
      <c r="W882" s="3" t="str">
        <f t="shared" si="179"/>
        <v/>
      </c>
      <c r="X882" s="83" t="str">
        <f t="shared" si="180"/>
        <v/>
      </c>
      <c r="Y882" s="3" t="str">
        <f t="shared" si="181"/>
        <v/>
      </c>
      <c r="Z882" s="3" t="str">
        <f t="shared" si="182"/>
        <v/>
      </c>
      <c r="AA882" s="12" t="str">
        <f t="shared" si="183"/>
        <v/>
      </c>
      <c r="AB882" s="12" t="str">
        <f t="shared" si="184"/>
        <v/>
      </c>
      <c r="AC882" s="12" t="str">
        <f t="shared" si="185"/>
        <v/>
      </c>
      <c r="AD882" t="str">
        <f t="shared" si="186"/>
        <v/>
      </c>
      <c r="AE882" t="str">
        <f t="shared" si="187"/>
        <v/>
      </c>
      <c r="AF882" t="s">
        <v>343</v>
      </c>
    </row>
    <row r="883" spans="1:32" x14ac:dyDescent="0.25">
      <c r="A883" t="s">
        <v>1</v>
      </c>
      <c r="B883" t="s">
        <v>2</v>
      </c>
      <c r="C883" t="s">
        <v>1959</v>
      </c>
      <c r="D883" t="s">
        <v>2012</v>
      </c>
      <c r="E883" t="s">
        <v>37</v>
      </c>
      <c r="F883" s="2">
        <v>45387</v>
      </c>
      <c r="G883" t="s">
        <v>1891</v>
      </c>
      <c r="H883" t="s">
        <v>412</v>
      </c>
      <c r="I883" t="s">
        <v>1429</v>
      </c>
      <c r="J883" s="5">
        <v>106898</v>
      </c>
      <c r="K883" s="5">
        <v>106898</v>
      </c>
      <c r="L883" s="5">
        <v>106898</v>
      </c>
      <c r="M883" s="5"/>
      <c r="N883"/>
      <c r="O883" s="38"/>
      <c r="P883" s="43"/>
      <c r="Q883" s="64"/>
      <c r="R883" s="8" t="str">
        <f t="shared" si="176"/>
        <v/>
      </c>
      <c r="S883" s="7" t="str">
        <f t="shared" si="189"/>
        <v/>
      </c>
      <c r="T883" s="9"/>
      <c r="U883" s="3" t="str">
        <f t="shared" si="177"/>
        <v/>
      </c>
      <c r="V883" s="3" t="str">
        <f t="shared" si="178"/>
        <v/>
      </c>
      <c r="W883" s="3" t="str">
        <f t="shared" si="179"/>
        <v/>
      </c>
      <c r="X883" s="83" t="str">
        <f t="shared" si="180"/>
        <v/>
      </c>
      <c r="Y883" s="3" t="str">
        <f t="shared" si="181"/>
        <v/>
      </c>
      <c r="Z883" s="3" t="str">
        <f t="shared" si="182"/>
        <v/>
      </c>
      <c r="AA883" s="12" t="str">
        <f t="shared" si="183"/>
        <v/>
      </c>
      <c r="AB883" s="12" t="str">
        <f t="shared" si="184"/>
        <v/>
      </c>
      <c r="AC883" s="12" t="str">
        <f t="shared" si="185"/>
        <v/>
      </c>
      <c r="AD883" t="str">
        <f t="shared" si="186"/>
        <v/>
      </c>
      <c r="AE883" t="str">
        <f t="shared" si="187"/>
        <v/>
      </c>
      <c r="AF883" t="s">
        <v>343</v>
      </c>
    </row>
    <row r="884" spans="1:32" x14ac:dyDescent="0.25">
      <c r="A884" t="s">
        <v>1</v>
      </c>
      <c r="B884" t="s">
        <v>2</v>
      </c>
      <c r="C884" t="s">
        <v>1959</v>
      </c>
      <c r="D884" t="s">
        <v>2012</v>
      </c>
      <c r="E884" t="s">
        <v>37</v>
      </c>
      <c r="F884" s="2">
        <v>45388</v>
      </c>
      <c r="G884" t="s">
        <v>636</v>
      </c>
      <c r="H884" t="s">
        <v>412</v>
      </c>
      <c r="I884" t="s">
        <v>192</v>
      </c>
      <c r="J884" s="5">
        <v>153092.72</v>
      </c>
      <c r="K884" s="5">
        <v>153092.72</v>
      </c>
      <c r="L884" s="5">
        <v>153092.72</v>
      </c>
      <c r="M884" s="5"/>
      <c r="N884"/>
      <c r="O884" s="38"/>
      <c r="P884" s="43"/>
      <c r="Q884" s="64"/>
      <c r="R884" s="8" t="str">
        <f t="shared" si="176"/>
        <v/>
      </c>
      <c r="S884" s="7" t="str">
        <f t="shared" si="189"/>
        <v/>
      </c>
      <c r="T884" s="9"/>
      <c r="U884" s="3" t="str">
        <f t="shared" si="177"/>
        <v/>
      </c>
      <c r="V884" s="3" t="str">
        <f t="shared" si="178"/>
        <v/>
      </c>
      <c r="W884" s="3" t="str">
        <f t="shared" si="179"/>
        <v/>
      </c>
      <c r="X884" s="83" t="str">
        <f t="shared" si="180"/>
        <v/>
      </c>
      <c r="Y884" s="3" t="str">
        <f t="shared" si="181"/>
        <v/>
      </c>
      <c r="Z884" s="3" t="str">
        <f t="shared" si="182"/>
        <v/>
      </c>
      <c r="AA884" s="12" t="str">
        <f t="shared" si="183"/>
        <v/>
      </c>
      <c r="AB884" s="12" t="str">
        <f t="shared" si="184"/>
        <v/>
      </c>
      <c r="AC884" s="12" t="str">
        <f t="shared" si="185"/>
        <v/>
      </c>
      <c r="AD884" t="str">
        <f t="shared" si="186"/>
        <v/>
      </c>
      <c r="AE884" t="str">
        <f t="shared" si="187"/>
        <v/>
      </c>
      <c r="AF884" t="s">
        <v>343</v>
      </c>
    </row>
    <row r="885" spans="1:32" x14ac:dyDescent="0.25">
      <c r="A885" t="s">
        <v>1</v>
      </c>
      <c r="B885" t="s">
        <v>2</v>
      </c>
      <c r="C885" t="s">
        <v>1959</v>
      </c>
      <c r="D885" t="s">
        <v>2012</v>
      </c>
      <c r="E885" t="s">
        <v>37</v>
      </c>
      <c r="F885" s="2">
        <v>45388</v>
      </c>
      <c r="G885" t="s">
        <v>1892</v>
      </c>
      <c r="H885" t="s">
        <v>412</v>
      </c>
      <c r="I885" t="s">
        <v>1429</v>
      </c>
      <c r="J885" s="5">
        <v>12407.4</v>
      </c>
      <c r="K885" s="5">
        <v>12407.4</v>
      </c>
      <c r="L885" s="5">
        <v>12407.4</v>
      </c>
      <c r="M885" s="5"/>
      <c r="N885"/>
      <c r="O885" s="38"/>
      <c r="P885" s="43"/>
      <c r="Q885" s="64"/>
      <c r="R885" s="8" t="str">
        <f t="shared" si="176"/>
        <v/>
      </c>
      <c r="S885" s="7" t="str">
        <f t="shared" si="189"/>
        <v/>
      </c>
      <c r="T885" s="9"/>
      <c r="U885" s="3" t="str">
        <f t="shared" si="177"/>
        <v/>
      </c>
      <c r="V885" s="3" t="str">
        <f t="shared" si="178"/>
        <v/>
      </c>
      <c r="W885" s="3" t="str">
        <f t="shared" si="179"/>
        <v/>
      </c>
      <c r="X885" s="83" t="str">
        <f t="shared" si="180"/>
        <v/>
      </c>
      <c r="Y885" s="3" t="str">
        <f t="shared" si="181"/>
        <v/>
      </c>
      <c r="Z885" s="3" t="str">
        <f t="shared" si="182"/>
        <v/>
      </c>
      <c r="AA885" s="12" t="str">
        <f t="shared" si="183"/>
        <v/>
      </c>
      <c r="AB885" s="12" t="str">
        <f t="shared" si="184"/>
        <v/>
      </c>
      <c r="AC885" s="12" t="str">
        <f t="shared" si="185"/>
        <v/>
      </c>
      <c r="AD885" t="str">
        <f t="shared" si="186"/>
        <v/>
      </c>
      <c r="AE885" t="str">
        <f t="shared" si="187"/>
        <v/>
      </c>
      <c r="AF885" t="s">
        <v>343</v>
      </c>
    </row>
    <row r="886" spans="1:32" x14ac:dyDescent="0.25">
      <c r="A886" t="s">
        <v>1</v>
      </c>
      <c r="B886" t="s">
        <v>2</v>
      </c>
      <c r="C886" t="s">
        <v>1959</v>
      </c>
      <c r="D886" t="s">
        <v>2012</v>
      </c>
      <c r="E886" t="s">
        <v>37</v>
      </c>
      <c r="F886" s="2">
        <v>45390</v>
      </c>
      <c r="G886" t="s">
        <v>1953</v>
      </c>
      <c r="H886" t="s">
        <v>412</v>
      </c>
      <c r="I886" t="s">
        <v>1429</v>
      </c>
      <c r="J886" s="5">
        <v>43567.15</v>
      </c>
      <c r="K886" s="5">
        <v>43567.15</v>
      </c>
      <c r="L886" s="5">
        <v>43567.15</v>
      </c>
      <c r="M886" s="5"/>
      <c r="N886"/>
      <c r="O886" s="38"/>
      <c r="P886" s="43"/>
      <c r="Q886" s="64"/>
      <c r="R886" s="8" t="str">
        <f t="shared" si="176"/>
        <v/>
      </c>
      <c r="S886" s="7" t="str">
        <f t="shared" si="189"/>
        <v/>
      </c>
      <c r="T886" s="9"/>
      <c r="U886" s="3" t="str">
        <f t="shared" si="177"/>
        <v/>
      </c>
      <c r="V886" s="3" t="str">
        <f t="shared" si="178"/>
        <v/>
      </c>
      <c r="W886" s="3" t="str">
        <f t="shared" si="179"/>
        <v/>
      </c>
      <c r="X886" s="83" t="str">
        <f t="shared" si="180"/>
        <v/>
      </c>
      <c r="Y886" s="3" t="str">
        <f t="shared" si="181"/>
        <v/>
      </c>
      <c r="Z886" s="3" t="str">
        <f t="shared" si="182"/>
        <v/>
      </c>
      <c r="AA886" s="12" t="str">
        <f t="shared" si="183"/>
        <v/>
      </c>
      <c r="AB886" s="12" t="str">
        <f t="shared" si="184"/>
        <v/>
      </c>
      <c r="AC886" s="12" t="str">
        <f t="shared" si="185"/>
        <v/>
      </c>
      <c r="AD886" t="str">
        <f t="shared" si="186"/>
        <v/>
      </c>
      <c r="AE886" t="str">
        <f t="shared" si="187"/>
        <v/>
      </c>
      <c r="AF886" t="s">
        <v>343</v>
      </c>
    </row>
    <row r="887" spans="1:32" x14ac:dyDescent="0.25">
      <c r="A887" t="s">
        <v>1</v>
      </c>
      <c r="B887" t="s">
        <v>2</v>
      </c>
      <c r="C887" t="s">
        <v>1959</v>
      </c>
      <c r="D887" t="s">
        <v>2012</v>
      </c>
      <c r="E887" t="s">
        <v>37</v>
      </c>
      <c r="F887" s="2">
        <v>45393</v>
      </c>
      <c r="G887" t="s">
        <v>2198</v>
      </c>
      <c r="H887" t="s">
        <v>412</v>
      </c>
      <c r="I887" t="s">
        <v>1429</v>
      </c>
      <c r="J887" s="5">
        <v>83795.149999999994</v>
      </c>
      <c r="K887" s="5">
        <v>83795.149999999994</v>
      </c>
      <c r="L887" s="5">
        <v>83795.149999999994</v>
      </c>
      <c r="M887" s="5"/>
      <c r="N887"/>
      <c r="O887" s="38"/>
      <c r="P887" s="43"/>
      <c r="Q887" s="64"/>
      <c r="R887" s="8" t="str">
        <f t="shared" si="176"/>
        <v/>
      </c>
      <c r="S887" s="7" t="str">
        <f t="shared" si="189"/>
        <v/>
      </c>
      <c r="T887" s="9"/>
      <c r="U887" s="3" t="str">
        <f t="shared" si="177"/>
        <v/>
      </c>
      <c r="V887" s="3" t="str">
        <f t="shared" si="178"/>
        <v/>
      </c>
      <c r="W887" s="3" t="str">
        <f t="shared" si="179"/>
        <v/>
      </c>
      <c r="X887" s="83" t="str">
        <f t="shared" si="180"/>
        <v/>
      </c>
      <c r="Y887" s="3" t="str">
        <f t="shared" si="181"/>
        <v/>
      </c>
      <c r="Z887" s="3" t="str">
        <f t="shared" si="182"/>
        <v/>
      </c>
      <c r="AA887" s="12" t="str">
        <f t="shared" si="183"/>
        <v/>
      </c>
      <c r="AB887" s="12" t="str">
        <f t="shared" si="184"/>
        <v/>
      </c>
      <c r="AC887" s="12" t="str">
        <f t="shared" si="185"/>
        <v/>
      </c>
      <c r="AD887" t="str">
        <f t="shared" si="186"/>
        <v/>
      </c>
      <c r="AE887" t="str">
        <f t="shared" si="187"/>
        <v/>
      </c>
      <c r="AF887" t="s">
        <v>343</v>
      </c>
    </row>
    <row r="888" spans="1:32" x14ac:dyDescent="0.25">
      <c r="A888" t="s">
        <v>1</v>
      </c>
      <c r="B888" t="s">
        <v>2</v>
      </c>
      <c r="C888" t="s">
        <v>1959</v>
      </c>
      <c r="D888" t="s">
        <v>2012</v>
      </c>
      <c r="E888" t="s">
        <v>37</v>
      </c>
      <c r="F888" s="2">
        <v>45393</v>
      </c>
      <c r="G888" t="s">
        <v>2199</v>
      </c>
      <c r="H888" t="s">
        <v>412</v>
      </c>
      <c r="I888" t="s">
        <v>1429</v>
      </c>
      <c r="J888" s="5">
        <v>62963.6</v>
      </c>
      <c r="K888" s="5">
        <v>62963.6</v>
      </c>
      <c r="L888" s="5">
        <v>62963.6</v>
      </c>
      <c r="M888" s="5"/>
      <c r="N888"/>
      <c r="O888" s="38"/>
      <c r="P888" s="43"/>
      <c r="Q888" s="64"/>
      <c r="R888" s="8" t="str">
        <f t="shared" si="176"/>
        <v/>
      </c>
      <c r="S888" s="7" t="str">
        <f t="shared" si="189"/>
        <v/>
      </c>
      <c r="T888" s="9"/>
      <c r="U888" s="3" t="str">
        <f t="shared" si="177"/>
        <v/>
      </c>
      <c r="V888" s="3" t="str">
        <f t="shared" si="178"/>
        <v/>
      </c>
      <c r="W888" s="3" t="str">
        <f t="shared" si="179"/>
        <v/>
      </c>
      <c r="X888" s="83" t="str">
        <f t="shared" si="180"/>
        <v/>
      </c>
      <c r="Y888" s="3" t="str">
        <f t="shared" si="181"/>
        <v/>
      </c>
      <c r="Z888" s="3" t="str">
        <f t="shared" si="182"/>
        <v/>
      </c>
      <c r="AA888" s="12" t="str">
        <f t="shared" si="183"/>
        <v/>
      </c>
      <c r="AB888" s="12" t="str">
        <f t="shared" si="184"/>
        <v/>
      </c>
      <c r="AC888" s="12" t="str">
        <f t="shared" si="185"/>
        <v/>
      </c>
      <c r="AD888" t="str">
        <f t="shared" si="186"/>
        <v/>
      </c>
      <c r="AE888" t="str">
        <f t="shared" si="187"/>
        <v/>
      </c>
      <c r="AF888" t="s">
        <v>343</v>
      </c>
    </row>
    <row r="889" spans="1:32" x14ac:dyDescent="0.25">
      <c r="A889" t="s">
        <v>1</v>
      </c>
      <c r="B889" t="s">
        <v>2</v>
      </c>
      <c r="C889" t="s">
        <v>1959</v>
      </c>
      <c r="D889" t="s">
        <v>2012</v>
      </c>
      <c r="E889" t="s">
        <v>37</v>
      </c>
      <c r="F889" s="2">
        <v>45398</v>
      </c>
      <c r="G889" t="s">
        <v>2200</v>
      </c>
      <c r="H889" t="s">
        <v>412</v>
      </c>
      <c r="I889" t="s">
        <v>192</v>
      </c>
      <c r="J889" s="5">
        <v>62963.6</v>
      </c>
      <c r="K889" s="5">
        <v>62963.6</v>
      </c>
      <c r="L889" s="5">
        <v>62963.6</v>
      </c>
      <c r="M889" s="5"/>
      <c r="N889"/>
      <c r="O889" s="38"/>
      <c r="P889" s="43"/>
      <c r="Q889" s="64"/>
      <c r="R889" s="8" t="str">
        <f t="shared" si="176"/>
        <v/>
      </c>
      <c r="S889" s="7" t="str">
        <f t="shared" si="189"/>
        <v/>
      </c>
      <c r="T889" s="9"/>
      <c r="U889" s="3" t="str">
        <f t="shared" si="177"/>
        <v/>
      </c>
      <c r="V889" s="3" t="str">
        <f t="shared" si="178"/>
        <v/>
      </c>
      <c r="W889" s="3" t="str">
        <f t="shared" si="179"/>
        <v/>
      </c>
      <c r="X889" s="83" t="str">
        <f t="shared" si="180"/>
        <v/>
      </c>
      <c r="Y889" s="3" t="str">
        <f t="shared" si="181"/>
        <v/>
      </c>
      <c r="Z889" s="3" t="str">
        <f t="shared" si="182"/>
        <v/>
      </c>
      <c r="AA889" s="12" t="str">
        <f t="shared" si="183"/>
        <v/>
      </c>
      <c r="AB889" s="12" t="str">
        <f t="shared" si="184"/>
        <v/>
      </c>
      <c r="AC889" s="12" t="str">
        <f t="shared" si="185"/>
        <v/>
      </c>
      <c r="AD889" t="str">
        <f t="shared" si="186"/>
        <v/>
      </c>
      <c r="AE889" t="str">
        <f t="shared" si="187"/>
        <v/>
      </c>
      <c r="AF889" t="s">
        <v>343</v>
      </c>
    </row>
    <row r="890" spans="1:32" x14ac:dyDescent="0.25">
      <c r="A890" t="s">
        <v>1</v>
      </c>
      <c r="B890" t="s">
        <v>2</v>
      </c>
      <c r="C890" t="s">
        <v>1959</v>
      </c>
      <c r="D890" t="s">
        <v>2012</v>
      </c>
      <c r="E890" t="s">
        <v>37</v>
      </c>
      <c r="F890" s="2">
        <v>45399</v>
      </c>
      <c r="G890" t="s">
        <v>2313</v>
      </c>
      <c r="H890" t="s">
        <v>412</v>
      </c>
      <c r="I890" t="s">
        <v>1429</v>
      </c>
      <c r="J890" s="5">
        <v>67415.710000000006</v>
      </c>
      <c r="K890" s="5">
        <v>67415.710000000006</v>
      </c>
      <c r="L890" s="5">
        <v>67415.710000000006</v>
      </c>
      <c r="M890" s="5"/>
      <c r="N890"/>
      <c r="O890" s="38"/>
      <c r="P890" s="43"/>
      <c r="Q890" s="64"/>
      <c r="R890" s="8" t="str">
        <f t="shared" si="176"/>
        <v/>
      </c>
      <c r="S890" s="7" t="str">
        <f t="shared" si="189"/>
        <v/>
      </c>
      <c r="T890" s="9"/>
      <c r="U890" s="3" t="str">
        <f t="shared" si="177"/>
        <v/>
      </c>
      <c r="V890" s="3" t="str">
        <f t="shared" si="178"/>
        <v/>
      </c>
      <c r="W890" s="3" t="str">
        <f t="shared" si="179"/>
        <v/>
      </c>
      <c r="X890" s="83" t="str">
        <f t="shared" si="180"/>
        <v/>
      </c>
      <c r="Y890" s="3" t="str">
        <f t="shared" si="181"/>
        <v/>
      </c>
      <c r="Z890" s="3" t="str">
        <f t="shared" si="182"/>
        <v/>
      </c>
      <c r="AA890" s="12" t="str">
        <f t="shared" si="183"/>
        <v/>
      </c>
      <c r="AB890" s="12" t="str">
        <f t="shared" si="184"/>
        <v/>
      </c>
      <c r="AC890" s="12" t="str">
        <f t="shared" si="185"/>
        <v/>
      </c>
      <c r="AD890" t="str">
        <f t="shared" si="186"/>
        <v/>
      </c>
      <c r="AE890" t="str">
        <f t="shared" si="187"/>
        <v/>
      </c>
      <c r="AF890" t="s">
        <v>343</v>
      </c>
    </row>
    <row r="891" spans="1:32" x14ac:dyDescent="0.25">
      <c r="A891" t="s">
        <v>1</v>
      </c>
      <c r="B891" t="s">
        <v>2</v>
      </c>
      <c r="C891" t="s">
        <v>1959</v>
      </c>
      <c r="D891" t="s">
        <v>2012</v>
      </c>
      <c r="E891" t="s">
        <v>37</v>
      </c>
      <c r="F891" s="2">
        <v>45400</v>
      </c>
      <c r="G891" t="s">
        <v>2314</v>
      </c>
      <c r="H891" t="s">
        <v>412</v>
      </c>
      <c r="I891" t="s">
        <v>1429</v>
      </c>
      <c r="J891" s="5">
        <v>11028.8</v>
      </c>
      <c r="K891" s="5">
        <v>11028.8</v>
      </c>
      <c r="L891" s="5">
        <v>11028.8</v>
      </c>
      <c r="M891" s="5"/>
      <c r="N891"/>
      <c r="O891" s="38"/>
      <c r="P891" s="43"/>
      <c r="Q891" s="64"/>
      <c r="R891" s="8" t="str">
        <f t="shared" si="176"/>
        <v/>
      </c>
      <c r="S891" s="7" t="str">
        <f t="shared" si="189"/>
        <v/>
      </c>
      <c r="T891" s="9"/>
      <c r="U891" s="3" t="str">
        <f t="shared" si="177"/>
        <v/>
      </c>
      <c r="V891" s="3" t="str">
        <f t="shared" si="178"/>
        <v/>
      </c>
      <c r="W891" s="3" t="str">
        <f t="shared" si="179"/>
        <v/>
      </c>
      <c r="X891" s="83" t="str">
        <f t="shared" si="180"/>
        <v/>
      </c>
      <c r="Y891" s="3" t="str">
        <f t="shared" si="181"/>
        <v/>
      </c>
      <c r="Z891" s="3" t="str">
        <f t="shared" si="182"/>
        <v/>
      </c>
      <c r="AA891" s="12" t="str">
        <f t="shared" si="183"/>
        <v/>
      </c>
      <c r="AB891" s="12" t="str">
        <f t="shared" si="184"/>
        <v/>
      </c>
      <c r="AC891" s="12" t="str">
        <f t="shared" si="185"/>
        <v/>
      </c>
      <c r="AD891" t="str">
        <f t="shared" si="186"/>
        <v/>
      </c>
      <c r="AE891" t="str">
        <f t="shared" si="187"/>
        <v/>
      </c>
      <c r="AF891" t="s">
        <v>343</v>
      </c>
    </row>
    <row r="892" spans="1:32" x14ac:dyDescent="0.25">
      <c r="A892" t="s">
        <v>1</v>
      </c>
      <c r="B892" t="s">
        <v>2</v>
      </c>
      <c r="C892" t="s">
        <v>1959</v>
      </c>
      <c r="D892" t="s">
        <v>2012</v>
      </c>
      <c r="E892" t="s">
        <v>37</v>
      </c>
      <c r="F892" s="2">
        <v>45400</v>
      </c>
      <c r="G892" t="s">
        <v>2315</v>
      </c>
      <c r="H892" t="s">
        <v>412</v>
      </c>
      <c r="I892" t="s">
        <v>1429</v>
      </c>
      <c r="J892" s="5">
        <v>15492.3</v>
      </c>
      <c r="K892" s="5">
        <v>15492.3</v>
      </c>
      <c r="L892" s="5">
        <v>15492.3</v>
      </c>
      <c r="M892" s="5"/>
      <c r="N892"/>
      <c r="O892" s="38"/>
      <c r="P892" s="43"/>
      <c r="Q892" s="64"/>
      <c r="R892" s="8" t="str">
        <f t="shared" si="176"/>
        <v/>
      </c>
      <c r="S892" s="7" t="str">
        <f t="shared" si="189"/>
        <v/>
      </c>
      <c r="T892" s="9"/>
      <c r="U892" s="3" t="str">
        <f t="shared" si="177"/>
        <v/>
      </c>
      <c r="V892" s="3" t="str">
        <f t="shared" si="178"/>
        <v/>
      </c>
      <c r="W892" s="3" t="str">
        <f t="shared" si="179"/>
        <v/>
      </c>
      <c r="X892" s="83" t="str">
        <f t="shared" si="180"/>
        <v/>
      </c>
      <c r="Y892" s="3" t="str">
        <f t="shared" si="181"/>
        <v/>
      </c>
      <c r="Z892" s="3" t="str">
        <f t="shared" si="182"/>
        <v/>
      </c>
      <c r="AA892" s="12" t="str">
        <f t="shared" si="183"/>
        <v/>
      </c>
      <c r="AB892" s="12" t="str">
        <f t="shared" si="184"/>
        <v/>
      </c>
      <c r="AC892" s="12" t="str">
        <f t="shared" si="185"/>
        <v/>
      </c>
      <c r="AD892" t="str">
        <f t="shared" si="186"/>
        <v/>
      </c>
      <c r="AE892" t="str">
        <f t="shared" si="187"/>
        <v/>
      </c>
      <c r="AF892" t="s">
        <v>343</v>
      </c>
    </row>
    <row r="893" spans="1:32" x14ac:dyDescent="0.25">
      <c r="A893" t="s">
        <v>1</v>
      </c>
      <c r="B893" t="s">
        <v>2</v>
      </c>
      <c r="C893" t="s">
        <v>1959</v>
      </c>
      <c r="D893" t="s">
        <v>2012</v>
      </c>
      <c r="E893" t="s">
        <v>37</v>
      </c>
      <c r="F893" s="2">
        <v>45401</v>
      </c>
      <c r="G893" t="s">
        <v>2316</v>
      </c>
      <c r="H893" t="s">
        <v>412</v>
      </c>
      <c r="I893" t="s">
        <v>192</v>
      </c>
      <c r="J893" s="5">
        <v>33142.9</v>
      </c>
      <c r="K893" s="5">
        <v>33142.9</v>
      </c>
      <c r="L893" s="5">
        <v>33142.9</v>
      </c>
      <c r="M893" s="5"/>
      <c r="N893"/>
      <c r="O893" s="38"/>
      <c r="P893" s="43"/>
      <c r="Q893" s="64"/>
      <c r="R893" s="8" t="str">
        <f t="shared" si="176"/>
        <v/>
      </c>
      <c r="S893" s="7" t="str">
        <f t="shared" si="189"/>
        <v/>
      </c>
      <c r="T893" s="9"/>
      <c r="U893" s="3" t="str">
        <f t="shared" si="177"/>
        <v/>
      </c>
      <c r="V893" s="3" t="str">
        <f t="shared" si="178"/>
        <v/>
      </c>
      <c r="W893" s="3" t="str">
        <f t="shared" si="179"/>
        <v/>
      </c>
      <c r="X893" s="83" t="str">
        <f t="shared" si="180"/>
        <v/>
      </c>
      <c r="Y893" s="3" t="str">
        <f t="shared" si="181"/>
        <v/>
      </c>
      <c r="Z893" s="3" t="str">
        <f t="shared" si="182"/>
        <v/>
      </c>
      <c r="AA893" s="12" t="str">
        <f t="shared" si="183"/>
        <v/>
      </c>
      <c r="AB893" s="12" t="str">
        <f t="shared" si="184"/>
        <v/>
      </c>
      <c r="AC893" s="12" t="str">
        <f t="shared" si="185"/>
        <v/>
      </c>
      <c r="AD893" t="str">
        <f t="shared" si="186"/>
        <v/>
      </c>
      <c r="AE893" t="str">
        <f t="shared" si="187"/>
        <v/>
      </c>
      <c r="AF893" t="s">
        <v>343</v>
      </c>
    </row>
    <row r="894" spans="1:32" x14ac:dyDescent="0.25">
      <c r="A894" t="s">
        <v>1</v>
      </c>
      <c r="B894" t="s">
        <v>2</v>
      </c>
      <c r="C894" t="s">
        <v>1959</v>
      </c>
      <c r="D894" t="s">
        <v>2012</v>
      </c>
      <c r="E894" t="s">
        <v>37</v>
      </c>
      <c r="F894" s="2">
        <v>45401</v>
      </c>
      <c r="G894" t="s">
        <v>2250</v>
      </c>
      <c r="H894" t="s">
        <v>412</v>
      </c>
      <c r="I894" t="s">
        <v>1429</v>
      </c>
      <c r="J894" s="5">
        <v>66285.8</v>
      </c>
      <c r="K894" s="5">
        <v>66285.8</v>
      </c>
      <c r="L894" s="5">
        <v>66285.8</v>
      </c>
      <c r="M894" s="5"/>
      <c r="N894"/>
      <c r="O894" s="38"/>
      <c r="P894" s="43"/>
      <c r="Q894" s="64"/>
      <c r="R894" s="8" t="str">
        <f t="shared" si="176"/>
        <v/>
      </c>
      <c r="S894" s="7" t="str">
        <f t="shared" si="189"/>
        <v/>
      </c>
      <c r="T894" s="9"/>
      <c r="U894" s="3" t="str">
        <f t="shared" si="177"/>
        <v/>
      </c>
      <c r="V894" s="3" t="str">
        <f t="shared" si="178"/>
        <v/>
      </c>
      <c r="W894" s="3" t="str">
        <f t="shared" si="179"/>
        <v/>
      </c>
      <c r="X894" s="83" t="str">
        <f t="shared" si="180"/>
        <v/>
      </c>
      <c r="Y894" s="3" t="str">
        <f t="shared" si="181"/>
        <v/>
      </c>
      <c r="Z894" s="3" t="str">
        <f t="shared" si="182"/>
        <v/>
      </c>
      <c r="AA894" s="12" t="str">
        <f t="shared" si="183"/>
        <v/>
      </c>
      <c r="AB894" s="12" t="str">
        <f t="shared" si="184"/>
        <v/>
      </c>
      <c r="AC894" s="12" t="str">
        <f t="shared" si="185"/>
        <v/>
      </c>
      <c r="AD894" t="str">
        <f t="shared" si="186"/>
        <v/>
      </c>
      <c r="AE894" t="str">
        <f t="shared" si="187"/>
        <v/>
      </c>
      <c r="AF894" t="s">
        <v>343</v>
      </c>
    </row>
    <row r="895" spans="1:32" x14ac:dyDescent="0.25">
      <c r="A895" t="s">
        <v>1</v>
      </c>
      <c r="B895" t="s">
        <v>2</v>
      </c>
      <c r="C895" t="s">
        <v>1959</v>
      </c>
      <c r="D895" t="s">
        <v>2012</v>
      </c>
      <c r="E895" t="s">
        <v>37</v>
      </c>
      <c r="F895" s="2">
        <v>45406</v>
      </c>
      <c r="G895" t="s">
        <v>2442</v>
      </c>
      <c r="H895" t="s">
        <v>412</v>
      </c>
      <c r="I895" t="s">
        <v>1429</v>
      </c>
      <c r="J895" s="5">
        <v>37924.39</v>
      </c>
      <c r="K895" s="5">
        <v>37924.39</v>
      </c>
      <c r="L895" s="5">
        <v>37924.39</v>
      </c>
      <c r="M895" s="5"/>
      <c r="N895"/>
      <c r="O895" s="38"/>
      <c r="P895" s="43"/>
      <c r="Q895" s="64"/>
      <c r="R895" s="8" t="str">
        <f t="shared" si="176"/>
        <v/>
      </c>
      <c r="S895" s="7" t="str">
        <f t="shared" si="189"/>
        <v/>
      </c>
      <c r="T895" s="9"/>
      <c r="U895" s="3" t="str">
        <f t="shared" si="177"/>
        <v/>
      </c>
      <c r="V895" s="3" t="str">
        <f t="shared" si="178"/>
        <v/>
      </c>
      <c r="W895" s="3" t="str">
        <f t="shared" si="179"/>
        <v/>
      </c>
      <c r="X895" s="83" t="str">
        <f t="shared" si="180"/>
        <v/>
      </c>
      <c r="Y895" s="3" t="str">
        <f t="shared" si="181"/>
        <v/>
      </c>
      <c r="Z895" s="3" t="str">
        <f t="shared" si="182"/>
        <v/>
      </c>
      <c r="AA895" s="12" t="str">
        <f t="shared" si="183"/>
        <v/>
      </c>
      <c r="AB895" s="12" t="str">
        <f t="shared" si="184"/>
        <v/>
      </c>
      <c r="AC895" s="12" t="str">
        <f t="shared" si="185"/>
        <v/>
      </c>
      <c r="AD895" t="str">
        <f t="shared" si="186"/>
        <v/>
      </c>
      <c r="AE895" t="str">
        <f t="shared" si="187"/>
        <v/>
      </c>
      <c r="AF895" t="s">
        <v>343</v>
      </c>
    </row>
    <row r="896" spans="1:32" x14ac:dyDescent="0.25">
      <c r="A896" t="s">
        <v>1</v>
      </c>
      <c r="B896" t="s">
        <v>2</v>
      </c>
      <c r="C896" t="s">
        <v>1959</v>
      </c>
      <c r="D896" t="s">
        <v>2012</v>
      </c>
      <c r="E896" t="s">
        <v>37</v>
      </c>
      <c r="F896" s="2">
        <v>45407</v>
      </c>
      <c r="G896" t="s">
        <v>2443</v>
      </c>
      <c r="H896" t="s">
        <v>412</v>
      </c>
      <c r="I896" t="s">
        <v>192</v>
      </c>
      <c r="J896" s="5">
        <v>29832</v>
      </c>
      <c r="K896" s="5">
        <v>29832</v>
      </c>
      <c r="L896" s="5">
        <v>29832</v>
      </c>
      <c r="M896" s="5"/>
      <c r="N896"/>
      <c r="O896" s="38"/>
      <c r="P896" s="43"/>
      <c r="Q896" s="64"/>
      <c r="R896" s="8" t="str">
        <f t="shared" si="176"/>
        <v/>
      </c>
      <c r="S896" s="7" t="str">
        <f t="shared" si="189"/>
        <v/>
      </c>
      <c r="T896" s="9"/>
      <c r="U896" s="3" t="str">
        <f t="shared" si="177"/>
        <v/>
      </c>
      <c r="V896" s="3" t="str">
        <f t="shared" si="178"/>
        <v/>
      </c>
      <c r="W896" s="3" t="str">
        <f t="shared" si="179"/>
        <v/>
      </c>
      <c r="X896" s="83" t="str">
        <f t="shared" si="180"/>
        <v/>
      </c>
      <c r="Y896" s="3" t="str">
        <f t="shared" si="181"/>
        <v/>
      </c>
      <c r="Z896" s="3" t="str">
        <f t="shared" si="182"/>
        <v/>
      </c>
      <c r="AA896" s="12" t="str">
        <f t="shared" si="183"/>
        <v/>
      </c>
      <c r="AB896" s="12" t="str">
        <f t="shared" si="184"/>
        <v/>
      </c>
      <c r="AC896" s="12" t="str">
        <f t="shared" si="185"/>
        <v/>
      </c>
      <c r="AD896" t="str">
        <f t="shared" si="186"/>
        <v/>
      </c>
      <c r="AE896" t="str">
        <f t="shared" si="187"/>
        <v/>
      </c>
      <c r="AF896" t="s">
        <v>343</v>
      </c>
    </row>
    <row r="897" spans="1:32" x14ac:dyDescent="0.25">
      <c r="A897" t="s">
        <v>1</v>
      </c>
      <c r="B897" t="s">
        <v>2</v>
      </c>
      <c r="C897" t="s">
        <v>1959</v>
      </c>
      <c r="D897" t="s">
        <v>2012</v>
      </c>
      <c r="E897" t="s">
        <v>37</v>
      </c>
      <c r="F897" s="2">
        <v>45408</v>
      </c>
      <c r="G897" t="s">
        <v>2444</v>
      </c>
      <c r="H897" t="s">
        <v>412</v>
      </c>
      <c r="I897" t="s">
        <v>192</v>
      </c>
      <c r="J897" s="5">
        <v>27499.88</v>
      </c>
      <c r="K897" s="5">
        <v>27499.88</v>
      </c>
      <c r="L897" s="5">
        <v>27499.88</v>
      </c>
      <c r="M897" s="5"/>
      <c r="N897"/>
      <c r="O897" s="38"/>
      <c r="P897" s="43"/>
      <c r="Q897" s="64"/>
      <c r="R897" s="8" t="str">
        <f t="shared" si="176"/>
        <v/>
      </c>
      <c r="S897" s="7" t="str">
        <f t="shared" si="189"/>
        <v/>
      </c>
      <c r="T897" s="9"/>
      <c r="U897" s="3" t="str">
        <f t="shared" si="177"/>
        <v/>
      </c>
      <c r="V897" s="3" t="str">
        <f t="shared" si="178"/>
        <v/>
      </c>
      <c r="W897" s="3" t="str">
        <f t="shared" si="179"/>
        <v/>
      </c>
      <c r="X897" s="83" t="str">
        <f t="shared" si="180"/>
        <v/>
      </c>
      <c r="Y897" s="3" t="str">
        <f t="shared" si="181"/>
        <v/>
      </c>
      <c r="Z897" s="3" t="str">
        <f t="shared" si="182"/>
        <v/>
      </c>
      <c r="AA897" s="12" t="str">
        <f t="shared" si="183"/>
        <v/>
      </c>
      <c r="AB897" s="12" t="str">
        <f t="shared" si="184"/>
        <v/>
      </c>
      <c r="AC897" s="12" t="str">
        <f t="shared" si="185"/>
        <v/>
      </c>
      <c r="AD897" t="str">
        <f t="shared" si="186"/>
        <v/>
      </c>
      <c r="AE897" t="str">
        <f t="shared" si="187"/>
        <v/>
      </c>
      <c r="AF897" t="s">
        <v>343</v>
      </c>
    </row>
    <row r="898" spans="1:32" x14ac:dyDescent="0.25">
      <c r="A898" t="s">
        <v>1</v>
      </c>
      <c r="B898" t="s">
        <v>2</v>
      </c>
      <c r="C898" t="s">
        <v>1959</v>
      </c>
      <c r="D898" t="s">
        <v>2012</v>
      </c>
      <c r="E898" t="s">
        <v>37</v>
      </c>
      <c r="F898" s="2">
        <v>45409</v>
      </c>
      <c r="G898" t="s">
        <v>694</v>
      </c>
      <c r="H898" t="s">
        <v>412</v>
      </c>
      <c r="I898" t="s">
        <v>192</v>
      </c>
      <c r="J898" s="5">
        <v>38058.400000000001</v>
      </c>
      <c r="K898" s="5">
        <v>38058.400000000001</v>
      </c>
      <c r="L898" s="5">
        <v>38058.400000000001</v>
      </c>
      <c r="M898" s="5"/>
      <c r="N898"/>
      <c r="O898" s="38"/>
      <c r="P898" s="43"/>
      <c r="Q898" s="64"/>
      <c r="R898" s="8" t="str">
        <f t="shared" si="176"/>
        <v/>
      </c>
      <c r="S898" s="7" t="str">
        <f t="shared" si="189"/>
        <v/>
      </c>
      <c r="T898" s="9"/>
      <c r="U898" s="3" t="str">
        <f t="shared" si="177"/>
        <v/>
      </c>
      <c r="V898" s="3" t="str">
        <f t="shared" si="178"/>
        <v/>
      </c>
      <c r="W898" s="3" t="str">
        <f t="shared" si="179"/>
        <v/>
      </c>
      <c r="X898" s="83" t="str">
        <f t="shared" si="180"/>
        <v/>
      </c>
      <c r="Y898" s="3" t="str">
        <f t="shared" si="181"/>
        <v/>
      </c>
      <c r="Z898" s="3" t="str">
        <f t="shared" si="182"/>
        <v/>
      </c>
      <c r="AA898" s="12" t="str">
        <f t="shared" si="183"/>
        <v/>
      </c>
      <c r="AB898" s="12" t="str">
        <f t="shared" si="184"/>
        <v/>
      </c>
      <c r="AC898" s="12" t="str">
        <f t="shared" si="185"/>
        <v/>
      </c>
      <c r="AD898" t="str">
        <f t="shared" si="186"/>
        <v/>
      </c>
      <c r="AE898" t="str">
        <f t="shared" si="187"/>
        <v/>
      </c>
      <c r="AF898" t="s">
        <v>343</v>
      </c>
    </row>
    <row r="899" spans="1:32" x14ac:dyDescent="0.25">
      <c r="A899" t="s">
        <v>1</v>
      </c>
      <c r="B899" t="s">
        <v>2</v>
      </c>
      <c r="C899" t="s">
        <v>1959</v>
      </c>
      <c r="D899" t="s">
        <v>2012</v>
      </c>
      <c r="E899" t="s">
        <v>37</v>
      </c>
      <c r="F899" s="2">
        <v>45409</v>
      </c>
      <c r="G899" t="s">
        <v>2445</v>
      </c>
      <c r="H899" t="s">
        <v>412</v>
      </c>
      <c r="I899" t="s">
        <v>1429</v>
      </c>
      <c r="J899" s="5">
        <v>44358.15</v>
      </c>
      <c r="K899" s="5">
        <v>44358.15</v>
      </c>
      <c r="L899" s="5">
        <v>44358.15</v>
      </c>
      <c r="M899" s="5"/>
      <c r="N899"/>
      <c r="O899" s="38"/>
      <c r="P899" s="43"/>
      <c r="Q899" s="64"/>
      <c r="R899" s="8" t="str">
        <f t="shared" si="176"/>
        <v/>
      </c>
      <c r="S899" s="7" t="str">
        <f t="shared" si="189"/>
        <v/>
      </c>
      <c r="T899" s="9"/>
      <c r="U899" s="3" t="str">
        <f t="shared" si="177"/>
        <v/>
      </c>
      <c r="V899" s="3" t="str">
        <f t="shared" si="178"/>
        <v/>
      </c>
      <c r="W899" s="3" t="str">
        <f t="shared" si="179"/>
        <v/>
      </c>
      <c r="X899" s="83" t="str">
        <f t="shared" si="180"/>
        <v/>
      </c>
      <c r="Y899" s="3" t="str">
        <f t="shared" si="181"/>
        <v/>
      </c>
      <c r="Z899" s="3" t="str">
        <f t="shared" si="182"/>
        <v/>
      </c>
      <c r="AA899" s="12" t="str">
        <f t="shared" si="183"/>
        <v/>
      </c>
      <c r="AB899" s="12" t="str">
        <f t="shared" si="184"/>
        <v/>
      </c>
      <c r="AC899" s="12" t="str">
        <f t="shared" si="185"/>
        <v/>
      </c>
      <c r="AD899" t="str">
        <f t="shared" si="186"/>
        <v/>
      </c>
      <c r="AE899" t="str">
        <f t="shared" si="187"/>
        <v/>
      </c>
      <c r="AF899" t="s">
        <v>343</v>
      </c>
    </row>
    <row r="900" spans="1:32" x14ac:dyDescent="0.25">
      <c r="A900" t="s">
        <v>1</v>
      </c>
      <c r="B900" t="s">
        <v>2</v>
      </c>
      <c r="C900" t="s">
        <v>1959</v>
      </c>
      <c r="D900" t="s">
        <v>2013</v>
      </c>
      <c r="E900" t="s">
        <v>40</v>
      </c>
      <c r="F900" s="2">
        <v>45329</v>
      </c>
      <c r="G900" t="s">
        <v>866</v>
      </c>
      <c r="H900" t="s">
        <v>176</v>
      </c>
      <c r="I900" t="s">
        <v>192</v>
      </c>
      <c r="J900" s="5">
        <v>304779.99</v>
      </c>
      <c r="K900" s="5">
        <v>304779.99</v>
      </c>
      <c r="L900" s="5">
        <v>304779.99</v>
      </c>
      <c r="M900" s="5"/>
      <c r="N900"/>
      <c r="O900" s="38" t="s">
        <v>2083</v>
      </c>
      <c r="P900" s="43"/>
      <c r="Q900" s="64" t="s">
        <v>1429</v>
      </c>
      <c r="R900" s="8" t="str">
        <f t="shared" si="176"/>
        <v>Repuestos para Mantenimiento de UT</v>
      </c>
      <c r="S900" s="7" t="str">
        <f t="shared" si="189"/>
        <v/>
      </c>
      <c r="T900" s="9"/>
      <c r="U900" s="3" t="str">
        <f t="shared" si="177"/>
        <v>RYMSA</v>
      </c>
      <c r="V900" s="3" t="str">
        <f t="shared" si="178"/>
        <v>CRC</v>
      </c>
      <c r="W900" s="3" t="str">
        <f t="shared" si="179"/>
        <v>DISTRIBUIDORA DE REPUESTOS FERCU S.A.</v>
      </c>
      <c r="X900" s="83">
        <f t="shared" si="180"/>
        <v>45329</v>
      </c>
      <c r="Y900" s="3" t="str">
        <f t="shared" si="181"/>
        <v>53258</v>
      </c>
      <c r="Z900" s="3" t="str">
        <f t="shared" si="182"/>
        <v>0 A 30</v>
      </c>
      <c r="AA900" s="12">
        <f t="shared" si="183"/>
        <v>304779.99</v>
      </c>
      <c r="AB900" s="12">
        <f t="shared" si="184"/>
        <v>304779.99</v>
      </c>
      <c r="AC900" s="12" t="str">
        <f t="shared" si="185"/>
        <v/>
      </c>
      <c r="AD900" t="str">
        <f t="shared" si="186"/>
        <v>12-04-02</v>
      </c>
      <c r="AE900" t="str">
        <f t="shared" si="187"/>
        <v>Repuestos para Mantenimiento de UT</v>
      </c>
      <c r="AF900" t="s">
        <v>343</v>
      </c>
    </row>
    <row r="901" spans="1:32" x14ac:dyDescent="0.25">
      <c r="A901" t="s">
        <v>1</v>
      </c>
      <c r="B901" t="s">
        <v>2</v>
      </c>
      <c r="C901" t="s">
        <v>1959</v>
      </c>
      <c r="D901" t="s">
        <v>2013</v>
      </c>
      <c r="E901" t="s">
        <v>40</v>
      </c>
      <c r="F901" s="2">
        <v>45329</v>
      </c>
      <c r="G901" t="s">
        <v>867</v>
      </c>
      <c r="H901" t="s">
        <v>176</v>
      </c>
      <c r="I901" t="s">
        <v>404</v>
      </c>
      <c r="J901" s="5">
        <v>489977.03</v>
      </c>
      <c r="K901" s="5">
        <v>489977.03</v>
      </c>
      <c r="L901" s="5">
        <v>489977.03</v>
      </c>
      <c r="M901" s="5"/>
      <c r="N901"/>
      <c r="O901" s="38" t="s">
        <v>2083</v>
      </c>
      <c r="P901" s="43"/>
      <c r="Q901" s="64" t="s">
        <v>1429</v>
      </c>
      <c r="R901" s="8" t="str">
        <f t="shared" si="176"/>
        <v>Repuestos para Mantenimiento de UT</v>
      </c>
      <c r="S901" s="7" t="str">
        <f t="shared" si="189"/>
        <v/>
      </c>
      <c r="T901" s="9"/>
      <c r="U901" s="3" t="str">
        <f t="shared" si="177"/>
        <v>RYMSA</v>
      </c>
      <c r="V901" s="3" t="str">
        <f t="shared" si="178"/>
        <v>CRC</v>
      </c>
      <c r="W901" s="3" t="str">
        <f t="shared" si="179"/>
        <v>DISTRIBUIDORA DE REPUESTOS FERCU S.A.</v>
      </c>
      <c r="X901" s="83">
        <f t="shared" si="180"/>
        <v>45329</v>
      </c>
      <c r="Y901" s="3" t="str">
        <f t="shared" si="181"/>
        <v>53259.</v>
      </c>
      <c r="Z901" s="3" t="str">
        <f t="shared" si="182"/>
        <v>0 A 30</v>
      </c>
      <c r="AA901" s="12">
        <f t="shared" si="183"/>
        <v>489977.03</v>
      </c>
      <c r="AB901" s="12">
        <f t="shared" si="184"/>
        <v>489977.03</v>
      </c>
      <c r="AC901" s="12" t="str">
        <f t="shared" si="185"/>
        <v/>
      </c>
      <c r="AD901" t="str">
        <f t="shared" si="186"/>
        <v>12-04-02</v>
      </c>
      <c r="AE901" t="str">
        <f t="shared" si="187"/>
        <v>Repuestos para Mantenimiento de UT</v>
      </c>
      <c r="AF901" t="s">
        <v>343</v>
      </c>
    </row>
    <row r="902" spans="1:32" x14ac:dyDescent="0.25">
      <c r="A902" t="s">
        <v>1</v>
      </c>
      <c r="B902" t="s">
        <v>2</v>
      </c>
      <c r="C902" t="s">
        <v>1959</v>
      </c>
      <c r="D902" t="s">
        <v>2013</v>
      </c>
      <c r="E902" t="s">
        <v>40</v>
      </c>
      <c r="F902" s="2">
        <v>45332</v>
      </c>
      <c r="G902" t="s">
        <v>868</v>
      </c>
      <c r="H902" t="s">
        <v>176</v>
      </c>
      <c r="I902" t="s">
        <v>192</v>
      </c>
      <c r="J902" s="5">
        <v>15105.84</v>
      </c>
      <c r="K902" s="5">
        <v>15105.84</v>
      </c>
      <c r="L902" s="5">
        <v>15105.84</v>
      </c>
      <c r="M902" s="5"/>
      <c r="N902"/>
      <c r="O902" s="38" t="s">
        <v>2083</v>
      </c>
      <c r="P902" s="43"/>
      <c r="Q902" s="64" t="s">
        <v>1429</v>
      </c>
      <c r="R902" s="8" t="str">
        <f t="shared" si="176"/>
        <v>Repuestos para Mantenimiento de UT</v>
      </c>
      <c r="S902" s="7" t="str">
        <f t="shared" si="189"/>
        <v/>
      </c>
      <c r="T902" s="9"/>
      <c r="U902" s="3" t="str">
        <f t="shared" si="177"/>
        <v>RYMSA</v>
      </c>
      <c r="V902" s="3" t="str">
        <f t="shared" si="178"/>
        <v>CRC</v>
      </c>
      <c r="W902" s="3" t="str">
        <f t="shared" si="179"/>
        <v>DISTRIBUIDORA DE REPUESTOS FERCU S.A.</v>
      </c>
      <c r="X902" s="83">
        <f t="shared" si="180"/>
        <v>45332</v>
      </c>
      <c r="Y902" s="3" t="str">
        <f t="shared" si="181"/>
        <v>53413</v>
      </c>
      <c r="Z902" s="3" t="str">
        <f t="shared" si="182"/>
        <v>0 A 30</v>
      </c>
      <c r="AA902" s="12">
        <f t="shared" si="183"/>
        <v>15105.84</v>
      </c>
      <c r="AB902" s="12">
        <f t="shared" si="184"/>
        <v>15105.84</v>
      </c>
      <c r="AC902" s="12" t="str">
        <f t="shared" si="185"/>
        <v/>
      </c>
      <c r="AD902" t="str">
        <f t="shared" si="186"/>
        <v>12-04-02</v>
      </c>
      <c r="AE902" t="str">
        <f t="shared" si="187"/>
        <v>Repuestos para Mantenimiento de UT</v>
      </c>
      <c r="AF902" t="s">
        <v>343</v>
      </c>
    </row>
    <row r="903" spans="1:32" x14ac:dyDescent="0.25">
      <c r="A903" t="s">
        <v>1</v>
      </c>
      <c r="B903" t="s">
        <v>2</v>
      </c>
      <c r="C903" t="s">
        <v>1959</v>
      </c>
      <c r="D903" t="s">
        <v>2013</v>
      </c>
      <c r="E903" t="s">
        <v>40</v>
      </c>
      <c r="F903" s="2">
        <v>45336</v>
      </c>
      <c r="G903" t="s">
        <v>869</v>
      </c>
      <c r="H903" t="s">
        <v>176</v>
      </c>
      <c r="I903" t="s">
        <v>404</v>
      </c>
      <c r="J903" s="5">
        <v>167404.53</v>
      </c>
      <c r="K903" s="5">
        <v>167404.53</v>
      </c>
      <c r="L903" s="5">
        <v>167404.53</v>
      </c>
      <c r="M903" s="5"/>
      <c r="N903"/>
      <c r="O903" s="38" t="s">
        <v>2083</v>
      </c>
      <c r="P903" s="43"/>
      <c r="Q903" s="64" t="s">
        <v>1429</v>
      </c>
      <c r="R903" s="8" t="str">
        <f t="shared" si="176"/>
        <v>Repuestos para Mantenimiento de UT</v>
      </c>
      <c r="S903" s="7" t="str">
        <f t="shared" si="189"/>
        <v/>
      </c>
      <c r="T903" s="9"/>
      <c r="U903" s="3" t="str">
        <f t="shared" si="177"/>
        <v>RYMSA</v>
      </c>
      <c r="V903" s="3" t="str">
        <f t="shared" si="178"/>
        <v>CRC</v>
      </c>
      <c r="W903" s="3" t="str">
        <f t="shared" si="179"/>
        <v>DISTRIBUIDORA DE REPUESTOS FERCU S.A.</v>
      </c>
      <c r="X903" s="83">
        <f t="shared" si="180"/>
        <v>45336</v>
      </c>
      <c r="Y903" s="3" t="str">
        <f t="shared" si="181"/>
        <v>00053543</v>
      </c>
      <c r="Z903" s="3" t="str">
        <f t="shared" si="182"/>
        <v>0 A 30</v>
      </c>
      <c r="AA903" s="12">
        <f t="shared" si="183"/>
        <v>167404.53</v>
      </c>
      <c r="AB903" s="12">
        <f t="shared" si="184"/>
        <v>167404.53</v>
      </c>
      <c r="AC903" s="12" t="str">
        <f t="shared" si="185"/>
        <v/>
      </c>
      <c r="AD903" t="str">
        <f t="shared" si="186"/>
        <v>12-04-02</v>
      </c>
      <c r="AE903" t="str">
        <f t="shared" si="187"/>
        <v>Repuestos para Mantenimiento de UT</v>
      </c>
      <c r="AF903" t="s">
        <v>343</v>
      </c>
    </row>
    <row r="904" spans="1:32" x14ac:dyDescent="0.25">
      <c r="A904" t="s">
        <v>1</v>
      </c>
      <c r="B904" t="s">
        <v>2</v>
      </c>
      <c r="C904" t="s">
        <v>1959</v>
      </c>
      <c r="D904" t="s">
        <v>2013</v>
      </c>
      <c r="E904" t="s">
        <v>40</v>
      </c>
      <c r="F904" s="2">
        <v>45336</v>
      </c>
      <c r="G904" t="s">
        <v>870</v>
      </c>
      <c r="H904" t="s">
        <v>176</v>
      </c>
      <c r="I904" t="s">
        <v>404</v>
      </c>
      <c r="J904" s="5">
        <v>136652.25</v>
      </c>
      <c r="K904" s="5">
        <v>136652.25</v>
      </c>
      <c r="L904" s="5">
        <v>136652.25</v>
      </c>
      <c r="M904" s="5"/>
      <c r="N904"/>
      <c r="O904" s="38"/>
      <c r="P904" s="43"/>
      <c r="Q904" s="64"/>
      <c r="R904" s="8" t="str">
        <f t="shared" ref="R904:R952" si="190">IFERROR(VLOOKUP(Q904,CTASPresup,2,0),"")</f>
        <v/>
      </c>
      <c r="S904" s="7" t="str">
        <f t="shared" si="189"/>
        <v/>
      </c>
      <c r="T904" s="9"/>
      <c r="U904" s="3" t="str">
        <f t="shared" ref="U904:U967" si="191">IF(OR(O904="X",P904&lt;&gt;""),A904,"")</f>
        <v/>
      </c>
      <c r="V904" s="3" t="str">
        <f t="shared" ref="V904:V967" si="192">IF(OR(O904="X",P904&lt;&gt;""),B904,"")</f>
        <v/>
      </c>
      <c r="W904" s="3" t="str">
        <f t="shared" ref="W904:W967" si="193">IF(OR(O904="X",P904&lt;&gt;""),E904,"")</f>
        <v/>
      </c>
      <c r="X904" s="83" t="str">
        <f t="shared" ref="X904:X967" si="194">IF(OR(P904="X",Q904&lt;&gt;""),F904,"")</f>
        <v/>
      </c>
      <c r="Y904" s="3" t="str">
        <f t="shared" ref="Y904:Y967" si="195">IF(OR(O904="X",P904&lt;&gt;""),G904,"")</f>
        <v/>
      </c>
      <c r="Z904" s="3" t="str">
        <f t="shared" ref="Z904:Z967" si="196">IF(OR(O904="X",P904&lt;&gt;""),H904,"")</f>
        <v/>
      </c>
      <c r="AA904" s="12" t="str">
        <f t="shared" ref="AA904:AA967" si="197">IF(OR(O904="X",P904&lt;&gt;""),J904,"")</f>
        <v/>
      </c>
      <c r="AB904" s="12" t="str">
        <f t="shared" ref="AB904:AB967" si="198">IF(O904="X",K904,"")</f>
        <v/>
      </c>
      <c r="AC904" s="12" t="str">
        <f t="shared" ref="AC904:AC967" si="199">IF(P904&gt;0,P904,"")</f>
        <v/>
      </c>
      <c r="AD904" t="str">
        <f t="shared" ref="AD904:AD967" si="200">IF(OR(O904="X",P904&gt;0),Q904,"")</f>
        <v/>
      </c>
      <c r="AE904" t="str">
        <f t="shared" ref="AE904:AE967" si="201">IF(OR(O904="X",P904&lt;&gt;""),R904,"")</f>
        <v/>
      </c>
      <c r="AF904" t="s">
        <v>343</v>
      </c>
    </row>
    <row r="905" spans="1:32" x14ac:dyDescent="0.25">
      <c r="A905" t="s">
        <v>1</v>
      </c>
      <c r="B905" t="s">
        <v>2</v>
      </c>
      <c r="C905" t="s">
        <v>1959</v>
      </c>
      <c r="D905" t="s">
        <v>2013</v>
      </c>
      <c r="E905" t="s">
        <v>40</v>
      </c>
      <c r="F905" s="2">
        <v>45336</v>
      </c>
      <c r="G905" t="s">
        <v>871</v>
      </c>
      <c r="H905" t="s">
        <v>176</v>
      </c>
      <c r="I905" t="s">
        <v>205</v>
      </c>
      <c r="J905" s="5">
        <v>9038.19</v>
      </c>
      <c r="K905" s="5">
        <v>9038.19</v>
      </c>
      <c r="L905" s="5">
        <v>9038.19</v>
      </c>
      <c r="M905" s="5"/>
      <c r="N905"/>
      <c r="O905" s="38"/>
      <c r="P905" s="43"/>
      <c r="Q905" s="64"/>
      <c r="R905" s="8" t="str">
        <f t="shared" si="190"/>
        <v/>
      </c>
      <c r="S905" s="7" t="str">
        <f t="shared" si="189"/>
        <v/>
      </c>
      <c r="T905" s="9"/>
      <c r="U905" s="3" t="str">
        <f t="shared" si="191"/>
        <v/>
      </c>
      <c r="V905" s="3" t="str">
        <f t="shared" si="192"/>
        <v/>
      </c>
      <c r="W905" s="3" t="str">
        <f t="shared" si="193"/>
        <v/>
      </c>
      <c r="X905" s="83" t="str">
        <f t="shared" si="194"/>
        <v/>
      </c>
      <c r="Y905" s="3" t="str">
        <f t="shared" si="195"/>
        <v/>
      </c>
      <c r="Z905" s="3" t="str">
        <f t="shared" si="196"/>
        <v/>
      </c>
      <c r="AA905" s="12" t="str">
        <f t="shared" si="197"/>
        <v/>
      </c>
      <c r="AB905" s="12" t="str">
        <f t="shared" si="198"/>
        <v/>
      </c>
      <c r="AC905" s="12" t="str">
        <f t="shared" si="199"/>
        <v/>
      </c>
      <c r="AD905" t="str">
        <f t="shared" si="200"/>
        <v/>
      </c>
      <c r="AE905" t="str">
        <f t="shared" si="201"/>
        <v/>
      </c>
      <c r="AF905" t="s">
        <v>343</v>
      </c>
    </row>
    <row r="906" spans="1:32" x14ac:dyDescent="0.25">
      <c r="A906" t="s">
        <v>1</v>
      </c>
      <c r="B906" t="s">
        <v>2</v>
      </c>
      <c r="C906" t="s">
        <v>1959</v>
      </c>
      <c r="D906" t="s">
        <v>2013</v>
      </c>
      <c r="E906" t="s">
        <v>40</v>
      </c>
      <c r="F906" s="2">
        <v>45338</v>
      </c>
      <c r="G906" t="s">
        <v>872</v>
      </c>
      <c r="H906" t="s">
        <v>176</v>
      </c>
      <c r="I906" t="s">
        <v>207</v>
      </c>
      <c r="J906" s="5">
        <v>127269.19</v>
      </c>
      <c r="K906" s="5">
        <v>127269.19</v>
      </c>
      <c r="L906" s="5">
        <v>127269.19</v>
      </c>
      <c r="M906" s="5"/>
      <c r="N906"/>
      <c r="O906" s="38"/>
      <c r="P906" s="43"/>
      <c r="Q906" s="64"/>
      <c r="R906" s="8" t="str">
        <f t="shared" si="190"/>
        <v/>
      </c>
      <c r="S906" s="7" t="str">
        <f t="shared" si="189"/>
        <v/>
      </c>
      <c r="T906" s="9"/>
      <c r="U906" s="3" t="str">
        <f t="shared" si="191"/>
        <v/>
      </c>
      <c r="V906" s="3" t="str">
        <f t="shared" si="192"/>
        <v/>
      </c>
      <c r="W906" s="3" t="str">
        <f t="shared" si="193"/>
        <v/>
      </c>
      <c r="X906" s="83" t="str">
        <f t="shared" si="194"/>
        <v/>
      </c>
      <c r="Y906" s="3" t="str">
        <f t="shared" si="195"/>
        <v/>
      </c>
      <c r="Z906" s="3" t="str">
        <f t="shared" si="196"/>
        <v/>
      </c>
      <c r="AA906" s="12" t="str">
        <f t="shared" si="197"/>
        <v/>
      </c>
      <c r="AB906" s="12" t="str">
        <f t="shared" si="198"/>
        <v/>
      </c>
      <c r="AC906" s="12" t="str">
        <f t="shared" si="199"/>
        <v/>
      </c>
      <c r="AD906" t="str">
        <f t="shared" si="200"/>
        <v/>
      </c>
      <c r="AE906" t="str">
        <f t="shared" si="201"/>
        <v/>
      </c>
      <c r="AF906" t="s">
        <v>343</v>
      </c>
    </row>
    <row r="907" spans="1:32" x14ac:dyDescent="0.25">
      <c r="A907" t="s">
        <v>1</v>
      </c>
      <c r="B907" t="s">
        <v>2</v>
      </c>
      <c r="C907" t="s">
        <v>1959</v>
      </c>
      <c r="D907" t="s">
        <v>2013</v>
      </c>
      <c r="E907" t="s">
        <v>40</v>
      </c>
      <c r="F907" s="2">
        <v>45341</v>
      </c>
      <c r="G907" t="s">
        <v>873</v>
      </c>
      <c r="H907" t="s">
        <v>176</v>
      </c>
      <c r="I907" t="s">
        <v>207</v>
      </c>
      <c r="J907" s="5">
        <v>54852.46</v>
      </c>
      <c r="K907" s="5">
        <v>54852.46</v>
      </c>
      <c r="L907" s="5">
        <v>54852.46</v>
      </c>
      <c r="M907" s="5"/>
      <c r="N907"/>
      <c r="O907" s="38"/>
      <c r="P907" s="43"/>
      <c r="Q907" s="64"/>
      <c r="R907" s="8" t="str">
        <f t="shared" si="190"/>
        <v/>
      </c>
      <c r="S907" s="7" t="str">
        <f t="shared" si="189"/>
        <v/>
      </c>
      <c r="T907" s="9"/>
      <c r="U907" s="3" t="str">
        <f t="shared" si="191"/>
        <v/>
      </c>
      <c r="V907" s="3" t="str">
        <f t="shared" si="192"/>
        <v/>
      </c>
      <c r="W907" s="3" t="str">
        <f t="shared" si="193"/>
        <v/>
      </c>
      <c r="X907" s="83" t="str">
        <f t="shared" si="194"/>
        <v/>
      </c>
      <c r="Y907" s="3" t="str">
        <f t="shared" si="195"/>
        <v/>
      </c>
      <c r="Z907" s="3" t="str">
        <f t="shared" si="196"/>
        <v/>
      </c>
      <c r="AA907" s="12" t="str">
        <f t="shared" si="197"/>
        <v/>
      </c>
      <c r="AB907" s="12" t="str">
        <f t="shared" si="198"/>
        <v/>
      </c>
      <c r="AC907" s="12" t="str">
        <f t="shared" si="199"/>
        <v/>
      </c>
      <c r="AD907" t="str">
        <f t="shared" si="200"/>
        <v/>
      </c>
      <c r="AE907" t="str">
        <f t="shared" si="201"/>
        <v/>
      </c>
      <c r="AF907" t="s">
        <v>343</v>
      </c>
    </row>
    <row r="908" spans="1:32" x14ac:dyDescent="0.25">
      <c r="A908" t="s">
        <v>1</v>
      </c>
      <c r="B908" t="s">
        <v>2</v>
      </c>
      <c r="C908" t="s">
        <v>1959</v>
      </c>
      <c r="D908" t="s">
        <v>2013</v>
      </c>
      <c r="E908" t="s">
        <v>40</v>
      </c>
      <c r="F908" s="2">
        <v>45341</v>
      </c>
      <c r="G908" t="s">
        <v>874</v>
      </c>
      <c r="H908" t="s">
        <v>176</v>
      </c>
      <c r="I908" t="s">
        <v>207</v>
      </c>
      <c r="J908" s="5">
        <v>98329.89</v>
      </c>
      <c r="K908" s="5">
        <v>98329.89</v>
      </c>
      <c r="L908" s="5">
        <v>98329.89</v>
      </c>
      <c r="M908" s="5"/>
      <c r="N908"/>
      <c r="O908" s="38"/>
      <c r="P908" s="43"/>
      <c r="Q908" s="64"/>
      <c r="R908" s="8" t="str">
        <f t="shared" si="190"/>
        <v/>
      </c>
      <c r="S908" s="7" t="str">
        <f t="shared" si="189"/>
        <v/>
      </c>
      <c r="T908" s="9"/>
      <c r="U908" s="3" t="str">
        <f t="shared" si="191"/>
        <v/>
      </c>
      <c r="V908" s="3" t="str">
        <f t="shared" si="192"/>
        <v/>
      </c>
      <c r="W908" s="3" t="str">
        <f t="shared" si="193"/>
        <v/>
      </c>
      <c r="X908" s="83" t="str">
        <f t="shared" si="194"/>
        <v/>
      </c>
      <c r="Y908" s="3" t="str">
        <f t="shared" si="195"/>
        <v/>
      </c>
      <c r="Z908" s="3" t="str">
        <f t="shared" si="196"/>
        <v/>
      </c>
      <c r="AA908" s="12" t="str">
        <f t="shared" si="197"/>
        <v/>
      </c>
      <c r="AB908" s="12" t="str">
        <f t="shared" si="198"/>
        <v/>
      </c>
      <c r="AC908" s="12" t="str">
        <f t="shared" si="199"/>
        <v/>
      </c>
      <c r="AD908" t="str">
        <f t="shared" si="200"/>
        <v/>
      </c>
      <c r="AE908" t="str">
        <f t="shared" si="201"/>
        <v/>
      </c>
      <c r="AF908" t="s">
        <v>343</v>
      </c>
    </row>
    <row r="909" spans="1:32" x14ac:dyDescent="0.25">
      <c r="A909" t="s">
        <v>1</v>
      </c>
      <c r="B909" t="s">
        <v>2</v>
      </c>
      <c r="C909" t="s">
        <v>1959</v>
      </c>
      <c r="D909" t="s">
        <v>2013</v>
      </c>
      <c r="E909" t="s">
        <v>40</v>
      </c>
      <c r="F909" s="2">
        <v>45343</v>
      </c>
      <c r="G909" t="s">
        <v>875</v>
      </c>
      <c r="H909" t="s">
        <v>176</v>
      </c>
      <c r="I909" t="s">
        <v>404</v>
      </c>
      <c r="J909" s="5">
        <v>43761.73</v>
      </c>
      <c r="K909" s="5">
        <v>43761.73</v>
      </c>
      <c r="L909" s="5">
        <v>43761.73</v>
      </c>
      <c r="M909" s="5"/>
      <c r="N909"/>
      <c r="O909" s="38"/>
      <c r="P909" s="43"/>
      <c r="Q909" s="64"/>
      <c r="R909" s="8" t="str">
        <f t="shared" si="190"/>
        <v/>
      </c>
      <c r="S909" s="7" t="str">
        <f t="shared" si="189"/>
        <v/>
      </c>
      <c r="T909" s="9"/>
      <c r="U909" s="3" t="str">
        <f t="shared" si="191"/>
        <v/>
      </c>
      <c r="V909" s="3" t="str">
        <f t="shared" si="192"/>
        <v/>
      </c>
      <c r="W909" s="3" t="str">
        <f t="shared" si="193"/>
        <v/>
      </c>
      <c r="X909" s="83" t="str">
        <f t="shared" si="194"/>
        <v/>
      </c>
      <c r="Y909" s="3" t="str">
        <f t="shared" si="195"/>
        <v/>
      </c>
      <c r="Z909" s="3" t="str">
        <f t="shared" si="196"/>
        <v/>
      </c>
      <c r="AA909" s="12" t="str">
        <f t="shared" si="197"/>
        <v/>
      </c>
      <c r="AB909" s="12" t="str">
        <f t="shared" si="198"/>
        <v/>
      </c>
      <c r="AC909" s="12" t="str">
        <f t="shared" si="199"/>
        <v/>
      </c>
      <c r="AD909" t="str">
        <f t="shared" si="200"/>
        <v/>
      </c>
      <c r="AE909" t="str">
        <f t="shared" si="201"/>
        <v/>
      </c>
      <c r="AF909" t="s">
        <v>343</v>
      </c>
    </row>
    <row r="910" spans="1:32" x14ac:dyDescent="0.25">
      <c r="A910" t="s">
        <v>1</v>
      </c>
      <c r="B910" t="s">
        <v>2</v>
      </c>
      <c r="C910" t="s">
        <v>1959</v>
      </c>
      <c r="D910" t="s">
        <v>2013</v>
      </c>
      <c r="E910" t="s">
        <v>40</v>
      </c>
      <c r="F910" s="2">
        <v>45343</v>
      </c>
      <c r="G910" t="s">
        <v>876</v>
      </c>
      <c r="H910" t="s">
        <v>176</v>
      </c>
      <c r="I910" t="s">
        <v>404</v>
      </c>
      <c r="J910" s="5">
        <v>420781.26</v>
      </c>
      <c r="K910" s="5">
        <v>420781.26</v>
      </c>
      <c r="L910" s="5">
        <v>420781.26</v>
      </c>
      <c r="M910" s="5"/>
      <c r="N910"/>
      <c r="O910" s="38"/>
      <c r="P910" s="43"/>
      <c r="Q910" s="64"/>
      <c r="R910" s="8" t="str">
        <f t="shared" si="190"/>
        <v/>
      </c>
      <c r="S910" s="7" t="str">
        <f t="shared" si="189"/>
        <v/>
      </c>
      <c r="T910" s="9"/>
      <c r="U910" s="3" t="str">
        <f t="shared" si="191"/>
        <v/>
      </c>
      <c r="V910" s="3" t="str">
        <f t="shared" si="192"/>
        <v/>
      </c>
      <c r="W910" s="3" t="str">
        <f t="shared" si="193"/>
        <v/>
      </c>
      <c r="X910" s="83" t="str">
        <f t="shared" si="194"/>
        <v/>
      </c>
      <c r="Y910" s="3" t="str">
        <f t="shared" si="195"/>
        <v/>
      </c>
      <c r="Z910" s="3" t="str">
        <f t="shared" si="196"/>
        <v/>
      </c>
      <c r="AA910" s="12" t="str">
        <f t="shared" si="197"/>
        <v/>
      </c>
      <c r="AB910" s="12" t="str">
        <f t="shared" si="198"/>
        <v/>
      </c>
      <c r="AC910" s="12" t="str">
        <f t="shared" si="199"/>
        <v/>
      </c>
      <c r="AD910" t="str">
        <f t="shared" si="200"/>
        <v/>
      </c>
      <c r="AE910" t="str">
        <f t="shared" si="201"/>
        <v/>
      </c>
      <c r="AF910" t="s">
        <v>343</v>
      </c>
    </row>
    <row r="911" spans="1:32" x14ac:dyDescent="0.25">
      <c r="A911" t="s">
        <v>1</v>
      </c>
      <c r="B911" t="s">
        <v>2</v>
      </c>
      <c r="C911" t="s">
        <v>1959</v>
      </c>
      <c r="D911" t="s">
        <v>2013</v>
      </c>
      <c r="E911" t="s">
        <v>40</v>
      </c>
      <c r="F911" s="2">
        <v>45343</v>
      </c>
      <c r="G911" t="s">
        <v>877</v>
      </c>
      <c r="H911" t="s">
        <v>176</v>
      </c>
      <c r="I911" t="s">
        <v>404</v>
      </c>
      <c r="J911" s="5">
        <v>31622.82</v>
      </c>
      <c r="K911" s="5">
        <v>31622.82</v>
      </c>
      <c r="L911" s="5">
        <v>31622.82</v>
      </c>
      <c r="M911" s="5"/>
      <c r="N911"/>
      <c r="O911" s="38"/>
      <c r="P911" s="43"/>
      <c r="Q911" s="64"/>
      <c r="R911" s="8" t="str">
        <f t="shared" si="190"/>
        <v/>
      </c>
      <c r="S911" s="7" t="str">
        <f t="shared" si="189"/>
        <v/>
      </c>
      <c r="T911" s="9"/>
      <c r="U911" s="3" t="str">
        <f t="shared" si="191"/>
        <v/>
      </c>
      <c r="V911" s="3" t="str">
        <f t="shared" si="192"/>
        <v/>
      </c>
      <c r="W911" s="3" t="str">
        <f t="shared" si="193"/>
        <v/>
      </c>
      <c r="X911" s="83" t="str">
        <f t="shared" si="194"/>
        <v/>
      </c>
      <c r="Y911" s="3" t="str">
        <f t="shared" si="195"/>
        <v/>
      </c>
      <c r="Z911" s="3" t="str">
        <f t="shared" si="196"/>
        <v/>
      </c>
      <c r="AA911" s="12" t="str">
        <f t="shared" si="197"/>
        <v/>
      </c>
      <c r="AB911" s="12" t="str">
        <f t="shared" si="198"/>
        <v/>
      </c>
      <c r="AC911" s="12" t="str">
        <f t="shared" si="199"/>
        <v/>
      </c>
      <c r="AD911" t="str">
        <f t="shared" si="200"/>
        <v/>
      </c>
      <c r="AE911" t="str">
        <f t="shared" si="201"/>
        <v/>
      </c>
      <c r="AF911" t="s">
        <v>343</v>
      </c>
    </row>
    <row r="912" spans="1:32" x14ac:dyDescent="0.25">
      <c r="A912" t="s">
        <v>1</v>
      </c>
      <c r="B912" t="s">
        <v>2</v>
      </c>
      <c r="C912" t="s">
        <v>1959</v>
      </c>
      <c r="D912" t="s">
        <v>2013</v>
      </c>
      <c r="E912" t="s">
        <v>40</v>
      </c>
      <c r="F912" s="2">
        <v>45343</v>
      </c>
      <c r="G912" t="s">
        <v>878</v>
      </c>
      <c r="H912" t="s">
        <v>176</v>
      </c>
      <c r="I912" t="s">
        <v>404</v>
      </c>
      <c r="J912" s="5">
        <v>321161.36</v>
      </c>
      <c r="K912" s="5">
        <v>321161.36</v>
      </c>
      <c r="L912" s="5">
        <v>321161.36</v>
      </c>
      <c r="M912" s="5"/>
      <c r="N912"/>
      <c r="O912" s="38"/>
      <c r="P912" s="43"/>
      <c r="Q912" s="64"/>
      <c r="R912" s="8" t="str">
        <f t="shared" si="190"/>
        <v/>
      </c>
      <c r="S912" s="7" t="str">
        <f t="shared" si="189"/>
        <v/>
      </c>
      <c r="T912" s="9"/>
      <c r="U912" s="3" t="str">
        <f t="shared" si="191"/>
        <v/>
      </c>
      <c r="V912" s="3" t="str">
        <f t="shared" si="192"/>
        <v/>
      </c>
      <c r="W912" s="3" t="str">
        <f t="shared" si="193"/>
        <v/>
      </c>
      <c r="X912" s="83" t="str">
        <f t="shared" si="194"/>
        <v/>
      </c>
      <c r="Y912" s="3" t="str">
        <f t="shared" si="195"/>
        <v/>
      </c>
      <c r="Z912" s="3" t="str">
        <f t="shared" si="196"/>
        <v/>
      </c>
      <c r="AA912" s="12" t="str">
        <f t="shared" si="197"/>
        <v/>
      </c>
      <c r="AB912" s="12" t="str">
        <f t="shared" si="198"/>
        <v/>
      </c>
      <c r="AC912" s="12" t="str">
        <f t="shared" si="199"/>
        <v/>
      </c>
      <c r="AD912" t="str">
        <f t="shared" si="200"/>
        <v/>
      </c>
      <c r="AE912" t="str">
        <f t="shared" si="201"/>
        <v/>
      </c>
      <c r="AF912" t="s">
        <v>343</v>
      </c>
    </row>
    <row r="913" spans="1:32" x14ac:dyDescent="0.25">
      <c r="A913" t="s">
        <v>1</v>
      </c>
      <c r="B913" t="s">
        <v>2</v>
      </c>
      <c r="C913" t="s">
        <v>1959</v>
      </c>
      <c r="D913" t="s">
        <v>2013</v>
      </c>
      <c r="E913" t="s">
        <v>40</v>
      </c>
      <c r="F913" s="2">
        <v>45343</v>
      </c>
      <c r="G913" t="s">
        <v>879</v>
      </c>
      <c r="H913" t="s">
        <v>176</v>
      </c>
      <c r="I913" t="s">
        <v>207</v>
      </c>
      <c r="J913" s="5">
        <v>94678.18</v>
      </c>
      <c r="K913" s="5">
        <v>94678.18</v>
      </c>
      <c r="L913" s="5">
        <v>94678.18</v>
      </c>
      <c r="M913" s="5"/>
      <c r="N913"/>
      <c r="O913" s="38"/>
      <c r="P913" s="43"/>
      <c r="Q913" s="64"/>
      <c r="R913" s="8" t="str">
        <f t="shared" si="190"/>
        <v/>
      </c>
      <c r="S913" s="7" t="str">
        <f t="shared" si="189"/>
        <v/>
      </c>
      <c r="T913" s="9"/>
      <c r="U913" s="3" t="str">
        <f t="shared" si="191"/>
        <v/>
      </c>
      <c r="V913" s="3" t="str">
        <f t="shared" si="192"/>
        <v/>
      </c>
      <c r="W913" s="3" t="str">
        <f t="shared" si="193"/>
        <v/>
      </c>
      <c r="X913" s="83" t="str">
        <f t="shared" si="194"/>
        <v/>
      </c>
      <c r="Y913" s="3" t="str">
        <f t="shared" si="195"/>
        <v/>
      </c>
      <c r="Z913" s="3" t="str">
        <f t="shared" si="196"/>
        <v/>
      </c>
      <c r="AA913" s="12" t="str">
        <f t="shared" si="197"/>
        <v/>
      </c>
      <c r="AB913" s="12" t="str">
        <f t="shared" si="198"/>
        <v/>
      </c>
      <c r="AC913" s="12" t="str">
        <f t="shared" si="199"/>
        <v/>
      </c>
      <c r="AD913" t="str">
        <f t="shared" si="200"/>
        <v/>
      </c>
      <c r="AE913" t="str">
        <f t="shared" si="201"/>
        <v/>
      </c>
      <c r="AF913" t="s">
        <v>343</v>
      </c>
    </row>
    <row r="914" spans="1:32" x14ac:dyDescent="0.25">
      <c r="A914" t="s">
        <v>1</v>
      </c>
      <c r="B914" t="s">
        <v>2</v>
      </c>
      <c r="C914" t="s">
        <v>1959</v>
      </c>
      <c r="D914" t="s">
        <v>2013</v>
      </c>
      <c r="E914" t="s">
        <v>40</v>
      </c>
      <c r="F914" s="2">
        <v>45343</v>
      </c>
      <c r="G914" t="s">
        <v>880</v>
      </c>
      <c r="H914" t="s">
        <v>176</v>
      </c>
      <c r="I914" t="s">
        <v>207</v>
      </c>
      <c r="J914" s="5">
        <v>85834.8</v>
      </c>
      <c r="K914" s="5">
        <v>85834.8</v>
      </c>
      <c r="L914" s="5">
        <v>85834.8</v>
      </c>
      <c r="M914" s="5"/>
      <c r="N914"/>
      <c r="O914" s="38"/>
      <c r="P914" s="43"/>
      <c r="Q914" s="64"/>
      <c r="R914" s="8" t="str">
        <f t="shared" si="190"/>
        <v/>
      </c>
      <c r="S914" s="7" t="str">
        <f t="shared" si="189"/>
        <v/>
      </c>
      <c r="T914" s="9"/>
      <c r="U914" s="3" t="str">
        <f t="shared" si="191"/>
        <v/>
      </c>
      <c r="V914" s="3" t="str">
        <f t="shared" si="192"/>
        <v/>
      </c>
      <c r="W914" s="3" t="str">
        <f t="shared" si="193"/>
        <v/>
      </c>
      <c r="X914" s="83" t="str">
        <f t="shared" si="194"/>
        <v/>
      </c>
      <c r="Y914" s="3" t="str">
        <f t="shared" si="195"/>
        <v/>
      </c>
      <c r="Z914" s="3" t="str">
        <f t="shared" si="196"/>
        <v/>
      </c>
      <c r="AA914" s="12" t="str">
        <f t="shared" si="197"/>
        <v/>
      </c>
      <c r="AB914" s="12" t="str">
        <f t="shared" si="198"/>
        <v/>
      </c>
      <c r="AC914" s="12" t="str">
        <f t="shared" si="199"/>
        <v/>
      </c>
      <c r="AD914" t="str">
        <f t="shared" si="200"/>
        <v/>
      </c>
      <c r="AE914" t="str">
        <f t="shared" si="201"/>
        <v/>
      </c>
      <c r="AF914" t="s">
        <v>343</v>
      </c>
    </row>
    <row r="915" spans="1:32" x14ac:dyDescent="0.25">
      <c r="A915" t="s">
        <v>1</v>
      </c>
      <c r="B915" t="s">
        <v>2</v>
      </c>
      <c r="C915" t="s">
        <v>1959</v>
      </c>
      <c r="D915" t="s">
        <v>2013</v>
      </c>
      <c r="E915" t="s">
        <v>40</v>
      </c>
      <c r="F915" s="2">
        <v>45344</v>
      </c>
      <c r="G915" t="s">
        <v>881</v>
      </c>
      <c r="H915" t="s">
        <v>176</v>
      </c>
      <c r="I915" t="s">
        <v>207</v>
      </c>
      <c r="J915" s="5">
        <v>134659.84</v>
      </c>
      <c r="K915" s="5">
        <v>134659.84</v>
      </c>
      <c r="L915" s="5">
        <v>134659.84</v>
      </c>
      <c r="M915" s="5"/>
      <c r="N915"/>
      <c r="O915" s="38"/>
      <c r="P915" s="43"/>
      <c r="Q915" s="64"/>
      <c r="R915" s="8" t="str">
        <f t="shared" si="190"/>
        <v/>
      </c>
      <c r="S915" s="7" t="str">
        <f t="shared" si="189"/>
        <v/>
      </c>
      <c r="T915" s="9"/>
      <c r="U915" s="3" t="str">
        <f t="shared" si="191"/>
        <v/>
      </c>
      <c r="V915" s="3" t="str">
        <f t="shared" si="192"/>
        <v/>
      </c>
      <c r="W915" s="3" t="str">
        <f t="shared" si="193"/>
        <v/>
      </c>
      <c r="X915" s="83" t="str">
        <f t="shared" si="194"/>
        <v/>
      </c>
      <c r="Y915" s="3" t="str">
        <f t="shared" si="195"/>
        <v/>
      </c>
      <c r="Z915" s="3" t="str">
        <f t="shared" si="196"/>
        <v/>
      </c>
      <c r="AA915" s="12" t="str">
        <f t="shared" si="197"/>
        <v/>
      </c>
      <c r="AB915" s="12" t="str">
        <f t="shared" si="198"/>
        <v/>
      </c>
      <c r="AC915" s="12" t="str">
        <f t="shared" si="199"/>
        <v/>
      </c>
      <c r="AD915" t="str">
        <f t="shared" si="200"/>
        <v/>
      </c>
      <c r="AE915" t="str">
        <f t="shared" si="201"/>
        <v/>
      </c>
      <c r="AF915" t="s">
        <v>343</v>
      </c>
    </row>
    <row r="916" spans="1:32" x14ac:dyDescent="0.25">
      <c r="A916" t="s">
        <v>1</v>
      </c>
      <c r="B916" t="s">
        <v>2</v>
      </c>
      <c r="C916" t="s">
        <v>1959</v>
      </c>
      <c r="D916" t="s">
        <v>2013</v>
      </c>
      <c r="E916" t="s">
        <v>40</v>
      </c>
      <c r="F916" s="2">
        <v>45348</v>
      </c>
      <c r="G916" t="s">
        <v>882</v>
      </c>
      <c r="H916" t="s">
        <v>176</v>
      </c>
      <c r="I916" t="s">
        <v>204</v>
      </c>
      <c r="J916" s="5">
        <v>15075</v>
      </c>
      <c r="K916" s="5">
        <v>15075</v>
      </c>
      <c r="L916" s="5">
        <v>15075</v>
      </c>
      <c r="M916" s="5"/>
      <c r="N916"/>
      <c r="O916" s="38"/>
      <c r="P916" s="43"/>
      <c r="Q916" s="64"/>
      <c r="R916" s="8" t="str">
        <f t="shared" si="190"/>
        <v/>
      </c>
      <c r="S916" s="7" t="str">
        <f t="shared" si="189"/>
        <v/>
      </c>
      <c r="T916" s="9"/>
      <c r="U916" s="3" t="str">
        <f t="shared" si="191"/>
        <v/>
      </c>
      <c r="V916" s="3" t="str">
        <f t="shared" si="192"/>
        <v/>
      </c>
      <c r="W916" s="3" t="str">
        <f t="shared" si="193"/>
        <v/>
      </c>
      <c r="X916" s="83" t="str">
        <f t="shared" si="194"/>
        <v/>
      </c>
      <c r="Y916" s="3" t="str">
        <f t="shared" si="195"/>
        <v/>
      </c>
      <c r="Z916" s="3" t="str">
        <f t="shared" si="196"/>
        <v/>
      </c>
      <c r="AA916" s="12" t="str">
        <f t="shared" si="197"/>
        <v/>
      </c>
      <c r="AB916" s="12" t="str">
        <f t="shared" si="198"/>
        <v/>
      </c>
      <c r="AC916" s="12" t="str">
        <f t="shared" si="199"/>
        <v/>
      </c>
      <c r="AD916" t="str">
        <f t="shared" si="200"/>
        <v/>
      </c>
      <c r="AE916" t="str">
        <f t="shared" si="201"/>
        <v/>
      </c>
      <c r="AF916" t="s">
        <v>343</v>
      </c>
    </row>
    <row r="917" spans="1:32" x14ac:dyDescent="0.25">
      <c r="A917" t="s">
        <v>1</v>
      </c>
      <c r="B917" t="s">
        <v>2</v>
      </c>
      <c r="C917" t="s">
        <v>1959</v>
      </c>
      <c r="D917" t="s">
        <v>2013</v>
      </c>
      <c r="E917" t="s">
        <v>40</v>
      </c>
      <c r="F917" s="2">
        <v>45348</v>
      </c>
      <c r="G917" t="s">
        <v>883</v>
      </c>
      <c r="H917" t="s">
        <v>176</v>
      </c>
      <c r="I917" t="s">
        <v>192</v>
      </c>
      <c r="J917" s="5">
        <v>82070.990000000005</v>
      </c>
      <c r="K917" s="5">
        <v>82070.990000000005</v>
      </c>
      <c r="L917" s="5">
        <v>82070.990000000005</v>
      </c>
      <c r="M917" s="5"/>
      <c r="N917"/>
      <c r="O917" s="38"/>
      <c r="P917" s="43"/>
      <c r="Q917" s="64"/>
      <c r="R917" s="8" t="str">
        <f t="shared" si="190"/>
        <v/>
      </c>
      <c r="S917" s="7" t="str">
        <f t="shared" si="189"/>
        <v/>
      </c>
      <c r="T917" s="9"/>
      <c r="U917" s="3" t="str">
        <f t="shared" si="191"/>
        <v/>
      </c>
      <c r="V917" s="3" t="str">
        <f t="shared" si="192"/>
        <v/>
      </c>
      <c r="W917" s="3" t="str">
        <f t="shared" si="193"/>
        <v/>
      </c>
      <c r="X917" s="83" t="str">
        <f t="shared" si="194"/>
        <v/>
      </c>
      <c r="Y917" s="3" t="str">
        <f t="shared" si="195"/>
        <v/>
      </c>
      <c r="Z917" s="3" t="str">
        <f t="shared" si="196"/>
        <v/>
      </c>
      <c r="AA917" s="12" t="str">
        <f t="shared" si="197"/>
        <v/>
      </c>
      <c r="AB917" s="12" t="str">
        <f t="shared" si="198"/>
        <v/>
      </c>
      <c r="AC917" s="12" t="str">
        <f t="shared" si="199"/>
        <v/>
      </c>
      <c r="AD917" t="str">
        <f t="shared" si="200"/>
        <v/>
      </c>
      <c r="AE917" t="str">
        <f t="shared" si="201"/>
        <v/>
      </c>
      <c r="AF917" t="s">
        <v>343</v>
      </c>
    </row>
    <row r="918" spans="1:32" x14ac:dyDescent="0.25">
      <c r="A918" t="s">
        <v>1</v>
      </c>
      <c r="B918" t="s">
        <v>2</v>
      </c>
      <c r="C918" t="s">
        <v>1959</v>
      </c>
      <c r="D918" t="s">
        <v>2013</v>
      </c>
      <c r="E918" t="s">
        <v>40</v>
      </c>
      <c r="F918" s="2">
        <v>45348</v>
      </c>
      <c r="G918" t="s">
        <v>1292</v>
      </c>
      <c r="H918" t="s">
        <v>176</v>
      </c>
      <c r="I918" t="s">
        <v>207</v>
      </c>
      <c r="J918" s="5">
        <v>53889.7</v>
      </c>
      <c r="K918" s="5">
        <v>53889.7</v>
      </c>
      <c r="L918" s="5">
        <v>53889.7</v>
      </c>
      <c r="M918" s="5"/>
      <c r="N918"/>
      <c r="O918" s="38"/>
      <c r="P918" s="43"/>
      <c r="Q918" s="64"/>
      <c r="R918" s="8" t="str">
        <f t="shared" si="190"/>
        <v/>
      </c>
      <c r="S918" s="7" t="str">
        <f t="shared" si="189"/>
        <v/>
      </c>
      <c r="T918" s="9"/>
      <c r="U918" s="3" t="str">
        <f t="shared" si="191"/>
        <v/>
      </c>
      <c r="V918" s="3" t="str">
        <f t="shared" si="192"/>
        <v/>
      </c>
      <c r="W918" s="3" t="str">
        <f t="shared" si="193"/>
        <v/>
      </c>
      <c r="X918" s="83" t="str">
        <f t="shared" si="194"/>
        <v/>
      </c>
      <c r="Y918" s="3" t="str">
        <f t="shared" si="195"/>
        <v/>
      </c>
      <c r="Z918" s="3" t="str">
        <f t="shared" si="196"/>
        <v/>
      </c>
      <c r="AA918" s="12" t="str">
        <f t="shared" si="197"/>
        <v/>
      </c>
      <c r="AB918" s="12" t="str">
        <f t="shared" si="198"/>
        <v/>
      </c>
      <c r="AC918" s="12" t="str">
        <f t="shared" si="199"/>
        <v/>
      </c>
      <c r="AD918" t="str">
        <f t="shared" si="200"/>
        <v/>
      </c>
      <c r="AE918" t="str">
        <f t="shared" si="201"/>
        <v/>
      </c>
      <c r="AF918" t="s">
        <v>343</v>
      </c>
    </row>
    <row r="919" spans="1:32" x14ac:dyDescent="0.25">
      <c r="A919" t="s">
        <v>1</v>
      </c>
      <c r="B919" t="s">
        <v>2</v>
      </c>
      <c r="C919" t="s">
        <v>1959</v>
      </c>
      <c r="D919" t="s">
        <v>2013</v>
      </c>
      <c r="E919" t="s">
        <v>40</v>
      </c>
      <c r="F919" s="2">
        <v>45350</v>
      </c>
      <c r="G919" t="s">
        <v>1293</v>
      </c>
      <c r="H919" t="s">
        <v>176</v>
      </c>
      <c r="I919" t="s">
        <v>404</v>
      </c>
      <c r="J919" s="5">
        <v>589253.4</v>
      </c>
      <c r="K919" s="5">
        <v>589253.4</v>
      </c>
      <c r="L919" s="5">
        <v>589253.4</v>
      </c>
      <c r="M919" s="5"/>
      <c r="N919"/>
      <c r="O919" s="38"/>
      <c r="P919" s="43"/>
      <c r="Q919" s="64"/>
      <c r="R919" s="8" t="str">
        <f t="shared" si="190"/>
        <v/>
      </c>
      <c r="S919" s="7" t="str">
        <f t="shared" si="189"/>
        <v/>
      </c>
      <c r="T919" s="9"/>
      <c r="U919" s="3" t="str">
        <f t="shared" si="191"/>
        <v/>
      </c>
      <c r="V919" s="3" t="str">
        <f t="shared" si="192"/>
        <v/>
      </c>
      <c r="W919" s="3" t="str">
        <f t="shared" si="193"/>
        <v/>
      </c>
      <c r="X919" s="83" t="str">
        <f t="shared" si="194"/>
        <v/>
      </c>
      <c r="Y919" s="3" t="str">
        <f t="shared" si="195"/>
        <v/>
      </c>
      <c r="Z919" s="3" t="str">
        <f t="shared" si="196"/>
        <v/>
      </c>
      <c r="AA919" s="12" t="str">
        <f t="shared" si="197"/>
        <v/>
      </c>
      <c r="AB919" s="12" t="str">
        <f t="shared" si="198"/>
        <v/>
      </c>
      <c r="AC919" s="12" t="str">
        <f t="shared" si="199"/>
        <v/>
      </c>
      <c r="AD919" t="str">
        <f t="shared" si="200"/>
        <v/>
      </c>
      <c r="AE919" t="str">
        <f t="shared" si="201"/>
        <v/>
      </c>
      <c r="AF919" t="s">
        <v>343</v>
      </c>
    </row>
    <row r="920" spans="1:32" x14ac:dyDescent="0.25">
      <c r="A920" t="s">
        <v>1</v>
      </c>
      <c r="B920" t="s">
        <v>2</v>
      </c>
      <c r="C920" t="s">
        <v>1959</v>
      </c>
      <c r="D920" t="s">
        <v>2013</v>
      </c>
      <c r="E920" t="s">
        <v>40</v>
      </c>
      <c r="F920" s="2">
        <v>45350</v>
      </c>
      <c r="G920" t="s">
        <v>1294</v>
      </c>
      <c r="H920" t="s">
        <v>176</v>
      </c>
      <c r="I920" t="s">
        <v>404</v>
      </c>
      <c r="J920" s="5">
        <v>98080.38</v>
      </c>
      <c r="K920" s="5">
        <v>98080.38</v>
      </c>
      <c r="L920" s="5">
        <v>98080.38</v>
      </c>
      <c r="M920" s="5"/>
      <c r="N920"/>
      <c r="O920" s="38"/>
      <c r="P920" s="43"/>
      <c r="Q920" s="64"/>
      <c r="R920" s="8" t="str">
        <f t="shared" si="190"/>
        <v/>
      </c>
      <c r="S920" s="7" t="str">
        <f t="shared" si="189"/>
        <v/>
      </c>
      <c r="T920" s="9"/>
      <c r="U920" s="3" t="str">
        <f t="shared" si="191"/>
        <v/>
      </c>
      <c r="V920" s="3" t="str">
        <f t="shared" si="192"/>
        <v/>
      </c>
      <c r="W920" s="3" t="str">
        <f t="shared" si="193"/>
        <v/>
      </c>
      <c r="X920" s="83" t="str">
        <f t="shared" si="194"/>
        <v/>
      </c>
      <c r="Y920" s="3" t="str">
        <f t="shared" si="195"/>
        <v/>
      </c>
      <c r="Z920" s="3" t="str">
        <f t="shared" si="196"/>
        <v/>
      </c>
      <c r="AA920" s="12" t="str">
        <f t="shared" si="197"/>
        <v/>
      </c>
      <c r="AB920" s="12" t="str">
        <f t="shared" si="198"/>
        <v/>
      </c>
      <c r="AC920" s="12" t="str">
        <f t="shared" si="199"/>
        <v/>
      </c>
      <c r="AD920" t="str">
        <f t="shared" si="200"/>
        <v/>
      </c>
      <c r="AE920" t="str">
        <f t="shared" si="201"/>
        <v/>
      </c>
      <c r="AF920" t="s">
        <v>343</v>
      </c>
    </row>
    <row r="921" spans="1:32" x14ac:dyDescent="0.25">
      <c r="A921" t="s">
        <v>1</v>
      </c>
      <c r="B921" t="s">
        <v>2</v>
      </c>
      <c r="C921" t="s">
        <v>1959</v>
      </c>
      <c r="D921" t="s">
        <v>2013</v>
      </c>
      <c r="E921" t="s">
        <v>40</v>
      </c>
      <c r="F921" s="2">
        <v>45350</v>
      </c>
      <c r="G921" t="s">
        <v>1295</v>
      </c>
      <c r="H921" t="s">
        <v>176</v>
      </c>
      <c r="I921" t="s">
        <v>207</v>
      </c>
      <c r="J921" s="5">
        <v>75021.149999999994</v>
      </c>
      <c r="K921" s="5">
        <v>75021.149999999994</v>
      </c>
      <c r="L921" s="5">
        <v>75021.149999999994</v>
      </c>
      <c r="M921" s="5"/>
      <c r="N921"/>
      <c r="O921" s="38"/>
      <c r="P921" s="43"/>
      <c r="Q921" s="64"/>
      <c r="R921" s="8" t="str">
        <f t="shared" si="190"/>
        <v/>
      </c>
      <c r="S921" s="7" t="str">
        <f t="shared" si="189"/>
        <v/>
      </c>
      <c r="T921" s="9"/>
      <c r="U921" s="3" t="str">
        <f t="shared" si="191"/>
        <v/>
      </c>
      <c r="V921" s="3" t="str">
        <f t="shared" si="192"/>
        <v/>
      </c>
      <c r="W921" s="3" t="str">
        <f t="shared" si="193"/>
        <v/>
      </c>
      <c r="X921" s="83" t="str">
        <f t="shared" si="194"/>
        <v/>
      </c>
      <c r="Y921" s="3" t="str">
        <f t="shared" si="195"/>
        <v/>
      </c>
      <c r="Z921" s="3" t="str">
        <f t="shared" si="196"/>
        <v/>
      </c>
      <c r="AA921" s="12" t="str">
        <f t="shared" si="197"/>
        <v/>
      </c>
      <c r="AB921" s="12" t="str">
        <f t="shared" si="198"/>
        <v/>
      </c>
      <c r="AC921" s="12" t="str">
        <f t="shared" si="199"/>
        <v/>
      </c>
      <c r="AD921" t="str">
        <f t="shared" si="200"/>
        <v/>
      </c>
      <c r="AE921" t="str">
        <f t="shared" si="201"/>
        <v/>
      </c>
      <c r="AF921" t="s">
        <v>343</v>
      </c>
    </row>
    <row r="922" spans="1:32" x14ac:dyDescent="0.25">
      <c r="A922" t="s">
        <v>1</v>
      </c>
      <c r="B922" t="s">
        <v>2</v>
      </c>
      <c r="C922" t="s">
        <v>1959</v>
      </c>
      <c r="D922" t="s">
        <v>2013</v>
      </c>
      <c r="E922" t="s">
        <v>40</v>
      </c>
      <c r="F922" s="2">
        <v>45350</v>
      </c>
      <c r="G922" t="s">
        <v>1296</v>
      </c>
      <c r="H922" t="s">
        <v>176</v>
      </c>
      <c r="I922" t="s">
        <v>207</v>
      </c>
      <c r="J922" s="5">
        <v>43355.839999999997</v>
      </c>
      <c r="K922" s="5">
        <v>43355.839999999997</v>
      </c>
      <c r="L922" s="5">
        <v>43355.839999999997</v>
      </c>
      <c r="M922" s="5"/>
      <c r="N922"/>
      <c r="O922" s="38"/>
      <c r="P922" s="43"/>
      <c r="Q922" s="64"/>
      <c r="R922" s="8" t="str">
        <f t="shared" si="190"/>
        <v/>
      </c>
      <c r="S922" s="7" t="str">
        <f t="shared" si="189"/>
        <v/>
      </c>
      <c r="T922" s="9"/>
      <c r="U922" s="3" t="str">
        <f t="shared" si="191"/>
        <v/>
      </c>
      <c r="V922" s="3" t="str">
        <f t="shared" si="192"/>
        <v/>
      </c>
      <c r="W922" s="3" t="str">
        <f t="shared" si="193"/>
        <v/>
      </c>
      <c r="X922" s="83" t="str">
        <f t="shared" si="194"/>
        <v/>
      </c>
      <c r="Y922" s="3" t="str">
        <f t="shared" si="195"/>
        <v/>
      </c>
      <c r="Z922" s="3" t="str">
        <f t="shared" si="196"/>
        <v/>
      </c>
      <c r="AA922" s="12" t="str">
        <f t="shared" si="197"/>
        <v/>
      </c>
      <c r="AB922" s="12" t="str">
        <f t="shared" si="198"/>
        <v/>
      </c>
      <c r="AC922" s="12" t="str">
        <f t="shared" si="199"/>
        <v/>
      </c>
      <c r="AD922" t="str">
        <f t="shared" si="200"/>
        <v/>
      </c>
      <c r="AE922" t="str">
        <f t="shared" si="201"/>
        <v/>
      </c>
      <c r="AF922" t="s">
        <v>343</v>
      </c>
    </row>
    <row r="923" spans="1:32" x14ac:dyDescent="0.25">
      <c r="A923" t="s">
        <v>1</v>
      </c>
      <c r="B923" t="s">
        <v>2</v>
      </c>
      <c r="C923" t="s">
        <v>1959</v>
      </c>
      <c r="D923" t="s">
        <v>2013</v>
      </c>
      <c r="E923" t="s">
        <v>40</v>
      </c>
      <c r="F923" s="2">
        <v>45350</v>
      </c>
      <c r="G923" t="s">
        <v>1297</v>
      </c>
      <c r="H923" t="s">
        <v>176</v>
      </c>
      <c r="I923" t="s">
        <v>207</v>
      </c>
      <c r="J923" s="5">
        <v>235058.08</v>
      </c>
      <c r="K923" s="5">
        <v>235058.08</v>
      </c>
      <c r="L923" s="5">
        <v>235058.08</v>
      </c>
      <c r="M923" s="5"/>
      <c r="N923"/>
      <c r="O923" s="38"/>
      <c r="P923" s="43"/>
      <c r="Q923" s="64"/>
      <c r="R923" s="8" t="str">
        <f t="shared" si="190"/>
        <v/>
      </c>
      <c r="S923" s="7" t="str">
        <f t="shared" si="189"/>
        <v/>
      </c>
      <c r="T923" s="9"/>
      <c r="U923" s="3" t="str">
        <f t="shared" si="191"/>
        <v/>
      </c>
      <c r="V923" s="3" t="str">
        <f t="shared" si="192"/>
        <v/>
      </c>
      <c r="W923" s="3" t="str">
        <f t="shared" si="193"/>
        <v/>
      </c>
      <c r="X923" s="83" t="str">
        <f t="shared" si="194"/>
        <v/>
      </c>
      <c r="Y923" s="3" t="str">
        <f t="shared" si="195"/>
        <v/>
      </c>
      <c r="Z923" s="3" t="str">
        <f t="shared" si="196"/>
        <v/>
      </c>
      <c r="AA923" s="12" t="str">
        <f t="shared" si="197"/>
        <v/>
      </c>
      <c r="AB923" s="12" t="str">
        <f t="shared" si="198"/>
        <v/>
      </c>
      <c r="AC923" s="12" t="str">
        <f t="shared" si="199"/>
        <v/>
      </c>
      <c r="AD923" t="str">
        <f t="shared" si="200"/>
        <v/>
      </c>
      <c r="AE923" t="str">
        <f t="shared" si="201"/>
        <v/>
      </c>
      <c r="AF923" t="s">
        <v>343</v>
      </c>
    </row>
    <row r="924" spans="1:32" x14ac:dyDescent="0.25">
      <c r="A924" t="s">
        <v>1</v>
      </c>
      <c r="B924" t="s">
        <v>2</v>
      </c>
      <c r="C924" t="s">
        <v>1959</v>
      </c>
      <c r="D924" t="s">
        <v>2013</v>
      </c>
      <c r="E924" t="s">
        <v>40</v>
      </c>
      <c r="F924" s="2">
        <v>45350</v>
      </c>
      <c r="G924" t="s">
        <v>1298</v>
      </c>
      <c r="H924" t="s">
        <v>176</v>
      </c>
      <c r="I924" t="s">
        <v>201</v>
      </c>
      <c r="J924" s="5">
        <v>10816.36</v>
      </c>
      <c r="K924" s="5">
        <v>10816.36</v>
      </c>
      <c r="L924" s="5">
        <v>10816.36</v>
      </c>
      <c r="M924" s="5"/>
      <c r="N924"/>
      <c r="O924" s="38"/>
      <c r="P924" s="43"/>
      <c r="Q924" s="64"/>
      <c r="R924" s="8" t="str">
        <f t="shared" si="190"/>
        <v/>
      </c>
      <c r="S924" s="7" t="str">
        <f t="shared" si="189"/>
        <v/>
      </c>
      <c r="T924" s="9"/>
      <c r="U924" s="3" t="str">
        <f t="shared" si="191"/>
        <v/>
      </c>
      <c r="V924" s="3" t="str">
        <f t="shared" si="192"/>
        <v/>
      </c>
      <c r="W924" s="3" t="str">
        <f t="shared" si="193"/>
        <v/>
      </c>
      <c r="X924" s="83" t="str">
        <f t="shared" si="194"/>
        <v/>
      </c>
      <c r="Y924" s="3" t="str">
        <f t="shared" si="195"/>
        <v/>
      </c>
      <c r="Z924" s="3" t="str">
        <f t="shared" si="196"/>
        <v/>
      </c>
      <c r="AA924" s="12" t="str">
        <f t="shared" si="197"/>
        <v/>
      </c>
      <c r="AB924" s="12" t="str">
        <f t="shared" si="198"/>
        <v/>
      </c>
      <c r="AC924" s="12" t="str">
        <f t="shared" si="199"/>
        <v/>
      </c>
      <c r="AD924" t="str">
        <f t="shared" si="200"/>
        <v/>
      </c>
      <c r="AE924" t="str">
        <f t="shared" si="201"/>
        <v/>
      </c>
      <c r="AF924" t="s">
        <v>343</v>
      </c>
    </row>
    <row r="925" spans="1:32" x14ac:dyDescent="0.25">
      <c r="A925" t="s">
        <v>1</v>
      </c>
      <c r="B925" t="s">
        <v>2</v>
      </c>
      <c r="C925" t="s">
        <v>1959</v>
      </c>
      <c r="D925" t="s">
        <v>2013</v>
      </c>
      <c r="E925" t="s">
        <v>40</v>
      </c>
      <c r="F925" s="2">
        <v>45356</v>
      </c>
      <c r="G925" t="s">
        <v>1363</v>
      </c>
      <c r="H925" t="s">
        <v>412</v>
      </c>
      <c r="I925" t="s">
        <v>207</v>
      </c>
      <c r="J925" s="5">
        <v>108299.65</v>
      </c>
      <c r="K925" s="5">
        <v>108299.65</v>
      </c>
      <c r="L925" s="5">
        <v>108299.65</v>
      </c>
      <c r="M925" s="5"/>
      <c r="N925"/>
      <c r="O925" s="38"/>
      <c r="P925" s="43"/>
      <c r="Q925" s="64"/>
      <c r="R925" s="8" t="str">
        <f t="shared" si="190"/>
        <v/>
      </c>
      <c r="S925" s="7" t="str">
        <f t="shared" si="189"/>
        <v/>
      </c>
      <c r="T925" s="9"/>
      <c r="U925" s="3" t="str">
        <f t="shared" si="191"/>
        <v/>
      </c>
      <c r="V925" s="3" t="str">
        <f t="shared" si="192"/>
        <v/>
      </c>
      <c r="W925" s="3" t="str">
        <f t="shared" si="193"/>
        <v/>
      </c>
      <c r="X925" s="83" t="str">
        <f t="shared" si="194"/>
        <v/>
      </c>
      <c r="Y925" s="3" t="str">
        <f t="shared" si="195"/>
        <v/>
      </c>
      <c r="Z925" s="3" t="str">
        <f t="shared" si="196"/>
        <v/>
      </c>
      <c r="AA925" s="12" t="str">
        <f t="shared" si="197"/>
        <v/>
      </c>
      <c r="AB925" s="12" t="str">
        <f t="shared" si="198"/>
        <v/>
      </c>
      <c r="AC925" s="12" t="str">
        <f t="shared" si="199"/>
        <v/>
      </c>
      <c r="AD925" t="str">
        <f t="shared" si="200"/>
        <v/>
      </c>
      <c r="AE925" t="str">
        <f t="shared" si="201"/>
        <v/>
      </c>
      <c r="AF925" t="s">
        <v>343</v>
      </c>
    </row>
    <row r="926" spans="1:32" x14ac:dyDescent="0.25">
      <c r="A926" t="s">
        <v>1</v>
      </c>
      <c r="B926" t="s">
        <v>2</v>
      </c>
      <c r="C926" t="s">
        <v>1959</v>
      </c>
      <c r="D926" t="s">
        <v>2013</v>
      </c>
      <c r="E926" t="s">
        <v>40</v>
      </c>
      <c r="F926" s="2">
        <v>45356</v>
      </c>
      <c r="G926" t="s">
        <v>1364</v>
      </c>
      <c r="H926" t="s">
        <v>412</v>
      </c>
      <c r="I926" t="s">
        <v>207</v>
      </c>
      <c r="J926" s="5">
        <v>19146.27</v>
      </c>
      <c r="K926" s="5">
        <v>19146.27</v>
      </c>
      <c r="L926" s="5">
        <v>19146.27</v>
      </c>
      <c r="M926" s="5"/>
      <c r="N926"/>
      <c r="O926" s="38"/>
      <c r="P926" s="43"/>
      <c r="Q926" s="64"/>
      <c r="R926" s="8" t="str">
        <f t="shared" si="190"/>
        <v/>
      </c>
      <c r="S926" s="7" t="str">
        <f t="shared" si="189"/>
        <v/>
      </c>
      <c r="T926" s="9"/>
      <c r="U926" s="3" t="str">
        <f t="shared" si="191"/>
        <v/>
      </c>
      <c r="V926" s="3" t="str">
        <f t="shared" si="192"/>
        <v/>
      </c>
      <c r="W926" s="3" t="str">
        <f t="shared" si="193"/>
        <v/>
      </c>
      <c r="X926" s="83" t="str">
        <f t="shared" si="194"/>
        <v/>
      </c>
      <c r="Y926" s="3" t="str">
        <f t="shared" si="195"/>
        <v/>
      </c>
      <c r="Z926" s="3" t="str">
        <f t="shared" si="196"/>
        <v/>
      </c>
      <c r="AA926" s="12" t="str">
        <f t="shared" si="197"/>
        <v/>
      </c>
      <c r="AB926" s="12" t="str">
        <f t="shared" si="198"/>
        <v/>
      </c>
      <c r="AC926" s="12" t="str">
        <f t="shared" si="199"/>
        <v/>
      </c>
      <c r="AD926" t="str">
        <f t="shared" si="200"/>
        <v/>
      </c>
      <c r="AE926" t="str">
        <f t="shared" si="201"/>
        <v/>
      </c>
      <c r="AF926" t="s">
        <v>343</v>
      </c>
    </row>
    <row r="927" spans="1:32" x14ac:dyDescent="0.25">
      <c r="A927" t="s">
        <v>1</v>
      </c>
      <c r="B927" t="s">
        <v>2</v>
      </c>
      <c r="C927" t="s">
        <v>1959</v>
      </c>
      <c r="D927" t="s">
        <v>2013</v>
      </c>
      <c r="E927" t="s">
        <v>40</v>
      </c>
      <c r="F927" s="2">
        <v>45357</v>
      </c>
      <c r="G927" t="s">
        <v>1365</v>
      </c>
      <c r="H927" t="s">
        <v>412</v>
      </c>
      <c r="I927" t="s">
        <v>404</v>
      </c>
      <c r="J927" s="5">
        <v>464959.73</v>
      </c>
      <c r="K927" s="5">
        <v>464959.73</v>
      </c>
      <c r="L927" s="5">
        <v>464959.73</v>
      </c>
      <c r="M927" s="5"/>
      <c r="N927"/>
      <c r="O927" s="38"/>
      <c r="P927" s="43"/>
      <c r="Q927" s="64"/>
      <c r="R927" s="8" t="str">
        <f t="shared" si="190"/>
        <v/>
      </c>
      <c r="S927" s="7" t="str">
        <f t="shared" si="189"/>
        <v/>
      </c>
      <c r="T927" s="9"/>
      <c r="U927" s="3" t="str">
        <f t="shared" si="191"/>
        <v/>
      </c>
      <c r="V927" s="3" t="str">
        <f t="shared" si="192"/>
        <v/>
      </c>
      <c r="W927" s="3" t="str">
        <f t="shared" si="193"/>
        <v/>
      </c>
      <c r="X927" s="83" t="str">
        <f t="shared" si="194"/>
        <v/>
      </c>
      <c r="Y927" s="3" t="str">
        <f t="shared" si="195"/>
        <v/>
      </c>
      <c r="Z927" s="3" t="str">
        <f t="shared" si="196"/>
        <v/>
      </c>
      <c r="AA927" s="12" t="str">
        <f t="shared" si="197"/>
        <v/>
      </c>
      <c r="AB927" s="12" t="str">
        <f t="shared" si="198"/>
        <v/>
      </c>
      <c r="AC927" s="12" t="str">
        <f t="shared" si="199"/>
        <v/>
      </c>
      <c r="AD927" t="str">
        <f t="shared" si="200"/>
        <v/>
      </c>
      <c r="AE927" t="str">
        <f t="shared" si="201"/>
        <v/>
      </c>
      <c r="AF927" t="s">
        <v>343</v>
      </c>
    </row>
    <row r="928" spans="1:32" x14ac:dyDescent="0.25">
      <c r="A928" t="s">
        <v>1</v>
      </c>
      <c r="B928" t="s">
        <v>2</v>
      </c>
      <c r="C928" t="s">
        <v>1959</v>
      </c>
      <c r="D928" t="s">
        <v>2013</v>
      </c>
      <c r="E928" t="s">
        <v>40</v>
      </c>
      <c r="F928" s="2">
        <v>45357</v>
      </c>
      <c r="G928" t="s">
        <v>1366</v>
      </c>
      <c r="H928" t="s">
        <v>412</v>
      </c>
      <c r="I928" t="s">
        <v>404</v>
      </c>
      <c r="J928" s="5">
        <v>190930.21</v>
      </c>
      <c r="K928" s="5">
        <v>190930.21</v>
      </c>
      <c r="L928" s="5">
        <v>190930.21</v>
      </c>
      <c r="M928" s="5"/>
      <c r="N928"/>
      <c r="O928" s="38"/>
      <c r="P928" s="43"/>
      <c r="Q928" s="64"/>
      <c r="R928" s="8" t="str">
        <f t="shared" si="190"/>
        <v/>
      </c>
      <c r="S928" s="7" t="str">
        <f t="shared" si="189"/>
        <v/>
      </c>
      <c r="T928" s="9"/>
      <c r="U928" s="3" t="str">
        <f t="shared" si="191"/>
        <v/>
      </c>
      <c r="V928" s="3" t="str">
        <f t="shared" si="192"/>
        <v/>
      </c>
      <c r="W928" s="3" t="str">
        <f t="shared" si="193"/>
        <v/>
      </c>
      <c r="X928" s="83" t="str">
        <f t="shared" si="194"/>
        <v/>
      </c>
      <c r="Y928" s="3" t="str">
        <f t="shared" si="195"/>
        <v/>
      </c>
      <c r="Z928" s="3" t="str">
        <f t="shared" si="196"/>
        <v/>
      </c>
      <c r="AA928" s="12" t="str">
        <f t="shared" si="197"/>
        <v/>
      </c>
      <c r="AB928" s="12" t="str">
        <f t="shared" si="198"/>
        <v/>
      </c>
      <c r="AC928" s="12" t="str">
        <f t="shared" si="199"/>
        <v/>
      </c>
      <c r="AD928" t="str">
        <f t="shared" si="200"/>
        <v/>
      </c>
      <c r="AE928" t="str">
        <f t="shared" si="201"/>
        <v/>
      </c>
      <c r="AF928" t="s">
        <v>343</v>
      </c>
    </row>
    <row r="929" spans="1:32" x14ac:dyDescent="0.25">
      <c r="A929" t="s">
        <v>1</v>
      </c>
      <c r="B929" t="s">
        <v>2</v>
      </c>
      <c r="C929" t="s">
        <v>1959</v>
      </c>
      <c r="D929" t="s">
        <v>2013</v>
      </c>
      <c r="E929" t="s">
        <v>40</v>
      </c>
      <c r="F929" s="2">
        <v>45357</v>
      </c>
      <c r="G929" t="s">
        <v>1367</v>
      </c>
      <c r="H929" t="s">
        <v>412</v>
      </c>
      <c r="I929" t="s">
        <v>404</v>
      </c>
      <c r="J929" s="5">
        <v>144910.29</v>
      </c>
      <c r="K929" s="5">
        <v>144910.29</v>
      </c>
      <c r="L929" s="5">
        <v>144910.29</v>
      </c>
      <c r="M929" s="5"/>
      <c r="N929"/>
      <c r="O929" s="38"/>
      <c r="P929" s="43"/>
      <c r="Q929" s="64"/>
      <c r="R929" s="8" t="str">
        <f t="shared" si="190"/>
        <v/>
      </c>
      <c r="S929" s="7" t="str">
        <f t="shared" si="189"/>
        <v/>
      </c>
      <c r="T929" s="9"/>
      <c r="U929" s="3" t="str">
        <f t="shared" si="191"/>
        <v/>
      </c>
      <c r="V929" s="3" t="str">
        <f t="shared" si="192"/>
        <v/>
      </c>
      <c r="W929" s="3" t="str">
        <f t="shared" si="193"/>
        <v/>
      </c>
      <c r="X929" s="83" t="str">
        <f t="shared" si="194"/>
        <v/>
      </c>
      <c r="Y929" s="3" t="str">
        <f t="shared" si="195"/>
        <v/>
      </c>
      <c r="Z929" s="3" t="str">
        <f t="shared" si="196"/>
        <v/>
      </c>
      <c r="AA929" s="12" t="str">
        <f t="shared" si="197"/>
        <v/>
      </c>
      <c r="AB929" s="12" t="str">
        <f t="shared" si="198"/>
        <v/>
      </c>
      <c r="AC929" s="12" t="str">
        <f t="shared" si="199"/>
        <v/>
      </c>
      <c r="AD929" t="str">
        <f t="shared" si="200"/>
        <v/>
      </c>
      <c r="AE929" t="str">
        <f t="shared" si="201"/>
        <v/>
      </c>
      <c r="AF929" t="s">
        <v>343</v>
      </c>
    </row>
    <row r="930" spans="1:32" x14ac:dyDescent="0.25">
      <c r="A930" t="s">
        <v>1</v>
      </c>
      <c r="B930" t="s">
        <v>2</v>
      </c>
      <c r="C930" t="s">
        <v>1959</v>
      </c>
      <c r="D930" t="s">
        <v>2013</v>
      </c>
      <c r="E930" t="s">
        <v>40</v>
      </c>
      <c r="F930" s="2">
        <v>45357</v>
      </c>
      <c r="G930" t="s">
        <v>1368</v>
      </c>
      <c r="H930" t="s">
        <v>412</v>
      </c>
      <c r="I930" t="s">
        <v>404</v>
      </c>
      <c r="J930" s="5">
        <v>78798.960000000006</v>
      </c>
      <c r="K930" s="5">
        <v>78798.960000000006</v>
      </c>
      <c r="L930" s="5">
        <v>78798.960000000006</v>
      </c>
      <c r="M930" s="5"/>
      <c r="N930"/>
      <c r="O930" s="38"/>
      <c r="P930" s="43"/>
      <c r="Q930" s="64"/>
      <c r="R930" s="8" t="str">
        <f t="shared" si="190"/>
        <v/>
      </c>
      <c r="S930" s="7" t="str">
        <f t="shared" si="189"/>
        <v/>
      </c>
      <c r="T930" s="9"/>
      <c r="U930" s="3" t="str">
        <f t="shared" si="191"/>
        <v/>
      </c>
      <c r="V930" s="3" t="str">
        <f t="shared" si="192"/>
        <v/>
      </c>
      <c r="W930" s="3" t="str">
        <f t="shared" si="193"/>
        <v/>
      </c>
      <c r="X930" s="83" t="str">
        <f t="shared" si="194"/>
        <v/>
      </c>
      <c r="Y930" s="3" t="str">
        <f t="shared" si="195"/>
        <v/>
      </c>
      <c r="Z930" s="3" t="str">
        <f t="shared" si="196"/>
        <v/>
      </c>
      <c r="AA930" s="12" t="str">
        <f t="shared" si="197"/>
        <v/>
      </c>
      <c r="AB930" s="12" t="str">
        <f t="shared" si="198"/>
        <v/>
      </c>
      <c r="AC930" s="12" t="str">
        <f t="shared" si="199"/>
        <v/>
      </c>
      <c r="AD930" t="str">
        <f t="shared" si="200"/>
        <v/>
      </c>
      <c r="AE930" t="str">
        <f t="shared" si="201"/>
        <v/>
      </c>
      <c r="AF930" t="s">
        <v>343</v>
      </c>
    </row>
    <row r="931" spans="1:32" x14ac:dyDescent="0.25">
      <c r="A931" t="s">
        <v>1</v>
      </c>
      <c r="B931" t="s">
        <v>2</v>
      </c>
      <c r="C931" t="s">
        <v>1959</v>
      </c>
      <c r="D931" t="s">
        <v>2013</v>
      </c>
      <c r="E931" t="s">
        <v>40</v>
      </c>
      <c r="F931" s="2">
        <v>45357</v>
      </c>
      <c r="G931" t="s">
        <v>1369</v>
      </c>
      <c r="H931" t="s">
        <v>412</v>
      </c>
      <c r="I931" t="s">
        <v>207</v>
      </c>
      <c r="J931" s="5">
        <v>47380.9</v>
      </c>
      <c r="K931" s="5">
        <v>47380.9</v>
      </c>
      <c r="L931" s="5">
        <v>47380.9</v>
      </c>
      <c r="M931" s="5"/>
      <c r="N931"/>
      <c r="O931" s="38"/>
      <c r="P931" s="43"/>
      <c r="Q931" s="64"/>
      <c r="R931" s="8" t="str">
        <f t="shared" si="190"/>
        <v/>
      </c>
      <c r="S931" s="7" t="str">
        <f t="shared" si="189"/>
        <v/>
      </c>
      <c r="T931" s="9"/>
      <c r="U931" s="3" t="str">
        <f t="shared" si="191"/>
        <v/>
      </c>
      <c r="V931" s="3" t="str">
        <f t="shared" si="192"/>
        <v/>
      </c>
      <c r="W931" s="3" t="str">
        <f t="shared" si="193"/>
        <v/>
      </c>
      <c r="X931" s="83" t="str">
        <f t="shared" si="194"/>
        <v/>
      </c>
      <c r="Y931" s="3" t="str">
        <f t="shared" si="195"/>
        <v/>
      </c>
      <c r="Z931" s="3" t="str">
        <f t="shared" si="196"/>
        <v/>
      </c>
      <c r="AA931" s="12" t="str">
        <f t="shared" si="197"/>
        <v/>
      </c>
      <c r="AB931" s="12" t="str">
        <f t="shared" si="198"/>
        <v/>
      </c>
      <c r="AC931" s="12" t="str">
        <f t="shared" si="199"/>
        <v/>
      </c>
      <c r="AD931" t="str">
        <f t="shared" si="200"/>
        <v/>
      </c>
      <c r="AE931" t="str">
        <f t="shared" si="201"/>
        <v/>
      </c>
      <c r="AF931" t="s">
        <v>343</v>
      </c>
    </row>
    <row r="932" spans="1:32" x14ac:dyDescent="0.25">
      <c r="A932" t="s">
        <v>1</v>
      </c>
      <c r="B932" t="s">
        <v>2</v>
      </c>
      <c r="C932" t="s">
        <v>1959</v>
      </c>
      <c r="D932" t="s">
        <v>2013</v>
      </c>
      <c r="E932" t="s">
        <v>40</v>
      </c>
      <c r="F932" s="2">
        <v>45358</v>
      </c>
      <c r="G932" t="s">
        <v>1370</v>
      </c>
      <c r="H932" t="s">
        <v>412</v>
      </c>
      <c r="I932" t="s">
        <v>207</v>
      </c>
      <c r="J932" s="5">
        <v>95969.09</v>
      </c>
      <c r="K932" s="5">
        <v>95969.09</v>
      </c>
      <c r="L932" s="5">
        <v>95969.09</v>
      </c>
      <c r="M932" s="5"/>
      <c r="N932"/>
      <c r="O932" s="38"/>
      <c r="P932" s="43"/>
      <c r="Q932" s="64"/>
      <c r="R932" s="8" t="str">
        <f t="shared" si="190"/>
        <v/>
      </c>
      <c r="S932" s="7" t="str">
        <f t="shared" si="189"/>
        <v/>
      </c>
      <c r="T932" s="9"/>
      <c r="U932" s="3" t="str">
        <f t="shared" si="191"/>
        <v/>
      </c>
      <c r="V932" s="3" t="str">
        <f t="shared" si="192"/>
        <v/>
      </c>
      <c r="W932" s="3" t="str">
        <f t="shared" si="193"/>
        <v/>
      </c>
      <c r="X932" s="83" t="str">
        <f t="shared" si="194"/>
        <v/>
      </c>
      <c r="Y932" s="3" t="str">
        <f t="shared" si="195"/>
        <v/>
      </c>
      <c r="Z932" s="3" t="str">
        <f t="shared" si="196"/>
        <v/>
      </c>
      <c r="AA932" s="12" t="str">
        <f t="shared" si="197"/>
        <v/>
      </c>
      <c r="AB932" s="12" t="str">
        <f t="shared" si="198"/>
        <v/>
      </c>
      <c r="AC932" s="12" t="str">
        <f t="shared" si="199"/>
        <v/>
      </c>
      <c r="AD932" t="str">
        <f t="shared" si="200"/>
        <v/>
      </c>
      <c r="AE932" t="str">
        <f t="shared" si="201"/>
        <v/>
      </c>
      <c r="AF932" t="s">
        <v>343</v>
      </c>
    </row>
    <row r="933" spans="1:32" x14ac:dyDescent="0.25">
      <c r="A933" t="s">
        <v>1</v>
      </c>
      <c r="B933" t="s">
        <v>2</v>
      </c>
      <c r="C933" t="s">
        <v>1959</v>
      </c>
      <c r="D933" t="s">
        <v>2013</v>
      </c>
      <c r="E933" t="s">
        <v>40</v>
      </c>
      <c r="F933" s="2">
        <v>45358</v>
      </c>
      <c r="G933" t="s">
        <v>1371</v>
      </c>
      <c r="H933" t="s">
        <v>412</v>
      </c>
      <c r="I933" t="s">
        <v>192</v>
      </c>
      <c r="J933" s="5">
        <v>147802.19</v>
      </c>
      <c r="K933" s="5">
        <v>147802.19</v>
      </c>
      <c r="L933" s="5">
        <v>147802.19</v>
      </c>
      <c r="M933" s="5"/>
      <c r="N933"/>
      <c r="O933" s="38"/>
      <c r="P933" s="43"/>
      <c r="Q933" s="64"/>
      <c r="R933" s="8" t="str">
        <f t="shared" si="190"/>
        <v/>
      </c>
      <c r="S933" s="7" t="str">
        <f t="shared" si="189"/>
        <v/>
      </c>
      <c r="T933" s="9"/>
      <c r="U933" s="3" t="str">
        <f t="shared" si="191"/>
        <v/>
      </c>
      <c r="V933" s="3" t="str">
        <f t="shared" si="192"/>
        <v/>
      </c>
      <c r="W933" s="3" t="str">
        <f t="shared" si="193"/>
        <v/>
      </c>
      <c r="X933" s="83" t="str">
        <f t="shared" si="194"/>
        <v/>
      </c>
      <c r="Y933" s="3" t="str">
        <f t="shared" si="195"/>
        <v/>
      </c>
      <c r="Z933" s="3" t="str">
        <f t="shared" si="196"/>
        <v/>
      </c>
      <c r="AA933" s="12" t="str">
        <f t="shared" si="197"/>
        <v/>
      </c>
      <c r="AB933" s="12" t="str">
        <f t="shared" si="198"/>
        <v/>
      </c>
      <c r="AC933" s="12" t="str">
        <f t="shared" si="199"/>
        <v/>
      </c>
      <c r="AD933" t="str">
        <f t="shared" si="200"/>
        <v/>
      </c>
      <c r="AE933" t="str">
        <f t="shared" si="201"/>
        <v/>
      </c>
      <c r="AF933" t="s">
        <v>343</v>
      </c>
    </row>
    <row r="934" spans="1:32" x14ac:dyDescent="0.25">
      <c r="A934" t="s">
        <v>1</v>
      </c>
      <c r="B934" t="s">
        <v>2</v>
      </c>
      <c r="C934" t="s">
        <v>1959</v>
      </c>
      <c r="D934" t="s">
        <v>2013</v>
      </c>
      <c r="E934" t="s">
        <v>40</v>
      </c>
      <c r="F934" s="2">
        <v>45364</v>
      </c>
      <c r="G934" t="s">
        <v>1441</v>
      </c>
      <c r="H934" t="s">
        <v>412</v>
      </c>
      <c r="I934" t="s">
        <v>404</v>
      </c>
      <c r="J934" s="5">
        <v>334035.23</v>
      </c>
      <c r="K934" s="5">
        <v>334035.23</v>
      </c>
      <c r="L934" s="5">
        <v>334035.23</v>
      </c>
      <c r="M934" s="5"/>
      <c r="N934"/>
      <c r="O934" s="38"/>
      <c r="P934" s="43"/>
      <c r="Q934" s="64"/>
      <c r="R934" s="8" t="str">
        <f t="shared" si="190"/>
        <v/>
      </c>
      <c r="S934" s="7" t="str">
        <f t="shared" si="189"/>
        <v/>
      </c>
      <c r="T934" s="9"/>
      <c r="U934" s="3" t="str">
        <f t="shared" si="191"/>
        <v/>
      </c>
      <c r="V934" s="3" t="str">
        <f t="shared" si="192"/>
        <v/>
      </c>
      <c r="W934" s="3" t="str">
        <f t="shared" si="193"/>
        <v/>
      </c>
      <c r="X934" s="83" t="str">
        <f t="shared" si="194"/>
        <v/>
      </c>
      <c r="Y934" s="3" t="str">
        <f t="shared" si="195"/>
        <v/>
      </c>
      <c r="Z934" s="3" t="str">
        <f t="shared" si="196"/>
        <v/>
      </c>
      <c r="AA934" s="12" t="str">
        <f t="shared" si="197"/>
        <v/>
      </c>
      <c r="AB934" s="12" t="str">
        <f t="shared" si="198"/>
        <v/>
      </c>
      <c r="AC934" s="12" t="str">
        <f t="shared" si="199"/>
        <v/>
      </c>
      <c r="AD934" t="str">
        <f t="shared" si="200"/>
        <v/>
      </c>
      <c r="AE934" t="str">
        <f t="shared" si="201"/>
        <v/>
      </c>
      <c r="AF934" t="s">
        <v>343</v>
      </c>
    </row>
    <row r="935" spans="1:32" x14ac:dyDescent="0.25">
      <c r="A935" t="s">
        <v>1</v>
      </c>
      <c r="B935" t="s">
        <v>2</v>
      </c>
      <c r="C935" t="s">
        <v>1959</v>
      </c>
      <c r="D935" t="s">
        <v>2013</v>
      </c>
      <c r="E935" t="s">
        <v>40</v>
      </c>
      <c r="F935" s="2">
        <v>45364</v>
      </c>
      <c r="G935" t="s">
        <v>1442</v>
      </c>
      <c r="H935" t="s">
        <v>412</v>
      </c>
      <c r="I935" t="s">
        <v>404</v>
      </c>
      <c r="J935" s="5">
        <v>240740.62</v>
      </c>
      <c r="K935" s="5">
        <v>240740.62</v>
      </c>
      <c r="L935" s="5">
        <v>240740.62</v>
      </c>
      <c r="M935" s="5"/>
      <c r="N935"/>
      <c r="O935" s="38"/>
      <c r="P935" s="43"/>
      <c r="Q935" s="64"/>
      <c r="R935" s="8" t="str">
        <f t="shared" si="190"/>
        <v/>
      </c>
      <c r="S935" s="7" t="str">
        <f t="shared" si="189"/>
        <v/>
      </c>
      <c r="T935" s="9"/>
      <c r="U935" s="3" t="str">
        <f t="shared" si="191"/>
        <v/>
      </c>
      <c r="V935" s="3" t="str">
        <f t="shared" si="192"/>
        <v/>
      </c>
      <c r="W935" s="3" t="str">
        <f t="shared" si="193"/>
        <v/>
      </c>
      <c r="X935" s="83" t="str">
        <f t="shared" si="194"/>
        <v/>
      </c>
      <c r="Y935" s="3" t="str">
        <f t="shared" si="195"/>
        <v/>
      </c>
      <c r="Z935" s="3" t="str">
        <f t="shared" si="196"/>
        <v/>
      </c>
      <c r="AA935" s="12" t="str">
        <f t="shared" si="197"/>
        <v/>
      </c>
      <c r="AB935" s="12" t="str">
        <f t="shared" si="198"/>
        <v/>
      </c>
      <c r="AC935" s="12" t="str">
        <f t="shared" si="199"/>
        <v/>
      </c>
      <c r="AD935" t="str">
        <f t="shared" si="200"/>
        <v/>
      </c>
      <c r="AE935" t="str">
        <f t="shared" si="201"/>
        <v/>
      </c>
      <c r="AF935" t="s">
        <v>343</v>
      </c>
    </row>
    <row r="936" spans="1:32" x14ac:dyDescent="0.25">
      <c r="A936" t="s">
        <v>1</v>
      </c>
      <c r="B936" t="s">
        <v>2</v>
      </c>
      <c r="C936" t="s">
        <v>1959</v>
      </c>
      <c r="D936" t="s">
        <v>2013</v>
      </c>
      <c r="E936" t="s">
        <v>40</v>
      </c>
      <c r="F936" s="2">
        <v>45364</v>
      </c>
      <c r="G936" t="s">
        <v>1443</v>
      </c>
      <c r="H936" t="s">
        <v>412</v>
      </c>
      <c r="I936" t="s">
        <v>404</v>
      </c>
      <c r="J936" s="5">
        <v>18736.3</v>
      </c>
      <c r="K936" s="5">
        <v>18736.3</v>
      </c>
      <c r="L936" s="5">
        <v>18736.3</v>
      </c>
      <c r="M936" s="5"/>
      <c r="N936"/>
      <c r="O936" s="38"/>
      <c r="P936" s="43"/>
      <c r="Q936" s="64"/>
      <c r="R936" s="8" t="str">
        <f t="shared" si="190"/>
        <v/>
      </c>
      <c r="S936" s="7" t="str">
        <f t="shared" si="189"/>
        <v/>
      </c>
      <c r="T936" s="9"/>
      <c r="U936" s="3" t="str">
        <f t="shared" si="191"/>
        <v/>
      </c>
      <c r="V936" s="3" t="str">
        <f t="shared" si="192"/>
        <v/>
      </c>
      <c r="W936" s="3" t="str">
        <f t="shared" si="193"/>
        <v/>
      </c>
      <c r="X936" s="83" t="str">
        <f t="shared" si="194"/>
        <v/>
      </c>
      <c r="Y936" s="3" t="str">
        <f t="shared" si="195"/>
        <v/>
      </c>
      <c r="Z936" s="3" t="str">
        <f t="shared" si="196"/>
        <v/>
      </c>
      <c r="AA936" s="12" t="str">
        <f t="shared" si="197"/>
        <v/>
      </c>
      <c r="AB936" s="12" t="str">
        <f t="shared" si="198"/>
        <v/>
      </c>
      <c r="AC936" s="12" t="str">
        <f t="shared" si="199"/>
        <v/>
      </c>
      <c r="AD936" t="str">
        <f t="shared" si="200"/>
        <v/>
      </c>
      <c r="AE936" t="str">
        <f t="shared" si="201"/>
        <v/>
      </c>
      <c r="AF936" t="s">
        <v>343</v>
      </c>
    </row>
    <row r="937" spans="1:32" x14ac:dyDescent="0.25">
      <c r="A937" t="s">
        <v>1</v>
      </c>
      <c r="B937" t="s">
        <v>2</v>
      </c>
      <c r="C937" t="s">
        <v>1959</v>
      </c>
      <c r="D937" t="s">
        <v>2013</v>
      </c>
      <c r="E937" t="s">
        <v>40</v>
      </c>
      <c r="F937" s="2">
        <v>45364</v>
      </c>
      <c r="G937" t="s">
        <v>1444</v>
      </c>
      <c r="H937" t="s">
        <v>412</v>
      </c>
      <c r="I937" t="s">
        <v>404</v>
      </c>
      <c r="J937" s="5">
        <v>12158.8</v>
      </c>
      <c r="K937" s="5">
        <v>12158.8</v>
      </c>
      <c r="L937" s="5">
        <v>12158.8</v>
      </c>
      <c r="M937" s="5"/>
      <c r="N937"/>
      <c r="O937" s="38"/>
      <c r="P937" s="43"/>
      <c r="Q937" s="64"/>
      <c r="R937" s="8" t="str">
        <f t="shared" si="190"/>
        <v/>
      </c>
      <c r="S937" s="7" t="str">
        <f t="shared" ref="S937:S951" si="202">IF(AND(O939&lt;&gt;"",P939&lt;&gt;""),1,"")</f>
        <v/>
      </c>
      <c r="T937" s="9"/>
      <c r="U937" s="3" t="str">
        <f t="shared" si="191"/>
        <v/>
      </c>
      <c r="V937" s="3" t="str">
        <f t="shared" si="192"/>
        <v/>
      </c>
      <c r="W937" s="3" t="str">
        <f t="shared" si="193"/>
        <v/>
      </c>
      <c r="X937" s="83" t="str">
        <f t="shared" si="194"/>
        <v/>
      </c>
      <c r="Y937" s="3" t="str">
        <f t="shared" si="195"/>
        <v/>
      </c>
      <c r="Z937" s="3" t="str">
        <f t="shared" si="196"/>
        <v/>
      </c>
      <c r="AA937" s="12" t="str">
        <f t="shared" si="197"/>
        <v/>
      </c>
      <c r="AB937" s="12" t="str">
        <f t="shared" si="198"/>
        <v/>
      </c>
      <c r="AC937" s="12" t="str">
        <f t="shared" si="199"/>
        <v/>
      </c>
      <c r="AD937" t="str">
        <f t="shared" si="200"/>
        <v/>
      </c>
      <c r="AE937" t="str">
        <f t="shared" si="201"/>
        <v/>
      </c>
      <c r="AF937" t="s">
        <v>343</v>
      </c>
    </row>
    <row r="938" spans="1:32" x14ac:dyDescent="0.25">
      <c r="A938" t="s">
        <v>1</v>
      </c>
      <c r="B938" t="s">
        <v>2</v>
      </c>
      <c r="C938" t="s">
        <v>1959</v>
      </c>
      <c r="D938" t="s">
        <v>2013</v>
      </c>
      <c r="E938" t="s">
        <v>40</v>
      </c>
      <c r="F938" s="2">
        <v>45364</v>
      </c>
      <c r="G938" t="s">
        <v>1445</v>
      </c>
      <c r="H938" t="s">
        <v>412</v>
      </c>
      <c r="I938" t="s">
        <v>207</v>
      </c>
      <c r="J938" s="5">
        <v>36152.76</v>
      </c>
      <c r="K938" s="5">
        <v>36152.76</v>
      </c>
      <c r="L938" s="5">
        <v>36152.76</v>
      </c>
      <c r="M938" s="5"/>
      <c r="N938"/>
      <c r="O938" s="38"/>
      <c r="P938" s="43"/>
      <c r="Q938" s="64"/>
      <c r="R938" s="8" t="str">
        <f t="shared" si="190"/>
        <v/>
      </c>
      <c r="S938" s="7" t="str">
        <f t="shared" si="202"/>
        <v/>
      </c>
      <c r="T938" s="9"/>
      <c r="U938" s="3" t="str">
        <f t="shared" si="191"/>
        <v/>
      </c>
      <c r="V938" s="3" t="str">
        <f t="shared" si="192"/>
        <v/>
      </c>
      <c r="W938" s="3" t="str">
        <f t="shared" si="193"/>
        <v/>
      </c>
      <c r="X938" s="83" t="str">
        <f t="shared" si="194"/>
        <v/>
      </c>
      <c r="Y938" s="3" t="str">
        <f t="shared" si="195"/>
        <v/>
      </c>
      <c r="Z938" s="3" t="str">
        <f t="shared" si="196"/>
        <v/>
      </c>
      <c r="AA938" s="12" t="str">
        <f t="shared" si="197"/>
        <v/>
      </c>
      <c r="AB938" s="12" t="str">
        <f t="shared" si="198"/>
        <v/>
      </c>
      <c r="AC938" s="12" t="str">
        <f t="shared" si="199"/>
        <v/>
      </c>
      <c r="AD938" t="str">
        <f t="shared" si="200"/>
        <v/>
      </c>
      <c r="AE938" t="str">
        <f t="shared" si="201"/>
        <v/>
      </c>
      <c r="AF938" t="s">
        <v>343</v>
      </c>
    </row>
    <row r="939" spans="1:32" x14ac:dyDescent="0.25">
      <c r="A939" t="s">
        <v>1</v>
      </c>
      <c r="B939" t="s">
        <v>2</v>
      </c>
      <c r="C939" t="s">
        <v>1959</v>
      </c>
      <c r="D939" t="s">
        <v>2013</v>
      </c>
      <c r="E939" t="s">
        <v>40</v>
      </c>
      <c r="F939" s="2">
        <v>45367</v>
      </c>
      <c r="G939" t="s">
        <v>1446</v>
      </c>
      <c r="H939" t="s">
        <v>412</v>
      </c>
      <c r="I939" t="s">
        <v>1447</v>
      </c>
      <c r="J939" s="5">
        <v>147582.51999999999</v>
      </c>
      <c r="K939" s="5">
        <v>147582.51999999999</v>
      </c>
      <c r="L939" s="5">
        <v>147582.51999999999</v>
      </c>
      <c r="M939" s="5"/>
      <c r="N939"/>
      <c r="O939" s="38"/>
      <c r="P939" s="43"/>
      <c r="Q939" s="64"/>
      <c r="R939" s="8" t="str">
        <f t="shared" si="190"/>
        <v/>
      </c>
      <c r="S939" s="7" t="str">
        <f t="shared" si="202"/>
        <v/>
      </c>
      <c r="T939" s="9"/>
      <c r="U939" s="3" t="str">
        <f t="shared" si="191"/>
        <v/>
      </c>
      <c r="V939" s="3" t="str">
        <f t="shared" si="192"/>
        <v/>
      </c>
      <c r="W939" s="3" t="str">
        <f t="shared" si="193"/>
        <v/>
      </c>
      <c r="X939" s="83" t="str">
        <f t="shared" si="194"/>
        <v/>
      </c>
      <c r="Y939" s="3" t="str">
        <f t="shared" si="195"/>
        <v/>
      </c>
      <c r="Z939" s="3" t="str">
        <f t="shared" si="196"/>
        <v/>
      </c>
      <c r="AA939" s="12" t="str">
        <f t="shared" si="197"/>
        <v/>
      </c>
      <c r="AB939" s="12" t="str">
        <f t="shared" si="198"/>
        <v/>
      </c>
      <c r="AC939" s="12" t="str">
        <f t="shared" si="199"/>
        <v/>
      </c>
      <c r="AD939" t="str">
        <f t="shared" si="200"/>
        <v/>
      </c>
      <c r="AE939" t="str">
        <f t="shared" si="201"/>
        <v/>
      </c>
      <c r="AF939" t="s">
        <v>343</v>
      </c>
    </row>
    <row r="940" spans="1:32" x14ac:dyDescent="0.25">
      <c r="A940" t="s">
        <v>1</v>
      </c>
      <c r="B940" t="s">
        <v>2</v>
      </c>
      <c r="C940" t="s">
        <v>1959</v>
      </c>
      <c r="D940" t="s">
        <v>2013</v>
      </c>
      <c r="E940" t="s">
        <v>40</v>
      </c>
      <c r="F940" s="2">
        <v>45369</v>
      </c>
      <c r="G940" t="s">
        <v>1744</v>
      </c>
      <c r="H940" t="s">
        <v>412</v>
      </c>
      <c r="I940" t="s">
        <v>1429</v>
      </c>
      <c r="J940" s="5">
        <v>31468.69</v>
      </c>
      <c r="K940" s="5">
        <v>31468.69</v>
      </c>
      <c r="L940" s="5">
        <v>31468.69</v>
      </c>
      <c r="M940" s="5"/>
      <c r="N940"/>
      <c r="O940" s="38"/>
      <c r="P940" s="43"/>
      <c r="Q940" s="64"/>
      <c r="R940" s="8" t="str">
        <f t="shared" si="190"/>
        <v/>
      </c>
      <c r="S940" s="7" t="str">
        <f t="shared" si="202"/>
        <v/>
      </c>
      <c r="T940" s="9"/>
      <c r="U940" s="3" t="str">
        <f t="shared" si="191"/>
        <v/>
      </c>
      <c r="V940" s="3" t="str">
        <f t="shared" si="192"/>
        <v/>
      </c>
      <c r="W940" s="3" t="str">
        <f t="shared" si="193"/>
        <v/>
      </c>
      <c r="X940" s="83" t="str">
        <f t="shared" si="194"/>
        <v/>
      </c>
      <c r="Y940" s="3" t="str">
        <f t="shared" si="195"/>
        <v/>
      </c>
      <c r="Z940" s="3" t="str">
        <f t="shared" si="196"/>
        <v/>
      </c>
      <c r="AA940" s="12" t="str">
        <f t="shared" si="197"/>
        <v/>
      </c>
      <c r="AB940" s="12" t="str">
        <f t="shared" si="198"/>
        <v/>
      </c>
      <c r="AC940" s="12" t="str">
        <f t="shared" si="199"/>
        <v/>
      </c>
      <c r="AD940" t="str">
        <f t="shared" si="200"/>
        <v/>
      </c>
      <c r="AE940" t="str">
        <f t="shared" si="201"/>
        <v/>
      </c>
      <c r="AF940" t="s">
        <v>343</v>
      </c>
    </row>
    <row r="941" spans="1:32" x14ac:dyDescent="0.25">
      <c r="A941" t="s">
        <v>1</v>
      </c>
      <c r="B941" t="s">
        <v>2</v>
      </c>
      <c r="C941" t="s">
        <v>1959</v>
      </c>
      <c r="D941" t="s">
        <v>2013</v>
      </c>
      <c r="E941" t="s">
        <v>40</v>
      </c>
      <c r="F941" s="2">
        <v>45370</v>
      </c>
      <c r="G941" t="s">
        <v>1745</v>
      </c>
      <c r="H941" t="s">
        <v>412</v>
      </c>
      <c r="I941" t="s">
        <v>1429</v>
      </c>
      <c r="J941" s="5">
        <v>31469.599999999999</v>
      </c>
      <c r="K941" s="5">
        <v>31469.599999999999</v>
      </c>
      <c r="L941" s="5">
        <v>31469.599999999999</v>
      </c>
      <c r="M941" s="5"/>
      <c r="N941"/>
      <c r="O941" s="38"/>
      <c r="P941" s="43"/>
      <c r="Q941" s="64"/>
      <c r="R941" s="8" t="str">
        <f t="shared" si="190"/>
        <v/>
      </c>
      <c r="S941" s="7" t="str">
        <f t="shared" si="202"/>
        <v/>
      </c>
      <c r="T941" s="9"/>
      <c r="U941" s="3" t="str">
        <f t="shared" si="191"/>
        <v/>
      </c>
      <c r="V941" s="3" t="str">
        <f t="shared" si="192"/>
        <v/>
      </c>
      <c r="W941" s="3" t="str">
        <f t="shared" si="193"/>
        <v/>
      </c>
      <c r="X941" s="83" t="str">
        <f t="shared" si="194"/>
        <v/>
      </c>
      <c r="Y941" s="3" t="str">
        <f t="shared" si="195"/>
        <v/>
      </c>
      <c r="Z941" s="3" t="str">
        <f t="shared" si="196"/>
        <v/>
      </c>
      <c r="AA941" s="12" t="str">
        <f t="shared" si="197"/>
        <v/>
      </c>
      <c r="AB941" s="12" t="str">
        <f t="shared" si="198"/>
        <v/>
      </c>
      <c r="AC941" s="12" t="str">
        <f t="shared" si="199"/>
        <v/>
      </c>
      <c r="AD941" t="str">
        <f t="shared" si="200"/>
        <v/>
      </c>
      <c r="AE941" t="str">
        <f t="shared" si="201"/>
        <v/>
      </c>
      <c r="AF941" t="s">
        <v>343</v>
      </c>
    </row>
    <row r="942" spans="1:32" x14ac:dyDescent="0.25">
      <c r="A942" t="s">
        <v>1</v>
      </c>
      <c r="B942" t="s">
        <v>2</v>
      </c>
      <c r="C942" t="s">
        <v>1959</v>
      </c>
      <c r="D942" t="s">
        <v>2013</v>
      </c>
      <c r="E942" t="s">
        <v>40</v>
      </c>
      <c r="F942" s="2">
        <v>45371</v>
      </c>
      <c r="G942" t="s">
        <v>1746</v>
      </c>
      <c r="H942" t="s">
        <v>412</v>
      </c>
      <c r="I942" t="s">
        <v>404</v>
      </c>
      <c r="J942" s="5">
        <v>284675.02</v>
      </c>
      <c r="K942" s="5">
        <v>284675.02</v>
      </c>
      <c r="L942" s="5">
        <v>284675.02</v>
      </c>
      <c r="M942" s="5"/>
      <c r="N942"/>
      <c r="O942" s="38"/>
      <c r="P942" s="43"/>
      <c r="Q942" s="64"/>
      <c r="R942" s="8" t="str">
        <f t="shared" si="190"/>
        <v/>
      </c>
      <c r="S942" s="7" t="str">
        <f t="shared" si="202"/>
        <v/>
      </c>
      <c r="T942" s="9"/>
      <c r="U942" s="3" t="str">
        <f t="shared" si="191"/>
        <v/>
      </c>
      <c r="V942" s="3" t="str">
        <f t="shared" si="192"/>
        <v/>
      </c>
      <c r="W942" s="3" t="str">
        <f t="shared" si="193"/>
        <v/>
      </c>
      <c r="X942" s="83" t="str">
        <f t="shared" si="194"/>
        <v/>
      </c>
      <c r="Y942" s="3" t="str">
        <f t="shared" si="195"/>
        <v/>
      </c>
      <c r="Z942" s="3" t="str">
        <f t="shared" si="196"/>
        <v/>
      </c>
      <c r="AA942" s="12" t="str">
        <f t="shared" si="197"/>
        <v/>
      </c>
      <c r="AB942" s="12" t="str">
        <f t="shared" si="198"/>
        <v/>
      </c>
      <c r="AC942" s="12" t="str">
        <f t="shared" si="199"/>
        <v/>
      </c>
      <c r="AD942" t="str">
        <f t="shared" si="200"/>
        <v/>
      </c>
      <c r="AE942" t="str">
        <f t="shared" si="201"/>
        <v/>
      </c>
      <c r="AF942" t="s">
        <v>343</v>
      </c>
    </row>
    <row r="943" spans="1:32" x14ac:dyDescent="0.25">
      <c r="A943" t="s">
        <v>1</v>
      </c>
      <c r="B943" t="s">
        <v>2</v>
      </c>
      <c r="C943" t="s">
        <v>1959</v>
      </c>
      <c r="D943" t="s">
        <v>2013</v>
      </c>
      <c r="E943" t="s">
        <v>40</v>
      </c>
      <c r="F943" s="2">
        <v>45371</v>
      </c>
      <c r="G943" t="s">
        <v>1747</v>
      </c>
      <c r="H943" t="s">
        <v>412</v>
      </c>
      <c r="I943" t="s">
        <v>404</v>
      </c>
      <c r="J943" s="5">
        <v>119762.82</v>
      </c>
      <c r="K943" s="5">
        <v>119762.82</v>
      </c>
      <c r="L943" s="5">
        <v>119762.82</v>
      </c>
      <c r="M943" s="5"/>
      <c r="N943"/>
      <c r="O943" s="38"/>
      <c r="P943" s="43"/>
      <c r="Q943" s="64"/>
      <c r="R943" s="8" t="str">
        <f t="shared" si="190"/>
        <v/>
      </c>
      <c r="S943" s="7" t="str">
        <f t="shared" si="202"/>
        <v/>
      </c>
      <c r="T943" s="9"/>
      <c r="U943" s="3" t="str">
        <f t="shared" si="191"/>
        <v/>
      </c>
      <c r="V943" s="3" t="str">
        <f t="shared" si="192"/>
        <v/>
      </c>
      <c r="W943" s="3" t="str">
        <f t="shared" si="193"/>
        <v/>
      </c>
      <c r="X943" s="83" t="str">
        <f t="shared" si="194"/>
        <v/>
      </c>
      <c r="Y943" s="3" t="str">
        <f t="shared" si="195"/>
        <v/>
      </c>
      <c r="Z943" s="3" t="str">
        <f t="shared" si="196"/>
        <v/>
      </c>
      <c r="AA943" s="12" t="str">
        <f t="shared" si="197"/>
        <v/>
      </c>
      <c r="AB943" s="12" t="str">
        <f t="shared" si="198"/>
        <v/>
      </c>
      <c r="AC943" s="12" t="str">
        <f t="shared" si="199"/>
        <v/>
      </c>
      <c r="AD943" t="str">
        <f t="shared" si="200"/>
        <v/>
      </c>
      <c r="AE943" t="str">
        <f t="shared" si="201"/>
        <v/>
      </c>
      <c r="AF943" t="s">
        <v>343</v>
      </c>
    </row>
    <row r="944" spans="1:32" x14ac:dyDescent="0.25">
      <c r="A944" t="s">
        <v>1</v>
      </c>
      <c r="B944" t="s">
        <v>2</v>
      </c>
      <c r="C944" t="s">
        <v>1959</v>
      </c>
      <c r="D944" t="s">
        <v>2013</v>
      </c>
      <c r="E944" t="s">
        <v>40</v>
      </c>
      <c r="F944" s="2">
        <v>45372</v>
      </c>
      <c r="G944" t="s">
        <v>1748</v>
      </c>
      <c r="H944" t="s">
        <v>412</v>
      </c>
      <c r="I944" t="s">
        <v>1429</v>
      </c>
      <c r="J944" s="5">
        <v>29210.5</v>
      </c>
      <c r="K944" s="5">
        <v>29210.5</v>
      </c>
      <c r="L944" s="5">
        <v>29210.5</v>
      </c>
      <c r="M944" s="5"/>
      <c r="N944"/>
      <c r="O944" s="38"/>
      <c r="P944" s="43"/>
      <c r="Q944" s="64"/>
      <c r="R944" s="8" t="str">
        <f t="shared" si="190"/>
        <v/>
      </c>
      <c r="S944" s="7" t="str">
        <f t="shared" si="202"/>
        <v/>
      </c>
      <c r="T944" s="9"/>
      <c r="U944" s="3" t="str">
        <f t="shared" si="191"/>
        <v/>
      </c>
      <c r="V944" s="3" t="str">
        <f t="shared" si="192"/>
        <v/>
      </c>
      <c r="W944" s="3" t="str">
        <f t="shared" si="193"/>
        <v/>
      </c>
      <c r="X944" s="83" t="str">
        <f t="shared" si="194"/>
        <v/>
      </c>
      <c r="Y944" s="3" t="str">
        <f t="shared" si="195"/>
        <v/>
      </c>
      <c r="Z944" s="3" t="str">
        <f t="shared" si="196"/>
        <v/>
      </c>
      <c r="AA944" s="12" t="str">
        <f t="shared" si="197"/>
        <v/>
      </c>
      <c r="AB944" s="12" t="str">
        <f t="shared" si="198"/>
        <v/>
      </c>
      <c r="AC944" s="12" t="str">
        <f t="shared" si="199"/>
        <v/>
      </c>
      <c r="AD944" t="str">
        <f t="shared" si="200"/>
        <v/>
      </c>
      <c r="AE944" t="str">
        <f t="shared" si="201"/>
        <v/>
      </c>
      <c r="AF944" t="s">
        <v>343</v>
      </c>
    </row>
    <row r="945" spans="1:32" x14ac:dyDescent="0.25">
      <c r="A945" t="s">
        <v>1</v>
      </c>
      <c r="B945" t="s">
        <v>2</v>
      </c>
      <c r="C945" t="s">
        <v>1959</v>
      </c>
      <c r="D945" t="s">
        <v>2013</v>
      </c>
      <c r="E945" t="s">
        <v>40</v>
      </c>
      <c r="F945" s="2">
        <v>45373</v>
      </c>
      <c r="G945" t="s">
        <v>1749</v>
      </c>
      <c r="H945" t="s">
        <v>412</v>
      </c>
      <c r="I945" t="s">
        <v>1429</v>
      </c>
      <c r="J945" s="5">
        <v>35753.199999999997</v>
      </c>
      <c r="K945" s="5">
        <v>35753.199999999997</v>
      </c>
      <c r="L945" s="5">
        <v>35753.199999999997</v>
      </c>
      <c r="M945" s="5"/>
      <c r="N945"/>
      <c r="O945" s="38"/>
      <c r="P945" s="43"/>
      <c r="Q945" s="64"/>
      <c r="R945" s="8" t="str">
        <f t="shared" si="190"/>
        <v/>
      </c>
      <c r="S945" s="7" t="str">
        <f t="shared" si="202"/>
        <v/>
      </c>
      <c r="T945" s="9"/>
      <c r="U945" s="3" t="str">
        <f t="shared" si="191"/>
        <v/>
      </c>
      <c r="V945" s="3" t="str">
        <f t="shared" si="192"/>
        <v/>
      </c>
      <c r="W945" s="3" t="str">
        <f t="shared" si="193"/>
        <v/>
      </c>
      <c r="X945" s="83" t="str">
        <f t="shared" si="194"/>
        <v/>
      </c>
      <c r="Y945" s="3" t="str">
        <f t="shared" si="195"/>
        <v/>
      </c>
      <c r="Z945" s="3" t="str">
        <f t="shared" si="196"/>
        <v/>
      </c>
      <c r="AA945" s="12" t="str">
        <f t="shared" si="197"/>
        <v/>
      </c>
      <c r="AB945" s="12" t="str">
        <f t="shared" si="198"/>
        <v/>
      </c>
      <c r="AC945" s="12" t="str">
        <f t="shared" si="199"/>
        <v/>
      </c>
      <c r="AD945" t="str">
        <f t="shared" si="200"/>
        <v/>
      </c>
      <c r="AE945" t="str">
        <f t="shared" si="201"/>
        <v/>
      </c>
      <c r="AF945" t="s">
        <v>343</v>
      </c>
    </row>
    <row r="946" spans="1:32" x14ac:dyDescent="0.25">
      <c r="A946" t="s">
        <v>1</v>
      </c>
      <c r="B946" t="s">
        <v>2</v>
      </c>
      <c r="C946" t="s">
        <v>1959</v>
      </c>
      <c r="D946" t="s">
        <v>2013</v>
      </c>
      <c r="E946" t="s">
        <v>40</v>
      </c>
      <c r="F946" s="2">
        <v>45373</v>
      </c>
      <c r="G946" t="s">
        <v>1750</v>
      </c>
      <c r="H946" t="s">
        <v>412</v>
      </c>
      <c r="I946" t="s">
        <v>1429</v>
      </c>
      <c r="J946" s="5">
        <v>17329.689999999999</v>
      </c>
      <c r="K946" s="5">
        <v>17329.689999999999</v>
      </c>
      <c r="L946" s="5">
        <v>17329.689999999999</v>
      </c>
      <c r="M946" s="5"/>
      <c r="N946"/>
      <c r="O946" s="38"/>
      <c r="P946" s="43"/>
      <c r="Q946" s="64"/>
      <c r="R946" s="8" t="str">
        <f t="shared" si="190"/>
        <v/>
      </c>
      <c r="S946" s="7" t="str">
        <f t="shared" si="202"/>
        <v/>
      </c>
      <c r="T946" s="9"/>
      <c r="U946" s="3" t="str">
        <f t="shared" si="191"/>
        <v/>
      </c>
      <c r="V946" s="3" t="str">
        <f t="shared" si="192"/>
        <v/>
      </c>
      <c r="W946" s="3" t="str">
        <f t="shared" si="193"/>
        <v/>
      </c>
      <c r="X946" s="83" t="str">
        <f t="shared" si="194"/>
        <v/>
      </c>
      <c r="Y946" s="3" t="str">
        <f t="shared" si="195"/>
        <v/>
      </c>
      <c r="Z946" s="3" t="str">
        <f t="shared" si="196"/>
        <v/>
      </c>
      <c r="AA946" s="12" t="str">
        <f t="shared" si="197"/>
        <v/>
      </c>
      <c r="AB946" s="12" t="str">
        <f t="shared" si="198"/>
        <v/>
      </c>
      <c r="AC946" s="12" t="str">
        <f t="shared" si="199"/>
        <v/>
      </c>
      <c r="AD946" t="str">
        <f t="shared" si="200"/>
        <v/>
      </c>
      <c r="AE946" t="str">
        <f t="shared" si="201"/>
        <v/>
      </c>
      <c r="AF946" t="s">
        <v>343</v>
      </c>
    </row>
    <row r="947" spans="1:32" x14ac:dyDescent="0.25">
      <c r="A947" t="s">
        <v>1</v>
      </c>
      <c r="B947" t="s">
        <v>2</v>
      </c>
      <c r="C947" t="s">
        <v>1959</v>
      </c>
      <c r="D947" t="s">
        <v>2013</v>
      </c>
      <c r="E947" t="s">
        <v>40</v>
      </c>
      <c r="F947" s="2">
        <v>45377</v>
      </c>
      <c r="G947" t="s">
        <v>1751</v>
      </c>
      <c r="H947" t="s">
        <v>412</v>
      </c>
      <c r="I947" t="s">
        <v>1429</v>
      </c>
      <c r="J947" s="5">
        <v>56739.11</v>
      </c>
      <c r="K947" s="5">
        <v>56739.11</v>
      </c>
      <c r="L947" s="5">
        <v>56739.11</v>
      </c>
      <c r="M947" s="5"/>
      <c r="N947"/>
      <c r="O947" s="38"/>
      <c r="P947" s="43"/>
      <c r="Q947" s="64"/>
      <c r="R947" s="8" t="str">
        <f t="shared" si="190"/>
        <v/>
      </c>
      <c r="S947" s="7" t="str">
        <f t="shared" si="202"/>
        <v/>
      </c>
      <c r="T947" s="9"/>
      <c r="U947" s="3" t="str">
        <f t="shared" si="191"/>
        <v/>
      </c>
      <c r="V947" s="3" t="str">
        <f t="shared" si="192"/>
        <v/>
      </c>
      <c r="W947" s="3" t="str">
        <f t="shared" si="193"/>
        <v/>
      </c>
      <c r="X947" s="83" t="str">
        <f t="shared" si="194"/>
        <v/>
      </c>
      <c r="Y947" s="3" t="str">
        <f t="shared" si="195"/>
        <v/>
      </c>
      <c r="Z947" s="3" t="str">
        <f t="shared" si="196"/>
        <v/>
      </c>
      <c r="AA947" s="12" t="str">
        <f t="shared" si="197"/>
        <v/>
      </c>
      <c r="AB947" s="12" t="str">
        <f t="shared" si="198"/>
        <v/>
      </c>
      <c r="AC947" s="12" t="str">
        <f t="shared" si="199"/>
        <v/>
      </c>
      <c r="AD947" t="str">
        <f t="shared" si="200"/>
        <v/>
      </c>
      <c r="AE947" t="str">
        <f t="shared" si="201"/>
        <v/>
      </c>
      <c r="AF947" t="s">
        <v>343</v>
      </c>
    </row>
    <row r="948" spans="1:32" x14ac:dyDescent="0.25">
      <c r="A948" t="s">
        <v>1</v>
      </c>
      <c r="B948" t="s">
        <v>2</v>
      </c>
      <c r="C948" t="s">
        <v>1959</v>
      </c>
      <c r="D948" t="s">
        <v>2013</v>
      </c>
      <c r="E948" t="s">
        <v>40</v>
      </c>
      <c r="F948" s="2">
        <v>45384</v>
      </c>
      <c r="G948" t="s">
        <v>1893</v>
      </c>
      <c r="H948" t="s">
        <v>412</v>
      </c>
      <c r="I948" t="s">
        <v>1429</v>
      </c>
      <c r="J948" s="5">
        <v>113260.8</v>
      </c>
      <c r="K948" s="5">
        <v>113260.8</v>
      </c>
      <c r="L948" s="5">
        <v>113260.8</v>
      </c>
      <c r="M948" s="5"/>
      <c r="N948"/>
      <c r="O948" s="38"/>
      <c r="P948" s="43"/>
      <c r="Q948" s="64"/>
      <c r="R948" s="8" t="str">
        <f t="shared" si="190"/>
        <v/>
      </c>
      <c r="S948" s="7" t="str">
        <f t="shared" si="202"/>
        <v/>
      </c>
      <c r="T948" s="9"/>
      <c r="U948" s="3" t="str">
        <f t="shared" si="191"/>
        <v/>
      </c>
      <c r="V948" s="3" t="str">
        <f t="shared" si="192"/>
        <v/>
      </c>
      <c r="W948" s="3" t="str">
        <f t="shared" si="193"/>
        <v/>
      </c>
      <c r="X948" s="83" t="str">
        <f t="shared" si="194"/>
        <v/>
      </c>
      <c r="Y948" s="3" t="str">
        <f t="shared" si="195"/>
        <v/>
      </c>
      <c r="Z948" s="3" t="str">
        <f t="shared" si="196"/>
        <v/>
      </c>
      <c r="AA948" s="12" t="str">
        <f t="shared" si="197"/>
        <v/>
      </c>
      <c r="AB948" s="12" t="str">
        <f t="shared" si="198"/>
        <v/>
      </c>
      <c r="AC948" s="12" t="str">
        <f t="shared" si="199"/>
        <v/>
      </c>
      <c r="AD948" t="str">
        <f t="shared" si="200"/>
        <v/>
      </c>
      <c r="AE948" t="str">
        <f t="shared" si="201"/>
        <v/>
      </c>
      <c r="AF948" t="s">
        <v>343</v>
      </c>
    </row>
    <row r="949" spans="1:32" x14ac:dyDescent="0.25">
      <c r="A949" t="s">
        <v>1</v>
      </c>
      <c r="B949" t="s">
        <v>2</v>
      </c>
      <c r="C949" t="s">
        <v>1959</v>
      </c>
      <c r="D949" t="s">
        <v>2013</v>
      </c>
      <c r="E949" t="s">
        <v>40</v>
      </c>
      <c r="F949" s="2">
        <v>45385</v>
      </c>
      <c r="G949" t="s">
        <v>2201</v>
      </c>
      <c r="H949" t="s">
        <v>412</v>
      </c>
      <c r="I949" t="s">
        <v>404</v>
      </c>
      <c r="J949" s="5">
        <v>382032.21</v>
      </c>
      <c r="K949" s="5">
        <v>382032.21</v>
      </c>
      <c r="L949" s="5">
        <v>382032.21</v>
      </c>
      <c r="M949" s="5"/>
      <c r="N949"/>
      <c r="O949" s="38"/>
      <c r="P949" s="43"/>
      <c r="Q949" s="64"/>
      <c r="R949" s="8" t="str">
        <f t="shared" si="190"/>
        <v/>
      </c>
      <c r="S949" s="7" t="str">
        <f t="shared" si="202"/>
        <v/>
      </c>
      <c r="T949" s="9"/>
      <c r="U949" s="3" t="str">
        <f t="shared" si="191"/>
        <v/>
      </c>
      <c r="V949" s="3" t="str">
        <f t="shared" si="192"/>
        <v/>
      </c>
      <c r="W949" s="3" t="str">
        <f t="shared" si="193"/>
        <v/>
      </c>
      <c r="X949" s="83" t="str">
        <f t="shared" si="194"/>
        <v/>
      </c>
      <c r="Y949" s="3" t="str">
        <f t="shared" si="195"/>
        <v/>
      </c>
      <c r="Z949" s="3" t="str">
        <f t="shared" si="196"/>
        <v/>
      </c>
      <c r="AA949" s="12" t="str">
        <f t="shared" si="197"/>
        <v/>
      </c>
      <c r="AB949" s="12" t="str">
        <f t="shared" si="198"/>
        <v/>
      </c>
      <c r="AC949" s="12" t="str">
        <f t="shared" si="199"/>
        <v/>
      </c>
      <c r="AD949" t="str">
        <f t="shared" si="200"/>
        <v/>
      </c>
      <c r="AE949" t="str">
        <f t="shared" si="201"/>
        <v/>
      </c>
      <c r="AF949" t="s">
        <v>343</v>
      </c>
    </row>
    <row r="950" spans="1:32" x14ac:dyDescent="0.25">
      <c r="A950" t="s">
        <v>1</v>
      </c>
      <c r="B950" t="s">
        <v>2</v>
      </c>
      <c r="C950" t="s">
        <v>1959</v>
      </c>
      <c r="D950" t="s">
        <v>2013</v>
      </c>
      <c r="E950" t="s">
        <v>40</v>
      </c>
      <c r="F950" s="2">
        <v>45385</v>
      </c>
      <c r="G950" t="s">
        <v>2202</v>
      </c>
      <c r="H950" t="s">
        <v>412</v>
      </c>
      <c r="I950" t="s">
        <v>404</v>
      </c>
      <c r="J950" s="5">
        <v>87135.65</v>
      </c>
      <c r="K950" s="5">
        <v>87135.65</v>
      </c>
      <c r="L950" s="5">
        <v>87135.65</v>
      </c>
      <c r="M950" s="5"/>
      <c r="N950"/>
      <c r="O950" s="38"/>
      <c r="P950" s="43"/>
      <c r="Q950" s="64"/>
      <c r="R950" s="8" t="str">
        <f t="shared" si="190"/>
        <v/>
      </c>
      <c r="S950" s="7" t="str">
        <f t="shared" si="202"/>
        <v/>
      </c>
      <c r="T950" s="9"/>
      <c r="U950" s="3" t="str">
        <f t="shared" si="191"/>
        <v/>
      </c>
      <c r="V950" s="3" t="str">
        <f t="shared" si="192"/>
        <v/>
      </c>
      <c r="W950" s="3" t="str">
        <f t="shared" si="193"/>
        <v/>
      </c>
      <c r="X950" s="83" t="str">
        <f t="shared" si="194"/>
        <v/>
      </c>
      <c r="Y950" s="3" t="str">
        <f t="shared" si="195"/>
        <v/>
      </c>
      <c r="Z950" s="3" t="str">
        <f t="shared" si="196"/>
        <v/>
      </c>
      <c r="AA950" s="12" t="str">
        <f t="shared" si="197"/>
        <v/>
      </c>
      <c r="AB950" s="12" t="str">
        <f t="shared" si="198"/>
        <v/>
      </c>
      <c r="AC950" s="12" t="str">
        <f t="shared" si="199"/>
        <v/>
      </c>
      <c r="AD950" t="str">
        <f t="shared" si="200"/>
        <v/>
      </c>
      <c r="AE950" t="str">
        <f t="shared" si="201"/>
        <v/>
      </c>
      <c r="AF950" t="s">
        <v>343</v>
      </c>
    </row>
    <row r="951" spans="1:32" x14ac:dyDescent="0.25">
      <c r="A951" t="s">
        <v>1</v>
      </c>
      <c r="B951" t="s">
        <v>2</v>
      </c>
      <c r="C951" t="s">
        <v>1959</v>
      </c>
      <c r="D951" t="s">
        <v>2013</v>
      </c>
      <c r="E951" t="s">
        <v>40</v>
      </c>
      <c r="F951" s="2">
        <v>45385</v>
      </c>
      <c r="G951" t="s">
        <v>2203</v>
      </c>
      <c r="H951" t="s">
        <v>412</v>
      </c>
      <c r="I951" t="s">
        <v>404</v>
      </c>
      <c r="J951" s="5">
        <v>545077.65</v>
      </c>
      <c r="K951" s="5">
        <v>545077.65</v>
      </c>
      <c r="L951" s="5">
        <v>545077.65</v>
      </c>
      <c r="M951" s="5"/>
      <c r="N951"/>
      <c r="O951" s="38"/>
      <c r="P951" s="43"/>
      <c r="Q951" s="64"/>
      <c r="R951" s="8" t="str">
        <f t="shared" si="190"/>
        <v/>
      </c>
      <c r="S951" s="7" t="str">
        <f t="shared" si="202"/>
        <v/>
      </c>
      <c r="T951" s="9"/>
      <c r="U951" s="3" t="str">
        <f t="shared" si="191"/>
        <v/>
      </c>
      <c r="V951" s="3" t="str">
        <f t="shared" si="192"/>
        <v/>
      </c>
      <c r="W951" s="3" t="str">
        <f t="shared" si="193"/>
        <v/>
      </c>
      <c r="X951" s="83" t="str">
        <f t="shared" si="194"/>
        <v/>
      </c>
      <c r="Y951" s="3" t="str">
        <f t="shared" si="195"/>
        <v/>
      </c>
      <c r="Z951" s="3" t="str">
        <f t="shared" si="196"/>
        <v/>
      </c>
      <c r="AA951" s="12" t="str">
        <f t="shared" si="197"/>
        <v/>
      </c>
      <c r="AB951" s="12" t="str">
        <f t="shared" si="198"/>
        <v/>
      </c>
      <c r="AC951" s="12" t="str">
        <f t="shared" si="199"/>
        <v/>
      </c>
      <c r="AD951" t="str">
        <f t="shared" si="200"/>
        <v/>
      </c>
      <c r="AE951" t="str">
        <f t="shared" si="201"/>
        <v/>
      </c>
      <c r="AF951" t="s">
        <v>343</v>
      </c>
    </row>
    <row r="952" spans="1:32" x14ac:dyDescent="0.25">
      <c r="A952" t="s">
        <v>1</v>
      </c>
      <c r="B952" t="s">
        <v>2</v>
      </c>
      <c r="C952" t="s">
        <v>1959</v>
      </c>
      <c r="D952" t="s">
        <v>2013</v>
      </c>
      <c r="E952" t="s">
        <v>40</v>
      </c>
      <c r="F952" s="2">
        <v>45385</v>
      </c>
      <c r="G952" t="s">
        <v>2317</v>
      </c>
      <c r="H952" t="s">
        <v>412</v>
      </c>
      <c r="I952" t="s">
        <v>404</v>
      </c>
      <c r="J952" s="5">
        <v>121289.68</v>
      </c>
      <c r="K952" s="5">
        <v>121289.68</v>
      </c>
      <c r="L952" s="5">
        <v>121289.68</v>
      </c>
      <c r="M952" s="5"/>
      <c r="N952"/>
      <c r="O952" s="38"/>
      <c r="P952" s="43"/>
      <c r="Q952" s="64"/>
      <c r="R952" s="8" t="str">
        <f t="shared" si="190"/>
        <v/>
      </c>
      <c r="S952" s="7" t="str">
        <f>IF(AND(O955&lt;&gt;"",P955&lt;&gt;""),1,"")</f>
        <v/>
      </c>
      <c r="T952" s="9"/>
      <c r="U952" s="3" t="str">
        <f t="shared" si="191"/>
        <v/>
      </c>
      <c r="V952" s="3" t="str">
        <f t="shared" si="192"/>
        <v/>
      </c>
      <c r="W952" s="3" t="str">
        <f t="shared" si="193"/>
        <v/>
      </c>
      <c r="X952" s="83" t="str">
        <f t="shared" si="194"/>
        <v/>
      </c>
      <c r="Y952" s="3" t="str">
        <f t="shared" si="195"/>
        <v/>
      </c>
      <c r="Z952" s="3" t="str">
        <f t="shared" si="196"/>
        <v/>
      </c>
      <c r="AA952" s="12" t="str">
        <f t="shared" si="197"/>
        <v/>
      </c>
      <c r="AB952" s="12" t="str">
        <f t="shared" si="198"/>
        <v/>
      </c>
      <c r="AC952" s="12" t="str">
        <f t="shared" si="199"/>
        <v/>
      </c>
      <c r="AD952" t="str">
        <f t="shared" si="200"/>
        <v/>
      </c>
      <c r="AE952" t="str">
        <f t="shared" si="201"/>
        <v/>
      </c>
      <c r="AF952" t="s">
        <v>343</v>
      </c>
    </row>
    <row r="953" spans="1:32" x14ac:dyDescent="0.25">
      <c r="A953" t="s">
        <v>1</v>
      </c>
      <c r="B953" t="s">
        <v>2</v>
      </c>
      <c r="C953" t="s">
        <v>1959</v>
      </c>
      <c r="D953" t="s">
        <v>2013</v>
      </c>
      <c r="E953" t="s">
        <v>40</v>
      </c>
      <c r="F953" s="2">
        <v>45385</v>
      </c>
      <c r="G953" t="s">
        <v>1894</v>
      </c>
      <c r="H953" t="s">
        <v>412</v>
      </c>
      <c r="I953" t="s">
        <v>1452</v>
      </c>
      <c r="J953" s="5">
        <v>159636</v>
      </c>
      <c r="K953" s="5">
        <v>159636</v>
      </c>
      <c r="L953" s="5">
        <v>159636</v>
      </c>
      <c r="M953" s="5"/>
      <c r="N953"/>
      <c r="O953" s="38"/>
      <c r="P953" s="43"/>
      <c r="Q953" s="64"/>
      <c r="R953" s="8" t="str">
        <f t="shared" ref="R953:R1016" si="203">IFERROR(VLOOKUP(Q953,CTASPresup,2,0),"")</f>
        <v/>
      </c>
      <c r="S953" s="7" t="str">
        <f t="shared" ref="S953:S1016" si="204">IF(AND(O956&lt;&gt;"",P956&lt;&gt;""),1,"")</f>
        <v/>
      </c>
      <c r="T953" s="9"/>
      <c r="U953" s="3" t="str">
        <f t="shared" si="191"/>
        <v/>
      </c>
      <c r="V953" s="3" t="str">
        <f t="shared" si="192"/>
        <v/>
      </c>
      <c r="W953" s="3" t="str">
        <f t="shared" si="193"/>
        <v/>
      </c>
      <c r="X953" s="83" t="str">
        <f t="shared" si="194"/>
        <v/>
      </c>
      <c r="Y953" s="3" t="str">
        <f t="shared" si="195"/>
        <v/>
      </c>
      <c r="Z953" s="3" t="str">
        <f t="shared" si="196"/>
        <v/>
      </c>
      <c r="AA953" s="12" t="str">
        <f t="shared" si="197"/>
        <v/>
      </c>
      <c r="AB953" s="12" t="str">
        <f t="shared" si="198"/>
        <v/>
      </c>
      <c r="AC953" s="12" t="str">
        <f t="shared" si="199"/>
        <v/>
      </c>
      <c r="AD953" t="str">
        <f t="shared" si="200"/>
        <v/>
      </c>
      <c r="AE953" t="str">
        <f t="shared" si="201"/>
        <v/>
      </c>
      <c r="AF953" t="s">
        <v>343</v>
      </c>
    </row>
    <row r="954" spans="1:32" x14ac:dyDescent="0.25">
      <c r="A954" t="s">
        <v>1</v>
      </c>
      <c r="B954" t="s">
        <v>2</v>
      </c>
      <c r="C954" t="s">
        <v>1959</v>
      </c>
      <c r="D954" t="s">
        <v>2013</v>
      </c>
      <c r="E954" t="s">
        <v>40</v>
      </c>
      <c r="F954" s="2">
        <v>45386</v>
      </c>
      <c r="G954" t="s">
        <v>1895</v>
      </c>
      <c r="H954" t="s">
        <v>412</v>
      </c>
      <c r="I954" t="s">
        <v>1429</v>
      </c>
      <c r="J954" s="5">
        <v>65033.760000000002</v>
      </c>
      <c r="K954" s="5">
        <v>65033.760000000002</v>
      </c>
      <c r="L954" s="5">
        <v>65033.760000000002</v>
      </c>
      <c r="M954" s="5"/>
      <c r="N954"/>
      <c r="O954" s="38"/>
      <c r="P954" s="43"/>
      <c r="Q954" s="64"/>
      <c r="R954" s="8" t="str">
        <f t="shared" si="203"/>
        <v/>
      </c>
      <c r="S954" s="7" t="str">
        <f t="shared" si="204"/>
        <v/>
      </c>
      <c r="T954" s="9"/>
      <c r="U954" s="3" t="str">
        <f t="shared" si="191"/>
        <v/>
      </c>
      <c r="V954" s="3" t="str">
        <f t="shared" si="192"/>
        <v/>
      </c>
      <c r="W954" s="3" t="str">
        <f t="shared" si="193"/>
        <v/>
      </c>
      <c r="X954" s="83" t="str">
        <f t="shared" si="194"/>
        <v/>
      </c>
      <c r="Y954" s="3" t="str">
        <f t="shared" si="195"/>
        <v/>
      </c>
      <c r="Z954" s="3" t="str">
        <f t="shared" si="196"/>
        <v/>
      </c>
      <c r="AA954" s="12" t="str">
        <f t="shared" si="197"/>
        <v/>
      </c>
      <c r="AB954" s="12" t="str">
        <f t="shared" si="198"/>
        <v/>
      </c>
      <c r="AC954" s="12" t="str">
        <f t="shared" si="199"/>
        <v/>
      </c>
      <c r="AD954" t="str">
        <f t="shared" si="200"/>
        <v/>
      </c>
      <c r="AE954" t="str">
        <f t="shared" si="201"/>
        <v/>
      </c>
      <c r="AF954" t="s">
        <v>343</v>
      </c>
    </row>
    <row r="955" spans="1:32" x14ac:dyDescent="0.25">
      <c r="A955" t="s">
        <v>1</v>
      </c>
      <c r="B955" t="s">
        <v>2</v>
      </c>
      <c r="C955" t="s">
        <v>1959</v>
      </c>
      <c r="D955" t="s">
        <v>2013</v>
      </c>
      <c r="E955" t="s">
        <v>40</v>
      </c>
      <c r="F955" s="2">
        <v>45390</v>
      </c>
      <c r="G955" t="s">
        <v>2204</v>
      </c>
      <c r="H955" t="s">
        <v>412</v>
      </c>
      <c r="I955" t="s">
        <v>1429</v>
      </c>
      <c r="J955" s="5">
        <v>187959.67999999999</v>
      </c>
      <c r="K955" s="5">
        <v>187959.67999999999</v>
      </c>
      <c r="L955" s="5">
        <v>187959.67999999999</v>
      </c>
      <c r="M955" s="5"/>
      <c r="N955"/>
      <c r="O955" s="38"/>
      <c r="P955" s="43"/>
      <c r="Q955" s="64"/>
      <c r="R955" s="8" t="str">
        <f t="shared" si="203"/>
        <v/>
      </c>
      <c r="S955" s="7" t="str">
        <f t="shared" si="204"/>
        <v/>
      </c>
      <c r="T955" s="9"/>
      <c r="U955" s="3" t="str">
        <f t="shared" si="191"/>
        <v/>
      </c>
      <c r="V955" s="3" t="str">
        <f t="shared" si="192"/>
        <v/>
      </c>
      <c r="W955" s="3" t="str">
        <f t="shared" si="193"/>
        <v/>
      </c>
      <c r="X955" s="83" t="str">
        <f t="shared" si="194"/>
        <v/>
      </c>
      <c r="Y955" s="3" t="str">
        <f t="shared" si="195"/>
        <v/>
      </c>
      <c r="Z955" s="3" t="str">
        <f t="shared" si="196"/>
        <v/>
      </c>
      <c r="AA955" s="12" t="str">
        <f t="shared" si="197"/>
        <v/>
      </c>
      <c r="AB955" s="12" t="str">
        <f t="shared" si="198"/>
        <v/>
      </c>
      <c r="AC955" s="12" t="str">
        <f t="shared" si="199"/>
        <v/>
      </c>
      <c r="AD955" t="str">
        <f t="shared" si="200"/>
        <v/>
      </c>
      <c r="AE955" t="str">
        <f t="shared" si="201"/>
        <v/>
      </c>
      <c r="AF955" t="s">
        <v>343</v>
      </c>
    </row>
    <row r="956" spans="1:32" x14ac:dyDescent="0.25">
      <c r="A956" t="s">
        <v>1</v>
      </c>
      <c r="B956" t="s">
        <v>2</v>
      </c>
      <c r="C956" t="s">
        <v>1959</v>
      </c>
      <c r="D956" t="s">
        <v>2013</v>
      </c>
      <c r="E956" t="s">
        <v>40</v>
      </c>
      <c r="F956" s="2">
        <v>45391</v>
      </c>
      <c r="G956" t="s">
        <v>2205</v>
      </c>
      <c r="H956" t="s">
        <v>412</v>
      </c>
      <c r="I956" t="s">
        <v>1429</v>
      </c>
      <c r="J956" s="5">
        <v>306862.34999999998</v>
      </c>
      <c r="K956" s="5">
        <v>306862.34999999998</v>
      </c>
      <c r="L956" s="5">
        <v>306862.34999999998</v>
      </c>
      <c r="M956" s="5"/>
      <c r="N956"/>
      <c r="O956" s="38"/>
      <c r="P956" s="43"/>
      <c r="Q956" s="64"/>
      <c r="R956" s="8" t="str">
        <f t="shared" si="203"/>
        <v/>
      </c>
      <c r="S956" s="7" t="str">
        <f t="shared" si="204"/>
        <v/>
      </c>
      <c r="T956" s="9"/>
      <c r="U956" s="3" t="str">
        <f t="shared" si="191"/>
        <v/>
      </c>
      <c r="V956" s="3" t="str">
        <f t="shared" si="192"/>
        <v/>
      </c>
      <c r="W956" s="3" t="str">
        <f t="shared" si="193"/>
        <v/>
      </c>
      <c r="X956" s="83" t="str">
        <f t="shared" si="194"/>
        <v/>
      </c>
      <c r="Y956" s="3" t="str">
        <f t="shared" si="195"/>
        <v/>
      </c>
      <c r="Z956" s="3" t="str">
        <f t="shared" si="196"/>
        <v/>
      </c>
      <c r="AA956" s="12" t="str">
        <f t="shared" si="197"/>
        <v/>
      </c>
      <c r="AB956" s="12" t="str">
        <f t="shared" si="198"/>
        <v/>
      </c>
      <c r="AC956" s="12" t="str">
        <f t="shared" si="199"/>
        <v/>
      </c>
      <c r="AD956" t="str">
        <f t="shared" si="200"/>
        <v/>
      </c>
      <c r="AE956" t="str">
        <f t="shared" si="201"/>
        <v/>
      </c>
      <c r="AF956" t="s">
        <v>343</v>
      </c>
    </row>
    <row r="957" spans="1:32" x14ac:dyDescent="0.25">
      <c r="A957" t="s">
        <v>1</v>
      </c>
      <c r="B957" t="s">
        <v>2</v>
      </c>
      <c r="C957" t="s">
        <v>1959</v>
      </c>
      <c r="D957" t="s">
        <v>2013</v>
      </c>
      <c r="E957" t="s">
        <v>40</v>
      </c>
      <c r="F957" s="2">
        <v>45392</v>
      </c>
      <c r="G957" t="s">
        <v>2446</v>
      </c>
      <c r="H957" t="s">
        <v>412</v>
      </c>
      <c r="I957" t="s">
        <v>404</v>
      </c>
      <c r="J957" s="5">
        <v>44208.31</v>
      </c>
      <c r="K957" s="5">
        <v>44208.31</v>
      </c>
      <c r="L957" s="5">
        <v>44208.31</v>
      </c>
      <c r="M957" s="5"/>
      <c r="N957"/>
      <c r="O957" s="38"/>
      <c r="P957" s="43"/>
      <c r="Q957" s="64"/>
      <c r="R957" s="8" t="str">
        <f t="shared" si="203"/>
        <v/>
      </c>
      <c r="S957" s="7" t="str">
        <f t="shared" si="204"/>
        <v/>
      </c>
      <c r="T957" s="9"/>
      <c r="U957" s="3" t="str">
        <f t="shared" si="191"/>
        <v/>
      </c>
      <c r="V957" s="3" t="str">
        <f t="shared" si="192"/>
        <v/>
      </c>
      <c r="W957" s="3" t="str">
        <f t="shared" si="193"/>
        <v/>
      </c>
      <c r="X957" s="83" t="str">
        <f t="shared" si="194"/>
        <v/>
      </c>
      <c r="Y957" s="3" t="str">
        <f t="shared" si="195"/>
        <v/>
      </c>
      <c r="Z957" s="3" t="str">
        <f t="shared" si="196"/>
        <v/>
      </c>
      <c r="AA957" s="12" t="str">
        <f t="shared" si="197"/>
        <v/>
      </c>
      <c r="AB957" s="12" t="str">
        <f t="shared" si="198"/>
        <v/>
      </c>
      <c r="AC957" s="12" t="str">
        <f t="shared" si="199"/>
        <v/>
      </c>
      <c r="AD957" t="str">
        <f t="shared" si="200"/>
        <v/>
      </c>
      <c r="AE957" t="str">
        <f t="shared" si="201"/>
        <v/>
      </c>
      <c r="AF957" t="s">
        <v>343</v>
      </c>
    </row>
    <row r="958" spans="1:32" x14ac:dyDescent="0.25">
      <c r="A958" t="s">
        <v>1</v>
      </c>
      <c r="B958" t="s">
        <v>2</v>
      </c>
      <c r="C958" t="s">
        <v>1959</v>
      </c>
      <c r="D958" t="s">
        <v>2013</v>
      </c>
      <c r="E958" t="s">
        <v>40</v>
      </c>
      <c r="F958" s="2">
        <v>45392</v>
      </c>
      <c r="G958" t="s">
        <v>2447</v>
      </c>
      <c r="H958" t="s">
        <v>412</v>
      </c>
      <c r="I958" t="s">
        <v>404</v>
      </c>
      <c r="J958" s="5">
        <v>272021.71999999997</v>
      </c>
      <c r="K958" s="5">
        <v>272021.71999999997</v>
      </c>
      <c r="L958" s="5">
        <v>272021.71999999997</v>
      </c>
      <c r="M958" s="5"/>
      <c r="N958"/>
      <c r="O958" s="38"/>
      <c r="P958" s="43"/>
      <c r="Q958" s="64"/>
      <c r="R958" s="8" t="str">
        <f t="shared" si="203"/>
        <v/>
      </c>
      <c r="S958" s="7" t="str">
        <f t="shared" si="204"/>
        <v/>
      </c>
      <c r="T958" s="9"/>
      <c r="U958" s="3" t="str">
        <f t="shared" si="191"/>
        <v/>
      </c>
      <c r="V958" s="3" t="str">
        <f t="shared" si="192"/>
        <v/>
      </c>
      <c r="W958" s="3" t="str">
        <f t="shared" si="193"/>
        <v/>
      </c>
      <c r="X958" s="83" t="str">
        <f t="shared" si="194"/>
        <v/>
      </c>
      <c r="Y958" s="3" t="str">
        <f t="shared" si="195"/>
        <v/>
      </c>
      <c r="Z958" s="3" t="str">
        <f t="shared" si="196"/>
        <v/>
      </c>
      <c r="AA958" s="12" t="str">
        <f t="shared" si="197"/>
        <v/>
      </c>
      <c r="AB958" s="12" t="str">
        <f t="shared" si="198"/>
        <v/>
      </c>
      <c r="AC958" s="12" t="str">
        <f t="shared" si="199"/>
        <v/>
      </c>
      <c r="AD958" t="str">
        <f t="shared" si="200"/>
        <v/>
      </c>
      <c r="AE958" t="str">
        <f t="shared" si="201"/>
        <v/>
      </c>
      <c r="AF958" t="s">
        <v>343</v>
      </c>
    </row>
    <row r="959" spans="1:32" x14ac:dyDescent="0.25">
      <c r="A959" t="s">
        <v>1</v>
      </c>
      <c r="B959" t="s">
        <v>2</v>
      </c>
      <c r="C959" t="s">
        <v>1959</v>
      </c>
      <c r="D959" t="s">
        <v>2013</v>
      </c>
      <c r="E959" t="s">
        <v>40</v>
      </c>
      <c r="F959" s="2">
        <v>45392</v>
      </c>
      <c r="G959" t="s">
        <v>2318</v>
      </c>
      <c r="H959" t="s">
        <v>412</v>
      </c>
      <c r="I959" t="s">
        <v>404</v>
      </c>
      <c r="J959" s="5">
        <v>34942.31</v>
      </c>
      <c r="K959" s="5">
        <v>34942.31</v>
      </c>
      <c r="L959" s="5">
        <v>34942.31</v>
      </c>
      <c r="M959" s="5"/>
      <c r="N959"/>
      <c r="O959" s="38"/>
      <c r="P959" s="43"/>
      <c r="Q959" s="64"/>
      <c r="R959" s="8" t="str">
        <f t="shared" si="203"/>
        <v/>
      </c>
      <c r="S959" s="7" t="str">
        <f t="shared" si="204"/>
        <v/>
      </c>
      <c r="T959" s="9"/>
      <c r="U959" s="3" t="str">
        <f t="shared" si="191"/>
        <v/>
      </c>
      <c r="V959" s="3" t="str">
        <f t="shared" si="192"/>
        <v/>
      </c>
      <c r="W959" s="3" t="str">
        <f t="shared" si="193"/>
        <v/>
      </c>
      <c r="X959" s="83" t="str">
        <f t="shared" si="194"/>
        <v/>
      </c>
      <c r="Y959" s="3" t="str">
        <f t="shared" si="195"/>
        <v/>
      </c>
      <c r="Z959" s="3" t="str">
        <f t="shared" si="196"/>
        <v/>
      </c>
      <c r="AA959" s="12" t="str">
        <f t="shared" si="197"/>
        <v/>
      </c>
      <c r="AB959" s="12" t="str">
        <f t="shared" si="198"/>
        <v/>
      </c>
      <c r="AC959" s="12" t="str">
        <f t="shared" si="199"/>
        <v/>
      </c>
      <c r="AD959" t="str">
        <f t="shared" si="200"/>
        <v/>
      </c>
      <c r="AE959" t="str">
        <f t="shared" si="201"/>
        <v/>
      </c>
      <c r="AF959" t="s">
        <v>343</v>
      </c>
    </row>
    <row r="960" spans="1:32" x14ac:dyDescent="0.25">
      <c r="A960" t="s">
        <v>1</v>
      </c>
      <c r="B960" t="s">
        <v>2</v>
      </c>
      <c r="C960" t="s">
        <v>1959</v>
      </c>
      <c r="D960" t="s">
        <v>2013</v>
      </c>
      <c r="E960" t="s">
        <v>40</v>
      </c>
      <c r="F960" s="2">
        <v>45392</v>
      </c>
      <c r="G960" t="s">
        <v>2448</v>
      </c>
      <c r="H960" t="s">
        <v>412</v>
      </c>
      <c r="I960" t="s">
        <v>404</v>
      </c>
      <c r="J960" s="5">
        <v>205897.74</v>
      </c>
      <c r="K960" s="5">
        <v>205897.74</v>
      </c>
      <c r="L960" s="5">
        <v>205897.74</v>
      </c>
      <c r="M960" s="5"/>
      <c r="N960"/>
      <c r="O960" s="38"/>
      <c r="P960" s="43"/>
      <c r="Q960" s="64"/>
      <c r="R960" s="8" t="str">
        <f t="shared" si="203"/>
        <v/>
      </c>
      <c r="S960" s="7" t="str">
        <f t="shared" si="204"/>
        <v/>
      </c>
      <c r="T960" s="9"/>
      <c r="U960" s="3" t="str">
        <f t="shared" si="191"/>
        <v/>
      </c>
      <c r="V960" s="3" t="str">
        <f t="shared" si="192"/>
        <v/>
      </c>
      <c r="W960" s="3" t="str">
        <f t="shared" si="193"/>
        <v/>
      </c>
      <c r="X960" s="83" t="str">
        <f t="shared" si="194"/>
        <v/>
      </c>
      <c r="Y960" s="3" t="str">
        <f t="shared" si="195"/>
        <v/>
      </c>
      <c r="Z960" s="3" t="str">
        <f t="shared" si="196"/>
        <v/>
      </c>
      <c r="AA960" s="12" t="str">
        <f t="shared" si="197"/>
        <v/>
      </c>
      <c r="AB960" s="12" t="str">
        <f t="shared" si="198"/>
        <v/>
      </c>
      <c r="AC960" s="12" t="str">
        <f t="shared" si="199"/>
        <v/>
      </c>
      <c r="AD960" t="str">
        <f t="shared" si="200"/>
        <v/>
      </c>
      <c r="AE960" t="str">
        <f t="shared" si="201"/>
        <v/>
      </c>
      <c r="AF960" t="s">
        <v>343</v>
      </c>
    </row>
    <row r="961" spans="1:32" x14ac:dyDescent="0.25">
      <c r="A961" t="s">
        <v>1</v>
      </c>
      <c r="B961" t="s">
        <v>2</v>
      </c>
      <c r="C961" t="s">
        <v>1959</v>
      </c>
      <c r="D961" t="s">
        <v>2013</v>
      </c>
      <c r="E961" t="s">
        <v>40</v>
      </c>
      <c r="F961" s="2">
        <v>45392</v>
      </c>
      <c r="G961" t="s">
        <v>2206</v>
      </c>
      <c r="H961" t="s">
        <v>412</v>
      </c>
      <c r="I961" t="s">
        <v>192</v>
      </c>
      <c r="J961" s="5">
        <v>103001.76</v>
      </c>
      <c r="K961" s="5">
        <v>103001.76</v>
      </c>
      <c r="L961" s="5">
        <v>103001.76</v>
      </c>
      <c r="M961" s="5"/>
      <c r="N961"/>
      <c r="O961" s="38"/>
      <c r="P961" s="43"/>
      <c r="Q961" s="64"/>
      <c r="R961" s="8" t="str">
        <f t="shared" si="203"/>
        <v/>
      </c>
      <c r="S961" s="7" t="str">
        <f t="shared" si="204"/>
        <v/>
      </c>
      <c r="T961" s="9"/>
      <c r="U961" s="3" t="str">
        <f t="shared" si="191"/>
        <v/>
      </c>
      <c r="V961" s="3" t="str">
        <f t="shared" si="192"/>
        <v/>
      </c>
      <c r="W961" s="3" t="str">
        <f t="shared" si="193"/>
        <v/>
      </c>
      <c r="X961" s="83" t="str">
        <f t="shared" si="194"/>
        <v/>
      </c>
      <c r="Y961" s="3" t="str">
        <f t="shared" si="195"/>
        <v/>
      </c>
      <c r="Z961" s="3" t="str">
        <f t="shared" si="196"/>
        <v/>
      </c>
      <c r="AA961" s="12" t="str">
        <f t="shared" si="197"/>
        <v/>
      </c>
      <c r="AB961" s="12" t="str">
        <f t="shared" si="198"/>
        <v/>
      </c>
      <c r="AC961" s="12" t="str">
        <f t="shared" si="199"/>
        <v/>
      </c>
      <c r="AD961" t="str">
        <f t="shared" si="200"/>
        <v/>
      </c>
      <c r="AE961" t="str">
        <f t="shared" si="201"/>
        <v/>
      </c>
      <c r="AF961" t="s">
        <v>343</v>
      </c>
    </row>
    <row r="962" spans="1:32" x14ac:dyDescent="0.25">
      <c r="A962" t="s">
        <v>1</v>
      </c>
      <c r="B962" t="s">
        <v>2</v>
      </c>
      <c r="C962" t="s">
        <v>1959</v>
      </c>
      <c r="D962" t="s">
        <v>2013</v>
      </c>
      <c r="E962" t="s">
        <v>40</v>
      </c>
      <c r="F962" s="2">
        <v>45394</v>
      </c>
      <c r="G962" t="s">
        <v>2207</v>
      </c>
      <c r="H962" t="s">
        <v>412</v>
      </c>
      <c r="I962" t="s">
        <v>1447</v>
      </c>
      <c r="J962" s="5">
        <v>9038.19</v>
      </c>
      <c r="K962" s="5">
        <v>9038.19</v>
      </c>
      <c r="L962" s="5">
        <v>9038.19</v>
      </c>
      <c r="M962" s="5"/>
      <c r="N962"/>
      <c r="O962" s="38"/>
      <c r="P962" s="43"/>
      <c r="Q962" s="64"/>
      <c r="R962" s="8" t="str">
        <f t="shared" si="203"/>
        <v/>
      </c>
      <c r="S962" s="7" t="str">
        <f t="shared" si="204"/>
        <v/>
      </c>
      <c r="T962" s="9"/>
      <c r="U962" s="3" t="str">
        <f t="shared" si="191"/>
        <v/>
      </c>
      <c r="V962" s="3" t="str">
        <f t="shared" si="192"/>
        <v/>
      </c>
      <c r="W962" s="3" t="str">
        <f t="shared" si="193"/>
        <v/>
      </c>
      <c r="X962" s="83" t="str">
        <f t="shared" si="194"/>
        <v/>
      </c>
      <c r="Y962" s="3" t="str">
        <f t="shared" si="195"/>
        <v/>
      </c>
      <c r="Z962" s="3" t="str">
        <f t="shared" si="196"/>
        <v/>
      </c>
      <c r="AA962" s="12" t="str">
        <f t="shared" si="197"/>
        <v/>
      </c>
      <c r="AB962" s="12" t="str">
        <f t="shared" si="198"/>
        <v/>
      </c>
      <c r="AC962" s="12" t="str">
        <f t="shared" si="199"/>
        <v/>
      </c>
      <c r="AD962" t="str">
        <f t="shared" si="200"/>
        <v/>
      </c>
      <c r="AE962" t="str">
        <f t="shared" si="201"/>
        <v/>
      </c>
      <c r="AF962" t="s">
        <v>343</v>
      </c>
    </row>
    <row r="963" spans="1:32" x14ac:dyDescent="0.25">
      <c r="A963" t="s">
        <v>1</v>
      </c>
      <c r="B963" t="s">
        <v>2</v>
      </c>
      <c r="C963" t="s">
        <v>1959</v>
      </c>
      <c r="D963" t="s">
        <v>2013</v>
      </c>
      <c r="E963" t="s">
        <v>40</v>
      </c>
      <c r="F963" s="2">
        <v>45398</v>
      </c>
      <c r="G963" t="s">
        <v>2208</v>
      </c>
      <c r="H963" t="s">
        <v>412</v>
      </c>
      <c r="I963" t="s">
        <v>1429</v>
      </c>
      <c r="J963" s="5">
        <v>54068</v>
      </c>
      <c r="K963" s="5">
        <v>54068</v>
      </c>
      <c r="L963" s="5">
        <v>54068</v>
      </c>
      <c r="M963" s="5"/>
      <c r="N963"/>
      <c r="O963" s="38"/>
      <c r="P963" s="43"/>
      <c r="Q963" s="64"/>
      <c r="R963" s="8" t="str">
        <f t="shared" si="203"/>
        <v/>
      </c>
      <c r="S963" s="7" t="str">
        <f t="shared" si="204"/>
        <v/>
      </c>
      <c r="T963" s="9"/>
      <c r="U963" s="3" t="str">
        <f t="shared" si="191"/>
        <v/>
      </c>
      <c r="V963" s="3" t="str">
        <f t="shared" si="192"/>
        <v/>
      </c>
      <c r="W963" s="3" t="str">
        <f t="shared" si="193"/>
        <v/>
      </c>
      <c r="X963" s="83" t="str">
        <f t="shared" si="194"/>
        <v/>
      </c>
      <c r="Y963" s="3" t="str">
        <f t="shared" si="195"/>
        <v/>
      </c>
      <c r="Z963" s="3" t="str">
        <f t="shared" si="196"/>
        <v/>
      </c>
      <c r="AA963" s="12" t="str">
        <f t="shared" si="197"/>
        <v/>
      </c>
      <c r="AB963" s="12" t="str">
        <f t="shared" si="198"/>
        <v/>
      </c>
      <c r="AC963" s="12" t="str">
        <f t="shared" si="199"/>
        <v/>
      </c>
      <c r="AD963" t="str">
        <f t="shared" si="200"/>
        <v/>
      </c>
      <c r="AE963" t="str">
        <f t="shared" si="201"/>
        <v/>
      </c>
      <c r="AF963" t="s">
        <v>343</v>
      </c>
    </row>
    <row r="964" spans="1:32" x14ac:dyDescent="0.25">
      <c r="A964" t="s">
        <v>1</v>
      </c>
      <c r="B964" t="s">
        <v>2</v>
      </c>
      <c r="C964" t="s">
        <v>1959</v>
      </c>
      <c r="D964" t="s">
        <v>2013</v>
      </c>
      <c r="E964" t="s">
        <v>40</v>
      </c>
      <c r="F964" s="2">
        <v>45398</v>
      </c>
      <c r="G964" t="s">
        <v>2279</v>
      </c>
      <c r="H964" t="s">
        <v>412</v>
      </c>
      <c r="I964" t="s">
        <v>1429</v>
      </c>
      <c r="J964" s="5">
        <v>10846.19</v>
      </c>
      <c r="K964" s="5">
        <v>10846.19</v>
      </c>
      <c r="L964" s="5">
        <v>10846.19</v>
      </c>
      <c r="M964" s="5"/>
      <c r="N964"/>
      <c r="O964" s="38"/>
      <c r="P964" s="43"/>
      <c r="Q964" s="64"/>
      <c r="R964" s="8" t="str">
        <f t="shared" si="203"/>
        <v/>
      </c>
      <c r="S964" s="7" t="str">
        <f t="shared" si="204"/>
        <v/>
      </c>
      <c r="T964" s="9"/>
      <c r="U964" s="3" t="str">
        <f t="shared" si="191"/>
        <v/>
      </c>
      <c r="V964" s="3" t="str">
        <f t="shared" si="192"/>
        <v/>
      </c>
      <c r="W964" s="3" t="str">
        <f t="shared" si="193"/>
        <v/>
      </c>
      <c r="X964" s="83" t="str">
        <f t="shared" si="194"/>
        <v/>
      </c>
      <c r="Y964" s="3" t="str">
        <f t="shared" si="195"/>
        <v/>
      </c>
      <c r="Z964" s="3" t="str">
        <f t="shared" si="196"/>
        <v/>
      </c>
      <c r="AA964" s="12" t="str">
        <f t="shared" si="197"/>
        <v/>
      </c>
      <c r="AB964" s="12" t="str">
        <f t="shared" si="198"/>
        <v/>
      </c>
      <c r="AC964" s="12" t="str">
        <f t="shared" si="199"/>
        <v/>
      </c>
      <c r="AD964" t="str">
        <f t="shared" si="200"/>
        <v/>
      </c>
      <c r="AE964" t="str">
        <f t="shared" si="201"/>
        <v/>
      </c>
      <c r="AF964" t="s">
        <v>343</v>
      </c>
    </row>
    <row r="965" spans="1:32" x14ac:dyDescent="0.25">
      <c r="A965" t="s">
        <v>1</v>
      </c>
      <c r="B965" t="s">
        <v>2</v>
      </c>
      <c r="C965" t="s">
        <v>1959</v>
      </c>
      <c r="D965" t="s">
        <v>2013</v>
      </c>
      <c r="E965" t="s">
        <v>40</v>
      </c>
      <c r="F965" s="2">
        <v>45399</v>
      </c>
      <c r="G965" t="s">
        <v>2449</v>
      </c>
      <c r="H965" t="s">
        <v>412</v>
      </c>
      <c r="I965" t="s">
        <v>404</v>
      </c>
      <c r="J965" s="5">
        <v>207108.21</v>
      </c>
      <c r="K965" s="5">
        <v>207108.21</v>
      </c>
      <c r="L965" s="5">
        <v>207108.21</v>
      </c>
      <c r="M965" s="5"/>
      <c r="N965"/>
      <c r="O965" s="38"/>
      <c r="P965" s="43"/>
      <c r="Q965" s="64"/>
      <c r="R965" s="8" t="str">
        <f t="shared" si="203"/>
        <v/>
      </c>
      <c r="S965" s="7" t="str">
        <f t="shared" si="204"/>
        <v/>
      </c>
      <c r="T965" s="9"/>
      <c r="U965" s="3" t="str">
        <f t="shared" si="191"/>
        <v/>
      </c>
      <c r="V965" s="3" t="str">
        <f t="shared" si="192"/>
        <v/>
      </c>
      <c r="W965" s="3" t="str">
        <f t="shared" si="193"/>
        <v/>
      </c>
      <c r="X965" s="83" t="str">
        <f t="shared" si="194"/>
        <v/>
      </c>
      <c r="Y965" s="3" t="str">
        <f t="shared" si="195"/>
        <v/>
      </c>
      <c r="Z965" s="3" t="str">
        <f t="shared" si="196"/>
        <v/>
      </c>
      <c r="AA965" s="12" t="str">
        <f t="shared" si="197"/>
        <v/>
      </c>
      <c r="AB965" s="12" t="str">
        <f t="shared" si="198"/>
        <v/>
      </c>
      <c r="AC965" s="12" t="str">
        <f t="shared" si="199"/>
        <v/>
      </c>
      <c r="AD965" t="str">
        <f t="shared" si="200"/>
        <v/>
      </c>
      <c r="AE965" t="str">
        <f t="shared" si="201"/>
        <v/>
      </c>
      <c r="AF965" t="s">
        <v>343</v>
      </c>
    </row>
    <row r="966" spans="1:32" x14ac:dyDescent="0.25">
      <c r="A966" t="s">
        <v>1</v>
      </c>
      <c r="B966" t="s">
        <v>2</v>
      </c>
      <c r="C966" t="s">
        <v>1959</v>
      </c>
      <c r="D966" t="s">
        <v>2013</v>
      </c>
      <c r="E966" t="s">
        <v>40</v>
      </c>
      <c r="F966" s="2">
        <v>45399</v>
      </c>
      <c r="G966" t="s">
        <v>2450</v>
      </c>
      <c r="H966" t="s">
        <v>412</v>
      </c>
      <c r="I966" t="s">
        <v>404</v>
      </c>
      <c r="J966" s="5">
        <v>106337.52</v>
      </c>
      <c r="K966" s="5">
        <v>106337.52</v>
      </c>
      <c r="L966" s="5">
        <v>106337.52</v>
      </c>
      <c r="M966" s="5"/>
      <c r="N966"/>
      <c r="O966" s="38"/>
      <c r="P966" s="43"/>
      <c r="Q966" s="64"/>
      <c r="R966" s="8" t="str">
        <f t="shared" si="203"/>
        <v/>
      </c>
      <c r="S966" s="7" t="str">
        <f t="shared" si="204"/>
        <v/>
      </c>
      <c r="T966" s="9"/>
      <c r="U966" s="3" t="str">
        <f t="shared" si="191"/>
        <v/>
      </c>
      <c r="V966" s="3" t="str">
        <f t="shared" si="192"/>
        <v/>
      </c>
      <c r="W966" s="3" t="str">
        <f t="shared" si="193"/>
        <v/>
      </c>
      <c r="X966" s="83" t="str">
        <f t="shared" si="194"/>
        <v/>
      </c>
      <c r="Y966" s="3" t="str">
        <f t="shared" si="195"/>
        <v/>
      </c>
      <c r="Z966" s="3" t="str">
        <f t="shared" si="196"/>
        <v/>
      </c>
      <c r="AA966" s="12" t="str">
        <f t="shared" si="197"/>
        <v/>
      </c>
      <c r="AB966" s="12" t="str">
        <f t="shared" si="198"/>
        <v/>
      </c>
      <c r="AC966" s="12" t="str">
        <f t="shared" si="199"/>
        <v/>
      </c>
      <c r="AD966" t="str">
        <f t="shared" si="200"/>
        <v/>
      </c>
      <c r="AE966" t="str">
        <f t="shared" si="201"/>
        <v/>
      </c>
      <c r="AF966" t="s">
        <v>343</v>
      </c>
    </row>
    <row r="967" spans="1:32" x14ac:dyDescent="0.25">
      <c r="A967" t="s">
        <v>1</v>
      </c>
      <c r="B967" t="s">
        <v>2</v>
      </c>
      <c r="C967" t="s">
        <v>1959</v>
      </c>
      <c r="D967" t="s">
        <v>2013</v>
      </c>
      <c r="E967" t="s">
        <v>40</v>
      </c>
      <c r="F967" s="2">
        <v>45401</v>
      </c>
      <c r="G967" t="s">
        <v>2319</v>
      </c>
      <c r="H967" t="s">
        <v>412</v>
      </c>
      <c r="I967" t="s">
        <v>1429</v>
      </c>
      <c r="J967" s="5">
        <v>21623.68</v>
      </c>
      <c r="K967" s="5">
        <v>21623.68</v>
      </c>
      <c r="L967" s="5">
        <v>21623.68</v>
      </c>
      <c r="M967" s="5"/>
      <c r="N967"/>
      <c r="O967" s="38"/>
      <c r="P967" s="43"/>
      <c r="Q967" s="64"/>
      <c r="R967" s="8" t="str">
        <f t="shared" si="203"/>
        <v/>
      </c>
      <c r="S967" s="7" t="str">
        <f t="shared" si="204"/>
        <v/>
      </c>
      <c r="T967" s="9"/>
      <c r="U967" s="3" t="str">
        <f t="shared" si="191"/>
        <v/>
      </c>
      <c r="V967" s="3" t="str">
        <f t="shared" si="192"/>
        <v/>
      </c>
      <c r="W967" s="3" t="str">
        <f t="shared" si="193"/>
        <v/>
      </c>
      <c r="X967" s="83" t="str">
        <f t="shared" si="194"/>
        <v/>
      </c>
      <c r="Y967" s="3" t="str">
        <f t="shared" si="195"/>
        <v/>
      </c>
      <c r="Z967" s="3" t="str">
        <f t="shared" si="196"/>
        <v/>
      </c>
      <c r="AA967" s="12" t="str">
        <f t="shared" si="197"/>
        <v/>
      </c>
      <c r="AB967" s="12" t="str">
        <f t="shared" si="198"/>
        <v/>
      </c>
      <c r="AC967" s="12" t="str">
        <f t="shared" si="199"/>
        <v/>
      </c>
      <c r="AD967" t="str">
        <f t="shared" si="200"/>
        <v/>
      </c>
      <c r="AE967" t="str">
        <f t="shared" si="201"/>
        <v/>
      </c>
      <c r="AF967" t="s">
        <v>343</v>
      </c>
    </row>
    <row r="968" spans="1:32" x14ac:dyDescent="0.25">
      <c r="A968" t="s">
        <v>1</v>
      </c>
      <c r="B968" t="s">
        <v>2</v>
      </c>
      <c r="C968" t="s">
        <v>1959</v>
      </c>
      <c r="D968" t="s">
        <v>2013</v>
      </c>
      <c r="E968" t="s">
        <v>40</v>
      </c>
      <c r="F968" s="2">
        <v>45404</v>
      </c>
      <c r="G968" t="s">
        <v>2451</v>
      </c>
      <c r="H968" t="s">
        <v>412</v>
      </c>
      <c r="I968" t="s">
        <v>1429</v>
      </c>
      <c r="J968" s="5">
        <v>44286.96</v>
      </c>
      <c r="K968" s="5">
        <v>44286.96</v>
      </c>
      <c r="L968" s="5">
        <v>44286.96</v>
      </c>
      <c r="M968" s="5"/>
      <c r="N968"/>
      <c r="O968" s="38"/>
      <c r="P968" s="43"/>
      <c r="Q968" s="64"/>
      <c r="R968" s="8" t="str">
        <f t="shared" si="203"/>
        <v/>
      </c>
      <c r="S968" s="7" t="str">
        <f t="shared" si="204"/>
        <v/>
      </c>
      <c r="T968" s="9"/>
      <c r="U968" s="3" t="str">
        <f t="shared" ref="U968:U1031" si="205">IF(OR(O968="X",P968&lt;&gt;""),A968,"")</f>
        <v/>
      </c>
      <c r="V968" s="3" t="str">
        <f t="shared" ref="V968:V1031" si="206">IF(OR(O968="X",P968&lt;&gt;""),B968,"")</f>
        <v/>
      </c>
      <c r="W968" s="3" t="str">
        <f t="shared" ref="W968:W1031" si="207">IF(OR(O968="X",P968&lt;&gt;""),E968,"")</f>
        <v/>
      </c>
      <c r="X968" s="83" t="str">
        <f t="shared" ref="X968:X1031" si="208">IF(OR(P968="X",Q968&lt;&gt;""),F968,"")</f>
        <v/>
      </c>
      <c r="Y968" s="3" t="str">
        <f t="shared" ref="Y968:Y1031" si="209">IF(OR(O968="X",P968&lt;&gt;""),G968,"")</f>
        <v/>
      </c>
      <c r="Z968" s="3" t="str">
        <f t="shared" ref="Z968:Z1031" si="210">IF(OR(O968="X",P968&lt;&gt;""),H968,"")</f>
        <v/>
      </c>
      <c r="AA968" s="12" t="str">
        <f t="shared" ref="AA968:AA1031" si="211">IF(OR(O968="X",P968&lt;&gt;""),J968,"")</f>
        <v/>
      </c>
      <c r="AB968" s="12" t="str">
        <f t="shared" ref="AB968:AB1031" si="212">IF(O968="X",K968,"")</f>
        <v/>
      </c>
      <c r="AC968" s="12" t="str">
        <f t="shared" ref="AC968:AC1031" si="213">IF(P968&gt;0,P968,"")</f>
        <v/>
      </c>
      <c r="AD968" t="str">
        <f t="shared" ref="AD968:AD1031" si="214">IF(OR(O968="X",P968&gt;0),Q968,"")</f>
        <v/>
      </c>
      <c r="AE968" t="str">
        <f t="shared" ref="AE968:AE1031" si="215">IF(OR(O968="X",P968&lt;&gt;""),R968,"")</f>
        <v/>
      </c>
      <c r="AF968" t="s">
        <v>343</v>
      </c>
    </row>
    <row r="969" spans="1:32" x14ac:dyDescent="0.25">
      <c r="A969" t="s">
        <v>1</v>
      </c>
      <c r="B969" t="s">
        <v>2</v>
      </c>
      <c r="C969" t="s">
        <v>1959</v>
      </c>
      <c r="D969" t="s">
        <v>2013</v>
      </c>
      <c r="E969" t="s">
        <v>40</v>
      </c>
      <c r="F969" s="2">
        <v>45405</v>
      </c>
      <c r="G969" t="s">
        <v>2452</v>
      </c>
      <c r="H969" t="s">
        <v>412</v>
      </c>
      <c r="I969" t="s">
        <v>2354</v>
      </c>
      <c r="J969" s="5">
        <v>146448</v>
      </c>
      <c r="K969" s="5">
        <v>146448</v>
      </c>
      <c r="L969" s="5">
        <v>146448</v>
      </c>
      <c r="M969" s="5"/>
      <c r="N969"/>
      <c r="O969" s="38"/>
      <c r="P969" s="43"/>
      <c r="Q969" s="64"/>
      <c r="R969" s="8" t="str">
        <f t="shared" si="203"/>
        <v/>
      </c>
      <c r="S969" s="7" t="str">
        <f t="shared" si="204"/>
        <v/>
      </c>
      <c r="T969" s="9"/>
      <c r="U969" s="3" t="str">
        <f t="shared" si="205"/>
        <v/>
      </c>
      <c r="V969" s="3" t="str">
        <f t="shared" si="206"/>
        <v/>
      </c>
      <c r="W969" s="3" t="str">
        <f t="shared" si="207"/>
        <v/>
      </c>
      <c r="X969" s="83" t="str">
        <f t="shared" si="208"/>
        <v/>
      </c>
      <c r="Y969" s="3" t="str">
        <f t="shared" si="209"/>
        <v/>
      </c>
      <c r="Z969" s="3" t="str">
        <f t="shared" si="210"/>
        <v/>
      </c>
      <c r="AA969" s="12" t="str">
        <f t="shared" si="211"/>
        <v/>
      </c>
      <c r="AB969" s="12" t="str">
        <f t="shared" si="212"/>
        <v/>
      </c>
      <c r="AC969" s="12" t="str">
        <f t="shared" si="213"/>
        <v/>
      </c>
      <c r="AD969" t="str">
        <f t="shared" si="214"/>
        <v/>
      </c>
      <c r="AE969" t="str">
        <f t="shared" si="215"/>
        <v/>
      </c>
      <c r="AF969" t="s">
        <v>343</v>
      </c>
    </row>
    <row r="970" spans="1:32" x14ac:dyDescent="0.25">
      <c r="A970" t="s">
        <v>1</v>
      </c>
      <c r="B970" t="s">
        <v>2</v>
      </c>
      <c r="C970" t="s">
        <v>1959</v>
      </c>
      <c r="D970" t="s">
        <v>2013</v>
      </c>
      <c r="E970" t="s">
        <v>40</v>
      </c>
      <c r="F970" s="2">
        <v>45406</v>
      </c>
      <c r="G970" t="s">
        <v>2453</v>
      </c>
      <c r="H970" t="s">
        <v>412</v>
      </c>
      <c r="I970" t="s">
        <v>404</v>
      </c>
      <c r="J970" s="5">
        <v>272776.56</v>
      </c>
      <c r="K970" s="5">
        <v>272776.56</v>
      </c>
      <c r="L970" s="5">
        <v>272776.56</v>
      </c>
      <c r="M970" s="5"/>
      <c r="N970"/>
      <c r="O970" s="38"/>
      <c r="P970" s="43"/>
      <c r="Q970" s="64"/>
      <c r="R970" s="8" t="str">
        <f t="shared" si="203"/>
        <v/>
      </c>
      <c r="S970" s="7" t="str">
        <f t="shared" si="204"/>
        <v/>
      </c>
      <c r="T970" s="9"/>
      <c r="U970" s="3" t="str">
        <f t="shared" si="205"/>
        <v/>
      </c>
      <c r="V970" s="3" t="str">
        <f t="shared" si="206"/>
        <v/>
      </c>
      <c r="W970" s="3" t="str">
        <f t="shared" si="207"/>
        <v/>
      </c>
      <c r="X970" s="83" t="str">
        <f t="shared" si="208"/>
        <v/>
      </c>
      <c r="Y970" s="3" t="str">
        <f t="shared" si="209"/>
        <v/>
      </c>
      <c r="Z970" s="3" t="str">
        <f t="shared" si="210"/>
        <v/>
      </c>
      <c r="AA970" s="12" t="str">
        <f t="shared" si="211"/>
        <v/>
      </c>
      <c r="AB970" s="12" t="str">
        <f t="shared" si="212"/>
        <v/>
      </c>
      <c r="AC970" s="12" t="str">
        <f t="shared" si="213"/>
        <v/>
      </c>
      <c r="AD970" t="str">
        <f t="shared" si="214"/>
        <v/>
      </c>
      <c r="AE970" t="str">
        <f t="shared" si="215"/>
        <v/>
      </c>
      <c r="AF970" t="s">
        <v>343</v>
      </c>
    </row>
    <row r="971" spans="1:32" x14ac:dyDescent="0.25">
      <c r="A971" t="s">
        <v>1</v>
      </c>
      <c r="B971" t="s">
        <v>2</v>
      </c>
      <c r="C971" t="s">
        <v>1959</v>
      </c>
      <c r="D971" t="s">
        <v>2013</v>
      </c>
      <c r="E971" t="s">
        <v>40</v>
      </c>
      <c r="F971" s="2">
        <v>45406</v>
      </c>
      <c r="G971" t="s">
        <v>2454</v>
      </c>
      <c r="H971" t="s">
        <v>412</v>
      </c>
      <c r="I971" t="s">
        <v>404</v>
      </c>
      <c r="J971" s="5">
        <v>32668.75</v>
      </c>
      <c r="K971" s="5">
        <v>32668.75</v>
      </c>
      <c r="L971" s="5">
        <v>32668.75</v>
      </c>
      <c r="M971" s="5"/>
      <c r="N971"/>
      <c r="O971" s="38"/>
      <c r="P971" s="43"/>
      <c r="Q971" s="64"/>
      <c r="R971" s="8" t="str">
        <f t="shared" si="203"/>
        <v/>
      </c>
      <c r="S971" s="7" t="str">
        <f t="shared" si="204"/>
        <v/>
      </c>
      <c r="T971" s="9"/>
      <c r="U971" s="3" t="str">
        <f t="shared" si="205"/>
        <v/>
      </c>
      <c r="V971" s="3" t="str">
        <f t="shared" si="206"/>
        <v/>
      </c>
      <c r="W971" s="3" t="str">
        <f t="shared" si="207"/>
        <v/>
      </c>
      <c r="X971" s="83" t="str">
        <f t="shared" si="208"/>
        <v/>
      </c>
      <c r="Y971" s="3" t="str">
        <f t="shared" si="209"/>
        <v/>
      </c>
      <c r="Z971" s="3" t="str">
        <f t="shared" si="210"/>
        <v/>
      </c>
      <c r="AA971" s="12" t="str">
        <f t="shared" si="211"/>
        <v/>
      </c>
      <c r="AB971" s="12" t="str">
        <f t="shared" si="212"/>
        <v/>
      </c>
      <c r="AC971" s="12" t="str">
        <f t="shared" si="213"/>
        <v/>
      </c>
      <c r="AD971" t="str">
        <f t="shared" si="214"/>
        <v/>
      </c>
      <c r="AE971" t="str">
        <f t="shared" si="215"/>
        <v/>
      </c>
      <c r="AF971" t="s">
        <v>343</v>
      </c>
    </row>
    <row r="972" spans="1:32" x14ac:dyDescent="0.25">
      <c r="A972" t="s">
        <v>1</v>
      </c>
      <c r="B972" t="s">
        <v>2</v>
      </c>
      <c r="C972" t="s">
        <v>1959</v>
      </c>
      <c r="D972" t="s">
        <v>2013</v>
      </c>
      <c r="E972" t="s">
        <v>40</v>
      </c>
      <c r="F972" s="2">
        <v>45406</v>
      </c>
      <c r="G972" t="s">
        <v>2455</v>
      </c>
      <c r="H972" t="s">
        <v>412</v>
      </c>
      <c r="I972" t="s">
        <v>404</v>
      </c>
      <c r="J972" s="5">
        <v>14127.71</v>
      </c>
      <c r="K972" s="5">
        <v>14127.71</v>
      </c>
      <c r="L972" s="5">
        <v>14127.71</v>
      </c>
      <c r="M972" s="5"/>
      <c r="N972"/>
      <c r="O972" s="38"/>
      <c r="P972" s="43"/>
      <c r="Q972" s="64"/>
      <c r="R972" s="8" t="str">
        <f t="shared" si="203"/>
        <v/>
      </c>
      <c r="S972" s="7" t="str">
        <f t="shared" si="204"/>
        <v/>
      </c>
      <c r="T972" s="9"/>
      <c r="U972" s="3" t="str">
        <f t="shared" si="205"/>
        <v/>
      </c>
      <c r="V972" s="3" t="str">
        <f t="shared" si="206"/>
        <v/>
      </c>
      <c r="W972" s="3" t="str">
        <f t="shared" si="207"/>
        <v/>
      </c>
      <c r="X972" s="83" t="str">
        <f t="shared" si="208"/>
        <v/>
      </c>
      <c r="Y972" s="3" t="str">
        <f t="shared" si="209"/>
        <v/>
      </c>
      <c r="Z972" s="3" t="str">
        <f t="shared" si="210"/>
        <v/>
      </c>
      <c r="AA972" s="12" t="str">
        <f t="shared" si="211"/>
        <v/>
      </c>
      <c r="AB972" s="12" t="str">
        <f t="shared" si="212"/>
        <v/>
      </c>
      <c r="AC972" s="12" t="str">
        <f t="shared" si="213"/>
        <v/>
      </c>
      <c r="AD972" t="str">
        <f t="shared" si="214"/>
        <v/>
      </c>
      <c r="AE972" t="str">
        <f t="shared" si="215"/>
        <v/>
      </c>
      <c r="AF972" t="s">
        <v>343</v>
      </c>
    </row>
    <row r="973" spans="1:32" x14ac:dyDescent="0.25">
      <c r="A973" t="s">
        <v>1</v>
      </c>
      <c r="B973" t="s">
        <v>2</v>
      </c>
      <c r="C973" t="s">
        <v>1959</v>
      </c>
      <c r="D973" t="s">
        <v>2013</v>
      </c>
      <c r="E973" t="s">
        <v>40</v>
      </c>
      <c r="F973" s="2">
        <v>45406</v>
      </c>
      <c r="G973" t="s">
        <v>2456</v>
      </c>
      <c r="H973" t="s">
        <v>412</v>
      </c>
      <c r="I973" t="s">
        <v>2354</v>
      </c>
      <c r="J973" s="5">
        <v>105496.8</v>
      </c>
      <c r="K973" s="5">
        <v>105496.8</v>
      </c>
      <c r="L973" s="5">
        <v>105496.8</v>
      </c>
      <c r="M973" s="5"/>
      <c r="N973"/>
      <c r="O973" s="38"/>
      <c r="P973" s="43"/>
      <c r="Q973" s="64"/>
      <c r="R973" s="8" t="str">
        <f t="shared" si="203"/>
        <v/>
      </c>
      <c r="S973" s="7" t="str">
        <f t="shared" si="204"/>
        <v/>
      </c>
      <c r="T973" s="9"/>
      <c r="U973" s="3" t="str">
        <f t="shared" si="205"/>
        <v/>
      </c>
      <c r="V973" s="3" t="str">
        <f t="shared" si="206"/>
        <v/>
      </c>
      <c r="W973" s="3" t="str">
        <f t="shared" si="207"/>
        <v/>
      </c>
      <c r="X973" s="83" t="str">
        <f t="shared" si="208"/>
        <v/>
      </c>
      <c r="Y973" s="3" t="str">
        <f t="shared" si="209"/>
        <v/>
      </c>
      <c r="Z973" s="3" t="str">
        <f t="shared" si="210"/>
        <v/>
      </c>
      <c r="AA973" s="12" t="str">
        <f t="shared" si="211"/>
        <v/>
      </c>
      <c r="AB973" s="12" t="str">
        <f t="shared" si="212"/>
        <v/>
      </c>
      <c r="AC973" s="12" t="str">
        <f t="shared" si="213"/>
        <v/>
      </c>
      <c r="AD973" t="str">
        <f t="shared" si="214"/>
        <v/>
      </c>
      <c r="AE973" t="str">
        <f t="shared" si="215"/>
        <v/>
      </c>
      <c r="AF973" t="s">
        <v>343</v>
      </c>
    </row>
    <row r="974" spans="1:32" x14ac:dyDescent="0.25">
      <c r="A974" t="s">
        <v>1</v>
      </c>
      <c r="B974" t="s">
        <v>2</v>
      </c>
      <c r="C974" t="s">
        <v>1959</v>
      </c>
      <c r="D974" t="s">
        <v>2013</v>
      </c>
      <c r="E974" t="s">
        <v>40</v>
      </c>
      <c r="F974" s="2">
        <v>45408</v>
      </c>
      <c r="G974" t="s">
        <v>2457</v>
      </c>
      <c r="H974" t="s">
        <v>412</v>
      </c>
      <c r="I974" t="s">
        <v>1429</v>
      </c>
      <c r="J974" s="5">
        <v>134222.29999999999</v>
      </c>
      <c r="K974" s="5">
        <v>134222.29999999999</v>
      </c>
      <c r="L974" s="5">
        <v>134222.29999999999</v>
      </c>
      <c r="M974" s="5"/>
      <c r="N974"/>
      <c r="O974" s="38"/>
      <c r="P974" s="43"/>
      <c r="Q974" s="64"/>
      <c r="R974" s="8" t="str">
        <f t="shared" si="203"/>
        <v/>
      </c>
      <c r="S974" s="7" t="str">
        <f t="shared" si="204"/>
        <v/>
      </c>
      <c r="T974" s="9"/>
      <c r="U974" s="3" t="str">
        <f t="shared" si="205"/>
        <v/>
      </c>
      <c r="V974" s="3" t="str">
        <f t="shared" si="206"/>
        <v/>
      </c>
      <c r="W974" s="3" t="str">
        <f t="shared" si="207"/>
        <v/>
      </c>
      <c r="X974" s="83" t="str">
        <f t="shared" si="208"/>
        <v/>
      </c>
      <c r="Y974" s="3" t="str">
        <f t="shared" si="209"/>
        <v/>
      </c>
      <c r="Z974" s="3" t="str">
        <f t="shared" si="210"/>
        <v/>
      </c>
      <c r="AA974" s="12" t="str">
        <f t="shared" si="211"/>
        <v/>
      </c>
      <c r="AB974" s="12" t="str">
        <f t="shared" si="212"/>
        <v/>
      </c>
      <c r="AC974" s="12" t="str">
        <f t="shared" si="213"/>
        <v/>
      </c>
      <c r="AD974" t="str">
        <f t="shared" si="214"/>
        <v/>
      </c>
      <c r="AE974" t="str">
        <f t="shared" si="215"/>
        <v/>
      </c>
      <c r="AF974" t="s">
        <v>343</v>
      </c>
    </row>
    <row r="975" spans="1:32" x14ac:dyDescent="0.25">
      <c r="A975" t="s">
        <v>1</v>
      </c>
      <c r="B975" t="s">
        <v>2</v>
      </c>
      <c r="C975" t="s">
        <v>1959</v>
      </c>
      <c r="D975" t="s">
        <v>1977</v>
      </c>
      <c r="E975" t="s">
        <v>41</v>
      </c>
      <c r="F975" s="2">
        <v>45307</v>
      </c>
      <c r="G975" t="s">
        <v>941</v>
      </c>
      <c r="H975" t="s">
        <v>178</v>
      </c>
      <c r="I975" t="s">
        <v>192</v>
      </c>
      <c r="J975" s="5">
        <v>13873.2</v>
      </c>
      <c r="K975" s="5">
        <v>13873.2</v>
      </c>
      <c r="L975" s="5">
        <v>13873.2</v>
      </c>
      <c r="M975" s="5"/>
      <c r="N975"/>
      <c r="O975" s="38"/>
      <c r="P975" s="43"/>
      <c r="Q975" s="64"/>
      <c r="R975" s="8" t="str">
        <f t="shared" si="203"/>
        <v/>
      </c>
      <c r="S975" s="7" t="str">
        <f t="shared" si="204"/>
        <v/>
      </c>
      <c r="T975" s="9"/>
      <c r="U975" s="3" t="str">
        <f t="shared" si="205"/>
        <v/>
      </c>
      <c r="V975" s="3" t="str">
        <f t="shared" si="206"/>
        <v/>
      </c>
      <c r="W975" s="3" t="str">
        <f t="shared" si="207"/>
        <v/>
      </c>
      <c r="X975" s="83" t="str">
        <f t="shared" si="208"/>
        <v/>
      </c>
      <c r="Y975" s="3" t="str">
        <f t="shared" si="209"/>
        <v/>
      </c>
      <c r="Z975" s="3" t="str">
        <f t="shared" si="210"/>
        <v/>
      </c>
      <c r="AA975" s="12" t="str">
        <f t="shared" si="211"/>
        <v/>
      </c>
      <c r="AB975" s="12" t="str">
        <f t="shared" si="212"/>
        <v/>
      </c>
      <c r="AC975" s="12" t="str">
        <f t="shared" si="213"/>
        <v/>
      </c>
      <c r="AD975" t="str">
        <f t="shared" si="214"/>
        <v/>
      </c>
      <c r="AE975" t="str">
        <f t="shared" si="215"/>
        <v/>
      </c>
      <c r="AF975" t="s">
        <v>343</v>
      </c>
    </row>
    <row r="976" spans="1:32" x14ac:dyDescent="0.25">
      <c r="A976" t="s">
        <v>1</v>
      </c>
      <c r="B976" t="s">
        <v>2</v>
      </c>
      <c r="C976" t="s">
        <v>1959</v>
      </c>
      <c r="D976" t="s">
        <v>1977</v>
      </c>
      <c r="E976" t="s">
        <v>41</v>
      </c>
      <c r="F976" s="2">
        <v>45308</v>
      </c>
      <c r="G976" t="s">
        <v>942</v>
      </c>
      <c r="H976" t="s">
        <v>178</v>
      </c>
      <c r="I976" t="s">
        <v>192</v>
      </c>
      <c r="J976" s="5">
        <v>9000</v>
      </c>
      <c r="K976" s="5">
        <v>9000</v>
      </c>
      <c r="L976" s="5">
        <v>9000</v>
      </c>
      <c r="M976" s="5"/>
      <c r="N976"/>
      <c r="O976" s="38"/>
      <c r="P976" s="43"/>
      <c r="Q976" s="64"/>
      <c r="R976" s="8" t="str">
        <f t="shared" si="203"/>
        <v/>
      </c>
      <c r="S976" s="7" t="str">
        <f t="shared" si="204"/>
        <v/>
      </c>
      <c r="T976" s="9"/>
      <c r="U976" s="3" t="str">
        <f t="shared" si="205"/>
        <v/>
      </c>
      <c r="V976" s="3" t="str">
        <f t="shared" si="206"/>
        <v/>
      </c>
      <c r="W976" s="3" t="str">
        <f t="shared" si="207"/>
        <v/>
      </c>
      <c r="X976" s="83" t="str">
        <f t="shared" si="208"/>
        <v/>
      </c>
      <c r="Y976" s="3" t="str">
        <f t="shared" si="209"/>
        <v/>
      </c>
      <c r="Z976" s="3" t="str">
        <f t="shared" si="210"/>
        <v/>
      </c>
      <c r="AA976" s="12" t="str">
        <f t="shared" si="211"/>
        <v/>
      </c>
      <c r="AB976" s="12" t="str">
        <f t="shared" si="212"/>
        <v/>
      </c>
      <c r="AC976" s="12" t="str">
        <f t="shared" si="213"/>
        <v/>
      </c>
      <c r="AD976" t="str">
        <f t="shared" si="214"/>
        <v/>
      </c>
      <c r="AE976" t="str">
        <f t="shared" si="215"/>
        <v/>
      </c>
      <c r="AF976" t="s">
        <v>343</v>
      </c>
    </row>
    <row r="977" spans="1:32" x14ac:dyDescent="0.25">
      <c r="A977" t="s">
        <v>1</v>
      </c>
      <c r="B977" t="s">
        <v>2</v>
      </c>
      <c r="C977" t="s">
        <v>1959</v>
      </c>
      <c r="D977" t="s">
        <v>1977</v>
      </c>
      <c r="E977" t="s">
        <v>41</v>
      </c>
      <c r="F977" s="2">
        <v>45314</v>
      </c>
      <c r="G977" t="s">
        <v>943</v>
      </c>
      <c r="H977" t="s">
        <v>178</v>
      </c>
      <c r="I977" t="s">
        <v>202</v>
      </c>
      <c r="J977" s="5">
        <v>37407.360000000001</v>
      </c>
      <c r="K977" s="5">
        <v>37407.360000000001</v>
      </c>
      <c r="L977" s="5">
        <v>37407.360000000001</v>
      </c>
      <c r="M977" s="5"/>
      <c r="N977"/>
      <c r="O977" s="38"/>
      <c r="P977" s="43"/>
      <c r="Q977" s="64"/>
      <c r="R977" s="8" t="str">
        <f t="shared" si="203"/>
        <v/>
      </c>
      <c r="S977" s="7" t="str">
        <f t="shared" si="204"/>
        <v/>
      </c>
      <c r="T977" s="9"/>
      <c r="U977" s="3" t="str">
        <f t="shared" si="205"/>
        <v/>
      </c>
      <c r="V977" s="3" t="str">
        <f t="shared" si="206"/>
        <v/>
      </c>
      <c r="W977" s="3" t="str">
        <f t="shared" si="207"/>
        <v/>
      </c>
      <c r="X977" s="83" t="str">
        <f t="shared" si="208"/>
        <v/>
      </c>
      <c r="Y977" s="3" t="str">
        <f t="shared" si="209"/>
        <v/>
      </c>
      <c r="Z977" s="3" t="str">
        <f t="shared" si="210"/>
        <v/>
      </c>
      <c r="AA977" s="12" t="str">
        <f t="shared" si="211"/>
        <v/>
      </c>
      <c r="AB977" s="12" t="str">
        <f t="shared" si="212"/>
        <v/>
      </c>
      <c r="AC977" s="12" t="str">
        <f t="shared" si="213"/>
        <v/>
      </c>
      <c r="AD977" t="str">
        <f t="shared" si="214"/>
        <v/>
      </c>
      <c r="AE977" t="str">
        <f t="shared" si="215"/>
        <v/>
      </c>
      <c r="AF977" t="s">
        <v>343</v>
      </c>
    </row>
    <row r="978" spans="1:32" x14ac:dyDescent="0.25">
      <c r="A978" t="s">
        <v>1</v>
      </c>
      <c r="B978" t="s">
        <v>2</v>
      </c>
      <c r="C978" t="s">
        <v>1959</v>
      </c>
      <c r="D978" t="s">
        <v>1977</v>
      </c>
      <c r="E978" t="s">
        <v>41</v>
      </c>
      <c r="F978" s="2">
        <v>45314</v>
      </c>
      <c r="G978" t="s">
        <v>944</v>
      </c>
      <c r="H978" t="s">
        <v>178</v>
      </c>
      <c r="I978" t="s">
        <v>204</v>
      </c>
      <c r="J978" s="5">
        <v>280500</v>
      </c>
      <c r="K978" s="5">
        <v>280500</v>
      </c>
      <c r="L978" s="5">
        <v>280500</v>
      </c>
      <c r="M978" s="5"/>
      <c r="N978"/>
      <c r="O978" s="38"/>
      <c r="P978" s="43"/>
      <c r="Q978" s="64"/>
      <c r="R978" s="8" t="str">
        <f t="shared" si="203"/>
        <v/>
      </c>
      <c r="S978" s="7" t="str">
        <f t="shared" si="204"/>
        <v/>
      </c>
      <c r="T978" s="9"/>
      <c r="U978" s="3" t="str">
        <f t="shared" si="205"/>
        <v/>
      </c>
      <c r="V978" s="3" t="str">
        <f t="shared" si="206"/>
        <v/>
      </c>
      <c r="W978" s="3" t="str">
        <f t="shared" si="207"/>
        <v/>
      </c>
      <c r="X978" s="83" t="str">
        <f t="shared" si="208"/>
        <v/>
      </c>
      <c r="Y978" s="3" t="str">
        <f t="shared" si="209"/>
        <v/>
      </c>
      <c r="Z978" s="3" t="str">
        <f t="shared" si="210"/>
        <v/>
      </c>
      <c r="AA978" s="12" t="str">
        <f t="shared" si="211"/>
        <v/>
      </c>
      <c r="AB978" s="12" t="str">
        <f t="shared" si="212"/>
        <v/>
      </c>
      <c r="AC978" s="12" t="str">
        <f t="shared" si="213"/>
        <v/>
      </c>
      <c r="AD978" t="str">
        <f t="shared" si="214"/>
        <v/>
      </c>
      <c r="AE978" t="str">
        <f t="shared" si="215"/>
        <v/>
      </c>
      <c r="AF978" t="s">
        <v>343</v>
      </c>
    </row>
    <row r="979" spans="1:32" x14ac:dyDescent="0.25">
      <c r="A979" t="s">
        <v>1</v>
      </c>
      <c r="B979" t="s">
        <v>2</v>
      </c>
      <c r="C979" t="s">
        <v>1959</v>
      </c>
      <c r="D979" t="s">
        <v>1977</v>
      </c>
      <c r="E979" t="s">
        <v>41</v>
      </c>
      <c r="F979" s="2">
        <v>45327</v>
      </c>
      <c r="G979" t="s">
        <v>945</v>
      </c>
      <c r="H979" t="s">
        <v>176</v>
      </c>
      <c r="I979" t="s">
        <v>192</v>
      </c>
      <c r="J979" s="5">
        <v>92291.06</v>
      </c>
      <c r="K979" s="5">
        <v>92291.06</v>
      </c>
      <c r="L979" s="5">
        <v>92291.06</v>
      </c>
      <c r="M979" s="5"/>
      <c r="N979"/>
      <c r="O979" s="38"/>
      <c r="P979" s="43"/>
      <c r="Q979" s="64"/>
      <c r="R979" s="8" t="str">
        <f t="shared" si="203"/>
        <v/>
      </c>
      <c r="S979" s="7" t="str">
        <f t="shared" si="204"/>
        <v/>
      </c>
      <c r="T979" s="9"/>
      <c r="U979" s="3" t="str">
        <f t="shared" si="205"/>
        <v/>
      </c>
      <c r="V979" s="3" t="str">
        <f t="shared" si="206"/>
        <v/>
      </c>
      <c r="W979" s="3" t="str">
        <f t="shared" si="207"/>
        <v/>
      </c>
      <c r="X979" s="83" t="str">
        <f t="shared" si="208"/>
        <v/>
      </c>
      <c r="Y979" s="3" t="str">
        <f t="shared" si="209"/>
        <v/>
      </c>
      <c r="Z979" s="3" t="str">
        <f t="shared" si="210"/>
        <v/>
      </c>
      <c r="AA979" s="12" t="str">
        <f t="shared" si="211"/>
        <v/>
      </c>
      <c r="AB979" s="12" t="str">
        <f t="shared" si="212"/>
        <v/>
      </c>
      <c r="AC979" s="12" t="str">
        <f t="shared" si="213"/>
        <v/>
      </c>
      <c r="AD979" t="str">
        <f t="shared" si="214"/>
        <v/>
      </c>
      <c r="AE979" t="str">
        <f t="shared" si="215"/>
        <v/>
      </c>
      <c r="AF979" t="s">
        <v>343</v>
      </c>
    </row>
    <row r="980" spans="1:32" x14ac:dyDescent="0.25">
      <c r="A980" t="s">
        <v>1</v>
      </c>
      <c r="B980" t="s">
        <v>2</v>
      </c>
      <c r="C980" t="s">
        <v>1959</v>
      </c>
      <c r="D980" t="s">
        <v>1977</v>
      </c>
      <c r="E980" t="s">
        <v>41</v>
      </c>
      <c r="F980" s="2">
        <v>45330</v>
      </c>
      <c r="G980" t="s">
        <v>946</v>
      </c>
      <c r="H980" t="s">
        <v>176</v>
      </c>
      <c r="I980" t="s">
        <v>192</v>
      </c>
      <c r="J980" s="5">
        <v>105855.01</v>
      </c>
      <c r="K980" s="5">
        <v>105855.01</v>
      </c>
      <c r="L980" s="5">
        <v>105855.01</v>
      </c>
      <c r="M980" s="5"/>
      <c r="N980"/>
      <c r="O980" s="38"/>
      <c r="P980" s="43"/>
      <c r="Q980" s="64"/>
      <c r="R980" s="8" t="str">
        <f t="shared" si="203"/>
        <v/>
      </c>
      <c r="S980" s="7" t="str">
        <f t="shared" si="204"/>
        <v/>
      </c>
      <c r="T980" s="9"/>
      <c r="U980" s="3" t="str">
        <f t="shared" si="205"/>
        <v/>
      </c>
      <c r="V980" s="3" t="str">
        <f t="shared" si="206"/>
        <v/>
      </c>
      <c r="W980" s="3" t="str">
        <f t="shared" si="207"/>
        <v/>
      </c>
      <c r="X980" s="83" t="str">
        <f t="shared" si="208"/>
        <v/>
      </c>
      <c r="Y980" s="3" t="str">
        <f t="shared" si="209"/>
        <v/>
      </c>
      <c r="Z980" s="3" t="str">
        <f t="shared" si="210"/>
        <v/>
      </c>
      <c r="AA980" s="12" t="str">
        <f t="shared" si="211"/>
        <v/>
      </c>
      <c r="AB980" s="12" t="str">
        <f t="shared" si="212"/>
        <v/>
      </c>
      <c r="AC980" s="12" t="str">
        <f t="shared" si="213"/>
        <v/>
      </c>
      <c r="AD980" t="str">
        <f t="shared" si="214"/>
        <v/>
      </c>
      <c r="AE980" t="str">
        <f t="shared" si="215"/>
        <v/>
      </c>
      <c r="AF980" t="s">
        <v>343</v>
      </c>
    </row>
    <row r="981" spans="1:32" x14ac:dyDescent="0.25">
      <c r="A981" t="s">
        <v>1</v>
      </c>
      <c r="B981" t="s">
        <v>2</v>
      </c>
      <c r="C981" t="s">
        <v>1959</v>
      </c>
      <c r="D981" t="s">
        <v>1977</v>
      </c>
      <c r="E981" t="s">
        <v>41</v>
      </c>
      <c r="F981" s="2">
        <v>45330</v>
      </c>
      <c r="G981" t="s">
        <v>947</v>
      </c>
      <c r="H981" t="s">
        <v>176</v>
      </c>
      <c r="I981" t="s">
        <v>192</v>
      </c>
      <c r="J981" s="5">
        <v>26440</v>
      </c>
      <c r="K981" s="5">
        <v>26440</v>
      </c>
      <c r="L981" s="5">
        <v>26440</v>
      </c>
      <c r="M981" s="5"/>
      <c r="N981"/>
      <c r="O981" s="38"/>
      <c r="P981" s="43"/>
      <c r="Q981" s="64"/>
      <c r="R981" s="8" t="str">
        <f t="shared" si="203"/>
        <v/>
      </c>
      <c r="S981" s="7" t="str">
        <f t="shared" si="204"/>
        <v/>
      </c>
      <c r="T981" s="9"/>
      <c r="U981" s="3" t="str">
        <f t="shared" si="205"/>
        <v/>
      </c>
      <c r="V981" s="3" t="str">
        <f t="shared" si="206"/>
        <v/>
      </c>
      <c r="W981" s="3" t="str">
        <f t="shared" si="207"/>
        <v/>
      </c>
      <c r="X981" s="83" t="str">
        <f t="shared" si="208"/>
        <v/>
      </c>
      <c r="Y981" s="3" t="str">
        <f t="shared" si="209"/>
        <v/>
      </c>
      <c r="Z981" s="3" t="str">
        <f t="shared" si="210"/>
        <v/>
      </c>
      <c r="AA981" s="12" t="str">
        <f t="shared" si="211"/>
        <v/>
      </c>
      <c r="AB981" s="12" t="str">
        <f t="shared" si="212"/>
        <v/>
      </c>
      <c r="AC981" s="12" t="str">
        <f t="shared" si="213"/>
        <v/>
      </c>
      <c r="AD981" t="str">
        <f t="shared" si="214"/>
        <v/>
      </c>
      <c r="AE981" t="str">
        <f t="shared" si="215"/>
        <v/>
      </c>
      <c r="AF981" t="s">
        <v>343</v>
      </c>
    </row>
    <row r="982" spans="1:32" x14ac:dyDescent="0.25">
      <c r="A982" t="s">
        <v>1</v>
      </c>
      <c r="B982" t="s">
        <v>2</v>
      </c>
      <c r="C982" t="s">
        <v>1959</v>
      </c>
      <c r="D982" t="s">
        <v>1977</v>
      </c>
      <c r="E982" t="s">
        <v>41</v>
      </c>
      <c r="F982" s="2">
        <v>45335</v>
      </c>
      <c r="G982" t="s">
        <v>948</v>
      </c>
      <c r="H982" t="s">
        <v>176</v>
      </c>
      <c r="I982" t="s">
        <v>202</v>
      </c>
      <c r="J982" s="5">
        <v>36951.25</v>
      </c>
      <c r="K982" s="5">
        <v>36951.25</v>
      </c>
      <c r="L982" s="5">
        <v>36951.25</v>
      </c>
      <c r="M982" s="5"/>
      <c r="N982"/>
      <c r="O982" s="38"/>
      <c r="P982" s="43"/>
      <c r="Q982" s="64"/>
      <c r="R982" s="8" t="str">
        <f t="shared" si="203"/>
        <v/>
      </c>
      <c r="S982" s="7" t="str">
        <f t="shared" si="204"/>
        <v/>
      </c>
      <c r="T982" s="9"/>
      <c r="U982" s="3" t="str">
        <f t="shared" si="205"/>
        <v/>
      </c>
      <c r="V982" s="3" t="str">
        <f t="shared" si="206"/>
        <v/>
      </c>
      <c r="W982" s="3" t="str">
        <f t="shared" si="207"/>
        <v/>
      </c>
      <c r="X982" s="83" t="str">
        <f t="shared" si="208"/>
        <v/>
      </c>
      <c r="Y982" s="3" t="str">
        <f t="shared" si="209"/>
        <v/>
      </c>
      <c r="Z982" s="3" t="str">
        <f t="shared" si="210"/>
        <v/>
      </c>
      <c r="AA982" s="12" t="str">
        <f t="shared" si="211"/>
        <v/>
      </c>
      <c r="AB982" s="12" t="str">
        <f t="shared" si="212"/>
        <v/>
      </c>
      <c r="AC982" s="12" t="str">
        <f t="shared" si="213"/>
        <v/>
      </c>
      <c r="AD982" t="str">
        <f t="shared" si="214"/>
        <v/>
      </c>
      <c r="AE982" t="str">
        <f t="shared" si="215"/>
        <v/>
      </c>
      <c r="AF982" t="s">
        <v>343</v>
      </c>
    </row>
    <row r="983" spans="1:32" x14ac:dyDescent="0.25">
      <c r="A983" t="s">
        <v>1</v>
      </c>
      <c r="B983" t="s">
        <v>2</v>
      </c>
      <c r="C983" t="s">
        <v>1959</v>
      </c>
      <c r="D983" t="s">
        <v>1977</v>
      </c>
      <c r="E983" t="s">
        <v>41</v>
      </c>
      <c r="F983" s="2">
        <v>45348</v>
      </c>
      <c r="G983" t="s">
        <v>1299</v>
      </c>
      <c r="H983" t="s">
        <v>176</v>
      </c>
      <c r="I983" t="s">
        <v>207</v>
      </c>
      <c r="J983" s="5">
        <v>11025</v>
      </c>
      <c r="K983" s="5">
        <v>11025</v>
      </c>
      <c r="L983" s="5">
        <v>11025</v>
      </c>
      <c r="M983" s="5"/>
      <c r="N983"/>
      <c r="O983" s="38"/>
      <c r="P983" s="43"/>
      <c r="Q983" s="64"/>
      <c r="R983" s="8" t="str">
        <f t="shared" si="203"/>
        <v/>
      </c>
      <c r="S983" s="7" t="str">
        <f t="shared" si="204"/>
        <v/>
      </c>
      <c r="T983" s="9"/>
      <c r="U983" s="3" t="str">
        <f t="shared" si="205"/>
        <v/>
      </c>
      <c r="V983" s="3" t="str">
        <f t="shared" si="206"/>
        <v/>
      </c>
      <c r="W983" s="3" t="str">
        <f t="shared" si="207"/>
        <v/>
      </c>
      <c r="X983" s="83" t="str">
        <f t="shared" si="208"/>
        <v/>
      </c>
      <c r="Y983" s="3" t="str">
        <f t="shared" si="209"/>
        <v/>
      </c>
      <c r="Z983" s="3" t="str">
        <f t="shared" si="210"/>
        <v/>
      </c>
      <c r="AA983" s="12" t="str">
        <f t="shared" si="211"/>
        <v/>
      </c>
      <c r="AB983" s="12" t="str">
        <f t="shared" si="212"/>
        <v/>
      </c>
      <c r="AC983" s="12" t="str">
        <f t="shared" si="213"/>
        <v/>
      </c>
      <c r="AD983" t="str">
        <f t="shared" si="214"/>
        <v/>
      </c>
      <c r="AE983" t="str">
        <f t="shared" si="215"/>
        <v/>
      </c>
      <c r="AF983" t="s">
        <v>343</v>
      </c>
    </row>
    <row r="984" spans="1:32" x14ac:dyDescent="0.25">
      <c r="A984" t="s">
        <v>1</v>
      </c>
      <c r="B984" t="s">
        <v>2</v>
      </c>
      <c r="C984" t="s">
        <v>1959</v>
      </c>
      <c r="D984" t="s">
        <v>1977</v>
      </c>
      <c r="E984" t="s">
        <v>41</v>
      </c>
      <c r="F984" s="2">
        <v>45352</v>
      </c>
      <c r="G984" t="s">
        <v>1300</v>
      </c>
      <c r="H984" t="s">
        <v>412</v>
      </c>
      <c r="I984" t="s">
        <v>204</v>
      </c>
      <c r="J984" s="5">
        <v>29975</v>
      </c>
      <c r="K984" s="5">
        <v>29975</v>
      </c>
      <c r="L984" s="5">
        <v>29975</v>
      </c>
      <c r="M984" s="5"/>
      <c r="N984"/>
      <c r="O984" s="38"/>
      <c r="P984" s="43"/>
      <c r="Q984" s="64"/>
      <c r="R984" s="8" t="str">
        <f t="shared" si="203"/>
        <v/>
      </c>
      <c r="S984" s="7" t="str">
        <f t="shared" si="204"/>
        <v/>
      </c>
      <c r="T984" s="9"/>
      <c r="U984" s="3" t="str">
        <f t="shared" si="205"/>
        <v/>
      </c>
      <c r="V984" s="3" t="str">
        <f t="shared" si="206"/>
        <v/>
      </c>
      <c r="W984" s="3" t="str">
        <f t="shared" si="207"/>
        <v/>
      </c>
      <c r="X984" s="83" t="str">
        <f t="shared" si="208"/>
        <v/>
      </c>
      <c r="Y984" s="3" t="str">
        <f t="shared" si="209"/>
        <v/>
      </c>
      <c r="Z984" s="3" t="str">
        <f t="shared" si="210"/>
        <v/>
      </c>
      <c r="AA984" s="12" t="str">
        <f t="shared" si="211"/>
        <v/>
      </c>
      <c r="AB984" s="12" t="str">
        <f t="shared" si="212"/>
        <v/>
      </c>
      <c r="AC984" s="12" t="str">
        <f t="shared" si="213"/>
        <v/>
      </c>
      <c r="AD984" t="str">
        <f t="shared" si="214"/>
        <v/>
      </c>
      <c r="AE984" t="str">
        <f t="shared" si="215"/>
        <v/>
      </c>
      <c r="AF984" t="s">
        <v>343</v>
      </c>
    </row>
    <row r="985" spans="1:32" x14ac:dyDescent="0.25">
      <c r="A985" t="s">
        <v>1</v>
      </c>
      <c r="B985" t="s">
        <v>2</v>
      </c>
      <c r="C985" t="s">
        <v>1959</v>
      </c>
      <c r="D985" t="s">
        <v>1977</v>
      </c>
      <c r="E985" t="s">
        <v>41</v>
      </c>
      <c r="F985" s="2">
        <v>45352</v>
      </c>
      <c r="G985" t="s">
        <v>1755</v>
      </c>
      <c r="H985" t="s">
        <v>412</v>
      </c>
      <c r="I985" t="s">
        <v>1499</v>
      </c>
      <c r="J985" s="5">
        <v>26380.21</v>
      </c>
      <c r="K985" s="5">
        <v>26380.21</v>
      </c>
      <c r="L985" s="5">
        <v>26380.21</v>
      </c>
      <c r="M985" s="5"/>
      <c r="N985"/>
      <c r="O985" s="38"/>
      <c r="P985" s="43"/>
      <c r="Q985" s="64"/>
      <c r="R985" s="8" t="str">
        <f t="shared" si="203"/>
        <v/>
      </c>
      <c r="S985" s="7" t="str">
        <f t="shared" si="204"/>
        <v/>
      </c>
      <c r="T985" s="9"/>
      <c r="U985" s="3" t="str">
        <f t="shared" si="205"/>
        <v/>
      </c>
      <c r="V985" s="3" t="str">
        <f t="shared" si="206"/>
        <v/>
      </c>
      <c r="W985" s="3" t="str">
        <f t="shared" si="207"/>
        <v/>
      </c>
      <c r="X985" s="83" t="str">
        <f t="shared" si="208"/>
        <v/>
      </c>
      <c r="Y985" s="3" t="str">
        <f t="shared" si="209"/>
        <v/>
      </c>
      <c r="Z985" s="3" t="str">
        <f t="shared" si="210"/>
        <v/>
      </c>
      <c r="AA985" s="12" t="str">
        <f t="shared" si="211"/>
        <v/>
      </c>
      <c r="AB985" s="12" t="str">
        <f t="shared" si="212"/>
        <v/>
      </c>
      <c r="AC985" s="12" t="str">
        <f t="shared" si="213"/>
        <v/>
      </c>
      <c r="AD985" t="str">
        <f t="shared" si="214"/>
        <v/>
      </c>
      <c r="AE985" t="str">
        <f t="shared" si="215"/>
        <v/>
      </c>
      <c r="AF985" t="s">
        <v>343</v>
      </c>
    </row>
    <row r="986" spans="1:32" x14ac:dyDescent="0.25">
      <c r="A986" t="s">
        <v>1</v>
      </c>
      <c r="B986" t="s">
        <v>2</v>
      </c>
      <c r="C986" t="s">
        <v>1959</v>
      </c>
      <c r="D986" t="s">
        <v>1977</v>
      </c>
      <c r="E986" t="s">
        <v>41</v>
      </c>
      <c r="F986" s="2">
        <v>45362</v>
      </c>
      <c r="G986" t="s">
        <v>1448</v>
      </c>
      <c r="H986" t="s">
        <v>412</v>
      </c>
      <c r="I986" t="s">
        <v>207</v>
      </c>
      <c r="J986" s="5">
        <v>46625</v>
      </c>
      <c r="K986" s="5">
        <v>46625</v>
      </c>
      <c r="L986" s="5">
        <v>46625</v>
      </c>
      <c r="M986" s="5"/>
      <c r="N986"/>
      <c r="O986" s="38"/>
      <c r="P986" s="43"/>
      <c r="Q986" s="64"/>
      <c r="R986" s="8" t="str">
        <f t="shared" si="203"/>
        <v/>
      </c>
      <c r="S986" s="7" t="str">
        <f t="shared" si="204"/>
        <v/>
      </c>
      <c r="T986" s="9"/>
      <c r="U986" s="3" t="str">
        <f t="shared" si="205"/>
        <v/>
      </c>
      <c r="V986" s="3" t="str">
        <f t="shared" si="206"/>
        <v/>
      </c>
      <c r="W986" s="3" t="str">
        <f t="shared" si="207"/>
        <v/>
      </c>
      <c r="X986" s="83" t="str">
        <f t="shared" si="208"/>
        <v/>
      </c>
      <c r="Y986" s="3" t="str">
        <f t="shared" si="209"/>
        <v/>
      </c>
      <c r="Z986" s="3" t="str">
        <f t="shared" si="210"/>
        <v/>
      </c>
      <c r="AA986" s="12" t="str">
        <f t="shared" si="211"/>
        <v/>
      </c>
      <c r="AB986" s="12" t="str">
        <f t="shared" si="212"/>
        <v/>
      </c>
      <c r="AC986" s="12" t="str">
        <f t="shared" si="213"/>
        <v/>
      </c>
      <c r="AD986" t="str">
        <f t="shared" si="214"/>
        <v/>
      </c>
      <c r="AE986" t="str">
        <f t="shared" si="215"/>
        <v/>
      </c>
      <c r="AF986" t="s">
        <v>343</v>
      </c>
    </row>
    <row r="987" spans="1:32" x14ac:dyDescent="0.25">
      <c r="A987" t="s">
        <v>1</v>
      </c>
      <c r="B987" t="s">
        <v>2</v>
      </c>
      <c r="C987" t="s">
        <v>1959</v>
      </c>
      <c r="D987" t="s">
        <v>1977</v>
      </c>
      <c r="E987" t="s">
        <v>41</v>
      </c>
      <c r="F987" s="2">
        <v>45362</v>
      </c>
      <c r="G987" t="s">
        <v>1449</v>
      </c>
      <c r="H987" t="s">
        <v>412</v>
      </c>
      <c r="I987" t="s">
        <v>207</v>
      </c>
      <c r="J987" s="5">
        <v>13548.7</v>
      </c>
      <c r="K987" s="5">
        <v>13548.7</v>
      </c>
      <c r="L987" s="5">
        <v>13548.7</v>
      </c>
      <c r="M987" s="5"/>
      <c r="N987"/>
      <c r="O987" s="38"/>
      <c r="P987" s="43"/>
      <c r="Q987" s="64"/>
      <c r="R987" s="8" t="str">
        <f t="shared" si="203"/>
        <v/>
      </c>
      <c r="S987" s="7" t="str">
        <f t="shared" si="204"/>
        <v/>
      </c>
      <c r="T987" s="9"/>
      <c r="U987" s="3" t="str">
        <f t="shared" si="205"/>
        <v/>
      </c>
      <c r="V987" s="3" t="str">
        <f t="shared" si="206"/>
        <v/>
      </c>
      <c r="W987" s="3" t="str">
        <f t="shared" si="207"/>
        <v/>
      </c>
      <c r="X987" s="83" t="str">
        <f t="shared" si="208"/>
        <v/>
      </c>
      <c r="Y987" s="3" t="str">
        <f t="shared" si="209"/>
        <v/>
      </c>
      <c r="Z987" s="3" t="str">
        <f t="shared" si="210"/>
        <v/>
      </c>
      <c r="AA987" s="12" t="str">
        <f t="shared" si="211"/>
        <v/>
      </c>
      <c r="AB987" s="12" t="str">
        <f t="shared" si="212"/>
        <v/>
      </c>
      <c r="AC987" s="12" t="str">
        <f t="shared" si="213"/>
        <v/>
      </c>
      <c r="AD987" t="str">
        <f t="shared" si="214"/>
        <v/>
      </c>
      <c r="AE987" t="str">
        <f t="shared" si="215"/>
        <v/>
      </c>
      <c r="AF987" t="s">
        <v>343</v>
      </c>
    </row>
    <row r="988" spans="1:32" x14ac:dyDescent="0.25">
      <c r="A988" t="s">
        <v>1</v>
      </c>
      <c r="B988" t="s">
        <v>2</v>
      </c>
      <c r="C988" t="s">
        <v>1959</v>
      </c>
      <c r="D988" t="s">
        <v>1977</v>
      </c>
      <c r="E988" t="s">
        <v>41</v>
      </c>
      <c r="F988" s="2">
        <v>45374</v>
      </c>
      <c r="G988" t="s">
        <v>1756</v>
      </c>
      <c r="H988" t="s">
        <v>412</v>
      </c>
      <c r="I988" t="s">
        <v>1447</v>
      </c>
      <c r="J988" s="5">
        <v>7680.02</v>
      </c>
      <c r="K988" s="5">
        <v>7680.02</v>
      </c>
      <c r="L988" s="5">
        <v>7680.02</v>
      </c>
      <c r="M988" s="5"/>
      <c r="N988"/>
      <c r="O988" s="38"/>
      <c r="P988" s="43"/>
      <c r="Q988" s="64"/>
      <c r="R988" s="8" t="str">
        <f t="shared" si="203"/>
        <v/>
      </c>
      <c r="S988" s="7" t="str">
        <f t="shared" si="204"/>
        <v/>
      </c>
      <c r="T988" s="9"/>
      <c r="U988" s="3" t="str">
        <f t="shared" si="205"/>
        <v/>
      </c>
      <c r="V988" s="3" t="str">
        <f t="shared" si="206"/>
        <v/>
      </c>
      <c r="W988" s="3" t="str">
        <f t="shared" si="207"/>
        <v/>
      </c>
      <c r="X988" s="83" t="str">
        <f t="shared" si="208"/>
        <v/>
      </c>
      <c r="Y988" s="3" t="str">
        <f t="shared" si="209"/>
        <v/>
      </c>
      <c r="Z988" s="3" t="str">
        <f t="shared" si="210"/>
        <v/>
      </c>
      <c r="AA988" s="12" t="str">
        <f t="shared" si="211"/>
        <v/>
      </c>
      <c r="AB988" s="12" t="str">
        <f t="shared" si="212"/>
        <v/>
      </c>
      <c r="AC988" s="12" t="str">
        <f t="shared" si="213"/>
        <v/>
      </c>
      <c r="AD988" t="str">
        <f t="shared" si="214"/>
        <v/>
      </c>
      <c r="AE988" t="str">
        <f t="shared" si="215"/>
        <v/>
      </c>
      <c r="AF988" t="s">
        <v>343</v>
      </c>
    </row>
    <row r="989" spans="1:32" x14ac:dyDescent="0.25">
      <c r="A989" t="s">
        <v>1</v>
      </c>
      <c r="B989" t="s">
        <v>2</v>
      </c>
      <c r="C989" t="s">
        <v>1959</v>
      </c>
      <c r="D989" t="s">
        <v>1977</v>
      </c>
      <c r="E989" t="s">
        <v>41</v>
      </c>
      <c r="F989" s="2">
        <v>45374</v>
      </c>
      <c r="G989" t="s">
        <v>1757</v>
      </c>
      <c r="H989" t="s">
        <v>412</v>
      </c>
      <c r="I989" t="s">
        <v>1619</v>
      </c>
      <c r="J989" s="5">
        <v>70851</v>
      </c>
      <c r="K989" s="5">
        <v>70851</v>
      </c>
      <c r="L989" s="5">
        <v>70851</v>
      </c>
      <c r="M989" s="5"/>
      <c r="N989"/>
      <c r="O989" s="38"/>
      <c r="P989" s="43"/>
      <c r="Q989" s="64"/>
      <c r="R989" s="8" t="str">
        <f t="shared" si="203"/>
        <v/>
      </c>
      <c r="S989" s="7" t="str">
        <f t="shared" si="204"/>
        <v/>
      </c>
      <c r="T989" s="9"/>
      <c r="U989" s="3" t="str">
        <f t="shared" si="205"/>
        <v/>
      </c>
      <c r="V989" s="3" t="str">
        <f t="shared" si="206"/>
        <v/>
      </c>
      <c r="W989" s="3" t="str">
        <f t="shared" si="207"/>
        <v/>
      </c>
      <c r="X989" s="83" t="str">
        <f t="shared" si="208"/>
        <v/>
      </c>
      <c r="Y989" s="3" t="str">
        <f t="shared" si="209"/>
        <v/>
      </c>
      <c r="Z989" s="3" t="str">
        <f t="shared" si="210"/>
        <v/>
      </c>
      <c r="AA989" s="12" t="str">
        <f t="shared" si="211"/>
        <v/>
      </c>
      <c r="AB989" s="12" t="str">
        <f t="shared" si="212"/>
        <v/>
      </c>
      <c r="AC989" s="12" t="str">
        <f t="shared" si="213"/>
        <v/>
      </c>
      <c r="AD989" t="str">
        <f t="shared" si="214"/>
        <v/>
      </c>
      <c r="AE989" t="str">
        <f t="shared" si="215"/>
        <v/>
      </c>
      <c r="AF989" t="s">
        <v>343</v>
      </c>
    </row>
    <row r="990" spans="1:32" x14ac:dyDescent="0.25">
      <c r="A990" t="s">
        <v>1</v>
      </c>
      <c r="B990" t="s">
        <v>2</v>
      </c>
      <c r="C990" t="s">
        <v>1959</v>
      </c>
      <c r="D990" t="s">
        <v>1977</v>
      </c>
      <c r="E990" t="s">
        <v>41</v>
      </c>
      <c r="F990" s="2">
        <v>45385</v>
      </c>
      <c r="G990" t="s">
        <v>1899</v>
      </c>
      <c r="H990" t="s">
        <v>412</v>
      </c>
      <c r="I990" t="s">
        <v>1429</v>
      </c>
      <c r="J990" s="5">
        <v>7995</v>
      </c>
      <c r="K990" s="5">
        <v>7995</v>
      </c>
      <c r="L990" s="5">
        <v>7995</v>
      </c>
      <c r="M990" s="5"/>
      <c r="N990"/>
      <c r="O990" s="38"/>
      <c r="P990" s="43"/>
      <c r="Q990" s="64"/>
      <c r="R990" s="8" t="str">
        <f t="shared" si="203"/>
        <v/>
      </c>
      <c r="S990" s="7" t="str">
        <f t="shared" si="204"/>
        <v/>
      </c>
      <c r="T990" s="9"/>
      <c r="U990" s="3" t="str">
        <f t="shared" si="205"/>
        <v/>
      </c>
      <c r="V990" s="3" t="str">
        <f t="shared" si="206"/>
        <v/>
      </c>
      <c r="W990" s="3" t="str">
        <f t="shared" si="207"/>
        <v/>
      </c>
      <c r="X990" s="83" t="str">
        <f t="shared" si="208"/>
        <v/>
      </c>
      <c r="Y990" s="3" t="str">
        <f t="shared" si="209"/>
        <v/>
      </c>
      <c r="Z990" s="3" t="str">
        <f t="shared" si="210"/>
        <v/>
      </c>
      <c r="AA990" s="12" t="str">
        <f t="shared" si="211"/>
        <v/>
      </c>
      <c r="AB990" s="12" t="str">
        <f t="shared" si="212"/>
        <v/>
      </c>
      <c r="AC990" s="12" t="str">
        <f t="shared" si="213"/>
        <v/>
      </c>
      <c r="AD990" t="str">
        <f t="shared" si="214"/>
        <v/>
      </c>
      <c r="AE990" t="str">
        <f t="shared" si="215"/>
        <v/>
      </c>
      <c r="AF990" t="s">
        <v>343</v>
      </c>
    </row>
    <row r="991" spans="1:32" x14ac:dyDescent="0.25">
      <c r="A991" t="s">
        <v>1</v>
      </c>
      <c r="B991" t="s">
        <v>2</v>
      </c>
      <c r="C991" t="s">
        <v>1959</v>
      </c>
      <c r="D991" t="s">
        <v>1977</v>
      </c>
      <c r="E991" t="s">
        <v>41</v>
      </c>
      <c r="F991" s="2">
        <v>45399</v>
      </c>
      <c r="G991" t="s">
        <v>2320</v>
      </c>
      <c r="H991" t="s">
        <v>412</v>
      </c>
      <c r="I991" t="s">
        <v>1447</v>
      </c>
      <c r="J991" s="5">
        <v>22789.91</v>
      </c>
      <c r="K991" s="5">
        <v>22789.91</v>
      </c>
      <c r="L991" s="5">
        <v>22789.91</v>
      </c>
      <c r="M991" s="5"/>
      <c r="N991"/>
      <c r="O991" s="38"/>
      <c r="P991" s="43"/>
      <c r="Q991" s="64"/>
      <c r="R991" s="8" t="str">
        <f t="shared" si="203"/>
        <v/>
      </c>
      <c r="S991" s="7" t="str">
        <f t="shared" si="204"/>
        <v/>
      </c>
      <c r="T991" s="9"/>
      <c r="U991" s="3" t="str">
        <f t="shared" si="205"/>
        <v/>
      </c>
      <c r="V991" s="3" t="str">
        <f t="shared" si="206"/>
        <v/>
      </c>
      <c r="W991" s="3" t="str">
        <f t="shared" si="207"/>
        <v/>
      </c>
      <c r="X991" s="83" t="str">
        <f t="shared" si="208"/>
        <v/>
      </c>
      <c r="Y991" s="3" t="str">
        <f t="shared" si="209"/>
        <v/>
      </c>
      <c r="Z991" s="3" t="str">
        <f t="shared" si="210"/>
        <v/>
      </c>
      <c r="AA991" s="12" t="str">
        <f t="shared" si="211"/>
        <v/>
      </c>
      <c r="AB991" s="12" t="str">
        <f t="shared" si="212"/>
        <v/>
      </c>
      <c r="AC991" s="12" t="str">
        <f t="shared" si="213"/>
        <v/>
      </c>
      <c r="AD991" t="str">
        <f t="shared" si="214"/>
        <v/>
      </c>
      <c r="AE991" t="str">
        <f t="shared" si="215"/>
        <v/>
      </c>
      <c r="AF991" t="s">
        <v>343</v>
      </c>
    </row>
    <row r="992" spans="1:32" x14ac:dyDescent="0.25">
      <c r="A992" t="s">
        <v>1</v>
      </c>
      <c r="B992" t="s">
        <v>2</v>
      </c>
      <c r="C992" t="s">
        <v>1959</v>
      </c>
      <c r="D992" t="s">
        <v>1977</v>
      </c>
      <c r="E992" t="s">
        <v>41</v>
      </c>
      <c r="F992" s="2">
        <v>45401</v>
      </c>
      <c r="G992" t="s">
        <v>2321</v>
      </c>
      <c r="H992" t="s">
        <v>412</v>
      </c>
      <c r="I992" t="s">
        <v>1447</v>
      </c>
      <c r="J992" s="5">
        <v>60695.01</v>
      </c>
      <c r="K992" s="5">
        <v>60695.01</v>
      </c>
      <c r="L992" s="5">
        <v>60695.01</v>
      </c>
      <c r="M992" s="5"/>
      <c r="N992"/>
      <c r="O992" s="38"/>
      <c r="P992" s="43"/>
      <c r="Q992" s="64"/>
      <c r="R992" s="8" t="str">
        <f t="shared" si="203"/>
        <v/>
      </c>
      <c r="S992" s="7" t="str">
        <f t="shared" si="204"/>
        <v/>
      </c>
      <c r="T992" s="9"/>
      <c r="U992" s="3" t="str">
        <f t="shared" si="205"/>
        <v/>
      </c>
      <c r="V992" s="3" t="str">
        <f t="shared" si="206"/>
        <v/>
      </c>
      <c r="W992" s="3" t="str">
        <f t="shared" si="207"/>
        <v/>
      </c>
      <c r="X992" s="83" t="str">
        <f t="shared" si="208"/>
        <v/>
      </c>
      <c r="Y992" s="3" t="str">
        <f t="shared" si="209"/>
        <v/>
      </c>
      <c r="Z992" s="3" t="str">
        <f t="shared" si="210"/>
        <v/>
      </c>
      <c r="AA992" s="12" t="str">
        <f t="shared" si="211"/>
        <v/>
      </c>
      <c r="AB992" s="12" t="str">
        <f t="shared" si="212"/>
        <v/>
      </c>
      <c r="AC992" s="12" t="str">
        <f t="shared" si="213"/>
        <v/>
      </c>
      <c r="AD992" t="str">
        <f t="shared" si="214"/>
        <v/>
      </c>
      <c r="AE992" t="str">
        <f t="shared" si="215"/>
        <v/>
      </c>
      <c r="AF992" t="s">
        <v>343</v>
      </c>
    </row>
    <row r="993" spans="1:32" x14ac:dyDescent="0.25">
      <c r="A993" t="s">
        <v>1</v>
      </c>
      <c r="B993" t="s">
        <v>2</v>
      </c>
      <c r="C993" t="s">
        <v>1959</v>
      </c>
      <c r="D993" t="s">
        <v>1977</v>
      </c>
      <c r="E993" t="s">
        <v>41</v>
      </c>
      <c r="F993" s="2">
        <v>45408</v>
      </c>
      <c r="G993" t="s">
        <v>2458</v>
      </c>
      <c r="H993" t="s">
        <v>412</v>
      </c>
      <c r="I993" t="s">
        <v>1447</v>
      </c>
      <c r="J993" s="5">
        <v>24514.97</v>
      </c>
      <c r="K993" s="5">
        <v>24514.97</v>
      </c>
      <c r="L993" s="5">
        <v>24514.97</v>
      </c>
      <c r="M993" s="5"/>
      <c r="N993"/>
      <c r="O993" s="38"/>
      <c r="P993" s="43"/>
      <c r="Q993" s="64"/>
      <c r="R993" s="8" t="str">
        <f t="shared" si="203"/>
        <v/>
      </c>
      <c r="S993" s="7" t="str">
        <f t="shared" si="204"/>
        <v/>
      </c>
      <c r="T993" s="9"/>
      <c r="U993" s="3" t="str">
        <f t="shared" si="205"/>
        <v/>
      </c>
      <c r="V993" s="3" t="str">
        <f t="shared" si="206"/>
        <v/>
      </c>
      <c r="W993" s="3" t="str">
        <f t="shared" si="207"/>
        <v/>
      </c>
      <c r="X993" s="83" t="str">
        <f t="shared" si="208"/>
        <v/>
      </c>
      <c r="Y993" s="3" t="str">
        <f t="shared" si="209"/>
        <v/>
      </c>
      <c r="Z993" s="3" t="str">
        <f t="shared" si="210"/>
        <v/>
      </c>
      <c r="AA993" s="12" t="str">
        <f t="shared" si="211"/>
        <v/>
      </c>
      <c r="AB993" s="12" t="str">
        <f t="shared" si="212"/>
        <v/>
      </c>
      <c r="AC993" s="12" t="str">
        <f t="shared" si="213"/>
        <v/>
      </c>
      <c r="AD993" t="str">
        <f t="shared" si="214"/>
        <v/>
      </c>
      <c r="AE993" t="str">
        <f t="shared" si="215"/>
        <v/>
      </c>
      <c r="AF993" t="s">
        <v>343</v>
      </c>
    </row>
    <row r="994" spans="1:32" x14ac:dyDescent="0.25">
      <c r="A994" t="s">
        <v>1</v>
      </c>
      <c r="B994" t="s">
        <v>2</v>
      </c>
      <c r="C994" t="s">
        <v>1959</v>
      </c>
      <c r="D994" t="s">
        <v>2209</v>
      </c>
      <c r="E994" t="s">
        <v>2210</v>
      </c>
      <c r="F994" s="2">
        <v>45387</v>
      </c>
      <c r="G994" t="s">
        <v>2211</v>
      </c>
      <c r="H994" t="s">
        <v>176</v>
      </c>
      <c r="I994" t="s">
        <v>1429</v>
      </c>
      <c r="J994" s="5">
        <v>203400</v>
      </c>
      <c r="K994" s="5">
        <v>203400</v>
      </c>
      <c r="L994" s="5">
        <v>203400</v>
      </c>
      <c r="M994" s="5"/>
      <c r="N994"/>
      <c r="O994" s="38"/>
      <c r="P994" s="43"/>
      <c r="Q994" s="64"/>
      <c r="R994" s="8" t="str">
        <f t="shared" si="203"/>
        <v/>
      </c>
      <c r="S994" s="7" t="str">
        <f t="shared" si="204"/>
        <v/>
      </c>
      <c r="T994" s="9"/>
      <c r="U994" s="3" t="str">
        <f t="shared" si="205"/>
        <v/>
      </c>
      <c r="V994" s="3" t="str">
        <f t="shared" si="206"/>
        <v/>
      </c>
      <c r="W994" s="3" t="str">
        <f t="shared" si="207"/>
        <v/>
      </c>
      <c r="X994" s="83" t="str">
        <f t="shared" si="208"/>
        <v/>
      </c>
      <c r="Y994" s="3" t="str">
        <f t="shared" si="209"/>
        <v/>
      </c>
      <c r="Z994" s="3" t="str">
        <f t="shared" si="210"/>
        <v/>
      </c>
      <c r="AA994" s="12" t="str">
        <f t="shared" si="211"/>
        <v/>
      </c>
      <c r="AB994" s="12" t="str">
        <f t="shared" si="212"/>
        <v/>
      </c>
      <c r="AC994" s="12" t="str">
        <f t="shared" si="213"/>
        <v/>
      </c>
      <c r="AD994" t="str">
        <f t="shared" si="214"/>
        <v/>
      </c>
      <c r="AE994" t="str">
        <f t="shared" si="215"/>
        <v/>
      </c>
      <c r="AF994" t="s">
        <v>343</v>
      </c>
    </row>
    <row r="995" spans="1:32" x14ac:dyDescent="0.25">
      <c r="A995" t="s">
        <v>1</v>
      </c>
      <c r="B995" t="s">
        <v>2</v>
      </c>
      <c r="C995" t="s">
        <v>1959</v>
      </c>
      <c r="D995" t="s">
        <v>2209</v>
      </c>
      <c r="E995" t="s">
        <v>2210</v>
      </c>
      <c r="F995" s="2">
        <v>45399</v>
      </c>
      <c r="G995" t="s">
        <v>1994</v>
      </c>
      <c r="H995" t="s">
        <v>176</v>
      </c>
      <c r="I995" t="s">
        <v>192</v>
      </c>
      <c r="J995" s="5">
        <v>203400</v>
      </c>
      <c r="K995" s="5">
        <v>203400</v>
      </c>
      <c r="L995" s="5">
        <v>203400</v>
      </c>
      <c r="M995" s="5"/>
      <c r="N995"/>
      <c r="O995" s="38"/>
      <c r="P995" s="43"/>
      <c r="Q995" s="64"/>
      <c r="R995" s="8" t="str">
        <f t="shared" si="203"/>
        <v/>
      </c>
      <c r="S995" s="7" t="str">
        <f t="shared" si="204"/>
        <v/>
      </c>
      <c r="T995" s="9"/>
      <c r="U995" s="3" t="str">
        <f t="shared" si="205"/>
        <v/>
      </c>
      <c r="V995" s="3" t="str">
        <f t="shared" si="206"/>
        <v/>
      </c>
      <c r="W995" s="3" t="str">
        <f t="shared" si="207"/>
        <v/>
      </c>
      <c r="X995" s="83" t="str">
        <f t="shared" si="208"/>
        <v/>
      </c>
      <c r="Y995" s="3" t="str">
        <f t="shared" si="209"/>
        <v/>
      </c>
      <c r="Z995" s="3" t="str">
        <f t="shared" si="210"/>
        <v/>
      </c>
      <c r="AA995" s="12" t="str">
        <f t="shared" si="211"/>
        <v/>
      </c>
      <c r="AB995" s="12" t="str">
        <f t="shared" si="212"/>
        <v/>
      </c>
      <c r="AC995" s="12" t="str">
        <f t="shared" si="213"/>
        <v/>
      </c>
      <c r="AD995" t="str">
        <f t="shared" si="214"/>
        <v/>
      </c>
      <c r="AE995" t="str">
        <f t="shared" si="215"/>
        <v/>
      </c>
      <c r="AF995" t="s">
        <v>343</v>
      </c>
    </row>
    <row r="996" spans="1:32" x14ac:dyDescent="0.25">
      <c r="A996" t="s">
        <v>1</v>
      </c>
      <c r="B996" t="s">
        <v>2</v>
      </c>
      <c r="C996" t="s">
        <v>1959</v>
      </c>
      <c r="D996" t="s">
        <v>2209</v>
      </c>
      <c r="E996" t="s">
        <v>2210</v>
      </c>
      <c r="F996" s="2">
        <v>45405</v>
      </c>
      <c r="G996" t="s">
        <v>2459</v>
      </c>
      <c r="H996" t="s">
        <v>412</v>
      </c>
      <c r="I996" t="s">
        <v>192</v>
      </c>
      <c r="J996" s="5">
        <v>203400</v>
      </c>
      <c r="K996" s="5">
        <v>203400</v>
      </c>
      <c r="L996" s="5">
        <v>203400</v>
      </c>
      <c r="M996" s="5"/>
      <c r="N996"/>
      <c r="O996" s="38"/>
      <c r="P996" s="43"/>
      <c r="Q996" s="64"/>
      <c r="R996" s="8" t="str">
        <f t="shared" si="203"/>
        <v/>
      </c>
      <c r="S996" s="7" t="str">
        <f t="shared" si="204"/>
        <v/>
      </c>
      <c r="T996" s="9"/>
      <c r="U996" s="3" t="str">
        <f t="shared" si="205"/>
        <v/>
      </c>
      <c r="V996" s="3" t="str">
        <f t="shared" si="206"/>
        <v/>
      </c>
      <c r="W996" s="3" t="str">
        <f t="shared" si="207"/>
        <v/>
      </c>
      <c r="X996" s="83" t="str">
        <f t="shared" si="208"/>
        <v/>
      </c>
      <c r="Y996" s="3" t="str">
        <f t="shared" si="209"/>
        <v/>
      </c>
      <c r="Z996" s="3" t="str">
        <f t="shared" si="210"/>
        <v/>
      </c>
      <c r="AA996" s="12" t="str">
        <f t="shared" si="211"/>
        <v/>
      </c>
      <c r="AB996" s="12" t="str">
        <f t="shared" si="212"/>
        <v/>
      </c>
      <c r="AC996" s="12" t="str">
        <f t="shared" si="213"/>
        <v/>
      </c>
      <c r="AD996" t="str">
        <f t="shared" si="214"/>
        <v/>
      </c>
      <c r="AE996" t="str">
        <f t="shared" si="215"/>
        <v/>
      </c>
      <c r="AF996" t="s">
        <v>343</v>
      </c>
    </row>
    <row r="997" spans="1:32" x14ac:dyDescent="0.25">
      <c r="A997" t="s">
        <v>1</v>
      </c>
      <c r="B997" t="s">
        <v>2</v>
      </c>
      <c r="C997" t="s">
        <v>1959</v>
      </c>
      <c r="D997" t="s">
        <v>2014</v>
      </c>
      <c r="E997" t="s">
        <v>42</v>
      </c>
      <c r="F997" s="2">
        <v>45146</v>
      </c>
      <c r="G997" t="s">
        <v>115</v>
      </c>
      <c r="H997" t="s">
        <v>175</v>
      </c>
      <c r="I997" t="s">
        <v>192</v>
      </c>
      <c r="J997" s="5">
        <v>181488.24</v>
      </c>
      <c r="K997" s="5">
        <v>181488.24</v>
      </c>
      <c r="L997" s="5">
        <v>181488.24</v>
      </c>
      <c r="M997" s="5"/>
      <c r="N997"/>
      <c r="O997" s="38"/>
      <c r="P997" s="43"/>
      <c r="Q997" s="64"/>
      <c r="R997" s="8" t="str">
        <f t="shared" si="203"/>
        <v/>
      </c>
      <c r="S997" s="7" t="str">
        <f t="shared" si="204"/>
        <v/>
      </c>
      <c r="T997" s="9"/>
      <c r="U997" s="3" t="str">
        <f t="shared" si="205"/>
        <v/>
      </c>
      <c r="V997" s="3" t="str">
        <f t="shared" si="206"/>
        <v/>
      </c>
      <c r="W997" s="3" t="str">
        <f t="shared" si="207"/>
        <v/>
      </c>
      <c r="X997" s="83" t="str">
        <f t="shared" si="208"/>
        <v/>
      </c>
      <c r="Y997" s="3" t="str">
        <f t="shared" si="209"/>
        <v/>
      </c>
      <c r="Z997" s="3" t="str">
        <f t="shared" si="210"/>
        <v/>
      </c>
      <c r="AA997" s="12" t="str">
        <f t="shared" si="211"/>
        <v/>
      </c>
      <c r="AB997" s="12" t="str">
        <f t="shared" si="212"/>
        <v/>
      </c>
      <c r="AC997" s="12" t="str">
        <f t="shared" si="213"/>
        <v/>
      </c>
      <c r="AD997" t="str">
        <f t="shared" si="214"/>
        <v/>
      </c>
      <c r="AE997" t="str">
        <f t="shared" si="215"/>
        <v/>
      </c>
      <c r="AF997" t="s">
        <v>343</v>
      </c>
    </row>
    <row r="998" spans="1:32" x14ac:dyDescent="0.25">
      <c r="A998" t="s">
        <v>1</v>
      </c>
      <c r="B998" t="s">
        <v>2</v>
      </c>
      <c r="C998" t="s">
        <v>1959</v>
      </c>
      <c r="D998" t="s">
        <v>2015</v>
      </c>
      <c r="E998" t="s">
        <v>437</v>
      </c>
      <c r="F998" s="2">
        <v>45322</v>
      </c>
      <c r="G998" t="s">
        <v>661</v>
      </c>
      <c r="H998" t="s">
        <v>179</v>
      </c>
      <c r="I998" t="s">
        <v>192</v>
      </c>
      <c r="J998" s="5">
        <v>51980</v>
      </c>
      <c r="K998" s="5">
        <v>51980</v>
      </c>
      <c r="L998" s="5">
        <v>51980</v>
      </c>
      <c r="M998" s="5"/>
      <c r="N998"/>
      <c r="O998" s="38"/>
      <c r="P998" s="43"/>
      <c r="Q998" s="64"/>
      <c r="R998" s="8" t="str">
        <f t="shared" si="203"/>
        <v/>
      </c>
      <c r="S998" s="7" t="str">
        <f t="shared" si="204"/>
        <v/>
      </c>
      <c r="T998" s="9"/>
      <c r="U998" s="3" t="str">
        <f t="shared" si="205"/>
        <v/>
      </c>
      <c r="V998" s="3" t="str">
        <f t="shared" si="206"/>
        <v/>
      </c>
      <c r="W998" s="3" t="str">
        <f t="shared" si="207"/>
        <v/>
      </c>
      <c r="X998" s="83" t="str">
        <f t="shared" si="208"/>
        <v/>
      </c>
      <c r="Y998" s="3" t="str">
        <f t="shared" si="209"/>
        <v/>
      </c>
      <c r="Z998" s="3" t="str">
        <f t="shared" si="210"/>
        <v/>
      </c>
      <c r="AA998" s="12" t="str">
        <f t="shared" si="211"/>
        <v/>
      </c>
      <c r="AB998" s="12" t="str">
        <f t="shared" si="212"/>
        <v/>
      </c>
      <c r="AC998" s="12" t="str">
        <f t="shared" si="213"/>
        <v/>
      </c>
      <c r="AD998" t="str">
        <f t="shared" si="214"/>
        <v/>
      </c>
      <c r="AE998" t="str">
        <f t="shared" si="215"/>
        <v/>
      </c>
      <c r="AF998" t="s">
        <v>343</v>
      </c>
    </row>
    <row r="999" spans="1:32" x14ac:dyDescent="0.25">
      <c r="A999" t="s">
        <v>1</v>
      </c>
      <c r="B999" t="s">
        <v>2</v>
      </c>
      <c r="C999" t="s">
        <v>1959</v>
      </c>
      <c r="D999" t="s">
        <v>2015</v>
      </c>
      <c r="E999" t="s">
        <v>437</v>
      </c>
      <c r="F999" s="2">
        <v>45371</v>
      </c>
      <c r="G999" t="s">
        <v>1758</v>
      </c>
      <c r="H999" t="s">
        <v>176</v>
      </c>
      <c r="I999" t="s">
        <v>192</v>
      </c>
      <c r="J999" s="5">
        <v>97180</v>
      </c>
      <c r="K999" s="5">
        <v>97180</v>
      </c>
      <c r="L999" s="5">
        <v>97180</v>
      </c>
      <c r="M999" s="5"/>
      <c r="N999"/>
      <c r="O999" s="38"/>
      <c r="P999" s="43"/>
      <c r="Q999" s="64"/>
      <c r="R999" s="8" t="str">
        <f t="shared" si="203"/>
        <v/>
      </c>
      <c r="S999" s="7" t="str">
        <f t="shared" si="204"/>
        <v/>
      </c>
      <c r="T999" s="9"/>
      <c r="U999" s="3" t="str">
        <f t="shared" si="205"/>
        <v/>
      </c>
      <c r="V999" s="3" t="str">
        <f t="shared" si="206"/>
        <v/>
      </c>
      <c r="W999" s="3" t="str">
        <f t="shared" si="207"/>
        <v/>
      </c>
      <c r="X999" s="83" t="str">
        <f t="shared" si="208"/>
        <v/>
      </c>
      <c r="Y999" s="3" t="str">
        <f t="shared" si="209"/>
        <v/>
      </c>
      <c r="Z999" s="3" t="str">
        <f t="shared" si="210"/>
        <v/>
      </c>
      <c r="AA999" s="12" t="str">
        <f t="shared" si="211"/>
        <v/>
      </c>
      <c r="AB999" s="12" t="str">
        <f t="shared" si="212"/>
        <v/>
      </c>
      <c r="AC999" s="12" t="str">
        <f t="shared" si="213"/>
        <v/>
      </c>
      <c r="AD999" t="str">
        <f t="shared" si="214"/>
        <v/>
      </c>
      <c r="AE999" t="str">
        <f t="shared" si="215"/>
        <v/>
      </c>
      <c r="AF999" t="s">
        <v>343</v>
      </c>
    </row>
    <row r="1000" spans="1:32" x14ac:dyDescent="0.25">
      <c r="A1000" t="s">
        <v>1</v>
      </c>
      <c r="B1000" t="s">
        <v>2</v>
      </c>
      <c r="C1000" t="s">
        <v>1959</v>
      </c>
      <c r="D1000" t="s">
        <v>2015</v>
      </c>
      <c r="E1000" t="s">
        <v>437</v>
      </c>
      <c r="F1000" s="2">
        <v>45372</v>
      </c>
      <c r="G1000" t="s">
        <v>1759</v>
      </c>
      <c r="H1000" t="s">
        <v>176</v>
      </c>
      <c r="I1000" t="s">
        <v>1427</v>
      </c>
      <c r="J1000" s="5">
        <v>83620</v>
      </c>
      <c r="K1000" s="5">
        <v>83620</v>
      </c>
      <c r="L1000" s="5">
        <v>83620</v>
      </c>
      <c r="M1000" s="5"/>
      <c r="N1000"/>
      <c r="O1000" s="38"/>
      <c r="P1000" s="43"/>
      <c r="Q1000" s="64"/>
      <c r="R1000" s="8" t="str">
        <f t="shared" si="203"/>
        <v/>
      </c>
      <c r="S1000" s="7" t="str">
        <f t="shared" si="204"/>
        <v/>
      </c>
      <c r="T1000" s="9"/>
      <c r="U1000" s="3" t="str">
        <f t="shared" si="205"/>
        <v/>
      </c>
      <c r="V1000" s="3" t="str">
        <f t="shared" si="206"/>
        <v/>
      </c>
      <c r="W1000" s="3" t="str">
        <f t="shared" si="207"/>
        <v/>
      </c>
      <c r="X1000" s="83" t="str">
        <f t="shared" si="208"/>
        <v/>
      </c>
      <c r="Y1000" s="3" t="str">
        <f t="shared" si="209"/>
        <v/>
      </c>
      <c r="Z1000" s="3" t="str">
        <f t="shared" si="210"/>
        <v/>
      </c>
      <c r="AA1000" s="12" t="str">
        <f t="shared" si="211"/>
        <v/>
      </c>
      <c r="AB1000" s="12" t="str">
        <f t="shared" si="212"/>
        <v/>
      </c>
      <c r="AC1000" s="12" t="str">
        <f t="shared" si="213"/>
        <v/>
      </c>
      <c r="AD1000" t="str">
        <f t="shared" si="214"/>
        <v/>
      </c>
      <c r="AE1000" t="str">
        <f t="shared" si="215"/>
        <v/>
      </c>
      <c r="AF1000" t="s">
        <v>343</v>
      </c>
    </row>
    <row r="1001" spans="1:32" x14ac:dyDescent="0.25">
      <c r="A1001" t="s">
        <v>1</v>
      </c>
      <c r="B1001" t="s">
        <v>2</v>
      </c>
      <c r="C1001" t="s">
        <v>1959</v>
      </c>
      <c r="D1001" t="s">
        <v>2015</v>
      </c>
      <c r="E1001" t="s">
        <v>437</v>
      </c>
      <c r="F1001" s="2">
        <v>45390</v>
      </c>
      <c r="G1001" t="s">
        <v>1954</v>
      </c>
      <c r="H1001" t="s">
        <v>412</v>
      </c>
      <c r="I1001" t="s">
        <v>1511</v>
      </c>
      <c r="J1001" s="5">
        <v>117520</v>
      </c>
      <c r="K1001" s="5">
        <v>117520</v>
      </c>
      <c r="L1001" s="5">
        <v>117520</v>
      </c>
      <c r="M1001" s="5"/>
      <c r="N1001"/>
      <c r="O1001" s="38"/>
      <c r="P1001" s="43"/>
      <c r="Q1001" s="64"/>
      <c r="R1001" s="8" t="str">
        <f t="shared" si="203"/>
        <v/>
      </c>
      <c r="S1001" s="7" t="str">
        <f t="shared" si="204"/>
        <v/>
      </c>
      <c r="T1001" s="9"/>
      <c r="U1001" s="3" t="str">
        <f t="shared" si="205"/>
        <v/>
      </c>
      <c r="V1001" s="3" t="str">
        <f t="shared" si="206"/>
        <v/>
      </c>
      <c r="W1001" s="3" t="str">
        <f t="shared" si="207"/>
        <v/>
      </c>
      <c r="X1001" s="83" t="str">
        <f t="shared" si="208"/>
        <v/>
      </c>
      <c r="Y1001" s="3" t="str">
        <f t="shared" si="209"/>
        <v/>
      </c>
      <c r="Z1001" s="3" t="str">
        <f t="shared" si="210"/>
        <v/>
      </c>
      <c r="AA1001" s="12" t="str">
        <f t="shared" si="211"/>
        <v/>
      </c>
      <c r="AB1001" s="12" t="str">
        <f t="shared" si="212"/>
        <v/>
      </c>
      <c r="AC1001" s="12" t="str">
        <f t="shared" si="213"/>
        <v/>
      </c>
      <c r="AD1001" t="str">
        <f t="shared" si="214"/>
        <v/>
      </c>
      <c r="AE1001" t="str">
        <f t="shared" si="215"/>
        <v/>
      </c>
      <c r="AF1001" t="s">
        <v>343</v>
      </c>
    </row>
    <row r="1002" spans="1:32" x14ac:dyDescent="0.25">
      <c r="A1002" t="s">
        <v>1</v>
      </c>
      <c r="B1002" t="s">
        <v>2</v>
      </c>
      <c r="C1002" t="s">
        <v>1959</v>
      </c>
      <c r="D1002" t="s">
        <v>2015</v>
      </c>
      <c r="E1002" t="s">
        <v>437</v>
      </c>
      <c r="F1002" s="2">
        <v>45391</v>
      </c>
      <c r="G1002" t="s">
        <v>2212</v>
      </c>
      <c r="H1002" t="s">
        <v>176</v>
      </c>
      <c r="I1002" t="s">
        <v>192</v>
      </c>
      <c r="J1002" s="5">
        <v>97180</v>
      </c>
      <c r="K1002" s="5">
        <v>97180</v>
      </c>
      <c r="L1002" s="5">
        <v>97180</v>
      </c>
      <c r="M1002" s="5"/>
      <c r="N1002"/>
      <c r="O1002" s="38"/>
      <c r="P1002" s="43"/>
      <c r="Q1002" s="64"/>
      <c r="R1002" s="8" t="str">
        <f t="shared" si="203"/>
        <v/>
      </c>
      <c r="S1002" s="7" t="str">
        <f t="shared" si="204"/>
        <v/>
      </c>
      <c r="T1002" s="9"/>
      <c r="U1002" s="3" t="str">
        <f t="shared" si="205"/>
        <v/>
      </c>
      <c r="V1002" s="3" t="str">
        <f t="shared" si="206"/>
        <v/>
      </c>
      <c r="W1002" s="3" t="str">
        <f t="shared" si="207"/>
        <v/>
      </c>
      <c r="X1002" s="83" t="str">
        <f t="shared" si="208"/>
        <v/>
      </c>
      <c r="Y1002" s="3" t="str">
        <f t="shared" si="209"/>
        <v/>
      </c>
      <c r="Z1002" s="3" t="str">
        <f t="shared" si="210"/>
        <v/>
      </c>
      <c r="AA1002" s="12" t="str">
        <f t="shared" si="211"/>
        <v/>
      </c>
      <c r="AB1002" s="12" t="str">
        <f t="shared" si="212"/>
        <v/>
      </c>
      <c r="AC1002" s="12" t="str">
        <f t="shared" si="213"/>
        <v/>
      </c>
      <c r="AD1002" t="str">
        <f t="shared" si="214"/>
        <v/>
      </c>
      <c r="AE1002" t="str">
        <f t="shared" si="215"/>
        <v/>
      </c>
      <c r="AF1002" t="s">
        <v>343</v>
      </c>
    </row>
    <row r="1003" spans="1:32" x14ac:dyDescent="0.25">
      <c r="A1003" t="s">
        <v>1</v>
      </c>
      <c r="B1003" t="s">
        <v>2</v>
      </c>
      <c r="C1003" t="s">
        <v>1959</v>
      </c>
      <c r="D1003" t="s">
        <v>2213</v>
      </c>
      <c r="E1003" t="s">
        <v>2214</v>
      </c>
      <c r="F1003" s="2">
        <v>45409</v>
      </c>
      <c r="G1003" t="s">
        <v>2460</v>
      </c>
      <c r="H1003" t="s">
        <v>176</v>
      </c>
      <c r="I1003" t="s">
        <v>192</v>
      </c>
      <c r="J1003" s="5">
        <v>11372.32</v>
      </c>
      <c r="K1003" s="5">
        <v>11372.32</v>
      </c>
      <c r="L1003" s="5">
        <v>11372.32</v>
      </c>
      <c r="M1003" s="5"/>
      <c r="N1003"/>
      <c r="O1003" s="38"/>
      <c r="P1003" s="43"/>
      <c r="Q1003" s="64"/>
      <c r="R1003" s="8" t="str">
        <f t="shared" si="203"/>
        <v/>
      </c>
      <c r="S1003" s="7" t="str">
        <f t="shared" si="204"/>
        <v/>
      </c>
      <c r="T1003" s="9"/>
      <c r="U1003" s="3" t="str">
        <f t="shared" si="205"/>
        <v/>
      </c>
      <c r="V1003" s="3" t="str">
        <f t="shared" si="206"/>
        <v/>
      </c>
      <c r="W1003" s="3" t="str">
        <f t="shared" si="207"/>
        <v/>
      </c>
      <c r="X1003" s="83" t="str">
        <f t="shared" si="208"/>
        <v/>
      </c>
      <c r="Y1003" s="3" t="str">
        <f t="shared" si="209"/>
        <v/>
      </c>
      <c r="Z1003" s="3" t="str">
        <f t="shared" si="210"/>
        <v/>
      </c>
      <c r="AA1003" s="12" t="str">
        <f t="shared" si="211"/>
        <v/>
      </c>
      <c r="AB1003" s="12" t="str">
        <f t="shared" si="212"/>
        <v/>
      </c>
      <c r="AC1003" s="12" t="str">
        <f t="shared" si="213"/>
        <v/>
      </c>
      <c r="AD1003" t="str">
        <f t="shared" si="214"/>
        <v/>
      </c>
      <c r="AE1003" t="str">
        <f t="shared" si="215"/>
        <v/>
      </c>
      <c r="AF1003" t="s">
        <v>343</v>
      </c>
    </row>
    <row r="1004" spans="1:32" x14ac:dyDescent="0.25">
      <c r="A1004" t="s">
        <v>1</v>
      </c>
      <c r="B1004" t="s">
        <v>2</v>
      </c>
      <c r="C1004" t="s">
        <v>1959</v>
      </c>
      <c r="D1004" t="s">
        <v>2016</v>
      </c>
      <c r="E1004" t="s">
        <v>60</v>
      </c>
      <c r="F1004" s="2">
        <v>45265</v>
      </c>
      <c r="G1004" t="s">
        <v>555</v>
      </c>
      <c r="H1004" t="s">
        <v>179</v>
      </c>
      <c r="I1004" t="s">
        <v>192</v>
      </c>
      <c r="J1004" s="5">
        <v>150705.84</v>
      </c>
      <c r="K1004" s="5">
        <v>150705.84</v>
      </c>
      <c r="L1004" s="5">
        <v>150705.84</v>
      </c>
      <c r="M1004" s="5"/>
      <c r="N1004"/>
      <c r="O1004" s="38" t="s">
        <v>2083</v>
      </c>
      <c r="P1004" s="43"/>
      <c r="Q1004" s="64" t="s">
        <v>1429</v>
      </c>
      <c r="R1004" s="8" t="str">
        <f t="shared" si="203"/>
        <v>Repuestos para Mantenimiento de UT</v>
      </c>
      <c r="S1004" s="7" t="str">
        <f t="shared" si="204"/>
        <v/>
      </c>
      <c r="T1004" s="9"/>
      <c r="U1004" s="3" t="str">
        <f t="shared" si="205"/>
        <v>RYMSA</v>
      </c>
      <c r="V1004" s="3" t="str">
        <f t="shared" si="206"/>
        <v>CRC</v>
      </c>
      <c r="W1004" s="3" t="str">
        <f t="shared" si="207"/>
        <v>MAXI REPUESTOS S.R.L.</v>
      </c>
      <c r="X1004" s="83">
        <f t="shared" si="208"/>
        <v>45265</v>
      </c>
      <c r="Y1004" s="3" t="str">
        <f t="shared" si="209"/>
        <v>200218A</v>
      </c>
      <c r="Z1004" s="3" t="str">
        <f t="shared" si="210"/>
        <v>61 A 90</v>
      </c>
      <c r="AA1004" s="12">
        <f t="shared" si="211"/>
        <v>150705.84</v>
      </c>
      <c r="AB1004" s="12">
        <f t="shared" si="212"/>
        <v>150705.84</v>
      </c>
      <c r="AC1004" s="12" t="str">
        <f t="shared" si="213"/>
        <v/>
      </c>
      <c r="AD1004" t="str">
        <f t="shared" si="214"/>
        <v>12-04-02</v>
      </c>
      <c r="AE1004" t="str">
        <f t="shared" si="215"/>
        <v>Repuestos para Mantenimiento de UT</v>
      </c>
      <c r="AF1004" t="s">
        <v>343</v>
      </c>
    </row>
    <row r="1005" spans="1:32" x14ac:dyDescent="0.25">
      <c r="A1005" t="s">
        <v>1</v>
      </c>
      <c r="B1005" t="s">
        <v>2</v>
      </c>
      <c r="C1005" t="s">
        <v>1959</v>
      </c>
      <c r="D1005" t="s">
        <v>2016</v>
      </c>
      <c r="E1005" t="s">
        <v>60</v>
      </c>
      <c r="F1005" s="2">
        <v>45266</v>
      </c>
      <c r="G1005" t="s">
        <v>556</v>
      </c>
      <c r="H1005" t="s">
        <v>179</v>
      </c>
      <c r="I1005" t="s">
        <v>192</v>
      </c>
      <c r="J1005" s="5">
        <v>127995.1</v>
      </c>
      <c r="K1005" s="5">
        <v>127995.1</v>
      </c>
      <c r="L1005" s="5">
        <v>127995.1</v>
      </c>
      <c r="M1005" s="5"/>
      <c r="N1005"/>
      <c r="O1005" s="38" t="s">
        <v>2083</v>
      </c>
      <c r="P1005" s="43"/>
      <c r="Q1005" s="64" t="s">
        <v>1429</v>
      </c>
      <c r="R1005" s="8" t="str">
        <f t="shared" si="203"/>
        <v>Repuestos para Mantenimiento de UT</v>
      </c>
      <c r="S1005" s="7" t="str">
        <f t="shared" si="204"/>
        <v/>
      </c>
      <c r="T1005" s="9"/>
      <c r="U1005" s="3" t="str">
        <f t="shared" si="205"/>
        <v>RYMSA</v>
      </c>
      <c r="V1005" s="3" t="str">
        <f t="shared" si="206"/>
        <v>CRC</v>
      </c>
      <c r="W1005" s="3" t="str">
        <f t="shared" si="207"/>
        <v>MAXI REPUESTOS S.R.L.</v>
      </c>
      <c r="X1005" s="83">
        <f t="shared" si="208"/>
        <v>45266</v>
      </c>
      <c r="Y1005" s="3" t="str">
        <f t="shared" si="209"/>
        <v>200258</v>
      </c>
      <c r="Z1005" s="3" t="str">
        <f t="shared" si="210"/>
        <v>61 A 90</v>
      </c>
      <c r="AA1005" s="12">
        <f t="shared" si="211"/>
        <v>127995.1</v>
      </c>
      <c r="AB1005" s="12">
        <f t="shared" si="212"/>
        <v>127995.1</v>
      </c>
      <c r="AC1005" s="12" t="str">
        <f t="shared" si="213"/>
        <v/>
      </c>
      <c r="AD1005" t="str">
        <f t="shared" si="214"/>
        <v>12-04-02</v>
      </c>
      <c r="AE1005" t="str">
        <f t="shared" si="215"/>
        <v>Repuestos para Mantenimiento de UT</v>
      </c>
      <c r="AF1005" t="s">
        <v>343</v>
      </c>
    </row>
    <row r="1006" spans="1:32" x14ac:dyDescent="0.25">
      <c r="A1006" t="s">
        <v>1</v>
      </c>
      <c r="B1006" t="s">
        <v>2</v>
      </c>
      <c r="C1006" t="s">
        <v>1959</v>
      </c>
      <c r="D1006" t="s">
        <v>2016</v>
      </c>
      <c r="E1006" t="s">
        <v>60</v>
      </c>
      <c r="F1006" s="2">
        <v>45266</v>
      </c>
      <c r="G1006" t="s">
        <v>557</v>
      </c>
      <c r="H1006" t="s">
        <v>179</v>
      </c>
      <c r="I1006" t="s">
        <v>192</v>
      </c>
      <c r="J1006" s="5">
        <v>120461.39</v>
      </c>
      <c r="K1006" s="5">
        <v>120461.39</v>
      </c>
      <c r="L1006" s="5">
        <v>120461.39</v>
      </c>
      <c r="M1006" s="5"/>
      <c r="N1006"/>
      <c r="O1006" s="38" t="s">
        <v>2083</v>
      </c>
      <c r="P1006" s="43"/>
      <c r="Q1006" s="64" t="s">
        <v>1429</v>
      </c>
      <c r="R1006" s="8" t="str">
        <f t="shared" si="203"/>
        <v>Repuestos para Mantenimiento de UT</v>
      </c>
      <c r="S1006" s="7" t="str">
        <f t="shared" si="204"/>
        <v/>
      </c>
      <c r="T1006" s="9"/>
      <c r="U1006" s="3" t="str">
        <f t="shared" si="205"/>
        <v>RYMSA</v>
      </c>
      <c r="V1006" s="3" t="str">
        <f t="shared" si="206"/>
        <v>CRC</v>
      </c>
      <c r="W1006" s="3" t="str">
        <f t="shared" si="207"/>
        <v>MAXI REPUESTOS S.R.L.</v>
      </c>
      <c r="X1006" s="83">
        <f t="shared" si="208"/>
        <v>45266</v>
      </c>
      <c r="Y1006" s="3" t="str">
        <f t="shared" si="209"/>
        <v>200276</v>
      </c>
      <c r="Z1006" s="3" t="str">
        <f t="shared" si="210"/>
        <v>61 A 90</v>
      </c>
      <c r="AA1006" s="12">
        <f t="shared" si="211"/>
        <v>120461.39</v>
      </c>
      <c r="AB1006" s="12">
        <f t="shared" si="212"/>
        <v>120461.39</v>
      </c>
      <c r="AC1006" s="12" t="str">
        <f t="shared" si="213"/>
        <v/>
      </c>
      <c r="AD1006" t="str">
        <f t="shared" si="214"/>
        <v>12-04-02</v>
      </c>
      <c r="AE1006" t="str">
        <f t="shared" si="215"/>
        <v>Repuestos para Mantenimiento de UT</v>
      </c>
      <c r="AF1006" t="s">
        <v>343</v>
      </c>
    </row>
    <row r="1007" spans="1:32" x14ac:dyDescent="0.25">
      <c r="A1007" t="s">
        <v>1</v>
      </c>
      <c r="B1007" t="s">
        <v>2</v>
      </c>
      <c r="C1007" t="s">
        <v>1959</v>
      </c>
      <c r="D1007" t="s">
        <v>2016</v>
      </c>
      <c r="E1007" t="s">
        <v>60</v>
      </c>
      <c r="F1007" s="2">
        <v>45267</v>
      </c>
      <c r="G1007" t="s">
        <v>611</v>
      </c>
      <c r="H1007" t="s">
        <v>179</v>
      </c>
      <c r="I1007" t="s">
        <v>192</v>
      </c>
      <c r="J1007" s="5">
        <v>21664.36</v>
      </c>
      <c r="K1007" s="5">
        <v>21664.36</v>
      </c>
      <c r="L1007" s="5">
        <v>21664.36</v>
      </c>
      <c r="M1007" s="5"/>
      <c r="N1007"/>
      <c r="O1007" s="38" t="s">
        <v>2083</v>
      </c>
      <c r="P1007" s="43"/>
      <c r="Q1007" s="64" t="s">
        <v>1429</v>
      </c>
      <c r="R1007" s="8" t="str">
        <f t="shared" si="203"/>
        <v>Repuestos para Mantenimiento de UT</v>
      </c>
      <c r="S1007" s="7" t="str">
        <f t="shared" si="204"/>
        <v/>
      </c>
      <c r="T1007" s="9"/>
      <c r="U1007" s="3" t="str">
        <f t="shared" si="205"/>
        <v>RYMSA</v>
      </c>
      <c r="V1007" s="3" t="str">
        <f t="shared" si="206"/>
        <v>CRC</v>
      </c>
      <c r="W1007" s="3" t="str">
        <f t="shared" si="207"/>
        <v>MAXI REPUESTOS S.R.L.</v>
      </c>
      <c r="X1007" s="83">
        <f t="shared" si="208"/>
        <v>45267</v>
      </c>
      <c r="Y1007" s="3" t="str">
        <f t="shared" si="209"/>
        <v>200499</v>
      </c>
      <c r="Z1007" s="3" t="str">
        <f t="shared" si="210"/>
        <v>61 A 90</v>
      </c>
      <c r="AA1007" s="12">
        <f t="shared" si="211"/>
        <v>21664.36</v>
      </c>
      <c r="AB1007" s="12">
        <f t="shared" si="212"/>
        <v>21664.36</v>
      </c>
      <c r="AC1007" s="12" t="str">
        <f t="shared" si="213"/>
        <v/>
      </c>
      <c r="AD1007" t="str">
        <f t="shared" si="214"/>
        <v>12-04-02</v>
      </c>
      <c r="AE1007" t="str">
        <f t="shared" si="215"/>
        <v>Repuestos para Mantenimiento de UT</v>
      </c>
      <c r="AF1007" t="s">
        <v>343</v>
      </c>
    </row>
    <row r="1008" spans="1:32" x14ac:dyDescent="0.25">
      <c r="A1008" t="s">
        <v>1</v>
      </c>
      <c r="B1008" t="s">
        <v>2</v>
      </c>
      <c r="C1008" t="s">
        <v>1959</v>
      </c>
      <c r="D1008" t="s">
        <v>2016</v>
      </c>
      <c r="E1008" t="s">
        <v>60</v>
      </c>
      <c r="F1008" s="2">
        <v>45267</v>
      </c>
      <c r="G1008" t="s">
        <v>612</v>
      </c>
      <c r="H1008" t="s">
        <v>179</v>
      </c>
      <c r="I1008" t="s">
        <v>192</v>
      </c>
      <c r="J1008" s="5">
        <v>159318.70000000001</v>
      </c>
      <c r="K1008" s="5">
        <v>159318.70000000001</v>
      </c>
      <c r="L1008" s="5">
        <v>159318.70000000001</v>
      </c>
      <c r="M1008" s="5"/>
      <c r="N1008"/>
      <c r="O1008" s="38" t="s">
        <v>2083</v>
      </c>
      <c r="P1008" s="43"/>
      <c r="Q1008" s="64" t="s">
        <v>1429</v>
      </c>
      <c r="R1008" s="8" t="str">
        <f t="shared" si="203"/>
        <v>Repuestos para Mantenimiento de UT</v>
      </c>
      <c r="S1008" s="7" t="str">
        <f t="shared" si="204"/>
        <v/>
      </c>
      <c r="T1008" s="9"/>
      <c r="U1008" s="3" t="str">
        <f t="shared" si="205"/>
        <v>RYMSA</v>
      </c>
      <c r="V1008" s="3" t="str">
        <f t="shared" si="206"/>
        <v>CRC</v>
      </c>
      <c r="W1008" s="3" t="str">
        <f t="shared" si="207"/>
        <v>MAXI REPUESTOS S.R.L.</v>
      </c>
      <c r="X1008" s="83">
        <f t="shared" si="208"/>
        <v>45267</v>
      </c>
      <c r="Y1008" s="3" t="str">
        <f t="shared" si="209"/>
        <v>200542</v>
      </c>
      <c r="Z1008" s="3" t="str">
        <f t="shared" si="210"/>
        <v>61 A 90</v>
      </c>
      <c r="AA1008" s="12">
        <f t="shared" si="211"/>
        <v>159318.70000000001</v>
      </c>
      <c r="AB1008" s="12">
        <f t="shared" si="212"/>
        <v>159318.70000000001</v>
      </c>
      <c r="AC1008" s="12" t="str">
        <f t="shared" si="213"/>
        <v/>
      </c>
      <c r="AD1008" t="str">
        <f t="shared" si="214"/>
        <v>12-04-02</v>
      </c>
      <c r="AE1008" t="str">
        <f t="shared" si="215"/>
        <v>Repuestos para Mantenimiento de UT</v>
      </c>
      <c r="AF1008" t="s">
        <v>343</v>
      </c>
    </row>
    <row r="1009" spans="1:32" x14ac:dyDescent="0.25">
      <c r="A1009" t="s">
        <v>1</v>
      </c>
      <c r="B1009" t="s">
        <v>2</v>
      </c>
      <c r="C1009" t="s">
        <v>1959</v>
      </c>
      <c r="D1009" t="s">
        <v>2016</v>
      </c>
      <c r="E1009" t="s">
        <v>60</v>
      </c>
      <c r="F1009" s="2">
        <v>45268</v>
      </c>
      <c r="G1009" t="s">
        <v>613</v>
      </c>
      <c r="H1009" t="s">
        <v>179</v>
      </c>
      <c r="I1009" t="s">
        <v>192</v>
      </c>
      <c r="J1009" s="5">
        <v>83501.350000000006</v>
      </c>
      <c r="K1009" s="5">
        <v>83501.350000000006</v>
      </c>
      <c r="L1009" s="5">
        <v>83501.350000000006</v>
      </c>
      <c r="M1009" s="5"/>
      <c r="N1009"/>
      <c r="O1009" s="38" t="s">
        <v>2083</v>
      </c>
      <c r="P1009" s="43"/>
      <c r="Q1009" s="64" t="s">
        <v>1429</v>
      </c>
      <c r="R1009" s="8" t="str">
        <f t="shared" si="203"/>
        <v>Repuestos para Mantenimiento de UT</v>
      </c>
      <c r="S1009" s="7" t="str">
        <f t="shared" si="204"/>
        <v/>
      </c>
      <c r="T1009" s="9"/>
      <c r="U1009" s="3" t="str">
        <f t="shared" si="205"/>
        <v>RYMSA</v>
      </c>
      <c r="V1009" s="3" t="str">
        <f t="shared" si="206"/>
        <v>CRC</v>
      </c>
      <c r="W1009" s="3" t="str">
        <f t="shared" si="207"/>
        <v>MAXI REPUESTOS S.R.L.</v>
      </c>
      <c r="X1009" s="83">
        <f t="shared" si="208"/>
        <v>45268</v>
      </c>
      <c r="Y1009" s="3" t="str">
        <f t="shared" si="209"/>
        <v>200837</v>
      </c>
      <c r="Z1009" s="3" t="str">
        <f t="shared" si="210"/>
        <v>61 A 90</v>
      </c>
      <c r="AA1009" s="12">
        <f t="shared" si="211"/>
        <v>83501.350000000006</v>
      </c>
      <c r="AB1009" s="12">
        <f t="shared" si="212"/>
        <v>83501.350000000006</v>
      </c>
      <c r="AC1009" s="12" t="str">
        <f t="shared" si="213"/>
        <v/>
      </c>
      <c r="AD1009" t="str">
        <f t="shared" si="214"/>
        <v>12-04-02</v>
      </c>
      <c r="AE1009" t="str">
        <f t="shared" si="215"/>
        <v>Repuestos para Mantenimiento de UT</v>
      </c>
      <c r="AF1009" t="s">
        <v>343</v>
      </c>
    </row>
    <row r="1010" spans="1:32" x14ac:dyDescent="0.25">
      <c r="A1010" t="s">
        <v>1</v>
      </c>
      <c r="B1010" t="s">
        <v>2</v>
      </c>
      <c r="C1010" t="s">
        <v>1959</v>
      </c>
      <c r="D1010" t="s">
        <v>2016</v>
      </c>
      <c r="E1010" t="s">
        <v>60</v>
      </c>
      <c r="F1010" s="2">
        <v>45271</v>
      </c>
      <c r="G1010" t="s">
        <v>614</v>
      </c>
      <c r="H1010" t="s">
        <v>179</v>
      </c>
      <c r="I1010" t="s">
        <v>192</v>
      </c>
      <c r="J1010" s="5">
        <v>112846.32</v>
      </c>
      <c r="K1010" s="5">
        <v>112846.32</v>
      </c>
      <c r="L1010" s="5">
        <v>112846.32</v>
      </c>
      <c r="M1010" s="5"/>
      <c r="N1010"/>
      <c r="O1010" s="38" t="s">
        <v>2083</v>
      </c>
      <c r="P1010" s="43"/>
      <c r="Q1010" s="64" t="s">
        <v>1429</v>
      </c>
      <c r="R1010" s="8" t="str">
        <f t="shared" si="203"/>
        <v>Repuestos para Mantenimiento de UT</v>
      </c>
      <c r="S1010" s="7" t="str">
        <f t="shared" si="204"/>
        <v/>
      </c>
      <c r="T1010" s="9"/>
      <c r="U1010" s="3" t="str">
        <f t="shared" si="205"/>
        <v>RYMSA</v>
      </c>
      <c r="V1010" s="3" t="str">
        <f t="shared" si="206"/>
        <v>CRC</v>
      </c>
      <c r="W1010" s="3" t="str">
        <f t="shared" si="207"/>
        <v>MAXI REPUESTOS S.R.L.</v>
      </c>
      <c r="X1010" s="83">
        <f t="shared" si="208"/>
        <v>45271</v>
      </c>
      <c r="Y1010" s="3" t="str">
        <f t="shared" si="209"/>
        <v>200965</v>
      </c>
      <c r="Z1010" s="3" t="str">
        <f t="shared" si="210"/>
        <v>61 A 90</v>
      </c>
      <c r="AA1010" s="12">
        <f t="shared" si="211"/>
        <v>112846.32</v>
      </c>
      <c r="AB1010" s="12">
        <f t="shared" si="212"/>
        <v>112846.32</v>
      </c>
      <c r="AC1010" s="12" t="str">
        <f t="shared" si="213"/>
        <v/>
      </c>
      <c r="AD1010" t="str">
        <f t="shared" si="214"/>
        <v>12-04-02</v>
      </c>
      <c r="AE1010" t="str">
        <f t="shared" si="215"/>
        <v>Repuestos para Mantenimiento de UT</v>
      </c>
      <c r="AF1010" t="s">
        <v>343</v>
      </c>
    </row>
    <row r="1011" spans="1:32" x14ac:dyDescent="0.25">
      <c r="A1011" t="s">
        <v>1</v>
      </c>
      <c r="B1011" t="s">
        <v>2</v>
      </c>
      <c r="C1011" t="s">
        <v>1959</v>
      </c>
      <c r="D1011" t="s">
        <v>2016</v>
      </c>
      <c r="E1011" t="s">
        <v>60</v>
      </c>
      <c r="F1011" s="2">
        <v>45271</v>
      </c>
      <c r="G1011" t="s">
        <v>615</v>
      </c>
      <c r="H1011" t="s">
        <v>179</v>
      </c>
      <c r="I1011" t="s">
        <v>192</v>
      </c>
      <c r="J1011" s="5">
        <v>36636.86</v>
      </c>
      <c r="K1011" s="5">
        <v>36636.86</v>
      </c>
      <c r="L1011" s="5">
        <v>36636.86</v>
      </c>
      <c r="M1011" s="5"/>
      <c r="N1011"/>
      <c r="O1011" s="38" t="s">
        <v>2083</v>
      </c>
      <c r="P1011" s="43"/>
      <c r="Q1011" s="64" t="s">
        <v>1429</v>
      </c>
      <c r="R1011" s="8" t="str">
        <f t="shared" si="203"/>
        <v>Repuestos para Mantenimiento de UT</v>
      </c>
      <c r="S1011" s="7" t="str">
        <f t="shared" si="204"/>
        <v/>
      </c>
      <c r="T1011" s="9"/>
      <c r="U1011" s="3" t="str">
        <f t="shared" si="205"/>
        <v>RYMSA</v>
      </c>
      <c r="V1011" s="3" t="str">
        <f t="shared" si="206"/>
        <v>CRC</v>
      </c>
      <c r="W1011" s="3" t="str">
        <f t="shared" si="207"/>
        <v>MAXI REPUESTOS S.R.L.</v>
      </c>
      <c r="X1011" s="83">
        <f t="shared" si="208"/>
        <v>45271</v>
      </c>
      <c r="Y1011" s="3" t="str">
        <f t="shared" si="209"/>
        <v>201050</v>
      </c>
      <c r="Z1011" s="3" t="str">
        <f t="shared" si="210"/>
        <v>61 A 90</v>
      </c>
      <c r="AA1011" s="12">
        <f t="shared" si="211"/>
        <v>36636.86</v>
      </c>
      <c r="AB1011" s="12">
        <f t="shared" si="212"/>
        <v>36636.86</v>
      </c>
      <c r="AC1011" s="12" t="str">
        <f t="shared" si="213"/>
        <v/>
      </c>
      <c r="AD1011" t="str">
        <f t="shared" si="214"/>
        <v>12-04-02</v>
      </c>
      <c r="AE1011" t="str">
        <f t="shared" si="215"/>
        <v>Repuestos para Mantenimiento de UT</v>
      </c>
      <c r="AF1011" t="s">
        <v>343</v>
      </c>
    </row>
    <row r="1012" spans="1:32" x14ac:dyDescent="0.25">
      <c r="A1012" t="s">
        <v>1</v>
      </c>
      <c r="B1012" t="s">
        <v>2</v>
      </c>
      <c r="C1012" t="s">
        <v>1959</v>
      </c>
      <c r="D1012" t="s">
        <v>2016</v>
      </c>
      <c r="E1012" t="s">
        <v>60</v>
      </c>
      <c r="F1012" s="2">
        <v>45272</v>
      </c>
      <c r="G1012" t="s">
        <v>616</v>
      </c>
      <c r="H1012" t="s">
        <v>179</v>
      </c>
      <c r="I1012" t="s">
        <v>192</v>
      </c>
      <c r="J1012" s="5">
        <v>119780</v>
      </c>
      <c r="K1012" s="5">
        <v>119780</v>
      </c>
      <c r="L1012" s="5">
        <v>119780</v>
      </c>
      <c r="M1012" s="5"/>
      <c r="N1012"/>
      <c r="O1012" s="38" t="s">
        <v>2083</v>
      </c>
      <c r="P1012" s="43"/>
      <c r="Q1012" s="64" t="s">
        <v>1429</v>
      </c>
      <c r="R1012" s="8" t="str">
        <f t="shared" si="203"/>
        <v>Repuestos para Mantenimiento de UT</v>
      </c>
      <c r="S1012" s="7" t="str">
        <f t="shared" si="204"/>
        <v/>
      </c>
      <c r="T1012" s="9"/>
      <c r="U1012" s="3" t="str">
        <f t="shared" si="205"/>
        <v>RYMSA</v>
      </c>
      <c r="V1012" s="3" t="str">
        <f t="shared" si="206"/>
        <v>CRC</v>
      </c>
      <c r="W1012" s="3" t="str">
        <f t="shared" si="207"/>
        <v>MAXI REPUESTOS S.R.L.</v>
      </c>
      <c r="X1012" s="83">
        <f t="shared" si="208"/>
        <v>45272</v>
      </c>
      <c r="Y1012" s="3" t="str">
        <f t="shared" si="209"/>
        <v>201174</v>
      </c>
      <c r="Z1012" s="3" t="str">
        <f t="shared" si="210"/>
        <v>61 A 90</v>
      </c>
      <c r="AA1012" s="12">
        <f t="shared" si="211"/>
        <v>119780</v>
      </c>
      <c r="AB1012" s="12">
        <f t="shared" si="212"/>
        <v>119780</v>
      </c>
      <c r="AC1012" s="12" t="str">
        <f t="shared" si="213"/>
        <v/>
      </c>
      <c r="AD1012" t="str">
        <f t="shared" si="214"/>
        <v>12-04-02</v>
      </c>
      <c r="AE1012" t="str">
        <f t="shared" si="215"/>
        <v>Repuestos para Mantenimiento de UT</v>
      </c>
      <c r="AF1012" t="s">
        <v>343</v>
      </c>
    </row>
    <row r="1013" spans="1:32" x14ac:dyDescent="0.25">
      <c r="A1013" t="s">
        <v>1</v>
      </c>
      <c r="B1013" t="s">
        <v>2</v>
      </c>
      <c r="C1013" t="s">
        <v>1959</v>
      </c>
      <c r="D1013" t="s">
        <v>2016</v>
      </c>
      <c r="E1013" t="s">
        <v>60</v>
      </c>
      <c r="F1013" s="2">
        <v>45272</v>
      </c>
      <c r="G1013" t="s">
        <v>617</v>
      </c>
      <c r="H1013" t="s">
        <v>179</v>
      </c>
      <c r="I1013" t="s">
        <v>192</v>
      </c>
      <c r="J1013" s="5">
        <v>177975</v>
      </c>
      <c r="K1013" s="5">
        <v>177975</v>
      </c>
      <c r="L1013" s="5">
        <v>177975</v>
      </c>
      <c r="M1013" s="5"/>
      <c r="N1013"/>
      <c r="O1013" s="38" t="s">
        <v>2083</v>
      </c>
      <c r="P1013" s="43"/>
      <c r="Q1013" s="64" t="s">
        <v>1429</v>
      </c>
      <c r="R1013" s="8" t="str">
        <f t="shared" si="203"/>
        <v>Repuestos para Mantenimiento de UT</v>
      </c>
      <c r="S1013" s="7" t="str">
        <f t="shared" si="204"/>
        <v/>
      </c>
      <c r="T1013" s="9"/>
      <c r="U1013" s="3" t="str">
        <f t="shared" si="205"/>
        <v>RYMSA</v>
      </c>
      <c r="V1013" s="3" t="str">
        <f t="shared" si="206"/>
        <v>CRC</v>
      </c>
      <c r="W1013" s="3" t="str">
        <f t="shared" si="207"/>
        <v>MAXI REPUESTOS S.R.L.</v>
      </c>
      <c r="X1013" s="83">
        <f t="shared" si="208"/>
        <v>45272</v>
      </c>
      <c r="Y1013" s="3" t="str">
        <f t="shared" si="209"/>
        <v>201307</v>
      </c>
      <c r="Z1013" s="3" t="str">
        <f t="shared" si="210"/>
        <v>61 A 90</v>
      </c>
      <c r="AA1013" s="12">
        <f t="shared" si="211"/>
        <v>177975</v>
      </c>
      <c r="AB1013" s="12">
        <f t="shared" si="212"/>
        <v>177975</v>
      </c>
      <c r="AC1013" s="12" t="str">
        <f t="shared" si="213"/>
        <v/>
      </c>
      <c r="AD1013" t="str">
        <f t="shared" si="214"/>
        <v>12-04-02</v>
      </c>
      <c r="AE1013" t="str">
        <f t="shared" si="215"/>
        <v>Repuestos para Mantenimiento de UT</v>
      </c>
      <c r="AF1013" t="s">
        <v>343</v>
      </c>
    </row>
    <row r="1014" spans="1:32" x14ac:dyDescent="0.25">
      <c r="A1014" t="s">
        <v>1</v>
      </c>
      <c r="B1014" t="s">
        <v>2</v>
      </c>
      <c r="C1014" t="s">
        <v>1959</v>
      </c>
      <c r="D1014" t="s">
        <v>2016</v>
      </c>
      <c r="E1014" t="s">
        <v>60</v>
      </c>
      <c r="F1014" s="2">
        <v>45272</v>
      </c>
      <c r="G1014" t="s">
        <v>618</v>
      </c>
      <c r="H1014" t="s">
        <v>179</v>
      </c>
      <c r="I1014" t="s">
        <v>192</v>
      </c>
      <c r="J1014" s="5">
        <v>16046</v>
      </c>
      <c r="K1014" s="5">
        <v>16046</v>
      </c>
      <c r="L1014" s="5">
        <v>16046</v>
      </c>
      <c r="M1014" s="5"/>
      <c r="N1014"/>
      <c r="O1014" s="38" t="s">
        <v>2083</v>
      </c>
      <c r="P1014" s="43"/>
      <c r="Q1014" s="64" t="s">
        <v>1429</v>
      </c>
      <c r="R1014" s="8" t="str">
        <f t="shared" si="203"/>
        <v>Repuestos para Mantenimiento de UT</v>
      </c>
      <c r="S1014" s="7" t="str">
        <f t="shared" si="204"/>
        <v/>
      </c>
      <c r="T1014" s="9"/>
      <c r="U1014" s="3" t="str">
        <f t="shared" si="205"/>
        <v>RYMSA</v>
      </c>
      <c r="V1014" s="3" t="str">
        <f t="shared" si="206"/>
        <v>CRC</v>
      </c>
      <c r="W1014" s="3" t="str">
        <f t="shared" si="207"/>
        <v>MAXI REPUESTOS S.R.L.</v>
      </c>
      <c r="X1014" s="83">
        <f t="shared" si="208"/>
        <v>45272</v>
      </c>
      <c r="Y1014" s="3" t="str">
        <f t="shared" si="209"/>
        <v>201308</v>
      </c>
      <c r="Z1014" s="3" t="str">
        <f t="shared" si="210"/>
        <v>61 A 90</v>
      </c>
      <c r="AA1014" s="12">
        <f t="shared" si="211"/>
        <v>16046</v>
      </c>
      <c r="AB1014" s="12">
        <f t="shared" si="212"/>
        <v>16046</v>
      </c>
      <c r="AC1014" s="12" t="str">
        <f t="shared" si="213"/>
        <v/>
      </c>
      <c r="AD1014" t="str">
        <f t="shared" si="214"/>
        <v>12-04-02</v>
      </c>
      <c r="AE1014" t="str">
        <f t="shared" si="215"/>
        <v>Repuestos para Mantenimiento de UT</v>
      </c>
      <c r="AF1014" t="s">
        <v>343</v>
      </c>
    </row>
    <row r="1015" spans="1:32" x14ac:dyDescent="0.25">
      <c r="A1015" t="s">
        <v>1</v>
      </c>
      <c r="B1015" t="s">
        <v>2</v>
      </c>
      <c r="C1015" t="s">
        <v>1959</v>
      </c>
      <c r="D1015" t="s">
        <v>2016</v>
      </c>
      <c r="E1015" t="s">
        <v>60</v>
      </c>
      <c r="F1015" s="2">
        <v>45273</v>
      </c>
      <c r="G1015" t="s">
        <v>619</v>
      </c>
      <c r="H1015" t="s">
        <v>179</v>
      </c>
      <c r="I1015" t="s">
        <v>192</v>
      </c>
      <c r="J1015" s="5">
        <v>137413.65</v>
      </c>
      <c r="K1015" s="5">
        <v>137413.65</v>
      </c>
      <c r="L1015" s="5">
        <v>137413.65</v>
      </c>
      <c r="M1015" s="5"/>
      <c r="N1015"/>
      <c r="O1015" s="38" t="s">
        <v>2083</v>
      </c>
      <c r="P1015" s="43"/>
      <c r="Q1015" s="64" t="s">
        <v>1429</v>
      </c>
      <c r="R1015" s="8" t="str">
        <f t="shared" si="203"/>
        <v>Repuestos para Mantenimiento de UT</v>
      </c>
      <c r="S1015" s="7" t="str">
        <f t="shared" si="204"/>
        <v/>
      </c>
      <c r="T1015" s="9"/>
      <c r="U1015" s="3" t="str">
        <f t="shared" si="205"/>
        <v>RYMSA</v>
      </c>
      <c r="V1015" s="3" t="str">
        <f t="shared" si="206"/>
        <v>CRC</v>
      </c>
      <c r="W1015" s="3" t="str">
        <f t="shared" si="207"/>
        <v>MAXI REPUESTOS S.R.L.</v>
      </c>
      <c r="X1015" s="83">
        <f t="shared" si="208"/>
        <v>45273</v>
      </c>
      <c r="Y1015" s="3" t="str">
        <f t="shared" si="209"/>
        <v>201398</v>
      </c>
      <c r="Z1015" s="3" t="str">
        <f t="shared" si="210"/>
        <v>61 A 90</v>
      </c>
      <c r="AA1015" s="12">
        <f t="shared" si="211"/>
        <v>137413.65</v>
      </c>
      <c r="AB1015" s="12">
        <f t="shared" si="212"/>
        <v>137413.65</v>
      </c>
      <c r="AC1015" s="12" t="str">
        <f t="shared" si="213"/>
        <v/>
      </c>
      <c r="AD1015" t="str">
        <f t="shared" si="214"/>
        <v>12-04-02</v>
      </c>
      <c r="AE1015" t="str">
        <f t="shared" si="215"/>
        <v>Repuestos para Mantenimiento de UT</v>
      </c>
      <c r="AF1015" t="s">
        <v>343</v>
      </c>
    </row>
    <row r="1016" spans="1:32" x14ac:dyDescent="0.25">
      <c r="A1016" t="s">
        <v>1</v>
      </c>
      <c r="B1016" t="s">
        <v>2</v>
      </c>
      <c r="C1016" t="s">
        <v>1959</v>
      </c>
      <c r="D1016" t="s">
        <v>2016</v>
      </c>
      <c r="E1016" t="s">
        <v>60</v>
      </c>
      <c r="F1016" s="2">
        <v>45273</v>
      </c>
      <c r="G1016" t="s">
        <v>620</v>
      </c>
      <c r="H1016" t="s">
        <v>179</v>
      </c>
      <c r="I1016" t="s">
        <v>192</v>
      </c>
      <c r="J1016" s="5">
        <v>79990.44</v>
      </c>
      <c r="K1016" s="5">
        <v>79990.44</v>
      </c>
      <c r="L1016" s="5">
        <v>79990.44</v>
      </c>
      <c r="M1016" s="5"/>
      <c r="N1016"/>
      <c r="O1016" s="38" t="s">
        <v>2083</v>
      </c>
      <c r="P1016" s="43"/>
      <c r="Q1016" s="64" t="s">
        <v>1429</v>
      </c>
      <c r="R1016" s="8" t="str">
        <f t="shared" si="203"/>
        <v>Repuestos para Mantenimiento de UT</v>
      </c>
      <c r="S1016" s="7" t="str">
        <f t="shared" si="204"/>
        <v/>
      </c>
      <c r="T1016" s="9"/>
      <c r="U1016" s="3" t="str">
        <f t="shared" si="205"/>
        <v>RYMSA</v>
      </c>
      <c r="V1016" s="3" t="str">
        <f t="shared" si="206"/>
        <v>CRC</v>
      </c>
      <c r="W1016" s="3" t="str">
        <f t="shared" si="207"/>
        <v>MAXI REPUESTOS S.R.L.</v>
      </c>
      <c r="X1016" s="83">
        <f t="shared" si="208"/>
        <v>45273</v>
      </c>
      <c r="Y1016" s="3" t="str">
        <f t="shared" si="209"/>
        <v>201428</v>
      </c>
      <c r="Z1016" s="3" t="str">
        <f t="shared" si="210"/>
        <v>61 A 90</v>
      </c>
      <c r="AA1016" s="12">
        <f t="shared" si="211"/>
        <v>79990.44</v>
      </c>
      <c r="AB1016" s="12">
        <f t="shared" si="212"/>
        <v>79990.44</v>
      </c>
      <c r="AC1016" s="12" t="str">
        <f t="shared" si="213"/>
        <v/>
      </c>
      <c r="AD1016" t="str">
        <f t="shared" si="214"/>
        <v>12-04-02</v>
      </c>
      <c r="AE1016" t="str">
        <f t="shared" si="215"/>
        <v>Repuestos para Mantenimiento de UT</v>
      </c>
      <c r="AF1016" t="s">
        <v>343</v>
      </c>
    </row>
    <row r="1017" spans="1:32" x14ac:dyDescent="0.25">
      <c r="A1017" t="s">
        <v>1</v>
      </c>
      <c r="B1017" t="s">
        <v>2</v>
      </c>
      <c r="C1017" t="s">
        <v>1959</v>
      </c>
      <c r="D1017" t="s">
        <v>2016</v>
      </c>
      <c r="E1017" t="s">
        <v>60</v>
      </c>
      <c r="F1017" s="2">
        <v>45273</v>
      </c>
      <c r="G1017" t="s">
        <v>621</v>
      </c>
      <c r="H1017" t="s">
        <v>179</v>
      </c>
      <c r="I1017" t="s">
        <v>192</v>
      </c>
      <c r="J1017" s="5">
        <v>63976.08</v>
      </c>
      <c r="K1017" s="5">
        <v>63976.08</v>
      </c>
      <c r="L1017" s="5">
        <v>63976.08</v>
      </c>
      <c r="M1017" s="5"/>
      <c r="N1017"/>
      <c r="O1017" s="38" t="s">
        <v>2083</v>
      </c>
      <c r="P1017" s="43"/>
      <c r="Q1017" s="64" t="s">
        <v>1429</v>
      </c>
      <c r="R1017" s="8" t="str">
        <f t="shared" ref="R1017:R1080" si="216">IFERROR(VLOOKUP(Q1017,CTASPresup,2,0),"")</f>
        <v>Repuestos para Mantenimiento de UT</v>
      </c>
      <c r="S1017" s="7" t="str">
        <f t="shared" ref="S1017:S1080" si="217">IF(AND(O1020&lt;&gt;"",P1020&lt;&gt;""),1,"")</f>
        <v/>
      </c>
      <c r="T1017" s="9"/>
      <c r="U1017" s="3" t="str">
        <f t="shared" si="205"/>
        <v>RYMSA</v>
      </c>
      <c r="V1017" s="3" t="str">
        <f t="shared" si="206"/>
        <v>CRC</v>
      </c>
      <c r="W1017" s="3" t="str">
        <f t="shared" si="207"/>
        <v>MAXI REPUESTOS S.R.L.</v>
      </c>
      <c r="X1017" s="83">
        <f t="shared" si="208"/>
        <v>45273</v>
      </c>
      <c r="Y1017" s="3" t="str">
        <f t="shared" si="209"/>
        <v>201429</v>
      </c>
      <c r="Z1017" s="3" t="str">
        <f t="shared" si="210"/>
        <v>61 A 90</v>
      </c>
      <c r="AA1017" s="12">
        <f t="shared" si="211"/>
        <v>63976.08</v>
      </c>
      <c r="AB1017" s="12">
        <f t="shared" si="212"/>
        <v>63976.08</v>
      </c>
      <c r="AC1017" s="12" t="str">
        <f t="shared" si="213"/>
        <v/>
      </c>
      <c r="AD1017" t="str">
        <f t="shared" si="214"/>
        <v>12-04-02</v>
      </c>
      <c r="AE1017" t="str">
        <f t="shared" si="215"/>
        <v>Repuestos para Mantenimiento de UT</v>
      </c>
      <c r="AF1017" t="s">
        <v>343</v>
      </c>
    </row>
    <row r="1018" spans="1:32" x14ac:dyDescent="0.25">
      <c r="A1018" t="s">
        <v>1</v>
      </c>
      <c r="B1018" t="s">
        <v>2</v>
      </c>
      <c r="C1018" t="s">
        <v>1959</v>
      </c>
      <c r="D1018" t="s">
        <v>2016</v>
      </c>
      <c r="E1018" t="s">
        <v>60</v>
      </c>
      <c r="F1018" s="2">
        <v>45273</v>
      </c>
      <c r="G1018" t="s">
        <v>622</v>
      </c>
      <c r="H1018" t="s">
        <v>179</v>
      </c>
      <c r="I1018" t="s">
        <v>192</v>
      </c>
      <c r="J1018" s="5">
        <v>35877.5</v>
      </c>
      <c r="K1018" s="5">
        <v>35877.5</v>
      </c>
      <c r="L1018" s="5">
        <v>35877.5</v>
      </c>
      <c r="M1018" s="5"/>
      <c r="N1018"/>
      <c r="O1018" s="38" t="s">
        <v>2083</v>
      </c>
      <c r="P1018" s="43"/>
      <c r="Q1018" s="64" t="s">
        <v>1429</v>
      </c>
      <c r="R1018" s="8" t="str">
        <f t="shared" si="216"/>
        <v>Repuestos para Mantenimiento de UT</v>
      </c>
      <c r="S1018" s="7" t="str">
        <f t="shared" si="217"/>
        <v/>
      </c>
      <c r="T1018" s="9"/>
      <c r="U1018" s="3" t="str">
        <f t="shared" si="205"/>
        <v>RYMSA</v>
      </c>
      <c r="V1018" s="3" t="str">
        <f t="shared" si="206"/>
        <v>CRC</v>
      </c>
      <c r="W1018" s="3" t="str">
        <f t="shared" si="207"/>
        <v>MAXI REPUESTOS S.R.L.</v>
      </c>
      <c r="X1018" s="83">
        <f t="shared" si="208"/>
        <v>45273</v>
      </c>
      <c r="Y1018" s="3" t="str">
        <f t="shared" si="209"/>
        <v>201534</v>
      </c>
      <c r="Z1018" s="3" t="str">
        <f t="shared" si="210"/>
        <v>61 A 90</v>
      </c>
      <c r="AA1018" s="12">
        <f t="shared" si="211"/>
        <v>35877.5</v>
      </c>
      <c r="AB1018" s="12">
        <f t="shared" si="212"/>
        <v>35877.5</v>
      </c>
      <c r="AC1018" s="12" t="str">
        <f t="shared" si="213"/>
        <v/>
      </c>
      <c r="AD1018" t="str">
        <f t="shared" si="214"/>
        <v>12-04-02</v>
      </c>
      <c r="AE1018" t="str">
        <f t="shared" si="215"/>
        <v>Repuestos para Mantenimiento de UT</v>
      </c>
      <c r="AF1018" t="s">
        <v>343</v>
      </c>
    </row>
    <row r="1019" spans="1:32" x14ac:dyDescent="0.25">
      <c r="A1019" t="s">
        <v>1</v>
      </c>
      <c r="B1019" t="s">
        <v>2</v>
      </c>
      <c r="C1019" t="s">
        <v>1959</v>
      </c>
      <c r="D1019" t="s">
        <v>2016</v>
      </c>
      <c r="E1019" t="s">
        <v>60</v>
      </c>
      <c r="F1019" s="2">
        <v>45274</v>
      </c>
      <c r="G1019" t="s">
        <v>666</v>
      </c>
      <c r="H1019" t="s">
        <v>179</v>
      </c>
      <c r="I1019" t="s">
        <v>192</v>
      </c>
      <c r="J1019" s="5">
        <v>94089.45</v>
      </c>
      <c r="K1019" s="5">
        <v>94089.45</v>
      </c>
      <c r="L1019" s="5">
        <v>94089.45</v>
      </c>
      <c r="M1019" s="5"/>
      <c r="N1019"/>
      <c r="O1019" s="38" t="s">
        <v>2083</v>
      </c>
      <c r="P1019" s="43"/>
      <c r="Q1019" s="64" t="s">
        <v>1429</v>
      </c>
      <c r="R1019" s="8" t="str">
        <f t="shared" si="216"/>
        <v>Repuestos para Mantenimiento de UT</v>
      </c>
      <c r="S1019" s="7" t="str">
        <f t="shared" si="217"/>
        <v/>
      </c>
      <c r="T1019" s="9"/>
      <c r="U1019" s="3" t="str">
        <f t="shared" si="205"/>
        <v>RYMSA</v>
      </c>
      <c r="V1019" s="3" t="str">
        <f t="shared" si="206"/>
        <v>CRC</v>
      </c>
      <c r="W1019" s="3" t="str">
        <f t="shared" si="207"/>
        <v>MAXI REPUESTOS S.R.L.</v>
      </c>
      <c r="X1019" s="83">
        <f t="shared" si="208"/>
        <v>45274</v>
      </c>
      <c r="Y1019" s="3" t="str">
        <f t="shared" si="209"/>
        <v>201727</v>
      </c>
      <c r="Z1019" s="3" t="str">
        <f t="shared" si="210"/>
        <v>61 A 90</v>
      </c>
      <c r="AA1019" s="12">
        <f t="shared" si="211"/>
        <v>94089.45</v>
      </c>
      <c r="AB1019" s="12">
        <f t="shared" si="212"/>
        <v>94089.45</v>
      </c>
      <c r="AC1019" s="12" t="str">
        <f t="shared" si="213"/>
        <v/>
      </c>
      <c r="AD1019" t="str">
        <f t="shared" si="214"/>
        <v>12-04-02</v>
      </c>
      <c r="AE1019" t="str">
        <f t="shared" si="215"/>
        <v>Repuestos para Mantenimiento de UT</v>
      </c>
      <c r="AF1019" t="s">
        <v>343</v>
      </c>
    </row>
    <row r="1020" spans="1:32" x14ac:dyDescent="0.25">
      <c r="A1020" t="s">
        <v>1</v>
      </c>
      <c r="B1020" t="s">
        <v>2</v>
      </c>
      <c r="C1020" t="s">
        <v>1959</v>
      </c>
      <c r="D1020" t="s">
        <v>2016</v>
      </c>
      <c r="E1020" t="s">
        <v>60</v>
      </c>
      <c r="F1020" s="2">
        <v>45274</v>
      </c>
      <c r="G1020" t="s">
        <v>667</v>
      </c>
      <c r="H1020" t="s">
        <v>179</v>
      </c>
      <c r="I1020" t="s">
        <v>192</v>
      </c>
      <c r="J1020" s="5">
        <v>11509.05</v>
      </c>
      <c r="K1020" s="5">
        <v>11509.05</v>
      </c>
      <c r="L1020" s="5">
        <v>11509.05</v>
      </c>
      <c r="M1020" s="5"/>
      <c r="N1020"/>
      <c r="O1020" s="38" t="s">
        <v>2083</v>
      </c>
      <c r="P1020" s="43"/>
      <c r="Q1020" s="64" t="s">
        <v>1429</v>
      </c>
      <c r="R1020" s="8" t="str">
        <f t="shared" si="216"/>
        <v>Repuestos para Mantenimiento de UT</v>
      </c>
      <c r="S1020" s="7" t="str">
        <f t="shared" si="217"/>
        <v/>
      </c>
      <c r="T1020" s="9"/>
      <c r="U1020" s="3" t="str">
        <f t="shared" si="205"/>
        <v>RYMSA</v>
      </c>
      <c r="V1020" s="3" t="str">
        <f t="shared" si="206"/>
        <v>CRC</v>
      </c>
      <c r="W1020" s="3" t="str">
        <f t="shared" si="207"/>
        <v>MAXI REPUESTOS S.R.L.</v>
      </c>
      <c r="X1020" s="83">
        <f t="shared" si="208"/>
        <v>45274</v>
      </c>
      <c r="Y1020" s="3" t="str">
        <f t="shared" si="209"/>
        <v>201738</v>
      </c>
      <c r="Z1020" s="3" t="str">
        <f t="shared" si="210"/>
        <v>61 A 90</v>
      </c>
      <c r="AA1020" s="12">
        <f t="shared" si="211"/>
        <v>11509.05</v>
      </c>
      <c r="AB1020" s="12">
        <f t="shared" si="212"/>
        <v>11509.05</v>
      </c>
      <c r="AC1020" s="12" t="str">
        <f t="shared" si="213"/>
        <v/>
      </c>
      <c r="AD1020" t="str">
        <f t="shared" si="214"/>
        <v>12-04-02</v>
      </c>
      <c r="AE1020" t="str">
        <f t="shared" si="215"/>
        <v>Repuestos para Mantenimiento de UT</v>
      </c>
      <c r="AF1020" t="s">
        <v>343</v>
      </c>
    </row>
    <row r="1021" spans="1:32" x14ac:dyDescent="0.25">
      <c r="A1021" t="s">
        <v>1</v>
      </c>
      <c r="B1021" t="s">
        <v>2</v>
      </c>
      <c r="C1021" t="s">
        <v>1959</v>
      </c>
      <c r="D1021" t="s">
        <v>2016</v>
      </c>
      <c r="E1021" t="s">
        <v>60</v>
      </c>
      <c r="F1021" s="2">
        <v>45275</v>
      </c>
      <c r="G1021" t="s">
        <v>668</v>
      </c>
      <c r="H1021" t="s">
        <v>179</v>
      </c>
      <c r="I1021" t="s">
        <v>192</v>
      </c>
      <c r="J1021" s="5">
        <v>177975</v>
      </c>
      <c r="K1021" s="5">
        <v>177975</v>
      </c>
      <c r="L1021" s="5">
        <v>177975</v>
      </c>
      <c r="M1021" s="5"/>
      <c r="N1021"/>
      <c r="O1021" s="38" t="s">
        <v>2083</v>
      </c>
      <c r="P1021" s="43"/>
      <c r="Q1021" s="64" t="s">
        <v>1429</v>
      </c>
      <c r="R1021" s="8" t="str">
        <f t="shared" si="216"/>
        <v>Repuestos para Mantenimiento de UT</v>
      </c>
      <c r="S1021" s="7" t="str">
        <f t="shared" si="217"/>
        <v/>
      </c>
      <c r="T1021" s="9"/>
      <c r="U1021" s="3" t="str">
        <f t="shared" si="205"/>
        <v>RYMSA</v>
      </c>
      <c r="V1021" s="3" t="str">
        <f t="shared" si="206"/>
        <v>CRC</v>
      </c>
      <c r="W1021" s="3" t="str">
        <f t="shared" si="207"/>
        <v>MAXI REPUESTOS S.R.L.</v>
      </c>
      <c r="X1021" s="83">
        <f t="shared" si="208"/>
        <v>45275</v>
      </c>
      <c r="Y1021" s="3" t="str">
        <f t="shared" si="209"/>
        <v>201819</v>
      </c>
      <c r="Z1021" s="3" t="str">
        <f t="shared" si="210"/>
        <v>61 A 90</v>
      </c>
      <c r="AA1021" s="12">
        <f t="shared" si="211"/>
        <v>177975</v>
      </c>
      <c r="AB1021" s="12">
        <f t="shared" si="212"/>
        <v>177975</v>
      </c>
      <c r="AC1021" s="12" t="str">
        <f t="shared" si="213"/>
        <v/>
      </c>
      <c r="AD1021" t="str">
        <f t="shared" si="214"/>
        <v>12-04-02</v>
      </c>
      <c r="AE1021" t="str">
        <f t="shared" si="215"/>
        <v>Repuestos para Mantenimiento de UT</v>
      </c>
      <c r="AF1021" t="s">
        <v>343</v>
      </c>
    </row>
    <row r="1022" spans="1:32" x14ac:dyDescent="0.25">
      <c r="A1022" t="s">
        <v>1</v>
      </c>
      <c r="B1022" t="s">
        <v>2</v>
      </c>
      <c r="C1022" t="s">
        <v>1959</v>
      </c>
      <c r="D1022" t="s">
        <v>2016</v>
      </c>
      <c r="E1022" t="s">
        <v>60</v>
      </c>
      <c r="F1022" s="2">
        <v>45275</v>
      </c>
      <c r="G1022" t="s">
        <v>669</v>
      </c>
      <c r="H1022" t="s">
        <v>179</v>
      </c>
      <c r="I1022" t="s">
        <v>192</v>
      </c>
      <c r="J1022" s="5">
        <v>401082.2</v>
      </c>
      <c r="K1022" s="5">
        <v>401082.2</v>
      </c>
      <c r="L1022" s="5">
        <v>401082.2</v>
      </c>
      <c r="M1022" s="5"/>
      <c r="N1022"/>
      <c r="O1022" s="38" t="s">
        <v>2083</v>
      </c>
      <c r="P1022" s="43"/>
      <c r="Q1022" s="64" t="s">
        <v>1429</v>
      </c>
      <c r="R1022" s="8" t="str">
        <f t="shared" si="216"/>
        <v>Repuestos para Mantenimiento de UT</v>
      </c>
      <c r="S1022" s="7" t="str">
        <f t="shared" si="217"/>
        <v/>
      </c>
      <c r="T1022" s="9"/>
      <c r="U1022" s="3" t="str">
        <f t="shared" si="205"/>
        <v>RYMSA</v>
      </c>
      <c r="V1022" s="3" t="str">
        <f t="shared" si="206"/>
        <v>CRC</v>
      </c>
      <c r="W1022" s="3" t="str">
        <f t="shared" si="207"/>
        <v>MAXI REPUESTOS S.R.L.</v>
      </c>
      <c r="X1022" s="83">
        <f t="shared" si="208"/>
        <v>45275</v>
      </c>
      <c r="Y1022" s="3" t="str">
        <f t="shared" si="209"/>
        <v>201874</v>
      </c>
      <c r="Z1022" s="3" t="str">
        <f t="shared" si="210"/>
        <v>61 A 90</v>
      </c>
      <c r="AA1022" s="12">
        <f t="shared" si="211"/>
        <v>401082.2</v>
      </c>
      <c r="AB1022" s="12">
        <f t="shared" si="212"/>
        <v>401082.2</v>
      </c>
      <c r="AC1022" s="12" t="str">
        <f t="shared" si="213"/>
        <v/>
      </c>
      <c r="AD1022" t="str">
        <f t="shared" si="214"/>
        <v>12-04-02</v>
      </c>
      <c r="AE1022" t="str">
        <f t="shared" si="215"/>
        <v>Repuestos para Mantenimiento de UT</v>
      </c>
      <c r="AF1022" t="s">
        <v>343</v>
      </c>
    </row>
    <row r="1023" spans="1:32" x14ac:dyDescent="0.25">
      <c r="A1023" t="s">
        <v>1</v>
      </c>
      <c r="B1023" t="s">
        <v>2</v>
      </c>
      <c r="C1023" t="s">
        <v>1959</v>
      </c>
      <c r="D1023" t="s">
        <v>2016</v>
      </c>
      <c r="E1023" t="s">
        <v>60</v>
      </c>
      <c r="F1023" s="2">
        <v>45275</v>
      </c>
      <c r="G1023" t="s">
        <v>670</v>
      </c>
      <c r="H1023" t="s">
        <v>179</v>
      </c>
      <c r="I1023" t="s">
        <v>192</v>
      </c>
      <c r="J1023" s="5">
        <v>46895</v>
      </c>
      <c r="K1023" s="5">
        <v>46895</v>
      </c>
      <c r="L1023" s="5">
        <v>46895</v>
      </c>
      <c r="M1023" s="5"/>
      <c r="N1023"/>
      <c r="O1023" s="38" t="s">
        <v>2083</v>
      </c>
      <c r="P1023" s="43"/>
      <c r="Q1023" s="64" t="s">
        <v>1429</v>
      </c>
      <c r="R1023" s="8" t="str">
        <f t="shared" si="216"/>
        <v>Repuestos para Mantenimiento de UT</v>
      </c>
      <c r="S1023" s="7" t="str">
        <f t="shared" si="217"/>
        <v/>
      </c>
      <c r="T1023" s="9"/>
      <c r="U1023" s="3" t="str">
        <f t="shared" si="205"/>
        <v>RYMSA</v>
      </c>
      <c r="V1023" s="3" t="str">
        <f t="shared" si="206"/>
        <v>CRC</v>
      </c>
      <c r="W1023" s="3" t="str">
        <f t="shared" si="207"/>
        <v>MAXI REPUESTOS S.R.L.</v>
      </c>
      <c r="X1023" s="83">
        <f t="shared" si="208"/>
        <v>45275</v>
      </c>
      <c r="Y1023" s="3" t="str">
        <f t="shared" si="209"/>
        <v>201934</v>
      </c>
      <c r="Z1023" s="3" t="str">
        <f t="shared" si="210"/>
        <v>61 A 90</v>
      </c>
      <c r="AA1023" s="12">
        <f t="shared" si="211"/>
        <v>46895</v>
      </c>
      <c r="AB1023" s="12">
        <f t="shared" si="212"/>
        <v>46895</v>
      </c>
      <c r="AC1023" s="12" t="str">
        <f t="shared" si="213"/>
        <v/>
      </c>
      <c r="AD1023" t="str">
        <f t="shared" si="214"/>
        <v>12-04-02</v>
      </c>
      <c r="AE1023" t="str">
        <f t="shared" si="215"/>
        <v>Repuestos para Mantenimiento de UT</v>
      </c>
      <c r="AF1023" t="s">
        <v>343</v>
      </c>
    </row>
    <row r="1024" spans="1:32" x14ac:dyDescent="0.25">
      <c r="A1024" t="s">
        <v>1</v>
      </c>
      <c r="B1024" t="s">
        <v>2</v>
      </c>
      <c r="C1024" t="s">
        <v>1959</v>
      </c>
      <c r="D1024" t="s">
        <v>2016</v>
      </c>
      <c r="E1024" t="s">
        <v>60</v>
      </c>
      <c r="F1024" s="2">
        <v>45276</v>
      </c>
      <c r="G1024" t="s">
        <v>671</v>
      </c>
      <c r="H1024" t="s">
        <v>179</v>
      </c>
      <c r="I1024" t="s">
        <v>192</v>
      </c>
      <c r="J1024" s="5">
        <v>37779.29</v>
      </c>
      <c r="K1024" s="5">
        <v>37779.29</v>
      </c>
      <c r="L1024" s="5">
        <v>37779.29</v>
      </c>
      <c r="M1024" s="5"/>
      <c r="N1024"/>
      <c r="O1024" s="38" t="s">
        <v>2083</v>
      </c>
      <c r="P1024" s="43"/>
      <c r="Q1024" s="64" t="s">
        <v>1429</v>
      </c>
      <c r="R1024" s="8" t="str">
        <f t="shared" si="216"/>
        <v>Repuestos para Mantenimiento de UT</v>
      </c>
      <c r="S1024" s="7" t="str">
        <f t="shared" si="217"/>
        <v/>
      </c>
      <c r="T1024" s="9"/>
      <c r="U1024" s="3" t="str">
        <f t="shared" si="205"/>
        <v>RYMSA</v>
      </c>
      <c r="V1024" s="3" t="str">
        <f t="shared" si="206"/>
        <v>CRC</v>
      </c>
      <c r="W1024" s="3" t="str">
        <f t="shared" si="207"/>
        <v>MAXI REPUESTOS S.R.L.</v>
      </c>
      <c r="X1024" s="83">
        <f t="shared" si="208"/>
        <v>45276</v>
      </c>
      <c r="Y1024" s="3" t="str">
        <f t="shared" si="209"/>
        <v>202048</v>
      </c>
      <c r="Z1024" s="3" t="str">
        <f t="shared" si="210"/>
        <v>61 A 90</v>
      </c>
      <c r="AA1024" s="12">
        <f t="shared" si="211"/>
        <v>37779.29</v>
      </c>
      <c r="AB1024" s="12">
        <f t="shared" si="212"/>
        <v>37779.29</v>
      </c>
      <c r="AC1024" s="12" t="str">
        <f t="shared" si="213"/>
        <v/>
      </c>
      <c r="AD1024" t="str">
        <f t="shared" si="214"/>
        <v>12-04-02</v>
      </c>
      <c r="AE1024" t="str">
        <f t="shared" si="215"/>
        <v>Repuestos para Mantenimiento de UT</v>
      </c>
      <c r="AF1024" t="s">
        <v>343</v>
      </c>
    </row>
    <row r="1025" spans="1:32" x14ac:dyDescent="0.25">
      <c r="A1025" t="s">
        <v>1</v>
      </c>
      <c r="B1025" t="s">
        <v>2</v>
      </c>
      <c r="C1025" t="s">
        <v>1959</v>
      </c>
      <c r="D1025" t="s">
        <v>2016</v>
      </c>
      <c r="E1025" t="s">
        <v>60</v>
      </c>
      <c r="F1025" s="2">
        <v>45279</v>
      </c>
      <c r="G1025" t="s">
        <v>672</v>
      </c>
      <c r="H1025" t="s">
        <v>179</v>
      </c>
      <c r="I1025" t="s">
        <v>192</v>
      </c>
      <c r="J1025" s="5">
        <v>123164.35</v>
      </c>
      <c r="K1025" s="5">
        <v>123164.35</v>
      </c>
      <c r="L1025" s="5">
        <v>123164.35</v>
      </c>
      <c r="M1025" s="5"/>
      <c r="N1025"/>
      <c r="O1025" s="38"/>
      <c r="P1025" s="43"/>
      <c r="Q1025" s="64"/>
      <c r="R1025" s="8" t="str">
        <f t="shared" si="216"/>
        <v/>
      </c>
      <c r="S1025" s="7" t="str">
        <f t="shared" si="217"/>
        <v/>
      </c>
      <c r="T1025" s="9"/>
      <c r="U1025" s="3" t="str">
        <f t="shared" si="205"/>
        <v/>
      </c>
      <c r="V1025" s="3" t="str">
        <f t="shared" si="206"/>
        <v/>
      </c>
      <c r="W1025" s="3" t="str">
        <f t="shared" si="207"/>
        <v/>
      </c>
      <c r="X1025" s="83" t="str">
        <f t="shared" si="208"/>
        <v/>
      </c>
      <c r="Y1025" s="3" t="str">
        <f t="shared" si="209"/>
        <v/>
      </c>
      <c r="Z1025" s="3" t="str">
        <f t="shared" si="210"/>
        <v/>
      </c>
      <c r="AA1025" s="12" t="str">
        <f t="shared" si="211"/>
        <v/>
      </c>
      <c r="AB1025" s="12" t="str">
        <f t="shared" si="212"/>
        <v/>
      </c>
      <c r="AC1025" s="12" t="str">
        <f t="shared" si="213"/>
        <v/>
      </c>
      <c r="AD1025" t="str">
        <f t="shared" si="214"/>
        <v/>
      </c>
      <c r="AE1025" t="str">
        <f t="shared" si="215"/>
        <v/>
      </c>
      <c r="AF1025" t="s">
        <v>343</v>
      </c>
    </row>
    <row r="1026" spans="1:32" x14ac:dyDescent="0.25">
      <c r="A1026" t="s">
        <v>1</v>
      </c>
      <c r="B1026" t="s">
        <v>2</v>
      </c>
      <c r="C1026" t="s">
        <v>1959</v>
      </c>
      <c r="D1026" t="s">
        <v>2016</v>
      </c>
      <c r="E1026" t="s">
        <v>60</v>
      </c>
      <c r="F1026" s="2">
        <v>45279</v>
      </c>
      <c r="G1026" t="s">
        <v>673</v>
      </c>
      <c r="H1026" t="s">
        <v>179</v>
      </c>
      <c r="I1026" t="s">
        <v>192</v>
      </c>
      <c r="J1026" s="5">
        <v>84190.65</v>
      </c>
      <c r="K1026" s="5">
        <v>84190.65</v>
      </c>
      <c r="L1026" s="5">
        <v>84190.65</v>
      </c>
      <c r="M1026" s="5"/>
      <c r="N1026"/>
      <c r="O1026" s="38"/>
      <c r="P1026" s="43"/>
      <c r="Q1026" s="64"/>
      <c r="R1026" s="8" t="str">
        <f t="shared" si="216"/>
        <v/>
      </c>
      <c r="S1026" s="7" t="str">
        <f t="shared" si="217"/>
        <v/>
      </c>
      <c r="T1026" s="9"/>
      <c r="U1026" s="3" t="str">
        <f t="shared" si="205"/>
        <v/>
      </c>
      <c r="V1026" s="3" t="str">
        <f t="shared" si="206"/>
        <v/>
      </c>
      <c r="W1026" s="3" t="str">
        <f t="shared" si="207"/>
        <v/>
      </c>
      <c r="X1026" s="83" t="str">
        <f t="shared" si="208"/>
        <v/>
      </c>
      <c r="Y1026" s="3" t="str">
        <f t="shared" si="209"/>
        <v/>
      </c>
      <c r="Z1026" s="3" t="str">
        <f t="shared" si="210"/>
        <v/>
      </c>
      <c r="AA1026" s="12" t="str">
        <f t="shared" si="211"/>
        <v/>
      </c>
      <c r="AB1026" s="12" t="str">
        <f t="shared" si="212"/>
        <v/>
      </c>
      <c r="AC1026" s="12" t="str">
        <f t="shared" si="213"/>
        <v/>
      </c>
      <c r="AD1026" t="str">
        <f t="shared" si="214"/>
        <v/>
      </c>
      <c r="AE1026" t="str">
        <f t="shared" si="215"/>
        <v/>
      </c>
      <c r="AF1026" t="s">
        <v>343</v>
      </c>
    </row>
    <row r="1027" spans="1:32" x14ac:dyDescent="0.25">
      <c r="A1027" t="s">
        <v>1</v>
      </c>
      <c r="B1027" t="s">
        <v>2</v>
      </c>
      <c r="C1027" t="s">
        <v>1959</v>
      </c>
      <c r="D1027" t="s">
        <v>2016</v>
      </c>
      <c r="E1027" t="s">
        <v>60</v>
      </c>
      <c r="F1027" s="2">
        <v>45279</v>
      </c>
      <c r="G1027" t="s">
        <v>674</v>
      </c>
      <c r="H1027" t="s">
        <v>179</v>
      </c>
      <c r="I1027" t="s">
        <v>192</v>
      </c>
      <c r="J1027" s="5">
        <v>156369.4</v>
      </c>
      <c r="K1027" s="5">
        <v>156369.4</v>
      </c>
      <c r="L1027" s="5">
        <v>156369.4</v>
      </c>
      <c r="M1027" s="5"/>
      <c r="N1027"/>
      <c r="O1027" s="38"/>
      <c r="P1027" s="43"/>
      <c r="Q1027" s="64"/>
      <c r="R1027" s="8" t="str">
        <f t="shared" si="216"/>
        <v/>
      </c>
      <c r="S1027" s="7" t="str">
        <f t="shared" si="217"/>
        <v/>
      </c>
      <c r="T1027" s="9"/>
      <c r="U1027" s="3" t="str">
        <f t="shared" si="205"/>
        <v/>
      </c>
      <c r="V1027" s="3" t="str">
        <f t="shared" si="206"/>
        <v/>
      </c>
      <c r="W1027" s="3" t="str">
        <f t="shared" si="207"/>
        <v/>
      </c>
      <c r="X1027" s="83" t="str">
        <f t="shared" si="208"/>
        <v/>
      </c>
      <c r="Y1027" s="3" t="str">
        <f t="shared" si="209"/>
        <v/>
      </c>
      <c r="Z1027" s="3" t="str">
        <f t="shared" si="210"/>
        <v/>
      </c>
      <c r="AA1027" s="12" t="str">
        <f t="shared" si="211"/>
        <v/>
      </c>
      <c r="AB1027" s="12" t="str">
        <f t="shared" si="212"/>
        <v/>
      </c>
      <c r="AC1027" s="12" t="str">
        <f t="shared" si="213"/>
        <v/>
      </c>
      <c r="AD1027" t="str">
        <f t="shared" si="214"/>
        <v/>
      </c>
      <c r="AE1027" t="str">
        <f t="shared" si="215"/>
        <v/>
      </c>
      <c r="AF1027" t="s">
        <v>343</v>
      </c>
    </row>
    <row r="1028" spans="1:32" x14ac:dyDescent="0.25">
      <c r="A1028" t="s">
        <v>1</v>
      </c>
      <c r="B1028" t="s">
        <v>2</v>
      </c>
      <c r="C1028" t="s">
        <v>1959</v>
      </c>
      <c r="D1028" t="s">
        <v>2016</v>
      </c>
      <c r="E1028" t="s">
        <v>60</v>
      </c>
      <c r="F1028" s="2">
        <v>45279</v>
      </c>
      <c r="G1028" t="s">
        <v>675</v>
      </c>
      <c r="H1028" t="s">
        <v>179</v>
      </c>
      <c r="I1028" t="s">
        <v>192</v>
      </c>
      <c r="J1028" s="5">
        <v>123164.35</v>
      </c>
      <c r="K1028" s="5">
        <v>123164.35</v>
      </c>
      <c r="L1028" s="5">
        <v>123164.35</v>
      </c>
      <c r="M1028" s="5"/>
      <c r="N1028"/>
      <c r="O1028" s="38"/>
      <c r="P1028" s="43"/>
      <c r="Q1028" s="64"/>
      <c r="R1028" s="8" t="str">
        <f t="shared" si="216"/>
        <v/>
      </c>
      <c r="S1028" s="7" t="str">
        <f t="shared" si="217"/>
        <v/>
      </c>
      <c r="T1028" s="9"/>
      <c r="U1028" s="3" t="str">
        <f t="shared" si="205"/>
        <v/>
      </c>
      <c r="V1028" s="3" t="str">
        <f t="shared" si="206"/>
        <v/>
      </c>
      <c r="W1028" s="3" t="str">
        <f t="shared" si="207"/>
        <v/>
      </c>
      <c r="X1028" s="83" t="str">
        <f t="shared" si="208"/>
        <v/>
      </c>
      <c r="Y1028" s="3" t="str">
        <f t="shared" si="209"/>
        <v/>
      </c>
      <c r="Z1028" s="3" t="str">
        <f t="shared" si="210"/>
        <v/>
      </c>
      <c r="AA1028" s="12" t="str">
        <f t="shared" si="211"/>
        <v/>
      </c>
      <c r="AB1028" s="12" t="str">
        <f t="shared" si="212"/>
        <v/>
      </c>
      <c r="AC1028" s="12" t="str">
        <f t="shared" si="213"/>
        <v/>
      </c>
      <c r="AD1028" t="str">
        <f t="shared" si="214"/>
        <v/>
      </c>
      <c r="AE1028" t="str">
        <f t="shared" si="215"/>
        <v/>
      </c>
      <c r="AF1028" t="s">
        <v>343</v>
      </c>
    </row>
    <row r="1029" spans="1:32" x14ac:dyDescent="0.25">
      <c r="A1029" t="s">
        <v>1</v>
      </c>
      <c r="B1029" t="s">
        <v>2</v>
      </c>
      <c r="C1029" t="s">
        <v>1959</v>
      </c>
      <c r="D1029" t="s">
        <v>2016</v>
      </c>
      <c r="E1029" t="s">
        <v>60</v>
      </c>
      <c r="F1029" s="2">
        <v>45279</v>
      </c>
      <c r="G1029" t="s">
        <v>676</v>
      </c>
      <c r="H1029" t="s">
        <v>179</v>
      </c>
      <c r="I1029" t="s">
        <v>192</v>
      </c>
      <c r="J1029" s="5">
        <v>91157.1</v>
      </c>
      <c r="K1029" s="5">
        <v>91157.1</v>
      </c>
      <c r="L1029" s="5">
        <v>91157.1</v>
      </c>
      <c r="M1029" s="5"/>
      <c r="N1029"/>
      <c r="O1029" s="38"/>
      <c r="P1029" s="43"/>
      <c r="Q1029" s="64"/>
      <c r="R1029" s="8" t="str">
        <f t="shared" si="216"/>
        <v/>
      </c>
      <c r="S1029" s="7" t="str">
        <f t="shared" si="217"/>
        <v/>
      </c>
      <c r="T1029" s="9"/>
      <c r="U1029" s="3" t="str">
        <f t="shared" si="205"/>
        <v/>
      </c>
      <c r="V1029" s="3" t="str">
        <f t="shared" si="206"/>
        <v/>
      </c>
      <c r="W1029" s="3" t="str">
        <f t="shared" si="207"/>
        <v/>
      </c>
      <c r="X1029" s="83" t="str">
        <f t="shared" si="208"/>
        <v/>
      </c>
      <c r="Y1029" s="3" t="str">
        <f t="shared" si="209"/>
        <v/>
      </c>
      <c r="Z1029" s="3" t="str">
        <f t="shared" si="210"/>
        <v/>
      </c>
      <c r="AA1029" s="12" t="str">
        <f t="shared" si="211"/>
        <v/>
      </c>
      <c r="AB1029" s="12" t="str">
        <f t="shared" si="212"/>
        <v/>
      </c>
      <c r="AC1029" s="12" t="str">
        <f t="shared" si="213"/>
        <v/>
      </c>
      <c r="AD1029" t="str">
        <f t="shared" si="214"/>
        <v/>
      </c>
      <c r="AE1029" t="str">
        <f t="shared" si="215"/>
        <v/>
      </c>
      <c r="AF1029" t="s">
        <v>343</v>
      </c>
    </row>
    <row r="1030" spans="1:32" x14ac:dyDescent="0.25">
      <c r="A1030" t="s">
        <v>1</v>
      </c>
      <c r="B1030" t="s">
        <v>2</v>
      </c>
      <c r="C1030" t="s">
        <v>1959</v>
      </c>
      <c r="D1030" t="s">
        <v>2016</v>
      </c>
      <c r="E1030" t="s">
        <v>60</v>
      </c>
      <c r="F1030" s="2">
        <v>45280</v>
      </c>
      <c r="G1030" t="s">
        <v>677</v>
      </c>
      <c r="H1030" t="s">
        <v>179</v>
      </c>
      <c r="I1030" t="s">
        <v>192</v>
      </c>
      <c r="J1030" s="5">
        <v>409478.1</v>
      </c>
      <c r="K1030" s="5">
        <v>409478.1</v>
      </c>
      <c r="L1030" s="5">
        <v>409478.1</v>
      </c>
      <c r="M1030" s="5"/>
      <c r="N1030"/>
      <c r="O1030" s="38"/>
      <c r="P1030" s="43"/>
      <c r="Q1030" s="64"/>
      <c r="R1030" s="8" t="str">
        <f t="shared" si="216"/>
        <v/>
      </c>
      <c r="S1030" s="7" t="str">
        <f t="shared" si="217"/>
        <v/>
      </c>
      <c r="T1030" s="9"/>
      <c r="U1030" s="3" t="str">
        <f t="shared" si="205"/>
        <v/>
      </c>
      <c r="V1030" s="3" t="str">
        <f t="shared" si="206"/>
        <v/>
      </c>
      <c r="W1030" s="3" t="str">
        <f t="shared" si="207"/>
        <v/>
      </c>
      <c r="X1030" s="83" t="str">
        <f t="shared" si="208"/>
        <v/>
      </c>
      <c r="Y1030" s="3" t="str">
        <f t="shared" si="209"/>
        <v/>
      </c>
      <c r="Z1030" s="3" t="str">
        <f t="shared" si="210"/>
        <v/>
      </c>
      <c r="AA1030" s="12" t="str">
        <f t="shared" si="211"/>
        <v/>
      </c>
      <c r="AB1030" s="12" t="str">
        <f t="shared" si="212"/>
        <v/>
      </c>
      <c r="AC1030" s="12" t="str">
        <f t="shared" si="213"/>
        <v/>
      </c>
      <c r="AD1030" t="str">
        <f t="shared" si="214"/>
        <v/>
      </c>
      <c r="AE1030" t="str">
        <f t="shared" si="215"/>
        <v/>
      </c>
      <c r="AF1030" t="s">
        <v>343</v>
      </c>
    </row>
    <row r="1031" spans="1:32" x14ac:dyDescent="0.25">
      <c r="A1031" t="s">
        <v>1</v>
      </c>
      <c r="B1031" t="s">
        <v>2</v>
      </c>
      <c r="C1031" t="s">
        <v>1959</v>
      </c>
      <c r="D1031" t="s">
        <v>2016</v>
      </c>
      <c r="E1031" t="s">
        <v>60</v>
      </c>
      <c r="F1031" s="2">
        <v>45280</v>
      </c>
      <c r="G1031" t="s">
        <v>678</v>
      </c>
      <c r="H1031" t="s">
        <v>179</v>
      </c>
      <c r="I1031" t="s">
        <v>192</v>
      </c>
      <c r="J1031" s="5">
        <v>198761.35</v>
      </c>
      <c r="K1031" s="5">
        <v>198761.35</v>
      </c>
      <c r="L1031" s="5">
        <v>198761.35</v>
      </c>
      <c r="M1031" s="5"/>
      <c r="N1031"/>
      <c r="O1031" s="38"/>
      <c r="P1031" s="43"/>
      <c r="Q1031" s="64"/>
      <c r="R1031" s="8" t="str">
        <f t="shared" si="216"/>
        <v/>
      </c>
      <c r="S1031" s="7" t="str">
        <f t="shared" si="217"/>
        <v/>
      </c>
      <c r="T1031" s="9"/>
      <c r="U1031" s="3" t="str">
        <f t="shared" si="205"/>
        <v/>
      </c>
      <c r="V1031" s="3" t="str">
        <f t="shared" si="206"/>
        <v/>
      </c>
      <c r="W1031" s="3" t="str">
        <f t="shared" si="207"/>
        <v/>
      </c>
      <c r="X1031" s="83" t="str">
        <f t="shared" si="208"/>
        <v/>
      </c>
      <c r="Y1031" s="3" t="str">
        <f t="shared" si="209"/>
        <v/>
      </c>
      <c r="Z1031" s="3" t="str">
        <f t="shared" si="210"/>
        <v/>
      </c>
      <c r="AA1031" s="12" t="str">
        <f t="shared" si="211"/>
        <v/>
      </c>
      <c r="AB1031" s="12" t="str">
        <f t="shared" si="212"/>
        <v/>
      </c>
      <c r="AC1031" s="12" t="str">
        <f t="shared" si="213"/>
        <v/>
      </c>
      <c r="AD1031" t="str">
        <f t="shared" si="214"/>
        <v/>
      </c>
      <c r="AE1031" t="str">
        <f t="shared" si="215"/>
        <v/>
      </c>
      <c r="AF1031" t="s">
        <v>343</v>
      </c>
    </row>
    <row r="1032" spans="1:32" x14ac:dyDescent="0.25">
      <c r="A1032" t="s">
        <v>1</v>
      </c>
      <c r="B1032" t="s">
        <v>2</v>
      </c>
      <c r="C1032" t="s">
        <v>1959</v>
      </c>
      <c r="D1032" t="s">
        <v>2016</v>
      </c>
      <c r="E1032" t="s">
        <v>60</v>
      </c>
      <c r="F1032" s="2">
        <v>45280</v>
      </c>
      <c r="G1032" t="s">
        <v>679</v>
      </c>
      <c r="H1032" t="s">
        <v>179</v>
      </c>
      <c r="I1032" t="s">
        <v>192</v>
      </c>
      <c r="J1032" s="5">
        <v>175432.5</v>
      </c>
      <c r="K1032" s="5">
        <v>175432.5</v>
      </c>
      <c r="L1032" s="5">
        <v>175432.5</v>
      </c>
      <c r="M1032" s="5"/>
      <c r="N1032"/>
      <c r="O1032" s="38"/>
      <c r="P1032" s="43"/>
      <c r="Q1032" s="64"/>
      <c r="R1032" s="8" t="str">
        <f t="shared" si="216"/>
        <v/>
      </c>
      <c r="S1032" s="7" t="str">
        <f t="shared" si="217"/>
        <v/>
      </c>
      <c r="T1032" s="9"/>
      <c r="U1032" s="3" t="str">
        <f t="shared" ref="U1032:U1095" si="218">IF(OR(O1032="X",P1032&lt;&gt;""),A1032,"")</f>
        <v/>
      </c>
      <c r="V1032" s="3" t="str">
        <f t="shared" ref="V1032:V1095" si="219">IF(OR(O1032="X",P1032&lt;&gt;""),B1032,"")</f>
        <v/>
      </c>
      <c r="W1032" s="3" t="str">
        <f t="shared" ref="W1032:W1095" si="220">IF(OR(O1032="X",P1032&lt;&gt;""),E1032,"")</f>
        <v/>
      </c>
      <c r="X1032" s="83" t="str">
        <f t="shared" ref="X1032:X1095" si="221">IF(OR(P1032="X",Q1032&lt;&gt;""),F1032,"")</f>
        <v/>
      </c>
      <c r="Y1032" s="3" t="str">
        <f t="shared" ref="Y1032:Y1095" si="222">IF(OR(O1032="X",P1032&lt;&gt;""),G1032,"")</f>
        <v/>
      </c>
      <c r="Z1032" s="3" t="str">
        <f t="shared" ref="Z1032:Z1095" si="223">IF(OR(O1032="X",P1032&lt;&gt;""),H1032,"")</f>
        <v/>
      </c>
      <c r="AA1032" s="12" t="str">
        <f t="shared" ref="AA1032:AA1095" si="224">IF(OR(O1032="X",P1032&lt;&gt;""),J1032,"")</f>
        <v/>
      </c>
      <c r="AB1032" s="12" t="str">
        <f t="shared" ref="AB1032:AB1095" si="225">IF(O1032="X",K1032,"")</f>
        <v/>
      </c>
      <c r="AC1032" s="12" t="str">
        <f t="shared" ref="AC1032:AC1095" si="226">IF(P1032&gt;0,P1032,"")</f>
        <v/>
      </c>
      <c r="AD1032" t="str">
        <f t="shared" ref="AD1032:AD1095" si="227">IF(OR(O1032="X",P1032&gt;0),Q1032,"")</f>
        <v/>
      </c>
      <c r="AE1032" t="str">
        <f t="shared" ref="AE1032:AE1095" si="228">IF(OR(O1032="X",P1032&lt;&gt;""),R1032,"")</f>
        <v/>
      </c>
      <c r="AF1032" t="s">
        <v>343</v>
      </c>
    </row>
    <row r="1033" spans="1:32" x14ac:dyDescent="0.25">
      <c r="A1033" t="s">
        <v>1</v>
      </c>
      <c r="B1033" t="s">
        <v>2</v>
      </c>
      <c r="C1033" t="s">
        <v>1959</v>
      </c>
      <c r="D1033" t="s">
        <v>2016</v>
      </c>
      <c r="E1033" t="s">
        <v>60</v>
      </c>
      <c r="F1033" s="2">
        <v>45280</v>
      </c>
      <c r="G1033" t="s">
        <v>680</v>
      </c>
      <c r="H1033" t="s">
        <v>179</v>
      </c>
      <c r="I1033" t="s">
        <v>192</v>
      </c>
      <c r="J1033" s="5">
        <v>100324.79</v>
      </c>
      <c r="K1033" s="5">
        <v>100324.79</v>
      </c>
      <c r="L1033" s="5">
        <v>100324.79</v>
      </c>
      <c r="M1033" s="5"/>
      <c r="N1033"/>
      <c r="O1033" s="38"/>
      <c r="P1033" s="43"/>
      <c r="Q1033" s="64"/>
      <c r="R1033" s="8" t="str">
        <f t="shared" si="216"/>
        <v/>
      </c>
      <c r="S1033" s="7" t="str">
        <f t="shared" si="217"/>
        <v/>
      </c>
      <c r="T1033" s="9"/>
      <c r="U1033" s="3" t="str">
        <f t="shared" si="218"/>
        <v/>
      </c>
      <c r="V1033" s="3" t="str">
        <f t="shared" si="219"/>
        <v/>
      </c>
      <c r="W1033" s="3" t="str">
        <f t="shared" si="220"/>
        <v/>
      </c>
      <c r="X1033" s="83" t="str">
        <f t="shared" si="221"/>
        <v/>
      </c>
      <c r="Y1033" s="3" t="str">
        <f t="shared" si="222"/>
        <v/>
      </c>
      <c r="Z1033" s="3" t="str">
        <f t="shared" si="223"/>
        <v/>
      </c>
      <c r="AA1033" s="12" t="str">
        <f t="shared" si="224"/>
        <v/>
      </c>
      <c r="AB1033" s="12" t="str">
        <f t="shared" si="225"/>
        <v/>
      </c>
      <c r="AC1033" s="12" t="str">
        <f t="shared" si="226"/>
        <v/>
      </c>
      <c r="AD1033" t="str">
        <f t="shared" si="227"/>
        <v/>
      </c>
      <c r="AE1033" t="str">
        <f t="shared" si="228"/>
        <v/>
      </c>
      <c r="AF1033" t="s">
        <v>343</v>
      </c>
    </row>
    <row r="1034" spans="1:32" x14ac:dyDescent="0.25">
      <c r="A1034" t="s">
        <v>1</v>
      </c>
      <c r="B1034" t="s">
        <v>2</v>
      </c>
      <c r="C1034" t="s">
        <v>1959</v>
      </c>
      <c r="D1034" t="s">
        <v>2016</v>
      </c>
      <c r="E1034" t="s">
        <v>60</v>
      </c>
      <c r="F1034" s="2">
        <v>45281</v>
      </c>
      <c r="G1034" t="s">
        <v>719</v>
      </c>
      <c r="H1034" t="s">
        <v>179</v>
      </c>
      <c r="I1034" t="s">
        <v>192</v>
      </c>
      <c r="J1034" s="5">
        <v>19210</v>
      </c>
      <c r="K1034" s="5">
        <v>19210</v>
      </c>
      <c r="L1034" s="5">
        <v>19210</v>
      </c>
      <c r="M1034" s="5"/>
      <c r="N1034"/>
      <c r="O1034" s="38"/>
      <c r="P1034" s="43"/>
      <c r="Q1034" s="64"/>
      <c r="R1034" s="8" t="str">
        <f t="shared" si="216"/>
        <v/>
      </c>
      <c r="S1034" s="7" t="str">
        <f t="shared" si="217"/>
        <v/>
      </c>
      <c r="T1034" s="9"/>
      <c r="U1034" s="3" t="str">
        <f t="shared" si="218"/>
        <v/>
      </c>
      <c r="V1034" s="3" t="str">
        <f t="shared" si="219"/>
        <v/>
      </c>
      <c r="W1034" s="3" t="str">
        <f t="shared" si="220"/>
        <v/>
      </c>
      <c r="X1034" s="83" t="str">
        <f t="shared" si="221"/>
        <v/>
      </c>
      <c r="Y1034" s="3" t="str">
        <f t="shared" si="222"/>
        <v/>
      </c>
      <c r="Z1034" s="3" t="str">
        <f t="shared" si="223"/>
        <v/>
      </c>
      <c r="AA1034" s="12" t="str">
        <f t="shared" si="224"/>
        <v/>
      </c>
      <c r="AB1034" s="12" t="str">
        <f t="shared" si="225"/>
        <v/>
      </c>
      <c r="AC1034" s="12" t="str">
        <f t="shared" si="226"/>
        <v/>
      </c>
      <c r="AD1034" t="str">
        <f t="shared" si="227"/>
        <v/>
      </c>
      <c r="AE1034" t="str">
        <f t="shared" si="228"/>
        <v/>
      </c>
      <c r="AF1034" t="s">
        <v>343</v>
      </c>
    </row>
    <row r="1035" spans="1:32" x14ac:dyDescent="0.25">
      <c r="A1035" t="s">
        <v>1</v>
      </c>
      <c r="B1035" t="s">
        <v>2</v>
      </c>
      <c r="C1035" t="s">
        <v>1959</v>
      </c>
      <c r="D1035" t="s">
        <v>2016</v>
      </c>
      <c r="E1035" t="s">
        <v>60</v>
      </c>
      <c r="F1035" s="2">
        <v>45281</v>
      </c>
      <c r="G1035" t="s">
        <v>720</v>
      </c>
      <c r="H1035" t="s">
        <v>179</v>
      </c>
      <c r="I1035" t="s">
        <v>192</v>
      </c>
      <c r="J1035" s="5">
        <v>251081.48</v>
      </c>
      <c r="K1035" s="5">
        <v>251081.48</v>
      </c>
      <c r="L1035" s="5">
        <v>251081.48</v>
      </c>
      <c r="M1035" s="5"/>
      <c r="N1035"/>
      <c r="O1035" s="38"/>
      <c r="P1035" s="43"/>
      <c r="Q1035" s="64"/>
      <c r="R1035" s="8" t="str">
        <f t="shared" si="216"/>
        <v/>
      </c>
      <c r="S1035" s="7" t="str">
        <f t="shared" si="217"/>
        <v/>
      </c>
      <c r="T1035" s="9"/>
      <c r="U1035" s="3" t="str">
        <f t="shared" si="218"/>
        <v/>
      </c>
      <c r="V1035" s="3" t="str">
        <f t="shared" si="219"/>
        <v/>
      </c>
      <c r="W1035" s="3" t="str">
        <f t="shared" si="220"/>
        <v/>
      </c>
      <c r="X1035" s="83" t="str">
        <f t="shared" si="221"/>
        <v/>
      </c>
      <c r="Y1035" s="3" t="str">
        <f t="shared" si="222"/>
        <v/>
      </c>
      <c r="Z1035" s="3" t="str">
        <f t="shared" si="223"/>
        <v/>
      </c>
      <c r="AA1035" s="12" t="str">
        <f t="shared" si="224"/>
        <v/>
      </c>
      <c r="AB1035" s="12" t="str">
        <f t="shared" si="225"/>
        <v/>
      </c>
      <c r="AC1035" s="12" t="str">
        <f t="shared" si="226"/>
        <v/>
      </c>
      <c r="AD1035" t="str">
        <f t="shared" si="227"/>
        <v/>
      </c>
      <c r="AE1035" t="str">
        <f t="shared" si="228"/>
        <v/>
      </c>
      <c r="AF1035" t="s">
        <v>343</v>
      </c>
    </row>
    <row r="1036" spans="1:32" x14ac:dyDescent="0.25">
      <c r="A1036" t="s">
        <v>1</v>
      </c>
      <c r="B1036" t="s">
        <v>2</v>
      </c>
      <c r="C1036" t="s">
        <v>1959</v>
      </c>
      <c r="D1036" t="s">
        <v>2016</v>
      </c>
      <c r="E1036" t="s">
        <v>60</v>
      </c>
      <c r="F1036" s="2">
        <v>45281</v>
      </c>
      <c r="G1036" t="s">
        <v>721</v>
      </c>
      <c r="H1036" t="s">
        <v>179</v>
      </c>
      <c r="I1036" t="s">
        <v>192</v>
      </c>
      <c r="J1036" s="5">
        <v>135482.48000000001</v>
      </c>
      <c r="K1036" s="5">
        <v>135482.48000000001</v>
      </c>
      <c r="L1036" s="5">
        <v>135482.48000000001</v>
      </c>
      <c r="M1036" s="5"/>
      <c r="N1036"/>
      <c r="O1036" s="38"/>
      <c r="P1036" s="43"/>
      <c r="Q1036" s="64"/>
      <c r="R1036" s="8" t="str">
        <f t="shared" si="216"/>
        <v/>
      </c>
      <c r="S1036" s="7" t="str">
        <f t="shared" si="217"/>
        <v/>
      </c>
      <c r="T1036" s="9"/>
      <c r="U1036" s="3" t="str">
        <f t="shared" si="218"/>
        <v/>
      </c>
      <c r="V1036" s="3" t="str">
        <f t="shared" si="219"/>
        <v/>
      </c>
      <c r="W1036" s="3" t="str">
        <f t="shared" si="220"/>
        <v/>
      </c>
      <c r="X1036" s="83" t="str">
        <f t="shared" si="221"/>
        <v/>
      </c>
      <c r="Y1036" s="3" t="str">
        <f t="shared" si="222"/>
        <v/>
      </c>
      <c r="Z1036" s="3" t="str">
        <f t="shared" si="223"/>
        <v/>
      </c>
      <c r="AA1036" s="12" t="str">
        <f t="shared" si="224"/>
        <v/>
      </c>
      <c r="AB1036" s="12" t="str">
        <f t="shared" si="225"/>
        <v/>
      </c>
      <c r="AC1036" s="12" t="str">
        <f t="shared" si="226"/>
        <v/>
      </c>
      <c r="AD1036" t="str">
        <f t="shared" si="227"/>
        <v/>
      </c>
      <c r="AE1036" t="str">
        <f t="shared" si="228"/>
        <v/>
      </c>
      <c r="AF1036" t="s">
        <v>343</v>
      </c>
    </row>
    <row r="1037" spans="1:32" x14ac:dyDescent="0.25">
      <c r="A1037" t="s">
        <v>1</v>
      </c>
      <c r="B1037" t="s">
        <v>2</v>
      </c>
      <c r="C1037" t="s">
        <v>1959</v>
      </c>
      <c r="D1037" t="s">
        <v>2016</v>
      </c>
      <c r="E1037" t="s">
        <v>60</v>
      </c>
      <c r="F1037" s="2">
        <v>45281</v>
      </c>
      <c r="G1037" t="s">
        <v>722</v>
      </c>
      <c r="H1037" t="s">
        <v>179</v>
      </c>
      <c r="I1037" t="s">
        <v>192</v>
      </c>
      <c r="J1037" s="5">
        <v>72274.8</v>
      </c>
      <c r="K1037" s="5">
        <v>72274.8</v>
      </c>
      <c r="L1037" s="5">
        <v>72274.8</v>
      </c>
      <c r="M1037" s="5"/>
      <c r="N1037"/>
      <c r="O1037" s="38"/>
      <c r="P1037" s="43"/>
      <c r="Q1037" s="64"/>
      <c r="R1037" s="8" t="str">
        <f t="shared" si="216"/>
        <v/>
      </c>
      <c r="S1037" s="7" t="str">
        <f t="shared" si="217"/>
        <v/>
      </c>
      <c r="T1037" s="9"/>
      <c r="U1037" s="3" t="str">
        <f t="shared" si="218"/>
        <v/>
      </c>
      <c r="V1037" s="3" t="str">
        <f t="shared" si="219"/>
        <v/>
      </c>
      <c r="W1037" s="3" t="str">
        <f t="shared" si="220"/>
        <v/>
      </c>
      <c r="X1037" s="83" t="str">
        <f t="shared" si="221"/>
        <v/>
      </c>
      <c r="Y1037" s="3" t="str">
        <f t="shared" si="222"/>
        <v/>
      </c>
      <c r="Z1037" s="3" t="str">
        <f t="shared" si="223"/>
        <v/>
      </c>
      <c r="AA1037" s="12" t="str">
        <f t="shared" si="224"/>
        <v/>
      </c>
      <c r="AB1037" s="12" t="str">
        <f t="shared" si="225"/>
        <v/>
      </c>
      <c r="AC1037" s="12" t="str">
        <f t="shared" si="226"/>
        <v/>
      </c>
      <c r="AD1037" t="str">
        <f t="shared" si="227"/>
        <v/>
      </c>
      <c r="AE1037" t="str">
        <f t="shared" si="228"/>
        <v/>
      </c>
      <c r="AF1037" t="s">
        <v>343</v>
      </c>
    </row>
    <row r="1038" spans="1:32" x14ac:dyDescent="0.25">
      <c r="A1038" t="s">
        <v>1</v>
      </c>
      <c r="B1038" t="s">
        <v>2</v>
      </c>
      <c r="C1038" t="s">
        <v>1959</v>
      </c>
      <c r="D1038" t="s">
        <v>2016</v>
      </c>
      <c r="E1038" t="s">
        <v>60</v>
      </c>
      <c r="F1038" s="2">
        <v>45281</v>
      </c>
      <c r="G1038" t="s">
        <v>723</v>
      </c>
      <c r="H1038" t="s">
        <v>179</v>
      </c>
      <c r="I1038" t="s">
        <v>192</v>
      </c>
      <c r="J1038" s="5">
        <v>121985.76</v>
      </c>
      <c r="K1038" s="5">
        <v>121985.76</v>
      </c>
      <c r="L1038" s="5">
        <v>121985.76</v>
      </c>
      <c r="M1038" s="5"/>
      <c r="N1038"/>
      <c r="O1038" s="38"/>
      <c r="P1038" s="43"/>
      <c r="Q1038" s="64"/>
      <c r="R1038" s="8" t="str">
        <f t="shared" si="216"/>
        <v/>
      </c>
      <c r="S1038" s="7" t="str">
        <f t="shared" si="217"/>
        <v/>
      </c>
      <c r="T1038" s="9"/>
      <c r="U1038" s="3" t="str">
        <f t="shared" si="218"/>
        <v/>
      </c>
      <c r="V1038" s="3" t="str">
        <f t="shared" si="219"/>
        <v/>
      </c>
      <c r="W1038" s="3" t="str">
        <f t="shared" si="220"/>
        <v/>
      </c>
      <c r="X1038" s="83" t="str">
        <f t="shared" si="221"/>
        <v/>
      </c>
      <c r="Y1038" s="3" t="str">
        <f t="shared" si="222"/>
        <v/>
      </c>
      <c r="Z1038" s="3" t="str">
        <f t="shared" si="223"/>
        <v/>
      </c>
      <c r="AA1038" s="12" t="str">
        <f t="shared" si="224"/>
        <v/>
      </c>
      <c r="AB1038" s="12" t="str">
        <f t="shared" si="225"/>
        <v/>
      </c>
      <c r="AC1038" s="12" t="str">
        <f t="shared" si="226"/>
        <v/>
      </c>
      <c r="AD1038" t="str">
        <f t="shared" si="227"/>
        <v/>
      </c>
      <c r="AE1038" t="str">
        <f t="shared" si="228"/>
        <v/>
      </c>
      <c r="AF1038" t="s">
        <v>343</v>
      </c>
    </row>
    <row r="1039" spans="1:32" x14ac:dyDescent="0.25">
      <c r="A1039" t="s">
        <v>1</v>
      </c>
      <c r="B1039" t="s">
        <v>2</v>
      </c>
      <c r="C1039" t="s">
        <v>1959</v>
      </c>
      <c r="D1039" t="s">
        <v>2016</v>
      </c>
      <c r="E1039" t="s">
        <v>60</v>
      </c>
      <c r="F1039" s="2">
        <v>45282</v>
      </c>
      <c r="G1039" t="s">
        <v>724</v>
      </c>
      <c r="H1039" t="s">
        <v>179</v>
      </c>
      <c r="I1039" t="s">
        <v>192</v>
      </c>
      <c r="J1039" s="5">
        <v>91157.1</v>
      </c>
      <c r="K1039" s="5">
        <v>91157.1</v>
      </c>
      <c r="L1039" s="5">
        <v>91157.1</v>
      </c>
      <c r="M1039" s="5"/>
      <c r="N1039"/>
      <c r="O1039" s="38"/>
      <c r="P1039" s="43"/>
      <c r="Q1039" s="64"/>
      <c r="R1039" s="8" t="str">
        <f t="shared" si="216"/>
        <v/>
      </c>
      <c r="S1039" s="7" t="str">
        <f t="shared" si="217"/>
        <v/>
      </c>
      <c r="T1039" s="9"/>
      <c r="U1039" s="3" t="str">
        <f t="shared" si="218"/>
        <v/>
      </c>
      <c r="V1039" s="3" t="str">
        <f t="shared" si="219"/>
        <v/>
      </c>
      <c r="W1039" s="3" t="str">
        <f t="shared" si="220"/>
        <v/>
      </c>
      <c r="X1039" s="83" t="str">
        <f t="shared" si="221"/>
        <v/>
      </c>
      <c r="Y1039" s="3" t="str">
        <f t="shared" si="222"/>
        <v/>
      </c>
      <c r="Z1039" s="3" t="str">
        <f t="shared" si="223"/>
        <v/>
      </c>
      <c r="AA1039" s="12" t="str">
        <f t="shared" si="224"/>
        <v/>
      </c>
      <c r="AB1039" s="12" t="str">
        <f t="shared" si="225"/>
        <v/>
      </c>
      <c r="AC1039" s="12" t="str">
        <f t="shared" si="226"/>
        <v/>
      </c>
      <c r="AD1039" t="str">
        <f t="shared" si="227"/>
        <v/>
      </c>
      <c r="AE1039" t="str">
        <f t="shared" si="228"/>
        <v/>
      </c>
      <c r="AF1039" t="s">
        <v>343</v>
      </c>
    </row>
    <row r="1040" spans="1:32" x14ac:dyDescent="0.25">
      <c r="A1040" t="s">
        <v>1</v>
      </c>
      <c r="B1040" t="s">
        <v>2</v>
      </c>
      <c r="C1040" t="s">
        <v>1959</v>
      </c>
      <c r="D1040" t="s">
        <v>2016</v>
      </c>
      <c r="E1040" t="s">
        <v>60</v>
      </c>
      <c r="F1040" s="2">
        <v>45282</v>
      </c>
      <c r="G1040" t="s">
        <v>725</v>
      </c>
      <c r="H1040" t="s">
        <v>179</v>
      </c>
      <c r="I1040" t="s">
        <v>192</v>
      </c>
      <c r="J1040" s="5">
        <v>201569.4</v>
      </c>
      <c r="K1040" s="5">
        <v>201569.4</v>
      </c>
      <c r="L1040" s="5">
        <v>201569.4</v>
      </c>
      <c r="M1040" s="5"/>
      <c r="N1040"/>
      <c r="O1040" s="38"/>
      <c r="P1040" s="43"/>
      <c r="Q1040" s="64"/>
      <c r="R1040" s="8" t="str">
        <f t="shared" si="216"/>
        <v/>
      </c>
      <c r="S1040" s="7" t="str">
        <f t="shared" si="217"/>
        <v/>
      </c>
      <c r="T1040" s="9"/>
      <c r="U1040" s="3" t="str">
        <f t="shared" si="218"/>
        <v/>
      </c>
      <c r="V1040" s="3" t="str">
        <f t="shared" si="219"/>
        <v/>
      </c>
      <c r="W1040" s="3" t="str">
        <f t="shared" si="220"/>
        <v/>
      </c>
      <c r="X1040" s="83" t="str">
        <f t="shared" si="221"/>
        <v/>
      </c>
      <c r="Y1040" s="3" t="str">
        <f t="shared" si="222"/>
        <v/>
      </c>
      <c r="Z1040" s="3" t="str">
        <f t="shared" si="223"/>
        <v/>
      </c>
      <c r="AA1040" s="12" t="str">
        <f t="shared" si="224"/>
        <v/>
      </c>
      <c r="AB1040" s="12" t="str">
        <f t="shared" si="225"/>
        <v/>
      </c>
      <c r="AC1040" s="12" t="str">
        <f t="shared" si="226"/>
        <v/>
      </c>
      <c r="AD1040" t="str">
        <f t="shared" si="227"/>
        <v/>
      </c>
      <c r="AE1040" t="str">
        <f t="shared" si="228"/>
        <v/>
      </c>
      <c r="AF1040" t="s">
        <v>343</v>
      </c>
    </row>
    <row r="1041" spans="1:32" x14ac:dyDescent="0.25">
      <c r="A1041" t="s">
        <v>1</v>
      </c>
      <c r="B1041" t="s">
        <v>2</v>
      </c>
      <c r="C1041" t="s">
        <v>1959</v>
      </c>
      <c r="D1041" t="s">
        <v>2016</v>
      </c>
      <c r="E1041" t="s">
        <v>60</v>
      </c>
      <c r="F1041" s="2">
        <v>45282</v>
      </c>
      <c r="G1041" t="s">
        <v>726</v>
      </c>
      <c r="H1041" t="s">
        <v>179</v>
      </c>
      <c r="I1041" t="s">
        <v>192</v>
      </c>
      <c r="J1041" s="5">
        <v>100324.79</v>
      </c>
      <c r="K1041" s="5">
        <v>100324.79</v>
      </c>
      <c r="L1041" s="5">
        <v>100324.79</v>
      </c>
      <c r="M1041" s="5"/>
      <c r="N1041"/>
      <c r="O1041" s="38"/>
      <c r="P1041" s="43"/>
      <c r="Q1041" s="64"/>
      <c r="R1041" s="8" t="str">
        <f t="shared" si="216"/>
        <v/>
      </c>
      <c r="S1041" s="7" t="str">
        <f t="shared" si="217"/>
        <v/>
      </c>
      <c r="T1041" s="9"/>
      <c r="U1041" s="3" t="str">
        <f t="shared" si="218"/>
        <v/>
      </c>
      <c r="V1041" s="3" t="str">
        <f t="shared" si="219"/>
        <v/>
      </c>
      <c r="W1041" s="3" t="str">
        <f t="shared" si="220"/>
        <v/>
      </c>
      <c r="X1041" s="83" t="str">
        <f t="shared" si="221"/>
        <v/>
      </c>
      <c r="Y1041" s="3" t="str">
        <f t="shared" si="222"/>
        <v/>
      </c>
      <c r="Z1041" s="3" t="str">
        <f t="shared" si="223"/>
        <v/>
      </c>
      <c r="AA1041" s="12" t="str">
        <f t="shared" si="224"/>
        <v/>
      </c>
      <c r="AB1041" s="12" t="str">
        <f t="shared" si="225"/>
        <v/>
      </c>
      <c r="AC1041" s="12" t="str">
        <f t="shared" si="226"/>
        <v/>
      </c>
      <c r="AD1041" t="str">
        <f t="shared" si="227"/>
        <v/>
      </c>
      <c r="AE1041" t="str">
        <f t="shared" si="228"/>
        <v/>
      </c>
      <c r="AF1041" t="s">
        <v>343</v>
      </c>
    </row>
    <row r="1042" spans="1:32" x14ac:dyDescent="0.25">
      <c r="A1042" t="s">
        <v>1</v>
      </c>
      <c r="B1042" t="s">
        <v>2</v>
      </c>
      <c r="C1042" t="s">
        <v>1959</v>
      </c>
      <c r="D1042" t="s">
        <v>2016</v>
      </c>
      <c r="E1042" t="s">
        <v>60</v>
      </c>
      <c r="F1042" s="2">
        <v>45282</v>
      </c>
      <c r="G1042" t="s">
        <v>727</v>
      </c>
      <c r="H1042" t="s">
        <v>179</v>
      </c>
      <c r="I1042" t="s">
        <v>192</v>
      </c>
      <c r="J1042" s="5">
        <v>92648.7</v>
      </c>
      <c r="K1042" s="5">
        <v>92648.7</v>
      </c>
      <c r="L1042" s="5">
        <v>92648.7</v>
      </c>
      <c r="M1042" s="5"/>
      <c r="N1042"/>
      <c r="O1042" s="38"/>
      <c r="P1042" s="43"/>
      <c r="Q1042" s="64"/>
      <c r="R1042" s="8" t="str">
        <f t="shared" si="216"/>
        <v/>
      </c>
      <c r="S1042" s="7" t="str">
        <f t="shared" si="217"/>
        <v/>
      </c>
      <c r="T1042" s="9"/>
      <c r="U1042" s="3" t="str">
        <f t="shared" si="218"/>
        <v/>
      </c>
      <c r="V1042" s="3" t="str">
        <f t="shared" si="219"/>
        <v/>
      </c>
      <c r="W1042" s="3" t="str">
        <f t="shared" si="220"/>
        <v/>
      </c>
      <c r="X1042" s="83" t="str">
        <f t="shared" si="221"/>
        <v/>
      </c>
      <c r="Y1042" s="3" t="str">
        <f t="shared" si="222"/>
        <v/>
      </c>
      <c r="Z1042" s="3" t="str">
        <f t="shared" si="223"/>
        <v/>
      </c>
      <c r="AA1042" s="12" t="str">
        <f t="shared" si="224"/>
        <v/>
      </c>
      <c r="AB1042" s="12" t="str">
        <f t="shared" si="225"/>
        <v/>
      </c>
      <c r="AC1042" s="12" t="str">
        <f t="shared" si="226"/>
        <v/>
      </c>
      <c r="AD1042" t="str">
        <f t="shared" si="227"/>
        <v/>
      </c>
      <c r="AE1042" t="str">
        <f t="shared" si="228"/>
        <v/>
      </c>
      <c r="AF1042" t="s">
        <v>343</v>
      </c>
    </row>
    <row r="1043" spans="1:32" x14ac:dyDescent="0.25">
      <c r="A1043" t="s">
        <v>1</v>
      </c>
      <c r="B1043" t="s">
        <v>2</v>
      </c>
      <c r="C1043" t="s">
        <v>1959</v>
      </c>
      <c r="D1043" t="s">
        <v>2016</v>
      </c>
      <c r="E1043" t="s">
        <v>60</v>
      </c>
      <c r="F1043" s="2">
        <v>45282</v>
      </c>
      <c r="G1043" t="s">
        <v>728</v>
      </c>
      <c r="H1043" t="s">
        <v>179</v>
      </c>
      <c r="I1043" t="s">
        <v>192</v>
      </c>
      <c r="J1043" s="5">
        <v>119517.84</v>
      </c>
      <c r="K1043" s="5">
        <v>119517.84</v>
      </c>
      <c r="L1043" s="5">
        <v>119517.84</v>
      </c>
      <c r="M1043" s="5"/>
      <c r="N1043"/>
      <c r="O1043" s="38"/>
      <c r="P1043" s="43"/>
      <c r="Q1043" s="64"/>
      <c r="R1043" s="8" t="str">
        <f t="shared" si="216"/>
        <v/>
      </c>
      <c r="S1043" s="7" t="str">
        <f t="shared" si="217"/>
        <v/>
      </c>
      <c r="T1043" s="9"/>
      <c r="U1043" s="3" t="str">
        <f t="shared" si="218"/>
        <v/>
      </c>
      <c r="V1043" s="3" t="str">
        <f t="shared" si="219"/>
        <v/>
      </c>
      <c r="W1043" s="3" t="str">
        <f t="shared" si="220"/>
        <v/>
      </c>
      <c r="X1043" s="83" t="str">
        <f t="shared" si="221"/>
        <v/>
      </c>
      <c r="Y1043" s="3" t="str">
        <f t="shared" si="222"/>
        <v/>
      </c>
      <c r="Z1043" s="3" t="str">
        <f t="shared" si="223"/>
        <v/>
      </c>
      <c r="AA1043" s="12" t="str">
        <f t="shared" si="224"/>
        <v/>
      </c>
      <c r="AB1043" s="12" t="str">
        <f t="shared" si="225"/>
        <v/>
      </c>
      <c r="AC1043" s="12" t="str">
        <f t="shared" si="226"/>
        <v/>
      </c>
      <c r="AD1043" t="str">
        <f t="shared" si="227"/>
        <v/>
      </c>
      <c r="AE1043" t="str">
        <f t="shared" si="228"/>
        <v/>
      </c>
      <c r="AF1043" t="s">
        <v>343</v>
      </c>
    </row>
    <row r="1044" spans="1:32" x14ac:dyDescent="0.25">
      <c r="A1044" t="s">
        <v>1</v>
      </c>
      <c r="B1044" t="s">
        <v>2</v>
      </c>
      <c r="C1044" t="s">
        <v>1959</v>
      </c>
      <c r="D1044" t="s">
        <v>2016</v>
      </c>
      <c r="E1044" t="s">
        <v>60</v>
      </c>
      <c r="F1044" s="2">
        <v>45286</v>
      </c>
      <c r="G1044" t="s">
        <v>729</v>
      </c>
      <c r="H1044" t="s">
        <v>179</v>
      </c>
      <c r="I1044" t="s">
        <v>192</v>
      </c>
      <c r="J1044" s="5">
        <v>67962.720000000001</v>
      </c>
      <c r="K1044" s="5">
        <v>67962.720000000001</v>
      </c>
      <c r="L1044" s="5">
        <v>67962.720000000001</v>
      </c>
      <c r="M1044" s="5"/>
      <c r="N1044"/>
      <c r="O1044" s="38"/>
      <c r="P1044" s="43"/>
      <c r="Q1044" s="64"/>
      <c r="R1044" s="8" t="str">
        <f t="shared" si="216"/>
        <v/>
      </c>
      <c r="S1044" s="7" t="str">
        <f t="shared" si="217"/>
        <v/>
      </c>
      <c r="T1044" s="9"/>
      <c r="U1044" s="3" t="str">
        <f t="shared" si="218"/>
        <v/>
      </c>
      <c r="V1044" s="3" t="str">
        <f t="shared" si="219"/>
        <v/>
      </c>
      <c r="W1044" s="3" t="str">
        <f t="shared" si="220"/>
        <v/>
      </c>
      <c r="X1044" s="83" t="str">
        <f t="shared" si="221"/>
        <v/>
      </c>
      <c r="Y1044" s="3" t="str">
        <f t="shared" si="222"/>
        <v/>
      </c>
      <c r="Z1044" s="3" t="str">
        <f t="shared" si="223"/>
        <v/>
      </c>
      <c r="AA1044" s="12" t="str">
        <f t="shared" si="224"/>
        <v/>
      </c>
      <c r="AB1044" s="12" t="str">
        <f t="shared" si="225"/>
        <v/>
      </c>
      <c r="AC1044" s="12" t="str">
        <f t="shared" si="226"/>
        <v/>
      </c>
      <c r="AD1044" t="str">
        <f t="shared" si="227"/>
        <v/>
      </c>
      <c r="AE1044" t="str">
        <f t="shared" si="228"/>
        <v/>
      </c>
      <c r="AF1044" t="s">
        <v>343</v>
      </c>
    </row>
    <row r="1045" spans="1:32" x14ac:dyDescent="0.25">
      <c r="A1045" t="s">
        <v>1</v>
      </c>
      <c r="B1045" t="s">
        <v>2</v>
      </c>
      <c r="C1045" t="s">
        <v>1959</v>
      </c>
      <c r="D1045" t="s">
        <v>2016</v>
      </c>
      <c r="E1045" t="s">
        <v>60</v>
      </c>
      <c r="F1045" s="2">
        <v>45286</v>
      </c>
      <c r="G1045" t="s">
        <v>730</v>
      </c>
      <c r="H1045" t="s">
        <v>179</v>
      </c>
      <c r="I1045" t="s">
        <v>192</v>
      </c>
      <c r="J1045" s="5">
        <v>217439.12</v>
      </c>
      <c r="K1045" s="5">
        <v>217439.12</v>
      </c>
      <c r="L1045" s="5">
        <v>217439.12</v>
      </c>
      <c r="M1045" s="5"/>
      <c r="N1045"/>
      <c r="O1045" s="38"/>
      <c r="P1045" s="43"/>
      <c r="Q1045" s="64"/>
      <c r="R1045" s="8" t="str">
        <f t="shared" si="216"/>
        <v/>
      </c>
      <c r="S1045" s="7" t="str">
        <f t="shared" si="217"/>
        <v/>
      </c>
      <c r="T1045" s="9"/>
      <c r="U1045" s="3" t="str">
        <f t="shared" si="218"/>
        <v/>
      </c>
      <c r="V1045" s="3" t="str">
        <f t="shared" si="219"/>
        <v/>
      </c>
      <c r="W1045" s="3" t="str">
        <f t="shared" si="220"/>
        <v/>
      </c>
      <c r="X1045" s="83" t="str">
        <f t="shared" si="221"/>
        <v/>
      </c>
      <c r="Y1045" s="3" t="str">
        <f t="shared" si="222"/>
        <v/>
      </c>
      <c r="Z1045" s="3" t="str">
        <f t="shared" si="223"/>
        <v/>
      </c>
      <c r="AA1045" s="12" t="str">
        <f t="shared" si="224"/>
        <v/>
      </c>
      <c r="AB1045" s="12" t="str">
        <f t="shared" si="225"/>
        <v/>
      </c>
      <c r="AC1045" s="12" t="str">
        <f t="shared" si="226"/>
        <v/>
      </c>
      <c r="AD1045" t="str">
        <f t="shared" si="227"/>
        <v/>
      </c>
      <c r="AE1045" t="str">
        <f t="shared" si="228"/>
        <v/>
      </c>
      <c r="AF1045" t="s">
        <v>343</v>
      </c>
    </row>
    <row r="1046" spans="1:32" x14ac:dyDescent="0.25">
      <c r="A1046" t="s">
        <v>1</v>
      </c>
      <c r="B1046" t="s">
        <v>2</v>
      </c>
      <c r="C1046" t="s">
        <v>1959</v>
      </c>
      <c r="D1046" t="s">
        <v>2016</v>
      </c>
      <c r="E1046" t="s">
        <v>60</v>
      </c>
      <c r="F1046" s="2">
        <v>45287</v>
      </c>
      <c r="G1046" t="s">
        <v>731</v>
      </c>
      <c r="H1046" t="s">
        <v>179</v>
      </c>
      <c r="I1046" t="s">
        <v>192</v>
      </c>
      <c r="J1046" s="5">
        <v>96050</v>
      </c>
      <c r="K1046" s="5">
        <v>96050</v>
      </c>
      <c r="L1046" s="5">
        <v>96050</v>
      </c>
      <c r="M1046" s="5"/>
      <c r="N1046"/>
      <c r="O1046" s="38"/>
      <c r="P1046" s="43"/>
      <c r="Q1046" s="64"/>
      <c r="R1046" s="8" t="str">
        <f t="shared" si="216"/>
        <v/>
      </c>
      <c r="S1046" s="7" t="str">
        <f t="shared" si="217"/>
        <v/>
      </c>
      <c r="T1046" s="9"/>
      <c r="U1046" s="3" t="str">
        <f t="shared" si="218"/>
        <v/>
      </c>
      <c r="V1046" s="3" t="str">
        <f t="shared" si="219"/>
        <v/>
      </c>
      <c r="W1046" s="3" t="str">
        <f t="shared" si="220"/>
        <v/>
      </c>
      <c r="X1046" s="83" t="str">
        <f t="shared" si="221"/>
        <v/>
      </c>
      <c r="Y1046" s="3" t="str">
        <f t="shared" si="222"/>
        <v/>
      </c>
      <c r="Z1046" s="3" t="str">
        <f t="shared" si="223"/>
        <v/>
      </c>
      <c r="AA1046" s="12" t="str">
        <f t="shared" si="224"/>
        <v/>
      </c>
      <c r="AB1046" s="12" t="str">
        <f t="shared" si="225"/>
        <v/>
      </c>
      <c r="AC1046" s="12" t="str">
        <f t="shared" si="226"/>
        <v/>
      </c>
      <c r="AD1046" t="str">
        <f t="shared" si="227"/>
        <v/>
      </c>
      <c r="AE1046" t="str">
        <f t="shared" si="228"/>
        <v/>
      </c>
      <c r="AF1046" t="s">
        <v>343</v>
      </c>
    </row>
    <row r="1047" spans="1:32" x14ac:dyDescent="0.25">
      <c r="A1047" t="s">
        <v>1</v>
      </c>
      <c r="B1047" t="s">
        <v>2</v>
      </c>
      <c r="C1047" t="s">
        <v>1959</v>
      </c>
      <c r="D1047" t="s">
        <v>2016</v>
      </c>
      <c r="E1047" t="s">
        <v>60</v>
      </c>
      <c r="F1047" s="2">
        <v>45287</v>
      </c>
      <c r="G1047" t="s">
        <v>732</v>
      </c>
      <c r="H1047" t="s">
        <v>179</v>
      </c>
      <c r="I1047" t="s">
        <v>192</v>
      </c>
      <c r="J1047" s="5">
        <v>193541.88</v>
      </c>
      <c r="K1047" s="5">
        <v>193541.88</v>
      </c>
      <c r="L1047" s="5">
        <v>193541.88</v>
      </c>
      <c r="M1047" s="5"/>
      <c r="N1047"/>
      <c r="O1047" s="38"/>
      <c r="P1047" s="43"/>
      <c r="Q1047" s="64"/>
      <c r="R1047" s="8" t="str">
        <f t="shared" si="216"/>
        <v/>
      </c>
      <c r="S1047" s="7" t="str">
        <f t="shared" si="217"/>
        <v/>
      </c>
      <c r="T1047" s="9"/>
      <c r="U1047" s="3" t="str">
        <f t="shared" si="218"/>
        <v/>
      </c>
      <c r="V1047" s="3" t="str">
        <f t="shared" si="219"/>
        <v/>
      </c>
      <c r="W1047" s="3" t="str">
        <f t="shared" si="220"/>
        <v/>
      </c>
      <c r="X1047" s="83" t="str">
        <f t="shared" si="221"/>
        <v/>
      </c>
      <c r="Y1047" s="3" t="str">
        <f t="shared" si="222"/>
        <v/>
      </c>
      <c r="Z1047" s="3" t="str">
        <f t="shared" si="223"/>
        <v/>
      </c>
      <c r="AA1047" s="12" t="str">
        <f t="shared" si="224"/>
        <v/>
      </c>
      <c r="AB1047" s="12" t="str">
        <f t="shared" si="225"/>
        <v/>
      </c>
      <c r="AC1047" s="12" t="str">
        <f t="shared" si="226"/>
        <v/>
      </c>
      <c r="AD1047" t="str">
        <f t="shared" si="227"/>
        <v/>
      </c>
      <c r="AE1047" t="str">
        <f t="shared" si="228"/>
        <v/>
      </c>
      <c r="AF1047" t="s">
        <v>343</v>
      </c>
    </row>
    <row r="1048" spans="1:32" x14ac:dyDescent="0.25">
      <c r="A1048" t="s">
        <v>1</v>
      </c>
      <c r="B1048" t="s">
        <v>2</v>
      </c>
      <c r="C1048" t="s">
        <v>1959</v>
      </c>
      <c r="D1048" t="s">
        <v>2016</v>
      </c>
      <c r="E1048" t="s">
        <v>60</v>
      </c>
      <c r="F1048" s="2">
        <v>45287</v>
      </c>
      <c r="G1048" t="s">
        <v>733</v>
      </c>
      <c r="H1048" t="s">
        <v>179</v>
      </c>
      <c r="I1048" t="s">
        <v>192</v>
      </c>
      <c r="J1048" s="5">
        <v>26654.44</v>
      </c>
      <c r="K1048" s="5">
        <v>26654.44</v>
      </c>
      <c r="L1048" s="5">
        <v>26654.44</v>
      </c>
      <c r="M1048" s="5"/>
      <c r="N1048"/>
      <c r="O1048" s="38"/>
      <c r="P1048" s="43"/>
      <c r="Q1048" s="64"/>
      <c r="R1048" s="8" t="str">
        <f t="shared" si="216"/>
        <v/>
      </c>
      <c r="S1048" s="7" t="str">
        <f t="shared" si="217"/>
        <v/>
      </c>
      <c r="T1048" s="9"/>
      <c r="U1048" s="3" t="str">
        <f t="shared" si="218"/>
        <v/>
      </c>
      <c r="V1048" s="3" t="str">
        <f t="shared" si="219"/>
        <v/>
      </c>
      <c r="W1048" s="3" t="str">
        <f t="shared" si="220"/>
        <v/>
      </c>
      <c r="X1048" s="83" t="str">
        <f t="shared" si="221"/>
        <v/>
      </c>
      <c r="Y1048" s="3" t="str">
        <f t="shared" si="222"/>
        <v/>
      </c>
      <c r="Z1048" s="3" t="str">
        <f t="shared" si="223"/>
        <v/>
      </c>
      <c r="AA1048" s="12" t="str">
        <f t="shared" si="224"/>
        <v/>
      </c>
      <c r="AB1048" s="12" t="str">
        <f t="shared" si="225"/>
        <v/>
      </c>
      <c r="AC1048" s="12" t="str">
        <f t="shared" si="226"/>
        <v/>
      </c>
      <c r="AD1048" t="str">
        <f t="shared" si="227"/>
        <v/>
      </c>
      <c r="AE1048" t="str">
        <f t="shared" si="228"/>
        <v/>
      </c>
      <c r="AF1048" t="s">
        <v>343</v>
      </c>
    </row>
    <row r="1049" spans="1:32" x14ac:dyDescent="0.25">
      <c r="A1049" t="s">
        <v>1</v>
      </c>
      <c r="B1049" t="s">
        <v>2</v>
      </c>
      <c r="C1049" t="s">
        <v>1959</v>
      </c>
      <c r="D1049" t="s">
        <v>2016</v>
      </c>
      <c r="E1049" t="s">
        <v>60</v>
      </c>
      <c r="F1049" s="2">
        <v>45287</v>
      </c>
      <c r="G1049" t="s">
        <v>734</v>
      </c>
      <c r="H1049" t="s">
        <v>179</v>
      </c>
      <c r="I1049" t="s">
        <v>192</v>
      </c>
      <c r="J1049" s="5">
        <v>65745.66</v>
      </c>
      <c r="K1049" s="5">
        <v>65745.66</v>
      </c>
      <c r="L1049" s="5">
        <v>65745.66</v>
      </c>
      <c r="M1049" s="5"/>
      <c r="N1049"/>
      <c r="O1049" s="38"/>
      <c r="P1049" s="43"/>
      <c r="Q1049" s="64"/>
      <c r="R1049" s="8" t="str">
        <f t="shared" si="216"/>
        <v/>
      </c>
      <c r="S1049" s="7" t="str">
        <f t="shared" si="217"/>
        <v/>
      </c>
      <c r="T1049" s="9"/>
      <c r="U1049" s="3" t="str">
        <f t="shared" si="218"/>
        <v/>
      </c>
      <c r="V1049" s="3" t="str">
        <f t="shared" si="219"/>
        <v/>
      </c>
      <c r="W1049" s="3" t="str">
        <f t="shared" si="220"/>
        <v/>
      </c>
      <c r="X1049" s="83" t="str">
        <f t="shared" si="221"/>
        <v/>
      </c>
      <c r="Y1049" s="3" t="str">
        <f t="shared" si="222"/>
        <v/>
      </c>
      <c r="Z1049" s="3" t="str">
        <f t="shared" si="223"/>
        <v/>
      </c>
      <c r="AA1049" s="12" t="str">
        <f t="shared" si="224"/>
        <v/>
      </c>
      <c r="AB1049" s="12" t="str">
        <f t="shared" si="225"/>
        <v/>
      </c>
      <c r="AC1049" s="12" t="str">
        <f t="shared" si="226"/>
        <v/>
      </c>
      <c r="AD1049" t="str">
        <f t="shared" si="227"/>
        <v/>
      </c>
      <c r="AE1049" t="str">
        <f t="shared" si="228"/>
        <v/>
      </c>
      <c r="AF1049" t="s">
        <v>343</v>
      </c>
    </row>
    <row r="1050" spans="1:32" x14ac:dyDescent="0.25">
      <c r="A1050" t="s">
        <v>1</v>
      </c>
      <c r="B1050" t="s">
        <v>2</v>
      </c>
      <c r="C1050" t="s">
        <v>1959</v>
      </c>
      <c r="D1050" t="s">
        <v>2016</v>
      </c>
      <c r="E1050" t="s">
        <v>60</v>
      </c>
      <c r="F1050" s="2">
        <v>45287</v>
      </c>
      <c r="G1050" t="s">
        <v>735</v>
      </c>
      <c r="H1050" t="s">
        <v>179</v>
      </c>
      <c r="I1050" t="s">
        <v>192</v>
      </c>
      <c r="J1050" s="5">
        <v>57630</v>
      </c>
      <c r="K1050" s="5">
        <v>57630</v>
      </c>
      <c r="L1050" s="5">
        <v>57630</v>
      </c>
      <c r="M1050" s="5"/>
      <c r="N1050"/>
      <c r="O1050" s="38"/>
      <c r="P1050" s="43"/>
      <c r="Q1050" s="64"/>
      <c r="R1050" s="8" t="str">
        <f t="shared" si="216"/>
        <v/>
      </c>
      <c r="S1050" s="7" t="str">
        <f t="shared" si="217"/>
        <v/>
      </c>
      <c r="T1050" s="9"/>
      <c r="U1050" s="3" t="str">
        <f t="shared" si="218"/>
        <v/>
      </c>
      <c r="V1050" s="3" t="str">
        <f t="shared" si="219"/>
        <v/>
      </c>
      <c r="W1050" s="3" t="str">
        <f t="shared" si="220"/>
        <v/>
      </c>
      <c r="X1050" s="83" t="str">
        <f t="shared" si="221"/>
        <v/>
      </c>
      <c r="Y1050" s="3" t="str">
        <f t="shared" si="222"/>
        <v/>
      </c>
      <c r="Z1050" s="3" t="str">
        <f t="shared" si="223"/>
        <v/>
      </c>
      <c r="AA1050" s="12" t="str">
        <f t="shared" si="224"/>
        <v/>
      </c>
      <c r="AB1050" s="12" t="str">
        <f t="shared" si="225"/>
        <v/>
      </c>
      <c r="AC1050" s="12" t="str">
        <f t="shared" si="226"/>
        <v/>
      </c>
      <c r="AD1050" t="str">
        <f t="shared" si="227"/>
        <v/>
      </c>
      <c r="AE1050" t="str">
        <f t="shared" si="228"/>
        <v/>
      </c>
      <c r="AF1050" t="s">
        <v>343</v>
      </c>
    </row>
    <row r="1051" spans="1:32" x14ac:dyDescent="0.25">
      <c r="A1051" t="s">
        <v>1</v>
      </c>
      <c r="B1051" t="s">
        <v>2</v>
      </c>
      <c r="C1051" t="s">
        <v>1959</v>
      </c>
      <c r="D1051" t="s">
        <v>2016</v>
      </c>
      <c r="E1051" t="s">
        <v>60</v>
      </c>
      <c r="F1051" s="2">
        <v>45288</v>
      </c>
      <c r="G1051" t="s">
        <v>975</v>
      </c>
      <c r="H1051" t="s">
        <v>179</v>
      </c>
      <c r="I1051" t="s">
        <v>192</v>
      </c>
      <c r="J1051" s="5">
        <v>198761.35</v>
      </c>
      <c r="K1051" s="5">
        <v>198761.35</v>
      </c>
      <c r="L1051" s="5">
        <v>198761.35</v>
      </c>
      <c r="M1051" s="5"/>
      <c r="N1051"/>
      <c r="O1051" s="38"/>
      <c r="P1051" s="43"/>
      <c r="Q1051" s="64"/>
      <c r="R1051" s="8" t="str">
        <f t="shared" si="216"/>
        <v/>
      </c>
      <c r="S1051" s="7" t="str">
        <f t="shared" si="217"/>
        <v/>
      </c>
      <c r="T1051" s="9"/>
      <c r="U1051" s="3" t="str">
        <f t="shared" si="218"/>
        <v/>
      </c>
      <c r="V1051" s="3" t="str">
        <f t="shared" si="219"/>
        <v/>
      </c>
      <c r="W1051" s="3" t="str">
        <f t="shared" si="220"/>
        <v/>
      </c>
      <c r="X1051" s="83" t="str">
        <f t="shared" si="221"/>
        <v/>
      </c>
      <c r="Y1051" s="3" t="str">
        <f t="shared" si="222"/>
        <v/>
      </c>
      <c r="Z1051" s="3" t="str">
        <f t="shared" si="223"/>
        <v/>
      </c>
      <c r="AA1051" s="12" t="str">
        <f t="shared" si="224"/>
        <v/>
      </c>
      <c r="AB1051" s="12" t="str">
        <f t="shared" si="225"/>
        <v/>
      </c>
      <c r="AC1051" s="12" t="str">
        <f t="shared" si="226"/>
        <v/>
      </c>
      <c r="AD1051" t="str">
        <f t="shared" si="227"/>
        <v/>
      </c>
      <c r="AE1051" t="str">
        <f t="shared" si="228"/>
        <v/>
      </c>
      <c r="AF1051" t="s">
        <v>343</v>
      </c>
    </row>
    <row r="1052" spans="1:32" x14ac:dyDescent="0.25">
      <c r="A1052" t="s">
        <v>1</v>
      </c>
      <c r="B1052" t="s">
        <v>2</v>
      </c>
      <c r="C1052" t="s">
        <v>1959</v>
      </c>
      <c r="D1052" t="s">
        <v>2016</v>
      </c>
      <c r="E1052" t="s">
        <v>60</v>
      </c>
      <c r="F1052" s="2">
        <v>45288</v>
      </c>
      <c r="G1052" t="s">
        <v>976</v>
      </c>
      <c r="H1052" t="s">
        <v>179</v>
      </c>
      <c r="I1052" t="s">
        <v>192</v>
      </c>
      <c r="J1052" s="5">
        <v>599225.43999999994</v>
      </c>
      <c r="K1052" s="5">
        <v>599225.43999999994</v>
      </c>
      <c r="L1052" s="5">
        <v>599225.43999999994</v>
      </c>
      <c r="M1052" s="5"/>
      <c r="N1052"/>
      <c r="O1052" s="38"/>
      <c r="P1052" s="43"/>
      <c r="Q1052" s="64"/>
      <c r="R1052" s="8" t="str">
        <f t="shared" si="216"/>
        <v/>
      </c>
      <c r="S1052" s="7" t="str">
        <f t="shared" si="217"/>
        <v/>
      </c>
      <c r="T1052" s="9"/>
      <c r="U1052" s="3" t="str">
        <f t="shared" si="218"/>
        <v/>
      </c>
      <c r="V1052" s="3" t="str">
        <f t="shared" si="219"/>
        <v/>
      </c>
      <c r="W1052" s="3" t="str">
        <f t="shared" si="220"/>
        <v/>
      </c>
      <c r="X1052" s="83" t="str">
        <f t="shared" si="221"/>
        <v/>
      </c>
      <c r="Y1052" s="3" t="str">
        <f t="shared" si="222"/>
        <v/>
      </c>
      <c r="Z1052" s="3" t="str">
        <f t="shared" si="223"/>
        <v/>
      </c>
      <c r="AA1052" s="12" t="str">
        <f t="shared" si="224"/>
        <v/>
      </c>
      <c r="AB1052" s="12" t="str">
        <f t="shared" si="225"/>
        <v/>
      </c>
      <c r="AC1052" s="12" t="str">
        <f t="shared" si="226"/>
        <v/>
      </c>
      <c r="AD1052" t="str">
        <f t="shared" si="227"/>
        <v/>
      </c>
      <c r="AE1052" t="str">
        <f t="shared" si="228"/>
        <v/>
      </c>
      <c r="AF1052" t="s">
        <v>343</v>
      </c>
    </row>
    <row r="1053" spans="1:32" x14ac:dyDescent="0.25">
      <c r="A1053" t="s">
        <v>1</v>
      </c>
      <c r="B1053" t="s">
        <v>2</v>
      </c>
      <c r="C1053" t="s">
        <v>1959</v>
      </c>
      <c r="D1053" t="s">
        <v>2016</v>
      </c>
      <c r="E1053" t="s">
        <v>60</v>
      </c>
      <c r="F1053" s="2">
        <v>45288</v>
      </c>
      <c r="G1053" t="s">
        <v>977</v>
      </c>
      <c r="H1053" t="s">
        <v>179</v>
      </c>
      <c r="I1053" t="s">
        <v>192</v>
      </c>
      <c r="J1053" s="5">
        <v>187105.4</v>
      </c>
      <c r="K1053" s="5">
        <v>187105.4</v>
      </c>
      <c r="L1053" s="5">
        <v>187105.4</v>
      </c>
      <c r="M1053" s="5"/>
      <c r="N1053"/>
      <c r="O1053" s="38"/>
      <c r="P1053" s="43"/>
      <c r="Q1053" s="64"/>
      <c r="R1053" s="8" t="str">
        <f t="shared" si="216"/>
        <v/>
      </c>
      <c r="S1053" s="7" t="str">
        <f t="shared" si="217"/>
        <v/>
      </c>
      <c r="T1053" s="9"/>
      <c r="U1053" s="3" t="str">
        <f t="shared" si="218"/>
        <v/>
      </c>
      <c r="V1053" s="3" t="str">
        <f t="shared" si="219"/>
        <v/>
      </c>
      <c r="W1053" s="3" t="str">
        <f t="shared" si="220"/>
        <v/>
      </c>
      <c r="X1053" s="83" t="str">
        <f t="shared" si="221"/>
        <v/>
      </c>
      <c r="Y1053" s="3" t="str">
        <f t="shared" si="222"/>
        <v/>
      </c>
      <c r="Z1053" s="3" t="str">
        <f t="shared" si="223"/>
        <v/>
      </c>
      <c r="AA1053" s="12" t="str">
        <f t="shared" si="224"/>
        <v/>
      </c>
      <c r="AB1053" s="12" t="str">
        <f t="shared" si="225"/>
        <v/>
      </c>
      <c r="AC1053" s="12" t="str">
        <f t="shared" si="226"/>
        <v/>
      </c>
      <c r="AD1053" t="str">
        <f t="shared" si="227"/>
        <v/>
      </c>
      <c r="AE1053" t="str">
        <f t="shared" si="228"/>
        <v/>
      </c>
      <c r="AF1053" t="s">
        <v>343</v>
      </c>
    </row>
    <row r="1054" spans="1:32" x14ac:dyDescent="0.25">
      <c r="A1054" t="s">
        <v>1</v>
      </c>
      <c r="B1054" t="s">
        <v>2</v>
      </c>
      <c r="C1054" t="s">
        <v>1959</v>
      </c>
      <c r="D1054" t="s">
        <v>2016</v>
      </c>
      <c r="E1054" t="s">
        <v>60</v>
      </c>
      <c r="F1054" s="2">
        <v>45289</v>
      </c>
      <c r="G1054" t="s">
        <v>978</v>
      </c>
      <c r="H1054" t="s">
        <v>179</v>
      </c>
      <c r="I1054" t="s">
        <v>192</v>
      </c>
      <c r="J1054" s="5">
        <v>126217.61</v>
      </c>
      <c r="K1054" s="5">
        <v>126217.61</v>
      </c>
      <c r="L1054" s="5">
        <v>126217.61</v>
      </c>
      <c r="M1054" s="5"/>
      <c r="N1054"/>
      <c r="O1054" s="38"/>
      <c r="P1054" s="43"/>
      <c r="Q1054" s="64"/>
      <c r="R1054" s="8" t="str">
        <f t="shared" si="216"/>
        <v/>
      </c>
      <c r="S1054" s="7" t="str">
        <f t="shared" si="217"/>
        <v/>
      </c>
      <c r="T1054" s="9"/>
      <c r="U1054" s="3" t="str">
        <f t="shared" si="218"/>
        <v/>
      </c>
      <c r="V1054" s="3" t="str">
        <f t="shared" si="219"/>
        <v/>
      </c>
      <c r="W1054" s="3" t="str">
        <f t="shared" si="220"/>
        <v/>
      </c>
      <c r="X1054" s="83" t="str">
        <f t="shared" si="221"/>
        <v/>
      </c>
      <c r="Y1054" s="3" t="str">
        <f t="shared" si="222"/>
        <v/>
      </c>
      <c r="Z1054" s="3" t="str">
        <f t="shared" si="223"/>
        <v/>
      </c>
      <c r="AA1054" s="12" t="str">
        <f t="shared" si="224"/>
        <v/>
      </c>
      <c r="AB1054" s="12" t="str">
        <f t="shared" si="225"/>
        <v/>
      </c>
      <c r="AC1054" s="12" t="str">
        <f t="shared" si="226"/>
        <v/>
      </c>
      <c r="AD1054" t="str">
        <f t="shared" si="227"/>
        <v/>
      </c>
      <c r="AE1054" t="str">
        <f t="shared" si="228"/>
        <v/>
      </c>
      <c r="AF1054" t="s">
        <v>343</v>
      </c>
    </row>
    <row r="1055" spans="1:32" x14ac:dyDescent="0.25">
      <c r="A1055" t="s">
        <v>1</v>
      </c>
      <c r="B1055" t="s">
        <v>2</v>
      </c>
      <c r="C1055" t="s">
        <v>1959</v>
      </c>
      <c r="D1055" t="s">
        <v>2016</v>
      </c>
      <c r="E1055" t="s">
        <v>60</v>
      </c>
      <c r="F1055" s="2">
        <v>45289</v>
      </c>
      <c r="G1055" t="s">
        <v>979</v>
      </c>
      <c r="H1055" t="s">
        <v>179</v>
      </c>
      <c r="I1055" t="s">
        <v>192</v>
      </c>
      <c r="J1055" s="5">
        <v>165761.96</v>
      </c>
      <c r="K1055" s="5">
        <v>165761.96</v>
      </c>
      <c r="L1055" s="5">
        <v>165761.96</v>
      </c>
      <c r="M1055" s="5"/>
      <c r="N1055"/>
      <c r="O1055" s="38"/>
      <c r="P1055" s="43"/>
      <c r="Q1055" s="64"/>
      <c r="R1055" s="8" t="str">
        <f t="shared" si="216"/>
        <v/>
      </c>
      <c r="S1055" s="7" t="str">
        <f t="shared" si="217"/>
        <v/>
      </c>
      <c r="T1055" s="9"/>
      <c r="U1055" s="3" t="str">
        <f t="shared" si="218"/>
        <v/>
      </c>
      <c r="V1055" s="3" t="str">
        <f t="shared" si="219"/>
        <v/>
      </c>
      <c r="W1055" s="3" t="str">
        <f t="shared" si="220"/>
        <v/>
      </c>
      <c r="X1055" s="83" t="str">
        <f t="shared" si="221"/>
        <v/>
      </c>
      <c r="Y1055" s="3" t="str">
        <f t="shared" si="222"/>
        <v/>
      </c>
      <c r="Z1055" s="3" t="str">
        <f t="shared" si="223"/>
        <v/>
      </c>
      <c r="AA1055" s="12" t="str">
        <f t="shared" si="224"/>
        <v/>
      </c>
      <c r="AB1055" s="12" t="str">
        <f t="shared" si="225"/>
        <v/>
      </c>
      <c r="AC1055" s="12" t="str">
        <f t="shared" si="226"/>
        <v/>
      </c>
      <c r="AD1055" t="str">
        <f t="shared" si="227"/>
        <v/>
      </c>
      <c r="AE1055" t="str">
        <f t="shared" si="228"/>
        <v/>
      </c>
      <c r="AF1055" t="s">
        <v>343</v>
      </c>
    </row>
    <row r="1056" spans="1:32" x14ac:dyDescent="0.25">
      <c r="A1056" t="s">
        <v>1</v>
      </c>
      <c r="B1056" t="s">
        <v>2</v>
      </c>
      <c r="C1056" t="s">
        <v>1959</v>
      </c>
      <c r="D1056" t="s">
        <v>2016</v>
      </c>
      <c r="E1056" t="s">
        <v>60</v>
      </c>
      <c r="F1056" s="2">
        <v>45289</v>
      </c>
      <c r="G1056" t="s">
        <v>980</v>
      </c>
      <c r="H1056" t="s">
        <v>179</v>
      </c>
      <c r="I1056" t="s">
        <v>192</v>
      </c>
      <c r="J1056" s="5">
        <v>110686.89</v>
      </c>
      <c r="K1056" s="5">
        <v>110686.89</v>
      </c>
      <c r="L1056" s="5">
        <v>110686.89</v>
      </c>
      <c r="M1056" s="5"/>
      <c r="N1056"/>
      <c r="O1056" s="38"/>
      <c r="P1056" s="43"/>
      <c r="Q1056" s="64"/>
      <c r="R1056" s="8" t="str">
        <f t="shared" si="216"/>
        <v/>
      </c>
      <c r="S1056" s="7" t="str">
        <f t="shared" si="217"/>
        <v/>
      </c>
      <c r="T1056" s="9"/>
      <c r="U1056" s="3" t="str">
        <f t="shared" si="218"/>
        <v/>
      </c>
      <c r="V1056" s="3" t="str">
        <f t="shared" si="219"/>
        <v/>
      </c>
      <c r="W1056" s="3" t="str">
        <f t="shared" si="220"/>
        <v/>
      </c>
      <c r="X1056" s="83" t="str">
        <f t="shared" si="221"/>
        <v/>
      </c>
      <c r="Y1056" s="3" t="str">
        <f t="shared" si="222"/>
        <v/>
      </c>
      <c r="Z1056" s="3" t="str">
        <f t="shared" si="223"/>
        <v/>
      </c>
      <c r="AA1056" s="12" t="str">
        <f t="shared" si="224"/>
        <v/>
      </c>
      <c r="AB1056" s="12" t="str">
        <f t="shared" si="225"/>
        <v/>
      </c>
      <c r="AC1056" s="12" t="str">
        <f t="shared" si="226"/>
        <v/>
      </c>
      <c r="AD1056" t="str">
        <f t="shared" si="227"/>
        <v/>
      </c>
      <c r="AE1056" t="str">
        <f t="shared" si="228"/>
        <v/>
      </c>
      <c r="AF1056" t="s">
        <v>343</v>
      </c>
    </row>
    <row r="1057" spans="1:32" x14ac:dyDescent="0.25">
      <c r="A1057" t="s">
        <v>1</v>
      </c>
      <c r="B1057" t="s">
        <v>2</v>
      </c>
      <c r="C1057" t="s">
        <v>1959</v>
      </c>
      <c r="D1057" t="s">
        <v>2016</v>
      </c>
      <c r="E1057" t="s">
        <v>60</v>
      </c>
      <c r="F1057" s="2">
        <v>45292</v>
      </c>
      <c r="G1057" t="s">
        <v>981</v>
      </c>
      <c r="H1057" t="s">
        <v>178</v>
      </c>
      <c r="I1057" t="s">
        <v>202</v>
      </c>
      <c r="J1057" s="5">
        <v>1269642</v>
      </c>
      <c r="K1057" s="5">
        <v>1269642</v>
      </c>
      <c r="L1057" s="5">
        <v>1269642</v>
      </c>
      <c r="M1057" s="5"/>
      <c r="N1057"/>
      <c r="O1057" s="38"/>
      <c r="P1057" s="43"/>
      <c r="Q1057" s="64"/>
      <c r="R1057" s="8" t="str">
        <f t="shared" si="216"/>
        <v/>
      </c>
      <c r="S1057" s="7" t="str">
        <f t="shared" si="217"/>
        <v/>
      </c>
      <c r="T1057" s="9"/>
      <c r="U1057" s="3" t="str">
        <f t="shared" si="218"/>
        <v/>
      </c>
      <c r="V1057" s="3" t="str">
        <f t="shared" si="219"/>
        <v/>
      </c>
      <c r="W1057" s="3" t="str">
        <f t="shared" si="220"/>
        <v/>
      </c>
      <c r="X1057" s="83" t="str">
        <f t="shared" si="221"/>
        <v/>
      </c>
      <c r="Y1057" s="3" t="str">
        <f t="shared" si="222"/>
        <v/>
      </c>
      <c r="Z1057" s="3" t="str">
        <f t="shared" si="223"/>
        <v/>
      </c>
      <c r="AA1057" s="12" t="str">
        <f t="shared" si="224"/>
        <v/>
      </c>
      <c r="AB1057" s="12" t="str">
        <f t="shared" si="225"/>
        <v/>
      </c>
      <c r="AC1057" s="12" t="str">
        <f t="shared" si="226"/>
        <v/>
      </c>
      <c r="AD1057" t="str">
        <f t="shared" si="227"/>
        <v/>
      </c>
      <c r="AE1057" t="str">
        <f t="shared" si="228"/>
        <v/>
      </c>
      <c r="AF1057" t="s">
        <v>343</v>
      </c>
    </row>
    <row r="1058" spans="1:32" x14ac:dyDescent="0.25">
      <c r="A1058" t="s">
        <v>1</v>
      </c>
      <c r="B1058" t="s">
        <v>2</v>
      </c>
      <c r="C1058" t="s">
        <v>1959</v>
      </c>
      <c r="D1058" t="s">
        <v>2016</v>
      </c>
      <c r="E1058" t="s">
        <v>60</v>
      </c>
      <c r="F1058" s="2">
        <v>45293</v>
      </c>
      <c r="G1058" t="s">
        <v>982</v>
      </c>
      <c r="H1058" t="s">
        <v>178</v>
      </c>
      <c r="I1058" t="s">
        <v>192</v>
      </c>
      <c r="J1058" s="5">
        <v>147966.72</v>
      </c>
      <c r="K1058" s="5">
        <v>147966.72</v>
      </c>
      <c r="L1058" s="5">
        <v>147966.72</v>
      </c>
      <c r="M1058" s="5"/>
      <c r="N1058"/>
      <c r="O1058" s="38"/>
      <c r="P1058" s="43"/>
      <c r="Q1058" s="64"/>
      <c r="R1058" s="8" t="str">
        <f t="shared" si="216"/>
        <v/>
      </c>
      <c r="S1058" s="7" t="str">
        <f t="shared" si="217"/>
        <v/>
      </c>
      <c r="T1058" s="9"/>
      <c r="U1058" s="3" t="str">
        <f t="shared" si="218"/>
        <v/>
      </c>
      <c r="V1058" s="3" t="str">
        <f t="shared" si="219"/>
        <v/>
      </c>
      <c r="W1058" s="3" t="str">
        <f t="shared" si="220"/>
        <v/>
      </c>
      <c r="X1058" s="83" t="str">
        <f t="shared" si="221"/>
        <v/>
      </c>
      <c r="Y1058" s="3" t="str">
        <f t="shared" si="222"/>
        <v/>
      </c>
      <c r="Z1058" s="3" t="str">
        <f t="shared" si="223"/>
        <v/>
      </c>
      <c r="AA1058" s="12" t="str">
        <f t="shared" si="224"/>
        <v/>
      </c>
      <c r="AB1058" s="12" t="str">
        <f t="shared" si="225"/>
        <v/>
      </c>
      <c r="AC1058" s="12" t="str">
        <f t="shared" si="226"/>
        <v/>
      </c>
      <c r="AD1058" t="str">
        <f t="shared" si="227"/>
        <v/>
      </c>
      <c r="AE1058" t="str">
        <f t="shared" si="228"/>
        <v/>
      </c>
      <c r="AF1058" t="s">
        <v>343</v>
      </c>
    </row>
    <row r="1059" spans="1:32" x14ac:dyDescent="0.25">
      <c r="A1059" t="s">
        <v>1</v>
      </c>
      <c r="B1059" t="s">
        <v>2</v>
      </c>
      <c r="C1059" t="s">
        <v>1959</v>
      </c>
      <c r="D1059" t="s">
        <v>2016</v>
      </c>
      <c r="E1059" t="s">
        <v>60</v>
      </c>
      <c r="F1059" s="2">
        <v>45293</v>
      </c>
      <c r="G1059" t="s">
        <v>983</v>
      </c>
      <c r="H1059" t="s">
        <v>178</v>
      </c>
      <c r="I1059" t="s">
        <v>192</v>
      </c>
      <c r="J1059" s="5">
        <v>84442.64</v>
      </c>
      <c r="K1059" s="5">
        <v>84442.64</v>
      </c>
      <c r="L1059" s="5">
        <v>84442.64</v>
      </c>
      <c r="M1059" s="5"/>
      <c r="N1059"/>
      <c r="O1059" s="38"/>
      <c r="P1059" s="43"/>
      <c r="Q1059" s="64"/>
      <c r="R1059" s="8" t="str">
        <f t="shared" si="216"/>
        <v/>
      </c>
      <c r="S1059" s="7" t="str">
        <f t="shared" si="217"/>
        <v/>
      </c>
      <c r="T1059" s="9"/>
      <c r="U1059" s="3" t="str">
        <f t="shared" si="218"/>
        <v/>
      </c>
      <c r="V1059" s="3" t="str">
        <f t="shared" si="219"/>
        <v/>
      </c>
      <c r="W1059" s="3" t="str">
        <f t="shared" si="220"/>
        <v/>
      </c>
      <c r="X1059" s="83" t="str">
        <f t="shared" si="221"/>
        <v/>
      </c>
      <c r="Y1059" s="3" t="str">
        <f t="shared" si="222"/>
        <v/>
      </c>
      <c r="Z1059" s="3" t="str">
        <f t="shared" si="223"/>
        <v/>
      </c>
      <c r="AA1059" s="12" t="str">
        <f t="shared" si="224"/>
        <v/>
      </c>
      <c r="AB1059" s="12" t="str">
        <f t="shared" si="225"/>
        <v/>
      </c>
      <c r="AC1059" s="12" t="str">
        <f t="shared" si="226"/>
        <v/>
      </c>
      <c r="AD1059" t="str">
        <f t="shared" si="227"/>
        <v/>
      </c>
      <c r="AE1059" t="str">
        <f t="shared" si="228"/>
        <v/>
      </c>
      <c r="AF1059" t="s">
        <v>343</v>
      </c>
    </row>
    <row r="1060" spans="1:32" x14ac:dyDescent="0.25">
      <c r="A1060" t="s">
        <v>1</v>
      </c>
      <c r="B1060" t="s">
        <v>2</v>
      </c>
      <c r="C1060" t="s">
        <v>1959</v>
      </c>
      <c r="D1060" t="s">
        <v>2016</v>
      </c>
      <c r="E1060" t="s">
        <v>60</v>
      </c>
      <c r="F1060" s="2">
        <v>45294</v>
      </c>
      <c r="G1060" t="s">
        <v>984</v>
      </c>
      <c r="H1060" t="s">
        <v>178</v>
      </c>
      <c r="I1060" t="s">
        <v>192</v>
      </c>
      <c r="J1060" s="5">
        <v>146843.5</v>
      </c>
      <c r="K1060" s="5">
        <v>146843.5</v>
      </c>
      <c r="L1060" s="5">
        <v>146843.5</v>
      </c>
      <c r="M1060" s="5"/>
      <c r="N1060"/>
      <c r="O1060" s="38"/>
      <c r="P1060" s="43"/>
      <c r="Q1060" s="64"/>
      <c r="R1060" s="8" t="str">
        <f t="shared" si="216"/>
        <v/>
      </c>
      <c r="S1060" s="7" t="str">
        <f t="shared" si="217"/>
        <v/>
      </c>
      <c r="T1060" s="9"/>
      <c r="U1060" s="3" t="str">
        <f t="shared" si="218"/>
        <v/>
      </c>
      <c r="V1060" s="3" t="str">
        <f t="shared" si="219"/>
        <v/>
      </c>
      <c r="W1060" s="3" t="str">
        <f t="shared" si="220"/>
        <v/>
      </c>
      <c r="X1060" s="83" t="str">
        <f t="shared" si="221"/>
        <v/>
      </c>
      <c r="Y1060" s="3" t="str">
        <f t="shared" si="222"/>
        <v/>
      </c>
      <c r="Z1060" s="3" t="str">
        <f t="shared" si="223"/>
        <v/>
      </c>
      <c r="AA1060" s="12" t="str">
        <f t="shared" si="224"/>
        <v/>
      </c>
      <c r="AB1060" s="12" t="str">
        <f t="shared" si="225"/>
        <v/>
      </c>
      <c r="AC1060" s="12" t="str">
        <f t="shared" si="226"/>
        <v/>
      </c>
      <c r="AD1060" t="str">
        <f t="shared" si="227"/>
        <v/>
      </c>
      <c r="AE1060" t="str">
        <f t="shared" si="228"/>
        <v/>
      </c>
      <c r="AF1060" t="s">
        <v>343</v>
      </c>
    </row>
    <row r="1061" spans="1:32" x14ac:dyDescent="0.25">
      <c r="A1061" t="s">
        <v>1</v>
      </c>
      <c r="B1061" t="s">
        <v>2</v>
      </c>
      <c r="C1061" t="s">
        <v>1959</v>
      </c>
      <c r="D1061" t="s">
        <v>2016</v>
      </c>
      <c r="E1061" t="s">
        <v>60</v>
      </c>
      <c r="F1061" s="2">
        <v>45295</v>
      </c>
      <c r="G1061" t="s">
        <v>985</v>
      </c>
      <c r="H1061" t="s">
        <v>178</v>
      </c>
      <c r="I1061" t="s">
        <v>192</v>
      </c>
      <c r="J1061" s="5">
        <v>21946.86</v>
      </c>
      <c r="K1061" s="5">
        <v>21946.86</v>
      </c>
      <c r="L1061" s="5">
        <v>21946.86</v>
      </c>
      <c r="M1061" s="5"/>
      <c r="N1061"/>
      <c r="O1061" s="38"/>
      <c r="P1061" s="43"/>
      <c r="Q1061" s="64"/>
      <c r="R1061" s="8" t="str">
        <f t="shared" si="216"/>
        <v/>
      </c>
      <c r="S1061" s="7" t="str">
        <f t="shared" si="217"/>
        <v/>
      </c>
      <c r="T1061" s="9"/>
      <c r="U1061" s="3" t="str">
        <f t="shared" si="218"/>
        <v/>
      </c>
      <c r="V1061" s="3" t="str">
        <f t="shared" si="219"/>
        <v/>
      </c>
      <c r="W1061" s="3" t="str">
        <f t="shared" si="220"/>
        <v/>
      </c>
      <c r="X1061" s="83" t="str">
        <f t="shared" si="221"/>
        <v/>
      </c>
      <c r="Y1061" s="3" t="str">
        <f t="shared" si="222"/>
        <v/>
      </c>
      <c r="Z1061" s="3" t="str">
        <f t="shared" si="223"/>
        <v/>
      </c>
      <c r="AA1061" s="12" t="str">
        <f t="shared" si="224"/>
        <v/>
      </c>
      <c r="AB1061" s="12" t="str">
        <f t="shared" si="225"/>
        <v/>
      </c>
      <c r="AC1061" s="12" t="str">
        <f t="shared" si="226"/>
        <v/>
      </c>
      <c r="AD1061" t="str">
        <f t="shared" si="227"/>
        <v/>
      </c>
      <c r="AE1061" t="str">
        <f t="shared" si="228"/>
        <v/>
      </c>
      <c r="AF1061" t="s">
        <v>343</v>
      </c>
    </row>
    <row r="1062" spans="1:32" x14ac:dyDescent="0.25">
      <c r="A1062" t="s">
        <v>1</v>
      </c>
      <c r="B1062" t="s">
        <v>2</v>
      </c>
      <c r="C1062" t="s">
        <v>1959</v>
      </c>
      <c r="D1062" t="s">
        <v>2016</v>
      </c>
      <c r="E1062" t="s">
        <v>60</v>
      </c>
      <c r="F1062" s="2">
        <v>45295</v>
      </c>
      <c r="G1062" t="s">
        <v>986</v>
      </c>
      <c r="H1062" t="s">
        <v>178</v>
      </c>
      <c r="I1062" t="s">
        <v>192</v>
      </c>
      <c r="J1062" s="5">
        <v>35928.35</v>
      </c>
      <c r="K1062" s="5">
        <v>35928.35</v>
      </c>
      <c r="L1062" s="5">
        <v>35928.35</v>
      </c>
      <c r="M1062" s="5"/>
      <c r="N1062"/>
      <c r="O1062" s="38"/>
      <c r="P1062" s="43"/>
      <c r="Q1062" s="64"/>
      <c r="R1062" s="8" t="str">
        <f t="shared" si="216"/>
        <v/>
      </c>
      <c r="S1062" s="7" t="str">
        <f t="shared" si="217"/>
        <v/>
      </c>
      <c r="T1062" s="9"/>
      <c r="U1062" s="3" t="str">
        <f t="shared" si="218"/>
        <v/>
      </c>
      <c r="V1062" s="3" t="str">
        <f t="shared" si="219"/>
        <v/>
      </c>
      <c r="W1062" s="3" t="str">
        <f t="shared" si="220"/>
        <v/>
      </c>
      <c r="X1062" s="83" t="str">
        <f t="shared" si="221"/>
        <v/>
      </c>
      <c r="Y1062" s="3" t="str">
        <f t="shared" si="222"/>
        <v/>
      </c>
      <c r="Z1062" s="3" t="str">
        <f t="shared" si="223"/>
        <v/>
      </c>
      <c r="AA1062" s="12" t="str">
        <f t="shared" si="224"/>
        <v/>
      </c>
      <c r="AB1062" s="12" t="str">
        <f t="shared" si="225"/>
        <v/>
      </c>
      <c r="AC1062" s="12" t="str">
        <f t="shared" si="226"/>
        <v/>
      </c>
      <c r="AD1062" t="str">
        <f t="shared" si="227"/>
        <v/>
      </c>
      <c r="AE1062" t="str">
        <f t="shared" si="228"/>
        <v/>
      </c>
      <c r="AF1062" t="s">
        <v>343</v>
      </c>
    </row>
    <row r="1063" spans="1:32" x14ac:dyDescent="0.25">
      <c r="A1063" t="s">
        <v>1</v>
      </c>
      <c r="B1063" t="s">
        <v>2</v>
      </c>
      <c r="C1063" t="s">
        <v>1959</v>
      </c>
      <c r="D1063" t="s">
        <v>2016</v>
      </c>
      <c r="E1063" t="s">
        <v>60</v>
      </c>
      <c r="F1063" s="2">
        <v>45295</v>
      </c>
      <c r="G1063" t="s">
        <v>987</v>
      </c>
      <c r="H1063" t="s">
        <v>178</v>
      </c>
      <c r="I1063" t="s">
        <v>192</v>
      </c>
      <c r="J1063" s="5">
        <v>50402.52</v>
      </c>
      <c r="K1063" s="5">
        <v>50402.52</v>
      </c>
      <c r="L1063" s="5">
        <v>50402.52</v>
      </c>
      <c r="M1063" s="5"/>
      <c r="N1063"/>
      <c r="O1063" s="38"/>
      <c r="P1063" s="43"/>
      <c r="Q1063" s="64"/>
      <c r="R1063" s="8" t="str">
        <f t="shared" si="216"/>
        <v/>
      </c>
      <c r="S1063" s="7" t="str">
        <f t="shared" si="217"/>
        <v/>
      </c>
      <c r="T1063" s="9"/>
      <c r="U1063" s="3" t="str">
        <f t="shared" si="218"/>
        <v/>
      </c>
      <c r="V1063" s="3" t="str">
        <f t="shared" si="219"/>
        <v/>
      </c>
      <c r="W1063" s="3" t="str">
        <f t="shared" si="220"/>
        <v/>
      </c>
      <c r="X1063" s="83" t="str">
        <f t="shared" si="221"/>
        <v/>
      </c>
      <c r="Y1063" s="3" t="str">
        <f t="shared" si="222"/>
        <v/>
      </c>
      <c r="Z1063" s="3" t="str">
        <f t="shared" si="223"/>
        <v/>
      </c>
      <c r="AA1063" s="12" t="str">
        <f t="shared" si="224"/>
        <v/>
      </c>
      <c r="AB1063" s="12" t="str">
        <f t="shared" si="225"/>
        <v/>
      </c>
      <c r="AC1063" s="12" t="str">
        <f t="shared" si="226"/>
        <v/>
      </c>
      <c r="AD1063" t="str">
        <f t="shared" si="227"/>
        <v/>
      </c>
      <c r="AE1063" t="str">
        <f t="shared" si="228"/>
        <v/>
      </c>
      <c r="AF1063" t="s">
        <v>343</v>
      </c>
    </row>
    <row r="1064" spans="1:32" x14ac:dyDescent="0.25">
      <c r="A1064" t="s">
        <v>1</v>
      </c>
      <c r="B1064" t="s">
        <v>2</v>
      </c>
      <c r="C1064" t="s">
        <v>1959</v>
      </c>
      <c r="D1064" t="s">
        <v>2016</v>
      </c>
      <c r="E1064" t="s">
        <v>60</v>
      </c>
      <c r="F1064" s="2">
        <v>45295</v>
      </c>
      <c r="G1064" t="s">
        <v>988</v>
      </c>
      <c r="H1064" t="s">
        <v>178</v>
      </c>
      <c r="I1064" t="s">
        <v>192</v>
      </c>
      <c r="J1064" s="5">
        <v>127161.16</v>
      </c>
      <c r="K1064" s="5">
        <v>127161.16</v>
      </c>
      <c r="L1064" s="5">
        <v>127161.16</v>
      </c>
      <c r="M1064" s="5"/>
      <c r="N1064"/>
      <c r="O1064" s="38"/>
      <c r="P1064" s="43"/>
      <c r="Q1064" s="64"/>
      <c r="R1064" s="8" t="str">
        <f t="shared" si="216"/>
        <v/>
      </c>
      <c r="S1064" s="7" t="str">
        <f t="shared" si="217"/>
        <v/>
      </c>
      <c r="T1064" s="9"/>
      <c r="U1064" s="3" t="str">
        <f t="shared" si="218"/>
        <v/>
      </c>
      <c r="V1064" s="3" t="str">
        <f t="shared" si="219"/>
        <v/>
      </c>
      <c r="W1064" s="3" t="str">
        <f t="shared" si="220"/>
        <v/>
      </c>
      <c r="X1064" s="83" t="str">
        <f t="shared" si="221"/>
        <v/>
      </c>
      <c r="Y1064" s="3" t="str">
        <f t="shared" si="222"/>
        <v/>
      </c>
      <c r="Z1064" s="3" t="str">
        <f t="shared" si="223"/>
        <v/>
      </c>
      <c r="AA1064" s="12" t="str">
        <f t="shared" si="224"/>
        <v/>
      </c>
      <c r="AB1064" s="12" t="str">
        <f t="shared" si="225"/>
        <v/>
      </c>
      <c r="AC1064" s="12" t="str">
        <f t="shared" si="226"/>
        <v/>
      </c>
      <c r="AD1064" t="str">
        <f t="shared" si="227"/>
        <v/>
      </c>
      <c r="AE1064" t="str">
        <f t="shared" si="228"/>
        <v/>
      </c>
      <c r="AF1064" t="s">
        <v>343</v>
      </c>
    </row>
    <row r="1065" spans="1:32" x14ac:dyDescent="0.25">
      <c r="A1065" t="s">
        <v>1</v>
      </c>
      <c r="B1065" t="s">
        <v>2</v>
      </c>
      <c r="C1065" t="s">
        <v>1959</v>
      </c>
      <c r="D1065" t="s">
        <v>2016</v>
      </c>
      <c r="E1065" t="s">
        <v>60</v>
      </c>
      <c r="F1065" s="2">
        <v>45295</v>
      </c>
      <c r="G1065" t="s">
        <v>989</v>
      </c>
      <c r="H1065" t="s">
        <v>178</v>
      </c>
      <c r="I1065" t="s">
        <v>192</v>
      </c>
      <c r="J1065" s="5">
        <v>57155.4</v>
      </c>
      <c r="K1065" s="5">
        <v>57155.4</v>
      </c>
      <c r="L1065" s="5">
        <v>57155.4</v>
      </c>
      <c r="M1065" s="5"/>
      <c r="N1065"/>
      <c r="O1065" s="38"/>
      <c r="P1065" s="43"/>
      <c r="Q1065" s="64"/>
      <c r="R1065" s="8" t="str">
        <f t="shared" si="216"/>
        <v/>
      </c>
      <c r="S1065" s="7" t="str">
        <f t="shared" si="217"/>
        <v/>
      </c>
      <c r="T1065" s="9"/>
      <c r="U1065" s="3" t="str">
        <f t="shared" si="218"/>
        <v/>
      </c>
      <c r="V1065" s="3" t="str">
        <f t="shared" si="219"/>
        <v/>
      </c>
      <c r="W1065" s="3" t="str">
        <f t="shared" si="220"/>
        <v/>
      </c>
      <c r="X1065" s="83" t="str">
        <f t="shared" si="221"/>
        <v/>
      </c>
      <c r="Y1065" s="3" t="str">
        <f t="shared" si="222"/>
        <v/>
      </c>
      <c r="Z1065" s="3" t="str">
        <f t="shared" si="223"/>
        <v/>
      </c>
      <c r="AA1065" s="12" t="str">
        <f t="shared" si="224"/>
        <v/>
      </c>
      <c r="AB1065" s="12" t="str">
        <f t="shared" si="225"/>
        <v/>
      </c>
      <c r="AC1065" s="12" t="str">
        <f t="shared" si="226"/>
        <v/>
      </c>
      <c r="AD1065" t="str">
        <f t="shared" si="227"/>
        <v/>
      </c>
      <c r="AE1065" t="str">
        <f t="shared" si="228"/>
        <v/>
      </c>
      <c r="AF1065" t="s">
        <v>343</v>
      </c>
    </row>
    <row r="1066" spans="1:32" x14ac:dyDescent="0.25">
      <c r="A1066" t="s">
        <v>1</v>
      </c>
      <c r="B1066" t="s">
        <v>2</v>
      </c>
      <c r="C1066" t="s">
        <v>1959</v>
      </c>
      <c r="D1066" t="s">
        <v>2016</v>
      </c>
      <c r="E1066" t="s">
        <v>60</v>
      </c>
      <c r="F1066" s="2">
        <v>45295</v>
      </c>
      <c r="G1066" t="s">
        <v>990</v>
      </c>
      <c r="H1066" t="s">
        <v>178</v>
      </c>
      <c r="I1066" t="s">
        <v>192</v>
      </c>
      <c r="J1066" s="5">
        <v>33981.360000000001</v>
      </c>
      <c r="K1066" s="5">
        <v>33981.360000000001</v>
      </c>
      <c r="L1066" s="5">
        <v>33981.360000000001</v>
      </c>
      <c r="M1066" s="5"/>
      <c r="N1066"/>
      <c r="O1066" s="38"/>
      <c r="P1066" s="43"/>
      <c r="Q1066" s="64"/>
      <c r="R1066" s="8" t="str">
        <f t="shared" si="216"/>
        <v/>
      </c>
      <c r="S1066" s="7" t="str">
        <f t="shared" si="217"/>
        <v/>
      </c>
      <c r="T1066" s="9"/>
      <c r="U1066" s="3" t="str">
        <f t="shared" si="218"/>
        <v/>
      </c>
      <c r="V1066" s="3" t="str">
        <f t="shared" si="219"/>
        <v/>
      </c>
      <c r="W1066" s="3" t="str">
        <f t="shared" si="220"/>
        <v/>
      </c>
      <c r="X1066" s="83" t="str">
        <f t="shared" si="221"/>
        <v/>
      </c>
      <c r="Y1066" s="3" t="str">
        <f t="shared" si="222"/>
        <v/>
      </c>
      <c r="Z1066" s="3" t="str">
        <f t="shared" si="223"/>
        <v/>
      </c>
      <c r="AA1066" s="12" t="str">
        <f t="shared" si="224"/>
        <v/>
      </c>
      <c r="AB1066" s="12" t="str">
        <f t="shared" si="225"/>
        <v/>
      </c>
      <c r="AC1066" s="12" t="str">
        <f t="shared" si="226"/>
        <v/>
      </c>
      <c r="AD1066" t="str">
        <f t="shared" si="227"/>
        <v/>
      </c>
      <c r="AE1066" t="str">
        <f t="shared" si="228"/>
        <v/>
      </c>
      <c r="AF1066" t="s">
        <v>343</v>
      </c>
    </row>
    <row r="1067" spans="1:32" x14ac:dyDescent="0.25">
      <c r="A1067" t="s">
        <v>1</v>
      </c>
      <c r="B1067" t="s">
        <v>2</v>
      </c>
      <c r="C1067" t="s">
        <v>1959</v>
      </c>
      <c r="D1067" t="s">
        <v>2016</v>
      </c>
      <c r="E1067" t="s">
        <v>60</v>
      </c>
      <c r="F1067" s="2">
        <v>45296</v>
      </c>
      <c r="G1067" t="s">
        <v>991</v>
      </c>
      <c r="H1067" t="s">
        <v>178</v>
      </c>
      <c r="I1067" t="s">
        <v>192</v>
      </c>
      <c r="J1067" s="5">
        <v>356458.5</v>
      </c>
      <c r="K1067" s="5">
        <v>356458.5</v>
      </c>
      <c r="L1067" s="5">
        <v>356458.5</v>
      </c>
      <c r="M1067" s="5"/>
      <c r="N1067"/>
      <c r="O1067" s="38"/>
      <c r="P1067" s="43"/>
      <c r="Q1067" s="64"/>
      <c r="R1067" s="8" t="str">
        <f t="shared" si="216"/>
        <v/>
      </c>
      <c r="S1067" s="7" t="str">
        <f t="shared" si="217"/>
        <v/>
      </c>
      <c r="T1067" s="9"/>
      <c r="U1067" s="3" t="str">
        <f t="shared" si="218"/>
        <v/>
      </c>
      <c r="V1067" s="3" t="str">
        <f t="shared" si="219"/>
        <v/>
      </c>
      <c r="W1067" s="3" t="str">
        <f t="shared" si="220"/>
        <v/>
      </c>
      <c r="X1067" s="83" t="str">
        <f t="shared" si="221"/>
        <v/>
      </c>
      <c r="Y1067" s="3" t="str">
        <f t="shared" si="222"/>
        <v/>
      </c>
      <c r="Z1067" s="3" t="str">
        <f t="shared" si="223"/>
        <v/>
      </c>
      <c r="AA1067" s="12" t="str">
        <f t="shared" si="224"/>
        <v/>
      </c>
      <c r="AB1067" s="12" t="str">
        <f t="shared" si="225"/>
        <v/>
      </c>
      <c r="AC1067" s="12" t="str">
        <f t="shared" si="226"/>
        <v/>
      </c>
      <c r="AD1067" t="str">
        <f t="shared" si="227"/>
        <v/>
      </c>
      <c r="AE1067" t="str">
        <f t="shared" si="228"/>
        <v/>
      </c>
      <c r="AF1067" t="s">
        <v>343</v>
      </c>
    </row>
    <row r="1068" spans="1:32" x14ac:dyDescent="0.25">
      <c r="A1068" t="s">
        <v>1</v>
      </c>
      <c r="B1068" t="s">
        <v>2</v>
      </c>
      <c r="C1068" t="s">
        <v>1959</v>
      </c>
      <c r="D1068" t="s">
        <v>2016</v>
      </c>
      <c r="E1068" t="s">
        <v>60</v>
      </c>
      <c r="F1068" s="2">
        <v>45296</v>
      </c>
      <c r="G1068" t="s">
        <v>992</v>
      </c>
      <c r="H1068" t="s">
        <v>178</v>
      </c>
      <c r="I1068" t="s">
        <v>192</v>
      </c>
      <c r="J1068" s="5">
        <v>143302.07999999999</v>
      </c>
      <c r="K1068" s="5">
        <v>143302.07999999999</v>
      </c>
      <c r="L1068" s="5">
        <v>143302.07999999999</v>
      </c>
      <c r="M1068" s="5"/>
      <c r="N1068"/>
      <c r="O1068" s="38"/>
      <c r="P1068" s="43"/>
      <c r="Q1068" s="64"/>
      <c r="R1068" s="8" t="str">
        <f t="shared" si="216"/>
        <v/>
      </c>
      <c r="S1068" s="7" t="str">
        <f t="shared" si="217"/>
        <v/>
      </c>
      <c r="T1068" s="9"/>
      <c r="U1068" s="3" t="str">
        <f t="shared" si="218"/>
        <v/>
      </c>
      <c r="V1068" s="3" t="str">
        <f t="shared" si="219"/>
        <v/>
      </c>
      <c r="W1068" s="3" t="str">
        <f t="shared" si="220"/>
        <v/>
      </c>
      <c r="X1068" s="83" t="str">
        <f t="shared" si="221"/>
        <v/>
      </c>
      <c r="Y1068" s="3" t="str">
        <f t="shared" si="222"/>
        <v/>
      </c>
      <c r="Z1068" s="3" t="str">
        <f t="shared" si="223"/>
        <v/>
      </c>
      <c r="AA1068" s="12" t="str">
        <f t="shared" si="224"/>
        <v/>
      </c>
      <c r="AB1068" s="12" t="str">
        <f t="shared" si="225"/>
        <v/>
      </c>
      <c r="AC1068" s="12" t="str">
        <f t="shared" si="226"/>
        <v/>
      </c>
      <c r="AD1068" t="str">
        <f t="shared" si="227"/>
        <v/>
      </c>
      <c r="AE1068" t="str">
        <f t="shared" si="228"/>
        <v/>
      </c>
      <c r="AF1068" t="s">
        <v>343</v>
      </c>
    </row>
    <row r="1069" spans="1:32" x14ac:dyDescent="0.25">
      <c r="A1069" t="s">
        <v>1</v>
      </c>
      <c r="B1069" t="s">
        <v>2</v>
      </c>
      <c r="C1069" t="s">
        <v>1959</v>
      </c>
      <c r="D1069" t="s">
        <v>2016</v>
      </c>
      <c r="E1069" t="s">
        <v>60</v>
      </c>
      <c r="F1069" s="2">
        <v>45296</v>
      </c>
      <c r="G1069" t="s">
        <v>993</v>
      </c>
      <c r="H1069" t="s">
        <v>178</v>
      </c>
      <c r="I1069" t="s">
        <v>192</v>
      </c>
      <c r="J1069" s="5">
        <v>43893.72</v>
      </c>
      <c r="K1069" s="5">
        <v>43893.72</v>
      </c>
      <c r="L1069" s="5">
        <v>43893.72</v>
      </c>
      <c r="M1069" s="5"/>
      <c r="N1069"/>
      <c r="O1069" s="38"/>
      <c r="P1069" s="43"/>
      <c r="Q1069" s="64"/>
      <c r="R1069" s="8" t="str">
        <f t="shared" si="216"/>
        <v/>
      </c>
      <c r="S1069" s="7" t="str">
        <f t="shared" si="217"/>
        <v/>
      </c>
      <c r="T1069" s="9"/>
      <c r="U1069" s="3" t="str">
        <f t="shared" si="218"/>
        <v/>
      </c>
      <c r="V1069" s="3" t="str">
        <f t="shared" si="219"/>
        <v/>
      </c>
      <c r="W1069" s="3" t="str">
        <f t="shared" si="220"/>
        <v/>
      </c>
      <c r="X1069" s="83" t="str">
        <f t="shared" si="221"/>
        <v/>
      </c>
      <c r="Y1069" s="3" t="str">
        <f t="shared" si="222"/>
        <v/>
      </c>
      <c r="Z1069" s="3" t="str">
        <f t="shared" si="223"/>
        <v/>
      </c>
      <c r="AA1069" s="12" t="str">
        <f t="shared" si="224"/>
        <v/>
      </c>
      <c r="AB1069" s="12" t="str">
        <f t="shared" si="225"/>
        <v/>
      </c>
      <c r="AC1069" s="12" t="str">
        <f t="shared" si="226"/>
        <v/>
      </c>
      <c r="AD1069" t="str">
        <f t="shared" si="227"/>
        <v/>
      </c>
      <c r="AE1069" t="str">
        <f t="shared" si="228"/>
        <v/>
      </c>
      <c r="AF1069" t="s">
        <v>343</v>
      </c>
    </row>
    <row r="1070" spans="1:32" x14ac:dyDescent="0.25">
      <c r="A1070" t="s">
        <v>1</v>
      </c>
      <c r="B1070" t="s">
        <v>2</v>
      </c>
      <c r="C1070" t="s">
        <v>1959</v>
      </c>
      <c r="D1070" t="s">
        <v>2016</v>
      </c>
      <c r="E1070" t="s">
        <v>60</v>
      </c>
      <c r="F1070" s="2">
        <v>45296</v>
      </c>
      <c r="G1070" t="s">
        <v>994</v>
      </c>
      <c r="H1070" t="s">
        <v>178</v>
      </c>
      <c r="I1070" t="s">
        <v>192</v>
      </c>
      <c r="J1070" s="5">
        <v>87407.76</v>
      </c>
      <c r="K1070" s="5">
        <v>87407.76</v>
      </c>
      <c r="L1070" s="5">
        <v>87407.76</v>
      </c>
      <c r="M1070" s="5"/>
      <c r="N1070"/>
      <c r="O1070" s="38"/>
      <c r="P1070" s="43"/>
      <c r="Q1070" s="64"/>
      <c r="R1070" s="8" t="str">
        <f t="shared" si="216"/>
        <v/>
      </c>
      <c r="S1070" s="7" t="str">
        <f t="shared" si="217"/>
        <v/>
      </c>
      <c r="T1070" s="9"/>
      <c r="U1070" s="3" t="str">
        <f t="shared" si="218"/>
        <v/>
      </c>
      <c r="V1070" s="3" t="str">
        <f t="shared" si="219"/>
        <v/>
      </c>
      <c r="W1070" s="3" t="str">
        <f t="shared" si="220"/>
        <v/>
      </c>
      <c r="X1070" s="83" t="str">
        <f t="shared" si="221"/>
        <v/>
      </c>
      <c r="Y1070" s="3" t="str">
        <f t="shared" si="222"/>
        <v/>
      </c>
      <c r="Z1070" s="3" t="str">
        <f t="shared" si="223"/>
        <v/>
      </c>
      <c r="AA1070" s="12" t="str">
        <f t="shared" si="224"/>
        <v/>
      </c>
      <c r="AB1070" s="12" t="str">
        <f t="shared" si="225"/>
        <v/>
      </c>
      <c r="AC1070" s="12" t="str">
        <f t="shared" si="226"/>
        <v/>
      </c>
      <c r="AD1070" t="str">
        <f t="shared" si="227"/>
        <v/>
      </c>
      <c r="AE1070" t="str">
        <f t="shared" si="228"/>
        <v/>
      </c>
      <c r="AF1070" t="s">
        <v>343</v>
      </c>
    </row>
    <row r="1071" spans="1:32" x14ac:dyDescent="0.25">
      <c r="A1071" t="s">
        <v>1</v>
      </c>
      <c r="B1071" t="s">
        <v>2</v>
      </c>
      <c r="C1071" t="s">
        <v>1959</v>
      </c>
      <c r="D1071" t="s">
        <v>2016</v>
      </c>
      <c r="E1071" t="s">
        <v>60</v>
      </c>
      <c r="F1071" s="2">
        <v>45297</v>
      </c>
      <c r="G1071" t="s">
        <v>995</v>
      </c>
      <c r="H1071" t="s">
        <v>178</v>
      </c>
      <c r="I1071" t="s">
        <v>192</v>
      </c>
      <c r="J1071" s="5">
        <v>119441</v>
      </c>
      <c r="K1071" s="5">
        <v>119441</v>
      </c>
      <c r="L1071" s="5">
        <v>119441</v>
      </c>
      <c r="M1071" s="5"/>
      <c r="N1071"/>
      <c r="O1071" s="38"/>
      <c r="P1071" s="43"/>
      <c r="Q1071" s="64"/>
      <c r="R1071" s="8" t="str">
        <f t="shared" si="216"/>
        <v/>
      </c>
      <c r="S1071" s="7" t="str">
        <f t="shared" si="217"/>
        <v/>
      </c>
      <c r="T1071" s="9"/>
      <c r="U1071" s="3" t="str">
        <f t="shared" si="218"/>
        <v/>
      </c>
      <c r="V1071" s="3" t="str">
        <f t="shared" si="219"/>
        <v/>
      </c>
      <c r="W1071" s="3" t="str">
        <f t="shared" si="220"/>
        <v/>
      </c>
      <c r="X1071" s="83" t="str">
        <f t="shared" si="221"/>
        <v/>
      </c>
      <c r="Y1071" s="3" t="str">
        <f t="shared" si="222"/>
        <v/>
      </c>
      <c r="Z1071" s="3" t="str">
        <f t="shared" si="223"/>
        <v/>
      </c>
      <c r="AA1071" s="12" t="str">
        <f t="shared" si="224"/>
        <v/>
      </c>
      <c r="AB1071" s="12" t="str">
        <f t="shared" si="225"/>
        <v/>
      </c>
      <c r="AC1071" s="12" t="str">
        <f t="shared" si="226"/>
        <v/>
      </c>
      <c r="AD1071" t="str">
        <f t="shared" si="227"/>
        <v/>
      </c>
      <c r="AE1071" t="str">
        <f t="shared" si="228"/>
        <v/>
      </c>
      <c r="AF1071" t="s">
        <v>343</v>
      </c>
    </row>
    <row r="1072" spans="1:32" x14ac:dyDescent="0.25">
      <c r="A1072" t="s">
        <v>1</v>
      </c>
      <c r="B1072" t="s">
        <v>2</v>
      </c>
      <c r="C1072" t="s">
        <v>1959</v>
      </c>
      <c r="D1072" t="s">
        <v>2016</v>
      </c>
      <c r="E1072" t="s">
        <v>60</v>
      </c>
      <c r="F1072" s="2">
        <v>45299</v>
      </c>
      <c r="G1072" t="s">
        <v>996</v>
      </c>
      <c r="H1072" t="s">
        <v>178</v>
      </c>
      <c r="I1072" t="s">
        <v>192</v>
      </c>
      <c r="J1072" s="5">
        <v>60500.2</v>
      </c>
      <c r="K1072" s="5">
        <v>60500.2</v>
      </c>
      <c r="L1072" s="5">
        <v>60500.2</v>
      </c>
      <c r="M1072" s="5"/>
      <c r="N1072"/>
      <c r="O1072" s="38"/>
      <c r="P1072" s="43"/>
      <c r="Q1072" s="64"/>
      <c r="R1072" s="8" t="str">
        <f t="shared" si="216"/>
        <v/>
      </c>
      <c r="S1072" s="7" t="str">
        <f t="shared" si="217"/>
        <v/>
      </c>
      <c r="T1072" s="9"/>
      <c r="U1072" s="3" t="str">
        <f t="shared" si="218"/>
        <v/>
      </c>
      <c r="V1072" s="3" t="str">
        <f t="shared" si="219"/>
        <v/>
      </c>
      <c r="W1072" s="3" t="str">
        <f t="shared" si="220"/>
        <v/>
      </c>
      <c r="X1072" s="83" t="str">
        <f t="shared" si="221"/>
        <v/>
      </c>
      <c r="Y1072" s="3" t="str">
        <f t="shared" si="222"/>
        <v/>
      </c>
      <c r="Z1072" s="3" t="str">
        <f t="shared" si="223"/>
        <v/>
      </c>
      <c r="AA1072" s="12" t="str">
        <f t="shared" si="224"/>
        <v/>
      </c>
      <c r="AB1072" s="12" t="str">
        <f t="shared" si="225"/>
        <v/>
      </c>
      <c r="AC1072" s="12" t="str">
        <f t="shared" si="226"/>
        <v/>
      </c>
      <c r="AD1072" t="str">
        <f t="shared" si="227"/>
        <v/>
      </c>
      <c r="AE1072" t="str">
        <f t="shared" si="228"/>
        <v/>
      </c>
      <c r="AF1072" t="s">
        <v>343</v>
      </c>
    </row>
    <row r="1073" spans="1:32" x14ac:dyDescent="0.25">
      <c r="A1073" t="s">
        <v>1</v>
      </c>
      <c r="B1073" t="s">
        <v>2</v>
      </c>
      <c r="C1073" t="s">
        <v>1959</v>
      </c>
      <c r="D1073" t="s">
        <v>2016</v>
      </c>
      <c r="E1073" t="s">
        <v>60</v>
      </c>
      <c r="F1073" s="2">
        <v>45299</v>
      </c>
      <c r="G1073" t="s">
        <v>997</v>
      </c>
      <c r="H1073" t="s">
        <v>178</v>
      </c>
      <c r="I1073" t="s">
        <v>192</v>
      </c>
      <c r="J1073" s="5">
        <v>169415.25</v>
      </c>
      <c r="K1073" s="5">
        <v>169415.25</v>
      </c>
      <c r="L1073" s="5">
        <v>169415.25</v>
      </c>
      <c r="M1073" s="5"/>
      <c r="N1073"/>
      <c r="O1073" s="38"/>
      <c r="P1073" s="43"/>
      <c r="Q1073" s="64"/>
      <c r="R1073" s="8" t="str">
        <f t="shared" si="216"/>
        <v/>
      </c>
      <c r="S1073" s="7" t="str">
        <f t="shared" si="217"/>
        <v/>
      </c>
      <c r="T1073" s="9"/>
      <c r="U1073" s="3" t="str">
        <f t="shared" si="218"/>
        <v/>
      </c>
      <c r="V1073" s="3" t="str">
        <f t="shared" si="219"/>
        <v/>
      </c>
      <c r="W1073" s="3" t="str">
        <f t="shared" si="220"/>
        <v/>
      </c>
      <c r="X1073" s="83" t="str">
        <f t="shared" si="221"/>
        <v/>
      </c>
      <c r="Y1073" s="3" t="str">
        <f t="shared" si="222"/>
        <v/>
      </c>
      <c r="Z1073" s="3" t="str">
        <f t="shared" si="223"/>
        <v/>
      </c>
      <c r="AA1073" s="12" t="str">
        <f t="shared" si="224"/>
        <v/>
      </c>
      <c r="AB1073" s="12" t="str">
        <f t="shared" si="225"/>
        <v/>
      </c>
      <c r="AC1073" s="12" t="str">
        <f t="shared" si="226"/>
        <v/>
      </c>
      <c r="AD1073" t="str">
        <f t="shared" si="227"/>
        <v/>
      </c>
      <c r="AE1073" t="str">
        <f t="shared" si="228"/>
        <v/>
      </c>
      <c r="AF1073" t="s">
        <v>343</v>
      </c>
    </row>
    <row r="1074" spans="1:32" x14ac:dyDescent="0.25">
      <c r="A1074" t="s">
        <v>1</v>
      </c>
      <c r="B1074" t="s">
        <v>2</v>
      </c>
      <c r="C1074" t="s">
        <v>1959</v>
      </c>
      <c r="D1074" t="s">
        <v>2016</v>
      </c>
      <c r="E1074" t="s">
        <v>60</v>
      </c>
      <c r="F1074" s="2">
        <v>45299</v>
      </c>
      <c r="G1074" t="s">
        <v>998</v>
      </c>
      <c r="H1074" t="s">
        <v>178</v>
      </c>
      <c r="I1074" t="s">
        <v>192</v>
      </c>
      <c r="J1074" s="5">
        <v>367561.88</v>
      </c>
      <c r="K1074" s="5">
        <v>367561.88</v>
      </c>
      <c r="L1074" s="5">
        <v>367561.88</v>
      </c>
      <c r="M1074" s="5"/>
      <c r="N1074"/>
      <c r="O1074" s="38"/>
      <c r="P1074" s="43"/>
      <c r="Q1074" s="64"/>
      <c r="R1074" s="8" t="str">
        <f t="shared" si="216"/>
        <v/>
      </c>
      <c r="S1074" s="7" t="str">
        <f t="shared" si="217"/>
        <v/>
      </c>
      <c r="T1074" s="9"/>
      <c r="U1074" s="3" t="str">
        <f t="shared" si="218"/>
        <v/>
      </c>
      <c r="V1074" s="3" t="str">
        <f t="shared" si="219"/>
        <v/>
      </c>
      <c r="W1074" s="3" t="str">
        <f t="shared" si="220"/>
        <v/>
      </c>
      <c r="X1074" s="83" t="str">
        <f t="shared" si="221"/>
        <v/>
      </c>
      <c r="Y1074" s="3" t="str">
        <f t="shared" si="222"/>
        <v/>
      </c>
      <c r="Z1074" s="3" t="str">
        <f t="shared" si="223"/>
        <v/>
      </c>
      <c r="AA1074" s="12" t="str">
        <f t="shared" si="224"/>
        <v/>
      </c>
      <c r="AB1074" s="12" t="str">
        <f t="shared" si="225"/>
        <v/>
      </c>
      <c r="AC1074" s="12" t="str">
        <f t="shared" si="226"/>
        <v/>
      </c>
      <c r="AD1074" t="str">
        <f t="shared" si="227"/>
        <v/>
      </c>
      <c r="AE1074" t="str">
        <f t="shared" si="228"/>
        <v/>
      </c>
      <c r="AF1074" t="s">
        <v>343</v>
      </c>
    </row>
    <row r="1075" spans="1:32" x14ac:dyDescent="0.25">
      <c r="A1075" t="s">
        <v>1</v>
      </c>
      <c r="B1075" t="s">
        <v>2</v>
      </c>
      <c r="C1075" t="s">
        <v>1959</v>
      </c>
      <c r="D1075" t="s">
        <v>2016</v>
      </c>
      <c r="E1075" t="s">
        <v>60</v>
      </c>
      <c r="F1075" s="2">
        <v>45300</v>
      </c>
      <c r="G1075" t="s">
        <v>999</v>
      </c>
      <c r="H1075" t="s">
        <v>178</v>
      </c>
      <c r="I1075" t="s">
        <v>192</v>
      </c>
      <c r="J1075" s="5">
        <v>52533.7</v>
      </c>
      <c r="K1075" s="5">
        <v>52533.7</v>
      </c>
      <c r="L1075" s="5">
        <v>52533.7</v>
      </c>
      <c r="M1075" s="5"/>
      <c r="N1075"/>
      <c r="O1075" s="38"/>
      <c r="P1075" s="43"/>
      <c r="Q1075" s="64"/>
      <c r="R1075" s="8" t="str">
        <f t="shared" si="216"/>
        <v/>
      </c>
      <c r="S1075" s="7" t="str">
        <f t="shared" si="217"/>
        <v/>
      </c>
      <c r="T1075" s="9"/>
      <c r="U1075" s="3" t="str">
        <f t="shared" si="218"/>
        <v/>
      </c>
      <c r="V1075" s="3" t="str">
        <f t="shared" si="219"/>
        <v/>
      </c>
      <c r="W1075" s="3" t="str">
        <f t="shared" si="220"/>
        <v/>
      </c>
      <c r="X1075" s="83" t="str">
        <f t="shared" si="221"/>
        <v/>
      </c>
      <c r="Y1075" s="3" t="str">
        <f t="shared" si="222"/>
        <v/>
      </c>
      <c r="Z1075" s="3" t="str">
        <f t="shared" si="223"/>
        <v/>
      </c>
      <c r="AA1075" s="12" t="str">
        <f t="shared" si="224"/>
        <v/>
      </c>
      <c r="AB1075" s="12" t="str">
        <f t="shared" si="225"/>
        <v/>
      </c>
      <c r="AC1075" s="12" t="str">
        <f t="shared" si="226"/>
        <v/>
      </c>
      <c r="AD1075" t="str">
        <f t="shared" si="227"/>
        <v/>
      </c>
      <c r="AE1075" t="str">
        <f t="shared" si="228"/>
        <v/>
      </c>
      <c r="AF1075" t="s">
        <v>343</v>
      </c>
    </row>
    <row r="1076" spans="1:32" x14ac:dyDescent="0.25">
      <c r="A1076" t="s">
        <v>1</v>
      </c>
      <c r="B1076" t="s">
        <v>2</v>
      </c>
      <c r="C1076" t="s">
        <v>1959</v>
      </c>
      <c r="D1076" t="s">
        <v>2016</v>
      </c>
      <c r="E1076" t="s">
        <v>60</v>
      </c>
      <c r="F1076" s="2">
        <v>45300</v>
      </c>
      <c r="G1076" t="s">
        <v>1000</v>
      </c>
      <c r="H1076" t="s">
        <v>178</v>
      </c>
      <c r="I1076" t="s">
        <v>192</v>
      </c>
      <c r="J1076" s="5">
        <v>166399.28</v>
      </c>
      <c r="K1076" s="5">
        <v>166399.28</v>
      </c>
      <c r="L1076" s="5">
        <v>166399.28</v>
      </c>
      <c r="M1076" s="5"/>
      <c r="N1076"/>
      <c r="O1076" s="38"/>
      <c r="P1076" s="43"/>
      <c r="Q1076" s="64"/>
      <c r="R1076" s="8" t="str">
        <f t="shared" si="216"/>
        <v/>
      </c>
      <c r="S1076" s="7" t="str">
        <f t="shared" si="217"/>
        <v/>
      </c>
      <c r="T1076" s="9"/>
      <c r="U1076" s="3" t="str">
        <f t="shared" si="218"/>
        <v/>
      </c>
      <c r="V1076" s="3" t="str">
        <f t="shared" si="219"/>
        <v/>
      </c>
      <c r="W1076" s="3" t="str">
        <f t="shared" si="220"/>
        <v/>
      </c>
      <c r="X1076" s="83" t="str">
        <f t="shared" si="221"/>
        <v/>
      </c>
      <c r="Y1076" s="3" t="str">
        <f t="shared" si="222"/>
        <v/>
      </c>
      <c r="Z1076" s="3" t="str">
        <f t="shared" si="223"/>
        <v/>
      </c>
      <c r="AA1076" s="12" t="str">
        <f t="shared" si="224"/>
        <v/>
      </c>
      <c r="AB1076" s="12" t="str">
        <f t="shared" si="225"/>
        <v/>
      </c>
      <c r="AC1076" s="12" t="str">
        <f t="shared" si="226"/>
        <v/>
      </c>
      <c r="AD1076" t="str">
        <f t="shared" si="227"/>
        <v/>
      </c>
      <c r="AE1076" t="str">
        <f t="shared" si="228"/>
        <v/>
      </c>
      <c r="AF1076" t="s">
        <v>343</v>
      </c>
    </row>
    <row r="1077" spans="1:32" x14ac:dyDescent="0.25">
      <c r="A1077" t="s">
        <v>1</v>
      </c>
      <c r="B1077" t="s">
        <v>2</v>
      </c>
      <c r="C1077" t="s">
        <v>1959</v>
      </c>
      <c r="D1077" t="s">
        <v>2016</v>
      </c>
      <c r="E1077" t="s">
        <v>60</v>
      </c>
      <c r="F1077" s="2">
        <v>45300</v>
      </c>
      <c r="G1077" t="s">
        <v>1001</v>
      </c>
      <c r="H1077" t="s">
        <v>178</v>
      </c>
      <c r="I1077" t="s">
        <v>192</v>
      </c>
      <c r="J1077" s="5">
        <v>74616.160000000003</v>
      </c>
      <c r="K1077" s="5">
        <v>74616.160000000003</v>
      </c>
      <c r="L1077" s="5">
        <v>74616.160000000003</v>
      </c>
      <c r="M1077" s="5"/>
      <c r="N1077"/>
      <c r="O1077" s="38"/>
      <c r="P1077" s="43"/>
      <c r="Q1077" s="64"/>
      <c r="R1077" s="8" t="str">
        <f t="shared" si="216"/>
        <v/>
      </c>
      <c r="S1077" s="7" t="str">
        <f t="shared" si="217"/>
        <v/>
      </c>
      <c r="T1077" s="9"/>
      <c r="U1077" s="3" t="str">
        <f t="shared" si="218"/>
        <v/>
      </c>
      <c r="V1077" s="3" t="str">
        <f t="shared" si="219"/>
        <v/>
      </c>
      <c r="W1077" s="3" t="str">
        <f t="shared" si="220"/>
        <v/>
      </c>
      <c r="X1077" s="83" t="str">
        <f t="shared" si="221"/>
        <v/>
      </c>
      <c r="Y1077" s="3" t="str">
        <f t="shared" si="222"/>
        <v/>
      </c>
      <c r="Z1077" s="3" t="str">
        <f t="shared" si="223"/>
        <v/>
      </c>
      <c r="AA1077" s="12" t="str">
        <f t="shared" si="224"/>
        <v/>
      </c>
      <c r="AB1077" s="12" t="str">
        <f t="shared" si="225"/>
        <v/>
      </c>
      <c r="AC1077" s="12" t="str">
        <f t="shared" si="226"/>
        <v/>
      </c>
      <c r="AD1077" t="str">
        <f t="shared" si="227"/>
        <v/>
      </c>
      <c r="AE1077" t="str">
        <f t="shared" si="228"/>
        <v/>
      </c>
      <c r="AF1077" t="s">
        <v>343</v>
      </c>
    </row>
    <row r="1078" spans="1:32" x14ac:dyDescent="0.25">
      <c r="A1078" t="s">
        <v>1</v>
      </c>
      <c r="B1078" t="s">
        <v>2</v>
      </c>
      <c r="C1078" t="s">
        <v>1959</v>
      </c>
      <c r="D1078" t="s">
        <v>2016</v>
      </c>
      <c r="E1078" t="s">
        <v>60</v>
      </c>
      <c r="F1078" s="2">
        <v>45300</v>
      </c>
      <c r="G1078" t="s">
        <v>1002</v>
      </c>
      <c r="H1078" t="s">
        <v>178</v>
      </c>
      <c r="I1078" t="s">
        <v>192</v>
      </c>
      <c r="J1078" s="5">
        <v>42641.68</v>
      </c>
      <c r="K1078" s="5">
        <v>42641.68</v>
      </c>
      <c r="L1078" s="5">
        <v>42641.68</v>
      </c>
      <c r="M1078" s="5"/>
      <c r="N1078"/>
      <c r="O1078" s="38"/>
      <c r="P1078" s="43"/>
      <c r="Q1078" s="64"/>
      <c r="R1078" s="8" t="str">
        <f t="shared" si="216"/>
        <v/>
      </c>
      <c r="S1078" s="7" t="str">
        <f t="shared" si="217"/>
        <v/>
      </c>
      <c r="T1078" s="9"/>
      <c r="U1078" s="3" t="str">
        <f t="shared" si="218"/>
        <v/>
      </c>
      <c r="V1078" s="3" t="str">
        <f t="shared" si="219"/>
        <v/>
      </c>
      <c r="W1078" s="3" t="str">
        <f t="shared" si="220"/>
        <v/>
      </c>
      <c r="X1078" s="83" t="str">
        <f t="shared" si="221"/>
        <v/>
      </c>
      <c r="Y1078" s="3" t="str">
        <f t="shared" si="222"/>
        <v/>
      </c>
      <c r="Z1078" s="3" t="str">
        <f t="shared" si="223"/>
        <v/>
      </c>
      <c r="AA1078" s="12" t="str">
        <f t="shared" si="224"/>
        <v/>
      </c>
      <c r="AB1078" s="12" t="str">
        <f t="shared" si="225"/>
        <v/>
      </c>
      <c r="AC1078" s="12" t="str">
        <f t="shared" si="226"/>
        <v/>
      </c>
      <c r="AD1078" t="str">
        <f t="shared" si="227"/>
        <v/>
      </c>
      <c r="AE1078" t="str">
        <f t="shared" si="228"/>
        <v/>
      </c>
      <c r="AF1078" t="s">
        <v>343</v>
      </c>
    </row>
    <row r="1079" spans="1:32" x14ac:dyDescent="0.25">
      <c r="A1079" t="s">
        <v>1</v>
      </c>
      <c r="B1079" t="s">
        <v>2</v>
      </c>
      <c r="C1079" t="s">
        <v>1959</v>
      </c>
      <c r="D1079" t="s">
        <v>2016</v>
      </c>
      <c r="E1079" t="s">
        <v>60</v>
      </c>
      <c r="F1079" s="2">
        <v>45300</v>
      </c>
      <c r="G1079" t="s">
        <v>1003</v>
      </c>
      <c r="H1079" t="s">
        <v>178</v>
      </c>
      <c r="I1079" t="s">
        <v>192</v>
      </c>
      <c r="J1079" s="5">
        <v>84190.65</v>
      </c>
      <c r="K1079" s="5">
        <v>84190.65</v>
      </c>
      <c r="L1079" s="5">
        <v>84190.65</v>
      </c>
      <c r="M1079" s="5"/>
      <c r="N1079"/>
      <c r="O1079" s="38"/>
      <c r="P1079" s="43"/>
      <c r="Q1079" s="64"/>
      <c r="R1079" s="8" t="str">
        <f t="shared" si="216"/>
        <v/>
      </c>
      <c r="S1079" s="7" t="str">
        <f t="shared" si="217"/>
        <v/>
      </c>
      <c r="T1079" s="9"/>
      <c r="U1079" s="3" t="str">
        <f t="shared" si="218"/>
        <v/>
      </c>
      <c r="V1079" s="3" t="str">
        <f t="shared" si="219"/>
        <v/>
      </c>
      <c r="W1079" s="3" t="str">
        <f t="shared" si="220"/>
        <v/>
      </c>
      <c r="X1079" s="83" t="str">
        <f t="shared" si="221"/>
        <v/>
      </c>
      <c r="Y1079" s="3" t="str">
        <f t="shared" si="222"/>
        <v/>
      </c>
      <c r="Z1079" s="3" t="str">
        <f t="shared" si="223"/>
        <v/>
      </c>
      <c r="AA1079" s="12" t="str">
        <f t="shared" si="224"/>
        <v/>
      </c>
      <c r="AB1079" s="12" t="str">
        <f t="shared" si="225"/>
        <v/>
      </c>
      <c r="AC1079" s="12" t="str">
        <f t="shared" si="226"/>
        <v/>
      </c>
      <c r="AD1079" t="str">
        <f t="shared" si="227"/>
        <v/>
      </c>
      <c r="AE1079" t="str">
        <f t="shared" si="228"/>
        <v/>
      </c>
      <c r="AF1079" t="s">
        <v>343</v>
      </c>
    </row>
    <row r="1080" spans="1:32" x14ac:dyDescent="0.25">
      <c r="A1080" t="s">
        <v>1</v>
      </c>
      <c r="B1080" t="s">
        <v>2</v>
      </c>
      <c r="C1080" t="s">
        <v>1959</v>
      </c>
      <c r="D1080" t="s">
        <v>2016</v>
      </c>
      <c r="E1080" t="s">
        <v>60</v>
      </c>
      <c r="F1080" s="2">
        <v>45301</v>
      </c>
      <c r="G1080" t="s">
        <v>1004</v>
      </c>
      <c r="H1080" t="s">
        <v>178</v>
      </c>
      <c r="I1080" t="s">
        <v>192</v>
      </c>
      <c r="J1080" s="5">
        <v>22667.8</v>
      </c>
      <c r="K1080" s="5">
        <v>22667.8</v>
      </c>
      <c r="L1080" s="5">
        <v>22667.8</v>
      </c>
      <c r="M1080" s="5"/>
      <c r="N1080"/>
      <c r="O1080" s="38"/>
      <c r="P1080" s="43"/>
      <c r="Q1080" s="64"/>
      <c r="R1080" s="8" t="str">
        <f t="shared" si="216"/>
        <v/>
      </c>
      <c r="S1080" s="7" t="str">
        <f t="shared" si="217"/>
        <v/>
      </c>
      <c r="T1080" s="9"/>
      <c r="U1080" s="3" t="str">
        <f t="shared" si="218"/>
        <v/>
      </c>
      <c r="V1080" s="3" t="str">
        <f t="shared" si="219"/>
        <v/>
      </c>
      <c r="W1080" s="3" t="str">
        <f t="shared" si="220"/>
        <v/>
      </c>
      <c r="X1080" s="83" t="str">
        <f t="shared" si="221"/>
        <v/>
      </c>
      <c r="Y1080" s="3" t="str">
        <f t="shared" si="222"/>
        <v/>
      </c>
      <c r="Z1080" s="3" t="str">
        <f t="shared" si="223"/>
        <v/>
      </c>
      <c r="AA1080" s="12" t="str">
        <f t="shared" si="224"/>
        <v/>
      </c>
      <c r="AB1080" s="12" t="str">
        <f t="shared" si="225"/>
        <v/>
      </c>
      <c r="AC1080" s="12" t="str">
        <f t="shared" si="226"/>
        <v/>
      </c>
      <c r="AD1080" t="str">
        <f t="shared" si="227"/>
        <v/>
      </c>
      <c r="AE1080" t="str">
        <f t="shared" si="228"/>
        <v/>
      </c>
      <c r="AF1080" t="s">
        <v>343</v>
      </c>
    </row>
    <row r="1081" spans="1:32" x14ac:dyDescent="0.25">
      <c r="A1081" t="s">
        <v>1</v>
      </c>
      <c r="B1081" t="s">
        <v>2</v>
      </c>
      <c r="C1081" t="s">
        <v>1959</v>
      </c>
      <c r="D1081" t="s">
        <v>2016</v>
      </c>
      <c r="E1081" t="s">
        <v>60</v>
      </c>
      <c r="F1081" s="2">
        <v>45302</v>
      </c>
      <c r="G1081" t="s">
        <v>1005</v>
      </c>
      <c r="H1081" t="s">
        <v>178</v>
      </c>
      <c r="I1081" t="s">
        <v>192</v>
      </c>
      <c r="J1081" s="5">
        <v>75777.8</v>
      </c>
      <c r="K1081" s="5">
        <v>75777.8</v>
      </c>
      <c r="L1081" s="5">
        <v>75777.8</v>
      </c>
      <c r="M1081" s="5"/>
      <c r="N1081"/>
      <c r="O1081" s="38"/>
      <c r="P1081" s="43"/>
      <c r="Q1081" s="64"/>
      <c r="R1081" s="8" t="str">
        <f t="shared" ref="R1081:R1144" si="229">IFERROR(VLOOKUP(Q1081,CTASPresup,2,0),"")</f>
        <v/>
      </c>
      <c r="S1081" s="7" t="str">
        <f t="shared" ref="S1081:S1144" si="230">IF(AND(O1084&lt;&gt;"",P1084&lt;&gt;""),1,"")</f>
        <v/>
      </c>
      <c r="T1081" s="9"/>
      <c r="U1081" s="3" t="str">
        <f t="shared" si="218"/>
        <v/>
      </c>
      <c r="V1081" s="3" t="str">
        <f t="shared" si="219"/>
        <v/>
      </c>
      <c r="W1081" s="3" t="str">
        <f t="shared" si="220"/>
        <v/>
      </c>
      <c r="X1081" s="83" t="str">
        <f t="shared" si="221"/>
        <v/>
      </c>
      <c r="Y1081" s="3" t="str">
        <f t="shared" si="222"/>
        <v/>
      </c>
      <c r="Z1081" s="3" t="str">
        <f t="shared" si="223"/>
        <v/>
      </c>
      <c r="AA1081" s="12" t="str">
        <f t="shared" si="224"/>
        <v/>
      </c>
      <c r="AB1081" s="12" t="str">
        <f t="shared" si="225"/>
        <v/>
      </c>
      <c r="AC1081" s="12" t="str">
        <f t="shared" si="226"/>
        <v/>
      </c>
      <c r="AD1081" t="str">
        <f t="shared" si="227"/>
        <v/>
      </c>
      <c r="AE1081" t="str">
        <f t="shared" si="228"/>
        <v/>
      </c>
      <c r="AF1081" t="s">
        <v>343</v>
      </c>
    </row>
    <row r="1082" spans="1:32" x14ac:dyDescent="0.25">
      <c r="A1082" t="s">
        <v>1</v>
      </c>
      <c r="B1082" t="s">
        <v>2</v>
      </c>
      <c r="C1082" t="s">
        <v>1959</v>
      </c>
      <c r="D1082" t="s">
        <v>2016</v>
      </c>
      <c r="E1082" t="s">
        <v>60</v>
      </c>
      <c r="F1082" s="2">
        <v>45306</v>
      </c>
      <c r="G1082" t="s">
        <v>1006</v>
      </c>
      <c r="H1082" t="s">
        <v>178</v>
      </c>
      <c r="I1082" t="s">
        <v>192</v>
      </c>
      <c r="J1082" s="5">
        <v>163838.70000000001</v>
      </c>
      <c r="K1082" s="5">
        <v>163838.70000000001</v>
      </c>
      <c r="L1082" s="5">
        <v>163838.70000000001</v>
      </c>
      <c r="M1082" s="5"/>
      <c r="N1082"/>
      <c r="O1082" s="38"/>
      <c r="P1082" s="43"/>
      <c r="Q1082" s="64"/>
      <c r="R1082" s="8" t="str">
        <f t="shared" si="229"/>
        <v/>
      </c>
      <c r="S1082" s="7" t="str">
        <f t="shared" si="230"/>
        <v/>
      </c>
      <c r="T1082" s="9"/>
      <c r="U1082" s="3" t="str">
        <f t="shared" si="218"/>
        <v/>
      </c>
      <c r="V1082" s="3" t="str">
        <f t="shared" si="219"/>
        <v/>
      </c>
      <c r="W1082" s="3" t="str">
        <f t="shared" si="220"/>
        <v/>
      </c>
      <c r="X1082" s="83" t="str">
        <f t="shared" si="221"/>
        <v/>
      </c>
      <c r="Y1082" s="3" t="str">
        <f t="shared" si="222"/>
        <v/>
      </c>
      <c r="Z1082" s="3" t="str">
        <f t="shared" si="223"/>
        <v/>
      </c>
      <c r="AA1082" s="12" t="str">
        <f t="shared" si="224"/>
        <v/>
      </c>
      <c r="AB1082" s="12" t="str">
        <f t="shared" si="225"/>
        <v/>
      </c>
      <c r="AC1082" s="12" t="str">
        <f t="shared" si="226"/>
        <v/>
      </c>
      <c r="AD1082" t="str">
        <f t="shared" si="227"/>
        <v/>
      </c>
      <c r="AE1082" t="str">
        <f t="shared" si="228"/>
        <v/>
      </c>
      <c r="AF1082" t="s">
        <v>343</v>
      </c>
    </row>
    <row r="1083" spans="1:32" x14ac:dyDescent="0.25">
      <c r="A1083" t="s">
        <v>1</v>
      </c>
      <c r="B1083" t="s">
        <v>2</v>
      </c>
      <c r="C1083" t="s">
        <v>1959</v>
      </c>
      <c r="D1083" t="s">
        <v>2016</v>
      </c>
      <c r="E1083" t="s">
        <v>60</v>
      </c>
      <c r="F1083" s="2">
        <v>45306</v>
      </c>
      <c r="G1083" t="s">
        <v>1007</v>
      </c>
      <c r="H1083" t="s">
        <v>178</v>
      </c>
      <c r="I1083" t="s">
        <v>192</v>
      </c>
      <c r="J1083" s="5">
        <v>423750</v>
      </c>
      <c r="K1083" s="5">
        <v>423750</v>
      </c>
      <c r="L1083" s="5">
        <v>423750</v>
      </c>
      <c r="M1083" s="5"/>
      <c r="N1083"/>
      <c r="O1083" s="38"/>
      <c r="P1083" s="43"/>
      <c r="Q1083" s="64"/>
      <c r="R1083" s="8" t="str">
        <f t="shared" si="229"/>
        <v/>
      </c>
      <c r="S1083" s="7" t="str">
        <f t="shared" si="230"/>
        <v/>
      </c>
      <c r="T1083" s="9"/>
      <c r="U1083" s="3" t="str">
        <f t="shared" si="218"/>
        <v/>
      </c>
      <c r="V1083" s="3" t="str">
        <f t="shared" si="219"/>
        <v/>
      </c>
      <c r="W1083" s="3" t="str">
        <f t="shared" si="220"/>
        <v/>
      </c>
      <c r="X1083" s="83" t="str">
        <f t="shared" si="221"/>
        <v/>
      </c>
      <c r="Y1083" s="3" t="str">
        <f t="shared" si="222"/>
        <v/>
      </c>
      <c r="Z1083" s="3" t="str">
        <f t="shared" si="223"/>
        <v/>
      </c>
      <c r="AA1083" s="12" t="str">
        <f t="shared" si="224"/>
        <v/>
      </c>
      <c r="AB1083" s="12" t="str">
        <f t="shared" si="225"/>
        <v/>
      </c>
      <c r="AC1083" s="12" t="str">
        <f t="shared" si="226"/>
        <v/>
      </c>
      <c r="AD1083" t="str">
        <f t="shared" si="227"/>
        <v/>
      </c>
      <c r="AE1083" t="str">
        <f t="shared" si="228"/>
        <v/>
      </c>
      <c r="AF1083" t="s">
        <v>343</v>
      </c>
    </row>
    <row r="1084" spans="1:32" x14ac:dyDescent="0.25">
      <c r="A1084" t="s">
        <v>1</v>
      </c>
      <c r="B1084" t="s">
        <v>2</v>
      </c>
      <c r="C1084" t="s">
        <v>1959</v>
      </c>
      <c r="D1084" t="s">
        <v>2016</v>
      </c>
      <c r="E1084" t="s">
        <v>60</v>
      </c>
      <c r="F1084" s="2">
        <v>45306</v>
      </c>
      <c r="G1084" t="s">
        <v>1008</v>
      </c>
      <c r="H1084" t="s">
        <v>178</v>
      </c>
      <c r="I1084" t="s">
        <v>192</v>
      </c>
      <c r="J1084" s="5">
        <v>228214.8</v>
      </c>
      <c r="K1084" s="5">
        <v>228214.8</v>
      </c>
      <c r="L1084" s="5">
        <v>228214.8</v>
      </c>
      <c r="M1084" s="5"/>
      <c r="N1084"/>
      <c r="O1084" s="38"/>
      <c r="P1084" s="43"/>
      <c r="Q1084" s="64"/>
      <c r="R1084" s="8" t="str">
        <f t="shared" si="229"/>
        <v/>
      </c>
      <c r="S1084" s="7" t="str">
        <f t="shared" si="230"/>
        <v/>
      </c>
      <c r="T1084" s="9"/>
      <c r="U1084" s="3" t="str">
        <f t="shared" si="218"/>
        <v/>
      </c>
      <c r="V1084" s="3" t="str">
        <f t="shared" si="219"/>
        <v/>
      </c>
      <c r="W1084" s="3" t="str">
        <f t="shared" si="220"/>
        <v/>
      </c>
      <c r="X1084" s="83" t="str">
        <f t="shared" si="221"/>
        <v/>
      </c>
      <c r="Y1084" s="3" t="str">
        <f t="shared" si="222"/>
        <v/>
      </c>
      <c r="Z1084" s="3" t="str">
        <f t="shared" si="223"/>
        <v/>
      </c>
      <c r="AA1084" s="12" t="str">
        <f t="shared" si="224"/>
        <v/>
      </c>
      <c r="AB1084" s="12" t="str">
        <f t="shared" si="225"/>
        <v/>
      </c>
      <c r="AC1084" s="12" t="str">
        <f t="shared" si="226"/>
        <v/>
      </c>
      <c r="AD1084" t="str">
        <f t="shared" si="227"/>
        <v/>
      </c>
      <c r="AE1084" t="str">
        <f t="shared" si="228"/>
        <v/>
      </c>
      <c r="AF1084" t="s">
        <v>343</v>
      </c>
    </row>
    <row r="1085" spans="1:32" x14ac:dyDescent="0.25">
      <c r="A1085" t="s">
        <v>1</v>
      </c>
      <c r="B1085" t="s">
        <v>2</v>
      </c>
      <c r="C1085" t="s">
        <v>1959</v>
      </c>
      <c r="D1085" t="s">
        <v>2016</v>
      </c>
      <c r="E1085" t="s">
        <v>60</v>
      </c>
      <c r="F1085" s="2">
        <v>45308</v>
      </c>
      <c r="G1085" t="s">
        <v>1009</v>
      </c>
      <c r="H1085" t="s">
        <v>178</v>
      </c>
      <c r="I1085" t="s">
        <v>192</v>
      </c>
      <c r="J1085" s="5">
        <v>20356.95</v>
      </c>
      <c r="K1085" s="5">
        <v>20356.95</v>
      </c>
      <c r="L1085" s="5">
        <v>20356.95</v>
      </c>
      <c r="M1085" s="5"/>
      <c r="N1085"/>
      <c r="O1085" s="38"/>
      <c r="P1085" s="43"/>
      <c r="Q1085" s="64"/>
      <c r="R1085" s="8" t="str">
        <f t="shared" si="229"/>
        <v/>
      </c>
      <c r="S1085" s="7" t="str">
        <f t="shared" si="230"/>
        <v/>
      </c>
      <c r="T1085" s="9"/>
      <c r="U1085" s="3" t="str">
        <f t="shared" si="218"/>
        <v/>
      </c>
      <c r="V1085" s="3" t="str">
        <f t="shared" si="219"/>
        <v/>
      </c>
      <c r="W1085" s="3" t="str">
        <f t="shared" si="220"/>
        <v/>
      </c>
      <c r="X1085" s="83" t="str">
        <f t="shared" si="221"/>
        <v/>
      </c>
      <c r="Y1085" s="3" t="str">
        <f t="shared" si="222"/>
        <v/>
      </c>
      <c r="Z1085" s="3" t="str">
        <f t="shared" si="223"/>
        <v/>
      </c>
      <c r="AA1085" s="12" t="str">
        <f t="shared" si="224"/>
        <v/>
      </c>
      <c r="AB1085" s="12" t="str">
        <f t="shared" si="225"/>
        <v/>
      </c>
      <c r="AC1085" s="12" t="str">
        <f t="shared" si="226"/>
        <v/>
      </c>
      <c r="AD1085" t="str">
        <f t="shared" si="227"/>
        <v/>
      </c>
      <c r="AE1085" t="str">
        <f t="shared" si="228"/>
        <v/>
      </c>
      <c r="AF1085" t="s">
        <v>343</v>
      </c>
    </row>
    <row r="1086" spans="1:32" x14ac:dyDescent="0.25">
      <c r="A1086" t="s">
        <v>1</v>
      </c>
      <c r="B1086" t="s">
        <v>2</v>
      </c>
      <c r="C1086" t="s">
        <v>1959</v>
      </c>
      <c r="D1086" t="s">
        <v>2016</v>
      </c>
      <c r="E1086" t="s">
        <v>60</v>
      </c>
      <c r="F1086" s="2">
        <v>45309</v>
      </c>
      <c r="G1086" t="s">
        <v>1010</v>
      </c>
      <c r="H1086" t="s">
        <v>178</v>
      </c>
      <c r="I1086" t="s">
        <v>192</v>
      </c>
      <c r="J1086" s="5">
        <v>31362.02</v>
      </c>
      <c r="K1086" s="5">
        <v>31362.02</v>
      </c>
      <c r="L1086" s="5">
        <v>31362.02</v>
      </c>
      <c r="M1086" s="5"/>
      <c r="N1086"/>
      <c r="O1086" s="38"/>
      <c r="P1086" s="43"/>
      <c r="Q1086" s="64"/>
      <c r="R1086" s="8" t="str">
        <f t="shared" si="229"/>
        <v/>
      </c>
      <c r="S1086" s="7" t="str">
        <f t="shared" si="230"/>
        <v/>
      </c>
      <c r="T1086" s="9"/>
      <c r="U1086" s="3" t="str">
        <f t="shared" si="218"/>
        <v/>
      </c>
      <c r="V1086" s="3" t="str">
        <f t="shared" si="219"/>
        <v/>
      </c>
      <c r="W1086" s="3" t="str">
        <f t="shared" si="220"/>
        <v/>
      </c>
      <c r="X1086" s="83" t="str">
        <f t="shared" si="221"/>
        <v/>
      </c>
      <c r="Y1086" s="3" t="str">
        <f t="shared" si="222"/>
        <v/>
      </c>
      <c r="Z1086" s="3" t="str">
        <f t="shared" si="223"/>
        <v/>
      </c>
      <c r="AA1086" s="12" t="str">
        <f t="shared" si="224"/>
        <v/>
      </c>
      <c r="AB1086" s="12" t="str">
        <f t="shared" si="225"/>
        <v/>
      </c>
      <c r="AC1086" s="12" t="str">
        <f t="shared" si="226"/>
        <v/>
      </c>
      <c r="AD1086" t="str">
        <f t="shared" si="227"/>
        <v/>
      </c>
      <c r="AE1086" t="str">
        <f t="shared" si="228"/>
        <v/>
      </c>
      <c r="AF1086" t="s">
        <v>343</v>
      </c>
    </row>
    <row r="1087" spans="1:32" x14ac:dyDescent="0.25">
      <c r="A1087" t="s">
        <v>1</v>
      </c>
      <c r="B1087" t="s">
        <v>2</v>
      </c>
      <c r="C1087" t="s">
        <v>1959</v>
      </c>
      <c r="D1087" t="s">
        <v>2016</v>
      </c>
      <c r="E1087" t="s">
        <v>60</v>
      </c>
      <c r="F1087" s="2">
        <v>45309</v>
      </c>
      <c r="G1087" t="s">
        <v>1011</v>
      </c>
      <c r="H1087" t="s">
        <v>178</v>
      </c>
      <c r="I1087" t="s">
        <v>192</v>
      </c>
      <c r="J1087" s="5">
        <v>64805.5</v>
      </c>
      <c r="K1087" s="5">
        <v>64805.5</v>
      </c>
      <c r="L1087" s="5">
        <v>64805.5</v>
      </c>
      <c r="M1087" s="5"/>
      <c r="N1087"/>
      <c r="O1087" s="38"/>
      <c r="P1087" s="43"/>
      <c r="Q1087" s="64"/>
      <c r="R1087" s="8" t="str">
        <f t="shared" si="229"/>
        <v/>
      </c>
      <c r="S1087" s="7" t="str">
        <f t="shared" si="230"/>
        <v/>
      </c>
      <c r="T1087" s="9"/>
      <c r="U1087" s="3" t="str">
        <f t="shared" si="218"/>
        <v/>
      </c>
      <c r="V1087" s="3" t="str">
        <f t="shared" si="219"/>
        <v/>
      </c>
      <c r="W1087" s="3" t="str">
        <f t="shared" si="220"/>
        <v/>
      </c>
      <c r="X1087" s="83" t="str">
        <f t="shared" si="221"/>
        <v/>
      </c>
      <c r="Y1087" s="3" t="str">
        <f t="shared" si="222"/>
        <v/>
      </c>
      <c r="Z1087" s="3" t="str">
        <f t="shared" si="223"/>
        <v/>
      </c>
      <c r="AA1087" s="12" t="str">
        <f t="shared" si="224"/>
        <v/>
      </c>
      <c r="AB1087" s="12" t="str">
        <f t="shared" si="225"/>
        <v/>
      </c>
      <c r="AC1087" s="12" t="str">
        <f t="shared" si="226"/>
        <v/>
      </c>
      <c r="AD1087" t="str">
        <f t="shared" si="227"/>
        <v/>
      </c>
      <c r="AE1087" t="str">
        <f t="shared" si="228"/>
        <v/>
      </c>
      <c r="AF1087" t="s">
        <v>343</v>
      </c>
    </row>
    <row r="1088" spans="1:32" x14ac:dyDescent="0.25">
      <c r="A1088" t="s">
        <v>1</v>
      </c>
      <c r="B1088" t="s">
        <v>2</v>
      </c>
      <c r="C1088" t="s">
        <v>1959</v>
      </c>
      <c r="D1088" t="s">
        <v>2016</v>
      </c>
      <c r="E1088" t="s">
        <v>60</v>
      </c>
      <c r="F1088" s="2">
        <v>45310</v>
      </c>
      <c r="G1088" t="s">
        <v>1012</v>
      </c>
      <c r="H1088" t="s">
        <v>178</v>
      </c>
      <c r="I1088" t="s">
        <v>192</v>
      </c>
      <c r="J1088" s="5">
        <v>36141.919999999998</v>
      </c>
      <c r="K1088" s="5">
        <v>36141.919999999998</v>
      </c>
      <c r="L1088" s="5">
        <v>36141.919999999998</v>
      </c>
      <c r="M1088" s="5"/>
      <c r="N1088"/>
      <c r="O1088" s="38"/>
      <c r="P1088" s="43"/>
      <c r="Q1088" s="64"/>
      <c r="R1088" s="8" t="str">
        <f t="shared" si="229"/>
        <v/>
      </c>
      <c r="S1088" s="7" t="str">
        <f t="shared" si="230"/>
        <v/>
      </c>
      <c r="T1088" s="9"/>
      <c r="U1088" s="3" t="str">
        <f t="shared" si="218"/>
        <v/>
      </c>
      <c r="V1088" s="3" t="str">
        <f t="shared" si="219"/>
        <v/>
      </c>
      <c r="W1088" s="3" t="str">
        <f t="shared" si="220"/>
        <v/>
      </c>
      <c r="X1088" s="83" t="str">
        <f t="shared" si="221"/>
        <v/>
      </c>
      <c r="Y1088" s="3" t="str">
        <f t="shared" si="222"/>
        <v/>
      </c>
      <c r="Z1088" s="3" t="str">
        <f t="shared" si="223"/>
        <v/>
      </c>
      <c r="AA1088" s="12" t="str">
        <f t="shared" si="224"/>
        <v/>
      </c>
      <c r="AB1088" s="12" t="str">
        <f t="shared" si="225"/>
        <v/>
      </c>
      <c r="AC1088" s="12" t="str">
        <f t="shared" si="226"/>
        <v/>
      </c>
      <c r="AD1088" t="str">
        <f t="shared" si="227"/>
        <v/>
      </c>
      <c r="AE1088" t="str">
        <f t="shared" si="228"/>
        <v/>
      </c>
      <c r="AF1088" t="s">
        <v>343</v>
      </c>
    </row>
    <row r="1089" spans="1:32" x14ac:dyDescent="0.25">
      <c r="A1089" t="s">
        <v>1</v>
      </c>
      <c r="B1089" t="s">
        <v>2</v>
      </c>
      <c r="C1089" t="s">
        <v>1959</v>
      </c>
      <c r="D1089" t="s">
        <v>2016</v>
      </c>
      <c r="E1089" t="s">
        <v>60</v>
      </c>
      <c r="F1089" s="2">
        <v>45310</v>
      </c>
      <c r="G1089" t="s">
        <v>1013</v>
      </c>
      <c r="H1089" t="s">
        <v>178</v>
      </c>
      <c r="I1089" t="s">
        <v>192</v>
      </c>
      <c r="J1089" s="5">
        <v>66105</v>
      </c>
      <c r="K1089" s="5">
        <v>66105</v>
      </c>
      <c r="L1089" s="5">
        <v>66105</v>
      </c>
      <c r="M1089" s="5"/>
      <c r="N1089"/>
      <c r="O1089" s="38"/>
      <c r="P1089" s="43"/>
      <c r="Q1089" s="64"/>
      <c r="R1089" s="8" t="str">
        <f t="shared" si="229"/>
        <v/>
      </c>
      <c r="S1089" s="7" t="str">
        <f t="shared" si="230"/>
        <v/>
      </c>
      <c r="T1089" s="9"/>
      <c r="U1089" s="3" t="str">
        <f t="shared" si="218"/>
        <v/>
      </c>
      <c r="V1089" s="3" t="str">
        <f t="shared" si="219"/>
        <v/>
      </c>
      <c r="W1089" s="3" t="str">
        <f t="shared" si="220"/>
        <v/>
      </c>
      <c r="X1089" s="83" t="str">
        <f t="shared" si="221"/>
        <v/>
      </c>
      <c r="Y1089" s="3" t="str">
        <f t="shared" si="222"/>
        <v/>
      </c>
      <c r="Z1089" s="3" t="str">
        <f t="shared" si="223"/>
        <v/>
      </c>
      <c r="AA1089" s="12" t="str">
        <f t="shared" si="224"/>
        <v/>
      </c>
      <c r="AB1089" s="12" t="str">
        <f t="shared" si="225"/>
        <v/>
      </c>
      <c r="AC1089" s="12" t="str">
        <f t="shared" si="226"/>
        <v/>
      </c>
      <c r="AD1089" t="str">
        <f t="shared" si="227"/>
        <v/>
      </c>
      <c r="AE1089" t="str">
        <f t="shared" si="228"/>
        <v/>
      </c>
      <c r="AF1089" t="s">
        <v>343</v>
      </c>
    </row>
    <row r="1090" spans="1:32" x14ac:dyDescent="0.25">
      <c r="A1090" t="s">
        <v>1</v>
      </c>
      <c r="B1090" t="s">
        <v>2</v>
      </c>
      <c r="C1090" t="s">
        <v>1959</v>
      </c>
      <c r="D1090" t="s">
        <v>2016</v>
      </c>
      <c r="E1090" t="s">
        <v>60</v>
      </c>
      <c r="F1090" s="2">
        <v>45313</v>
      </c>
      <c r="G1090" t="s">
        <v>1014</v>
      </c>
      <c r="H1090" t="s">
        <v>178</v>
      </c>
      <c r="I1090" t="s">
        <v>192</v>
      </c>
      <c r="J1090" s="5">
        <v>54240</v>
      </c>
      <c r="K1090" s="5">
        <v>54240</v>
      </c>
      <c r="L1090" s="5">
        <v>54240</v>
      </c>
      <c r="M1090" s="5"/>
      <c r="N1090"/>
      <c r="O1090" s="38"/>
      <c r="P1090" s="43"/>
      <c r="Q1090" s="64"/>
      <c r="R1090" s="8" t="str">
        <f t="shared" si="229"/>
        <v/>
      </c>
      <c r="S1090" s="7" t="str">
        <f t="shared" si="230"/>
        <v/>
      </c>
      <c r="T1090" s="9"/>
      <c r="U1090" s="3" t="str">
        <f t="shared" si="218"/>
        <v/>
      </c>
      <c r="V1090" s="3" t="str">
        <f t="shared" si="219"/>
        <v/>
      </c>
      <c r="W1090" s="3" t="str">
        <f t="shared" si="220"/>
        <v/>
      </c>
      <c r="X1090" s="83" t="str">
        <f t="shared" si="221"/>
        <v/>
      </c>
      <c r="Y1090" s="3" t="str">
        <f t="shared" si="222"/>
        <v/>
      </c>
      <c r="Z1090" s="3" t="str">
        <f t="shared" si="223"/>
        <v/>
      </c>
      <c r="AA1090" s="12" t="str">
        <f t="shared" si="224"/>
        <v/>
      </c>
      <c r="AB1090" s="12" t="str">
        <f t="shared" si="225"/>
        <v/>
      </c>
      <c r="AC1090" s="12" t="str">
        <f t="shared" si="226"/>
        <v/>
      </c>
      <c r="AD1090" t="str">
        <f t="shared" si="227"/>
        <v/>
      </c>
      <c r="AE1090" t="str">
        <f t="shared" si="228"/>
        <v/>
      </c>
      <c r="AF1090" t="s">
        <v>343</v>
      </c>
    </row>
    <row r="1091" spans="1:32" x14ac:dyDescent="0.25">
      <c r="A1091" t="s">
        <v>1</v>
      </c>
      <c r="B1091" t="s">
        <v>2</v>
      </c>
      <c r="C1091" t="s">
        <v>1959</v>
      </c>
      <c r="D1091" t="s">
        <v>2016</v>
      </c>
      <c r="E1091" t="s">
        <v>60</v>
      </c>
      <c r="F1091" s="2">
        <v>45314</v>
      </c>
      <c r="G1091" t="s">
        <v>1015</v>
      </c>
      <c r="H1091" t="s">
        <v>178</v>
      </c>
      <c r="I1091" t="s">
        <v>192</v>
      </c>
      <c r="J1091" s="5">
        <v>621839</v>
      </c>
      <c r="K1091" s="5">
        <v>621839</v>
      </c>
      <c r="L1091" s="5">
        <v>621839</v>
      </c>
      <c r="M1091" s="5"/>
      <c r="N1091"/>
      <c r="O1091" s="38"/>
      <c r="P1091" s="43"/>
      <c r="Q1091" s="64"/>
      <c r="R1091" s="8" t="str">
        <f t="shared" si="229"/>
        <v/>
      </c>
      <c r="S1091" s="7" t="str">
        <f t="shared" si="230"/>
        <v/>
      </c>
      <c r="T1091" s="9"/>
      <c r="U1091" s="3" t="str">
        <f t="shared" si="218"/>
        <v/>
      </c>
      <c r="V1091" s="3" t="str">
        <f t="shared" si="219"/>
        <v/>
      </c>
      <c r="W1091" s="3" t="str">
        <f t="shared" si="220"/>
        <v/>
      </c>
      <c r="X1091" s="83" t="str">
        <f t="shared" si="221"/>
        <v/>
      </c>
      <c r="Y1091" s="3" t="str">
        <f t="shared" si="222"/>
        <v/>
      </c>
      <c r="Z1091" s="3" t="str">
        <f t="shared" si="223"/>
        <v/>
      </c>
      <c r="AA1091" s="12" t="str">
        <f t="shared" si="224"/>
        <v/>
      </c>
      <c r="AB1091" s="12" t="str">
        <f t="shared" si="225"/>
        <v/>
      </c>
      <c r="AC1091" s="12" t="str">
        <f t="shared" si="226"/>
        <v/>
      </c>
      <c r="AD1091" t="str">
        <f t="shared" si="227"/>
        <v/>
      </c>
      <c r="AE1091" t="str">
        <f t="shared" si="228"/>
        <v/>
      </c>
      <c r="AF1091" t="s">
        <v>343</v>
      </c>
    </row>
    <row r="1092" spans="1:32" x14ac:dyDescent="0.25">
      <c r="A1092" t="s">
        <v>1</v>
      </c>
      <c r="B1092" t="s">
        <v>2</v>
      </c>
      <c r="C1092" t="s">
        <v>1959</v>
      </c>
      <c r="D1092" t="s">
        <v>2016</v>
      </c>
      <c r="E1092" t="s">
        <v>60</v>
      </c>
      <c r="F1092" s="2">
        <v>45314</v>
      </c>
      <c r="G1092" t="s">
        <v>1016</v>
      </c>
      <c r="H1092" t="s">
        <v>178</v>
      </c>
      <c r="I1092" t="s">
        <v>192</v>
      </c>
      <c r="J1092" s="5">
        <v>183534.6</v>
      </c>
      <c r="K1092" s="5">
        <v>183534.6</v>
      </c>
      <c r="L1092" s="5">
        <v>183534.6</v>
      </c>
      <c r="M1092" s="5"/>
      <c r="N1092"/>
      <c r="O1092" s="38"/>
      <c r="P1092" s="43"/>
      <c r="Q1092" s="64"/>
      <c r="R1092" s="8" t="str">
        <f t="shared" si="229"/>
        <v/>
      </c>
      <c r="S1092" s="7" t="str">
        <f t="shared" si="230"/>
        <v/>
      </c>
      <c r="T1092" s="9"/>
      <c r="U1092" s="3" t="str">
        <f t="shared" si="218"/>
        <v/>
      </c>
      <c r="V1092" s="3" t="str">
        <f t="shared" si="219"/>
        <v/>
      </c>
      <c r="W1092" s="3" t="str">
        <f t="shared" si="220"/>
        <v/>
      </c>
      <c r="X1092" s="83" t="str">
        <f t="shared" si="221"/>
        <v/>
      </c>
      <c r="Y1092" s="3" t="str">
        <f t="shared" si="222"/>
        <v/>
      </c>
      <c r="Z1092" s="3" t="str">
        <f t="shared" si="223"/>
        <v/>
      </c>
      <c r="AA1092" s="12" t="str">
        <f t="shared" si="224"/>
        <v/>
      </c>
      <c r="AB1092" s="12" t="str">
        <f t="shared" si="225"/>
        <v/>
      </c>
      <c r="AC1092" s="12" t="str">
        <f t="shared" si="226"/>
        <v/>
      </c>
      <c r="AD1092" t="str">
        <f t="shared" si="227"/>
        <v/>
      </c>
      <c r="AE1092" t="str">
        <f t="shared" si="228"/>
        <v/>
      </c>
      <c r="AF1092" t="s">
        <v>343</v>
      </c>
    </row>
    <row r="1093" spans="1:32" x14ac:dyDescent="0.25">
      <c r="A1093" t="s">
        <v>1</v>
      </c>
      <c r="B1093" t="s">
        <v>2</v>
      </c>
      <c r="C1093" t="s">
        <v>1959</v>
      </c>
      <c r="D1093" t="s">
        <v>2016</v>
      </c>
      <c r="E1093" t="s">
        <v>60</v>
      </c>
      <c r="F1093" s="2">
        <v>45315</v>
      </c>
      <c r="G1093" t="s">
        <v>1017</v>
      </c>
      <c r="H1093" t="s">
        <v>178</v>
      </c>
      <c r="I1093" t="s">
        <v>192</v>
      </c>
      <c r="J1093" s="5">
        <v>28334.75</v>
      </c>
      <c r="K1093" s="5">
        <v>28334.75</v>
      </c>
      <c r="L1093" s="5">
        <v>28334.75</v>
      </c>
      <c r="M1093" s="5"/>
      <c r="N1093"/>
      <c r="O1093" s="38"/>
      <c r="P1093" s="43"/>
      <c r="Q1093" s="64"/>
      <c r="R1093" s="8" t="str">
        <f t="shared" si="229"/>
        <v/>
      </c>
      <c r="S1093" s="7" t="str">
        <f t="shared" si="230"/>
        <v/>
      </c>
      <c r="T1093" s="9"/>
      <c r="U1093" s="3" t="str">
        <f t="shared" si="218"/>
        <v/>
      </c>
      <c r="V1093" s="3" t="str">
        <f t="shared" si="219"/>
        <v/>
      </c>
      <c r="W1093" s="3" t="str">
        <f t="shared" si="220"/>
        <v/>
      </c>
      <c r="X1093" s="83" t="str">
        <f t="shared" si="221"/>
        <v/>
      </c>
      <c r="Y1093" s="3" t="str">
        <f t="shared" si="222"/>
        <v/>
      </c>
      <c r="Z1093" s="3" t="str">
        <f t="shared" si="223"/>
        <v/>
      </c>
      <c r="AA1093" s="12" t="str">
        <f t="shared" si="224"/>
        <v/>
      </c>
      <c r="AB1093" s="12" t="str">
        <f t="shared" si="225"/>
        <v/>
      </c>
      <c r="AC1093" s="12" t="str">
        <f t="shared" si="226"/>
        <v/>
      </c>
      <c r="AD1093" t="str">
        <f t="shared" si="227"/>
        <v/>
      </c>
      <c r="AE1093" t="str">
        <f t="shared" si="228"/>
        <v/>
      </c>
      <c r="AF1093" t="s">
        <v>343</v>
      </c>
    </row>
    <row r="1094" spans="1:32" x14ac:dyDescent="0.25">
      <c r="A1094" t="s">
        <v>1</v>
      </c>
      <c r="B1094" t="s">
        <v>2</v>
      </c>
      <c r="C1094" t="s">
        <v>1959</v>
      </c>
      <c r="D1094" t="s">
        <v>2016</v>
      </c>
      <c r="E1094" t="s">
        <v>60</v>
      </c>
      <c r="F1094" s="2">
        <v>45316</v>
      </c>
      <c r="G1094" t="s">
        <v>1018</v>
      </c>
      <c r="H1094" t="s">
        <v>178</v>
      </c>
      <c r="I1094" t="s">
        <v>192</v>
      </c>
      <c r="J1094" s="5">
        <v>245662</v>
      </c>
      <c r="K1094" s="5">
        <v>245662</v>
      </c>
      <c r="L1094" s="5">
        <v>245662</v>
      </c>
      <c r="M1094" s="5"/>
      <c r="N1094"/>
      <c r="O1094" s="38"/>
      <c r="P1094" s="43"/>
      <c r="Q1094" s="64"/>
      <c r="R1094" s="8" t="str">
        <f t="shared" si="229"/>
        <v/>
      </c>
      <c r="S1094" s="7" t="str">
        <f t="shared" si="230"/>
        <v/>
      </c>
      <c r="T1094" s="9"/>
      <c r="U1094" s="3" t="str">
        <f t="shared" si="218"/>
        <v/>
      </c>
      <c r="V1094" s="3" t="str">
        <f t="shared" si="219"/>
        <v/>
      </c>
      <c r="W1094" s="3" t="str">
        <f t="shared" si="220"/>
        <v/>
      </c>
      <c r="X1094" s="83" t="str">
        <f t="shared" si="221"/>
        <v/>
      </c>
      <c r="Y1094" s="3" t="str">
        <f t="shared" si="222"/>
        <v/>
      </c>
      <c r="Z1094" s="3" t="str">
        <f t="shared" si="223"/>
        <v/>
      </c>
      <c r="AA1094" s="12" t="str">
        <f t="shared" si="224"/>
        <v/>
      </c>
      <c r="AB1094" s="12" t="str">
        <f t="shared" si="225"/>
        <v/>
      </c>
      <c r="AC1094" s="12" t="str">
        <f t="shared" si="226"/>
        <v/>
      </c>
      <c r="AD1094" t="str">
        <f t="shared" si="227"/>
        <v/>
      </c>
      <c r="AE1094" t="str">
        <f t="shared" si="228"/>
        <v/>
      </c>
      <c r="AF1094" t="s">
        <v>343</v>
      </c>
    </row>
    <row r="1095" spans="1:32" x14ac:dyDescent="0.25">
      <c r="A1095" t="s">
        <v>1</v>
      </c>
      <c r="B1095" t="s">
        <v>2</v>
      </c>
      <c r="C1095" t="s">
        <v>1959</v>
      </c>
      <c r="D1095" t="s">
        <v>2016</v>
      </c>
      <c r="E1095" t="s">
        <v>60</v>
      </c>
      <c r="F1095" s="2">
        <v>45316</v>
      </c>
      <c r="G1095" t="s">
        <v>1019</v>
      </c>
      <c r="H1095" t="s">
        <v>178</v>
      </c>
      <c r="I1095" t="s">
        <v>192</v>
      </c>
      <c r="J1095" s="5">
        <v>33222</v>
      </c>
      <c r="K1095" s="5">
        <v>33222</v>
      </c>
      <c r="L1095" s="5">
        <v>33222</v>
      </c>
      <c r="M1095" s="5"/>
      <c r="N1095"/>
      <c r="O1095" s="38"/>
      <c r="P1095" s="43"/>
      <c r="Q1095" s="64"/>
      <c r="R1095" s="8" t="str">
        <f t="shared" si="229"/>
        <v/>
      </c>
      <c r="S1095" s="7" t="str">
        <f t="shared" si="230"/>
        <v/>
      </c>
      <c r="T1095" s="9"/>
      <c r="U1095" s="3" t="str">
        <f t="shared" si="218"/>
        <v/>
      </c>
      <c r="V1095" s="3" t="str">
        <f t="shared" si="219"/>
        <v/>
      </c>
      <c r="W1095" s="3" t="str">
        <f t="shared" si="220"/>
        <v/>
      </c>
      <c r="X1095" s="83" t="str">
        <f t="shared" si="221"/>
        <v/>
      </c>
      <c r="Y1095" s="3" t="str">
        <f t="shared" si="222"/>
        <v/>
      </c>
      <c r="Z1095" s="3" t="str">
        <f t="shared" si="223"/>
        <v/>
      </c>
      <c r="AA1095" s="12" t="str">
        <f t="shared" si="224"/>
        <v/>
      </c>
      <c r="AB1095" s="12" t="str">
        <f t="shared" si="225"/>
        <v/>
      </c>
      <c r="AC1095" s="12" t="str">
        <f t="shared" si="226"/>
        <v/>
      </c>
      <c r="AD1095" t="str">
        <f t="shared" si="227"/>
        <v/>
      </c>
      <c r="AE1095" t="str">
        <f t="shared" si="228"/>
        <v/>
      </c>
      <c r="AF1095" t="s">
        <v>343</v>
      </c>
    </row>
    <row r="1096" spans="1:32" x14ac:dyDescent="0.25">
      <c r="A1096" t="s">
        <v>1</v>
      </c>
      <c r="B1096" t="s">
        <v>2</v>
      </c>
      <c r="C1096" t="s">
        <v>1959</v>
      </c>
      <c r="D1096" t="s">
        <v>2016</v>
      </c>
      <c r="E1096" t="s">
        <v>60</v>
      </c>
      <c r="F1096" s="2">
        <v>45317</v>
      </c>
      <c r="G1096" t="s">
        <v>1020</v>
      </c>
      <c r="H1096" t="s">
        <v>178</v>
      </c>
      <c r="I1096" t="s">
        <v>192</v>
      </c>
      <c r="J1096" s="5">
        <v>368945</v>
      </c>
      <c r="K1096" s="5">
        <v>368945</v>
      </c>
      <c r="L1096" s="5">
        <v>368945</v>
      </c>
      <c r="M1096" s="5"/>
      <c r="N1096"/>
      <c r="O1096" s="38"/>
      <c r="P1096" s="43"/>
      <c r="Q1096" s="64"/>
      <c r="R1096" s="8" t="str">
        <f t="shared" si="229"/>
        <v/>
      </c>
      <c r="S1096" s="7" t="str">
        <f t="shared" si="230"/>
        <v/>
      </c>
      <c r="T1096" s="9"/>
      <c r="U1096" s="3" t="str">
        <f t="shared" ref="U1096:U1159" si="231">IF(OR(O1096="X",P1096&lt;&gt;""),A1096,"")</f>
        <v/>
      </c>
      <c r="V1096" s="3" t="str">
        <f t="shared" ref="V1096:V1159" si="232">IF(OR(O1096="X",P1096&lt;&gt;""),B1096,"")</f>
        <v/>
      </c>
      <c r="W1096" s="3" t="str">
        <f t="shared" ref="W1096:W1159" si="233">IF(OR(O1096="X",P1096&lt;&gt;""),E1096,"")</f>
        <v/>
      </c>
      <c r="X1096" s="83" t="str">
        <f t="shared" ref="X1096:X1159" si="234">IF(OR(P1096="X",Q1096&lt;&gt;""),F1096,"")</f>
        <v/>
      </c>
      <c r="Y1096" s="3" t="str">
        <f t="shared" ref="Y1096:Y1159" si="235">IF(OR(O1096="X",P1096&lt;&gt;""),G1096,"")</f>
        <v/>
      </c>
      <c r="Z1096" s="3" t="str">
        <f t="shared" ref="Z1096:Z1159" si="236">IF(OR(O1096="X",P1096&lt;&gt;""),H1096,"")</f>
        <v/>
      </c>
      <c r="AA1096" s="12" t="str">
        <f t="shared" ref="AA1096:AA1159" si="237">IF(OR(O1096="X",P1096&lt;&gt;""),J1096,"")</f>
        <v/>
      </c>
      <c r="AB1096" s="12" t="str">
        <f t="shared" ref="AB1096:AB1159" si="238">IF(O1096="X",K1096,"")</f>
        <v/>
      </c>
      <c r="AC1096" s="12" t="str">
        <f t="shared" ref="AC1096:AC1159" si="239">IF(P1096&gt;0,P1096,"")</f>
        <v/>
      </c>
      <c r="AD1096" t="str">
        <f t="shared" ref="AD1096:AD1159" si="240">IF(OR(O1096="X",P1096&gt;0),Q1096,"")</f>
        <v/>
      </c>
      <c r="AE1096" t="str">
        <f t="shared" ref="AE1096:AE1159" si="241">IF(OR(O1096="X",P1096&lt;&gt;""),R1096,"")</f>
        <v/>
      </c>
      <c r="AF1096" t="s">
        <v>343</v>
      </c>
    </row>
    <row r="1097" spans="1:32" x14ac:dyDescent="0.25">
      <c r="A1097" t="s">
        <v>1</v>
      </c>
      <c r="B1097" t="s">
        <v>2</v>
      </c>
      <c r="C1097" t="s">
        <v>1959</v>
      </c>
      <c r="D1097" t="s">
        <v>2016</v>
      </c>
      <c r="E1097" t="s">
        <v>60</v>
      </c>
      <c r="F1097" s="2">
        <v>45318</v>
      </c>
      <c r="G1097" t="s">
        <v>1021</v>
      </c>
      <c r="H1097" t="s">
        <v>178</v>
      </c>
      <c r="I1097" t="s">
        <v>192</v>
      </c>
      <c r="J1097" s="5">
        <v>277957.40000000002</v>
      </c>
      <c r="K1097" s="5">
        <v>277957.40000000002</v>
      </c>
      <c r="L1097" s="5">
        <v>277957.40000000002</v>
      </c>
      <c r="M1097" s="5"/>
      <c r="N1097"/>
      <c r="O1097" s="38"/>
      <c r="P1097" s="43"/>
      <c r="Q1097" s="64"/>
      <c r="R1097" s="8" t="str">
        <f t="shared" si="229"/>
        <v/>
      </c>
      <c r="S1097" s="7" t="str">
        <f t="shared" si="230"/>
        <v/>
      </c>
      <c r="T1097" s="9"/>
      <c r="U1097" s="3" t="str">
        <f t="shared" si="231"/>
        <v/>
      </c>
      <c r="V1097" s="3" t="str">
        <f t="shared" si="232"/>
        <v/>
      </c>
      <c r="W1097" s="3" t="str">
        <f t="shared" si="233"/>
        <v/>
      </c>
      <c r="X1097" s="83" t="str">
        <f t="shared" si="234"/>
        <v/>
      </c>
      <c r="Y1097" s="3" t="str">
        <f t="shared" si="235"/>
        <v/>
      </c>
      <c r="Z1097" s="3" t="str">
        <f t="shared" si="236"/>
        <v/>
      </c>
      <c r="AA1097" s="12" t="str">
        <f t="shared" si="237"/>
        <v/>
      </c>
      <c r="AB1097" s="12" t="str">
        <f t="shared" si="238"/>
        <v/>
      </c>
      <c r="AC1097" s="12" t="str">
        <f t="shared" si="239"/>
        <v/>
      </c>
      <c r="AD1097" t="str">
        <f t="shared" si="240"/>
        <v/>
      </c>
      <c r="AE1097" t="str">
        <f t="shared" si="241"/>
        <v/>
      </c>
      <c r="AF1097" t="s">
        <v>343</v>
      </c>
    </row>
    <row r="1098" spans="1:32" x14ac:dyDescent="0.25">
      <c r="A1098" t="s">
        <v>1</v>
      </c>
      <c r="B1098" t="s">
        <v>2</v>
      </c>
      <c r="C1098" t="s">
        <v>1959</v>
      </c>
      <c r="D1098" t="s">
        <v>2016</v>
      </c>
      <c r="E1098" t="s">
        <v>60</v>
      </c>
      <c r="F1098" s="2">
        <v>45320</v>
      </c>
      <c r="G1098" t="s">
        <v>1022</v>
      </c>
      <c r="H1098" t="s">
        <v>178</v>
      </c>
      <c r="I1098" t="s">
        <v>192</v>
      </c>
      <c r="J1098" s="5">
        <v>159081.4</v>
      </c>
      <c r="K1098" s="5">
        <v>159081.4</v>
      </c>
      <c r="L1098" s="5">
        <v>159081.4</v>
      </c>
      <c r="M1098" s="5"/>
      <c r="N1098"/>
      <c r="O1098" s="38"/>
      <c r="P1098" s="43"/>
      <c r="Q1098" s="64"/>
      <c r="R1098" s="8" t="str">
        <f t="shared" si="229"/>
        <v/>
      </c>
      <c r="S1098" s="7" t="str">
        <f t="shared" si="230"/>
        <v/>
      </c>
      <c r="T1098" s="9"/>
      <c r="U1098" s="3" t="str">
        <f t="shared" si="231"/>
        <v/>
      </c>
      <c r="V1098" s="3" t="str">
        <f t="shared" si="232"/>
        <v/>
      </c>
      <c r="W1098" s="3" t="str">
        <f t="shared" si="233"/>
        <v/>
      </c>
      <c r="X1098" s="83" t="str">
        <f t="shared" si="234"/>
        <v/>
      </c>
      <c r="Y1098" s="3" t="str">
        <f t="shared" si="235"/>
        <v/>
      </c>
      <c r="Z1098" s="3" t="str">
        <f t="shared" si="236"/>
        <v/>
      </c>
      <c r="AA1098" s="12" t="str">
        <f t="shared" si="237"/>
        <v/>
      </c>
      <c r="AB1098" s="12" t="str">
        <f t="shared" si="238"/>
        <v/>
      </c>
      <c r="AC1098" s="12" t="str">
        <f t="shared" si="239"/>
        <v/>
      </c>
      <c r="AD1098" t="str">
        <f t="shared" si="240"/>
        <v/>
      </c>
      <c r="AE1098" t="str">
        <f t="shared" si="241"/>
        <v/>
      </c>
      <c r="AF1098" t="s">
        <v>343</v>
      </c>
    </row>
    <row r="1099" spans="1:32" x14ac:dyDescent="0.25">
      <c r="A1099" t="s">
        <v>1</v>
      </c>
      <c r="B1099" t="s">
        <v>2</v>
      </c>
      <c r="C1099" t="s">
        <v>1959</v>
      </c>
      <c r="D1099" t="s">
        <v>2016</v>
      </c>
      <c r="E1099" t="s">
        <v>60</v>
      </c>
      <c r="F1099" s="2">
        <v>45320</v>
      </c>
      <c r="G1099" t="s">
        <v>1023</v>
      </c>
      <c r="H1099" t="s">
        <v>178</v>
      </c>
      <c r="I1099" t="s">
        <v>192</v>
      </c>
      <c r="J1099" s="5">
        <v>78648</v>
      </c>
      <c r="K1099" s="5">
        <v>78648</v>
      </c>
      <c r="L1099" s="5">
        <v>78648</v>
      </c>
      <c r="M1099" s="5"/>
      <c r="N1099"/>
      <c r="O1099" s="38"/>
      <c r="P1099" s="43"/>
      <c r="Q1099" s="64"/>
      <c r="R1099" s="8" t="str">
        <f t="shared" si="229"/>
        <v/>
      </c>
      <c r="S1099" s="7" t="str">
        <f t="shared" si="230"/>
        <v/>
      </c>
      <c r="T1099" s="9"/>
      <c r="U1099" s="3" t="str">
        <f t="shared" si="231"/>
        <v/>
      </c>
      <c r="V1099" s="3" t="str">
        <f t="shared" si="232"/>
        <v/>
      </c>
      <c r="W1099" s="3" t="str">
        <f t="shared" si="233"/>
        <v/>
      </c>
      <c r="X1099" s="83" t="str">
        <f t="shared" si="234"/>
        <v/>
      </c>
      <c r="Y1099" s="3" t="str">
        <f t="shared" si="235"/>
        <v/>
      </c>
      <c r="Z1099" s="3" t="str">
        <f t="shared" si="236"/>
        <v/>
      </c>
      <c r="AA1099" s="12" t="str">
        <f t="shared" si="237"/>
        <v/>
      </c>
      <c r="AB1099" s="12" t="str">
        <f t="shared" si="238"/>
        <v/>
      </c>
      <c r="AC1099" s="12" t="str">
        <f t="shared" si="239"/>
        <v/>
      </c>
      <c r="AD1099" t="str">
        <f t="shared" si="240"/>
        <v/>
      </c>
      <c r="AE1099" t="str">
        <f t="shared" si="241"/>
        <v/>
      </c>
      <c r="AF1099" t="s">
        <v>343</v>
      </c>
    </row>
    <row r="1100" spans="1:32" x14ac:dyDescent="0.25">
      <c r="A1100" t="s">
        <v>1</v>
      </c>
      <c r="B1100" t="s">
        <v>2</v>
      </c>
      <c r="C1100" t="s">
        <v>1959</v>
      </c>
      <c r="D1100" t="s">
        <v>2016</v>
      </c>
      <c r="E1100" t="s">
        <v>60</v>
      </c>
      <c r="F1100" s="2">
        <v>45320</v>
      </c>
      <c r="G1100" t="s">
        <v>1024</v>
      </c>
      <c r="H1100" t="s">
        <v>178</v>
      </c>
      <c r="I1100" t="s">
        <v>192</v>
      </c>
      <c r="J1100" s="5">
        <v>185297.4</v>
      </c>
      <c r="K1100" s="5">
        <v>185297.4</v>
      </c>
      <c r="L1100" s="5">
        <v>185297.4</v>
      </c>
      <c r="M1100" s="5"/>
      <c r="N1100"/>
      <c r="O1100" s="38"/>
      <c r="P1100" s="43"/>
      <c r="Q1100" s="64"/>
      <c r="R1100" s="8" t="str">
        <f t="shared" si="229"/>
        <v/>
      </c>
      <c r="S1100" s="7" t="str">
        <f t="shared" si="230"/>
        <v/>
      </c>
      <c r="T1100" s="9"/>
      <c r="U1100" s="3" t="str">
        <f t="shared" si="231"/>
        <v/>
      </c>
      <c r="V1100" s="3" t="str">
        <f t="shared" si="232"/>
        <v/>
      </c>
      <c r="W1100" s="3" t="str">
        <f t="shared" si="233"/>
        <v/>
      </c>
      <c r="X1100" s="83" t="str">
        <f t="shared" si="234"/>
        <v/>
      </c>
      <c r="Y1100" s="3" t="str">
        <f t="shared" si="235"/>
        <v/>
      </c>
      <c r="Z1100" s="3" t="str">
        <f t="shared" si="236"/>
        <v/>
      </c>
      <c r="AA1100" s="12" t="str">
        <f t="shared" si="237"/>
        <v/>
      </c>
      <c r="AB1100" s="12" t="str">
        <f t="shared" si="238"/>
        <v/>
      </c>
      <c r="AC1100" s="12" t="str">
        <f t="shared" si="239"/>
        <v/>
      </c>
      <c r="AD1100" t="str">
        <f t="shared" si="240"/>
        <v/>
      </c>
      <c r="AE1100" t="str">
        <f t="shared" si="241"/>
        <v/>
      </c>
      <c r="AF1100" t="s">
        <v>343</v>
      </c>
    </row>
    <row r="1101" spans="1:32" x14ac:dyDescent="0.25">
      <c r="A1101" t="s">
        <v>1</v>
      </c>
      <c r="B1101" t="s">
        <v>2</v>
      </c>
      <c r="C1101" t="s">
        <v>1959</v>
      </c>
      <c r="D1101" t="s">
        <v>2016</v>
      </c>
      <c r="E1101" t="s">
        <v>60</v>
      </c>
      <c r="F1101" s="2">
        <v>45321</v>
      </c>
      <c r="G1101" t="s">
        <v>1025</v>
      </c>
      <c r="H1101" t="s">
        <v>176</v>
      </c>
      <c r="I1101" t="s">
        <v>192</v>
      </c>
      <c r="J1101" s="5">
        <v>141645.5</v>
      </c>
      <c r="K1101" s="5">
        <v>141645.5</v>
      </c>
      <c r="L1101" s="5">
        <v>141645.5</v>
      </c>
      <c r="M1101" s="5"/>
      <c r="N1101"/>
      <c r="O1101" s="38"/>
      <c r="P1101" s="43"/>
      <c r="Q1101" s="64"/>
      <c r="R1101" s="8" t="str">
        <f t="shared" si="229"/>
        <v/>
      </c>
      <c r="S1101" s="7" t="str">
        <f t="shared" si="230"/>
        <v/>
      </c>
      <c r="T1101" s="9"/>
      <c r="U1101" s="3" t="str">
        <f t="shared" si="231"/>
        <v/>
      </c>
      <c r="V1101" s="3" t="str">
        <f t="shared" si="232"/>
        <v/>
      </c>
      <c r="W1101" s="3" t="str">
        <f t="shared" si="233"/>
        <v/>
      </c>
      <c r="X1101" s="83" t="str">
        <f t="shared" si="234"/>
        <v/>
      </c>
      <c r="Y1101" s="3" t="str">
        <f t="shared" si="235"/>
        <v/>
      </c>
      <c r="Z1101" s="3" t="str">
        <f t="shared" si="236"/>
        <v/>
      </c>
      <c r="AA1101" s="12" t="str">
        <f t="shared" si="237"/>
        <v/>
      </c>
      <c r="AB1101" s="12" t="str">
        <f t="shared" si="238"/>
        <v/>
      </c>
      <c r="AC1101" s="12" t="str">
        <f t="shared" si="239"/>
        <v/>
      </c>
      <c r="AD1101" t="str">
        <f t="shared" si="240"/>
        <v/>
      </c>
      <c r="AE1101" t="str">
        <f t="shared" si="241"/>
        <v/>
      </c>
      <c r="AF1101" t="s">
        <v>343</v>
      </c>
    </row>
    <row r="1102" spans="1:32" x14ac:dyDescent="0.25">
      <c r="A1102" t="s">
        <v>1</v>
      </c>
      <c r="B1102" t="s">
        <v>2</v>
      </c>
      <c r="C1102" t="s">
        <v>1959</v>
      </c>
      <c r="D1102" t="s">
        <v>2016</v>
      </c>
      <c r="E1102" t="s">
        <v>60</v>
      </c>
      <c r="F1102" s="2">
        <v>45321</v>
      </c>
      <c r="G1102" t="s">
        <v>1026</v>
      </c>
      <c r="H1102" t="s">
        <v>176</v>
      </c>
      <c r="I1102" t="s">
        <v>192</v>
      </c>
      <c r="J1102" s="5">
        <v>133328.70000000001</v>
      </c>
      <c r="K1102" s="5">
        <v>133328.70000000001</v>
      </c>
      <c r="L1102" s="5">
        <v>133328.70000000001</v>
      </c>
      <c r="M1102" s="5"/>
      <c r="N1102"/>
      <c r="O1102" s="38"/>
      <c r="P1102" s="43"/>
      <c r="Q1102" s="64"/>
      <c r="R1102" s="8" t="str">
        <f t="shared" si="229"/>
        <v/>
      </c>
      <c r="S1102" s="7" t="str">
        <f t="shared" si="230"/>
        <v/>
      </c>
      <c r="T1102" s="9"/>
      <c r="U1102" s="3" t="str">
        <f t="shared" si="231"/>
        <v/>
      </c>
      <c r="V1102" s="3" t="str">
        <f t="shared" si="232"/>
        <v/>
      </c>
      <c r="W1102" s="3" t="str">
        <f t="shared" si="233"/>
        <v/>
      </c>
      <c r="X1102" s="83" t="str">
        <f t="shared" si="234"/>
        <v/>
      </c>
      <c r="Y1102" s="3" t="str">
        <f t="shared" si="235"/>
        <v/>
      </c>
      <c r="Z1102" s="3" t="str">
        <f t="shared" si="236"/>
        <v/>
      </c>
      <c r="AA1102" s="12" t="str">
        <f t="shared" si="237"/>
        <v/>
      </c>
      <c r="AB1102" s="12" t="str">
        <f t="shared" si="238"/>
        <v/>
      </c>
      <c r="AC1102" s="12" t="str">
        <f t="shared" si="239"/>
        <v/>
      </c>
      <c r="AD1102" t="str">
        <f t="shared" si="240"/>
        <v/>
      </c>
      <c r="AE1102" t="str">
        <f t="shared" si="241"/>
        <v/>
      </c>
      <c r="AF1102" t="s">
        <v>343</v>
      </c>
    </row>
    <row r="1103" spans="1:32" x14ac:dyDescent="0.25">
      <c r="A1103" t="s">
        <v>1</v>
      </c>
      <c r="B1103" t="s">
        <v>2</v>
      </c>
      <c r="C1103" t="s">
        <v>1959</v>
      </c>
      <c r="D1103" t="s">
        <v>2016</v>
      </c>
      <c r="E1103" t="s">
        <v>60</v>
      </c>
      <c r="F1103" s="2">
        <v>45322</v>
      </c>
      <c r="G1103" t="s">
        <v>1027</v>
      </c>
      <c r="H1103" t="s">
        <v>176</v>
      </c>
      <c r="I1103" t="s">
        <v>192</v>
      </c>
      <c r="J1103" s="5">
        <v>106391.76</v>
      </c>
      <c r="K1103" s="5">
        <v>106391.76</v>
      </c>
      <c r="L1103" s="5">
        <v>106391.76</v>
      </c>
      <c r="M1103" s="5"/>
      <c r="N1103"/>
      <c r="O1103" s="38"/>
      <c r="P1103" s="43"/>
      <c r="Q1103" s="64"/>
      <c r="R1103" s="8" t="str">
        <f t="shared" si="229"/>
        <v/>
      </c>
      <c r="S1103" s="7" t="str">
        <f t="shared" si="230"/>
        <v/>
      </c>
      <c r="T1103" s="9"/>
      <c r="U1103" s="3" t="str">
        <f t="shared" si="231"/>
        <v/>
      </c>
      <c r="V1103" s="3" t="str">
        <f t="shared" si="232"/>
        <v/>
      </c>
      <c r="W1103" s="3" t="str">
        <f t="shared" si="233"/>
        <v/>
      </c>
      <c r="X1103" s="83" t="str">
        <f t="shared" si="234"/>
        <v/>
      </c>
      <c r="Y1103" s="3" t="str">
        <f t="shared" si="235"/>
        <v/>
      </c>
      <c r="Z1103" s="3" t="str">
        <f t="shared" si="236"/>
        <v/>
      </c>
      <c r="AA1103" s="12" t="str">
        <f t="shared" si="237"/>
        <v/>
      </c>
      <c r="AB1103" s="12" t="str">
        <f t="shared" si="238"/>
        <v/>
      </c>
      <c r="AC1103" s="12" t="str">
        <f t="shared" si="239"/>
        <v/>
      </c>
      <c r="AD1103" t="str">
        <f t="shared" si="240"/>
        <v/>
      </c>
      <c r="AE1103" t="str">
        <f t="shared" si="241"/>
        <v/>
      </c>
      <c r="AF1103" t="s">
        <v>343</v>
      </c>
    </row>
    <row r="1104" spans="1:32" x14ac:dyDescent="0.25">
      <c r="A1104" t="s">
        <v>1</v>
      </c>
      <c r="B1104" t="s">
        <v>2</v>
      </c>
      <c r="C1104" t="s">
        <v>1959</v>
      </c>
      <c r="D1104" t="s">
        <v>2016</v>
      </c>
      <c r="E1104" t="s">
        <v>60</v>
      </c>
      <c r="F1104" s="2">
        <v>45323</v>
      </c>
      <c r="G1104" t="s">
        <v>1028</v>
      </c>
      <c r="H1104" t="s">
        <v>176</v>
      </c>
      <c r="I1104" t="s">
        <v>192</v>
      </c>
      <c r="J1104" s="5">
        <v>83823.399999999994</v>
      </c>
      <c r="K1104" s="5">
        <v>83823.399999999994</v>
      </c>
      <c r="L1104" s="5">
        <v>83823.399999999994</v>
      </c>
      <c r="M1104" s="5"/>
      <c r="N1104"/>
      <c r="O1104" s="38"/>
      <c r="P1104" s="43"/>
      <c r="Q1104" s="64"/>
      <c r="R1104" s="8" t="str">
        <f t="shared" si="229"/>
        <v/>
      </c>
      <c r="S1104" s="7" t="str">
        <f t="shared" si="230"/>
        <v/>
      </c>
      <c r="T1104" s="9"/>
      <c r="U1104" s="3" t="str">
        <f t="shared" si="231"/>
        <v/>
      </c>
      <c r="V1104" s="3" t="str">
        <f t="shared" si="232"/>
        <v/>
      </c>
      <c r="W1104" s="3" t="str">
        <f t="shared" si="233"/>
        <v/>
      </c>
      <c r="X1104" s="83" t="str">
        <f t="shared" si="234"/>
        <v/>
      </c>
      <c r="Y1104" s="3" t="str">
        <f t="shared" si="235"/>
        <v/>
      </c>
      <c r="Z1104" s="3" t="str">
        <f t="shared" si="236"/>
        <v/>
      </c>
      <c r="AA1104" s="12" t="str">
        <f t="shared" si="237"/>
        <v/>
      </c>
      <c r="AB1104" s="12" t="str">
        <f t="shared" si="238"/>
        <v/>
      </c>
      <c r="AC1104" s="12" t="str">
        <f t="shared" si="239"/>
        <v/>
      </c>
      <c r="AD1104" t="str">
        <f t="shared" si="240"/>
        <v/>
      </c>
      <c r="AE1104" t="str">
        <f t="shared" si="241"/>
        <v/>
      </c>
      <c r="AF1104" t="s">
        <v>343</v>
      </c>
    </row>
    <row r="1105" spans="1:32" x14ac:dyDescent="0.25">
      <c r="A1105" t="s">
        <v>1</v>
      </c>
      <c r="B1105" t="s">
        <v>2</v>
      </c>
      <c r="C1105" t="s">
        <v>1959</v>
      </c>
      <c r="D1105" t="s">
        <v>2016</v>
      </c>
      <c r="E1105" t="s">
        <v>60</v>
      </c>
      <c r="F1105" s="2">
        <v>45323</v>
      </c>
      <c r="G1105" t="s">
        <v>1029</v>
      </c>
      <c r="H1105" t="s">
        <v>176</v>
      </c>
      <c r="I1105" t="s">
        <v>192</v>
      </c>
      <c r="J1105" s="5">
        <v>24227.200000000001</v>
      </c>
      <c r="K1105" s="5">
        <v>24227.200000000001</v>
      </c>
      <c r="L1105" s="5">
        <v>24227.200000000001</v>
      </c>
      <c r="M1105" s="5"/>
      <c r="N1105"/>
      <c r="O1105" s="38"/>
      <c r="P1105" s="43"/>
      <c r="Q1105" s="64"/>
      <c r="R1105" s="8" t="str">
        <f t="shared" si="229"/>
        <v/>
      </c>
      <c r="S1105" s="7" t="str">
        <f t="shared" si="230"/>
        <v/>
      </c>
      <c r="T1105" s="9"/>
      <c r="U1105" s="3" t="str">
        <f t="shared" si="231"/>
        <v/>
      </c>
      <c r="V1105" s="3" t="str">
        <f t="shared" si="232"/>
        <v/>
      </c>
      <c r="W1105" s="3" t="str">
        <f t="shared" si="233"/>
        <v/>
      </c>
      <c r="X1105" s="83" t="str">
        <f t="shared" si="234"/>
        <v/>
      </c>
      <c r="Y1105" s="3" t="str">
        <f t="shared" si="235"/>
        <v/>
      </c>
      <c r="Z1105" s="3" t="str">
        <f t="shared" si="236"/>
        <v/>
      </c>
      <c r="AA1105" s="12" t="str">
        <f t="shared" si="237"/>
        <v/>
      </c>
      <c r="AB1105" s="12" t="str">
        <f t="shared" si="238"/>
        <v/>
      </c>
      <c r="AC1105" s="12" t="str">
        <f t="shared" si="239"/>
        <v/>
      </c>
      <c r="AD1105" t="str">
        <f t="shared" si="240"/>
        <v/>
      </c>
      <c r="AE1105" t="str">
        <f t="shared" si="241"/>
        <v/>
      </c>
      <c r="AF1105" t="s">
        <v>343</v>
      </c>
    </row>
    <row r="1106" spans="1:32" x14ac:dyDescent="0.25">
      <c r="A1106" t="s">
        <v>1</v>
      </c>
      <c r="B1106" t="s">
        <v>2</v>
      </c>
      <c r="C1106" t="s">
        <v>1959</v>
      </c>
      <c r="D1106" t="s">
        <v>2016</v>
      </c>
      <c r="E1106" t="s">
        <v>60</v>
      </c>
      <c r="F1106" s="2">
        <v>45323</v>
      </c>
      <c r="G1106" t="s">
        <v>1030</v>
      </c>
      <c r="H1106" t="s">
        <v>176</v>
      </c>
      <c r="I1106" t="s">
        <v>192</v>
      </c>
      <c r="J1106" s="5">
        <v>29018.400000000001</v>
      </c>
      <c r="K1106" s="5">
        <v>29018.400000000001</v>
      </c>
      <c r="L1106" s="5">
        <v>29018.400000000001</v>
      </c>
      <c r="M1106" s="5"/>
      <c r="N1106"/>
      <c r="O1106" s="38"/>
      <c r="P1106" s="43"/>
      <c r="Q1106" s="64"/>
      <c r="R1106" s="8" t="str">
        <f t="shared" si="229"/>
        <v/>
      </c>
      <c r="S1106" s="7" t="str">
        <f t="shared" si="230"/>
        <v/>
      </c>
      <c r="T1106" s="9"/>
      <c r="U1106" s="3" t="str">
        <f t="shared" si="231"/>
        <v/>
      </c>
      <c r="V1106" s="3" t="str">
        <f t="shared" si="232"/>
        <v/>
      </c>
      <c r="W1106" s="3" t="str">
        <f t="shared" si="233"/>
        <v/>
      </c>
      <c r="X1106" s="83" t="str">
        <f t="shared" si="234"/>
        <v/>
      </c>
      <c r="Y1106" s="3" t="str">
        <f t="shared" si="235"/>
        <v/>
      </c>
      <c r="Z1106" s="3" t="str">
        <f t="shared" si="236"/>
        <v/>
      </c>
      <c r="AA1106" s="12" t="str">
        <f t="shared" si="237"/>
        <v/>
      </c>
      <c r="AB1106" s="12" t="str">
        <f t="shared" si="238"/>
        <v/>
      </c>
      <c r="AC1106" s="12" t="str">
        <f t="shared" si="239"/>
        <v/>
      </c>
      <c r="AD1106" t="str">
        <f t="shared" si="240"/>
        <v/>
      </c>
      <c r="AE1106" t="str">
        <f t="shared" si="241"/>
        <v/>
      </c>
      <c r="AF1106" t="s">
        <v>343</v>
      </c>
    </row>
    <row r="1107" spans="1:32" x14ac:dyDescent="0.25">
      <c r="A1107" t="s">
        <v>1</v>
      </c>
      <c r="B1107" t="s">
        <v>2</v>
      </c>
      <c r="C1107" t="s">
        <v>1959</v>
      </c>
      <c r="D1107" t="s">
        <v>2016</v>
      </c>
      <c r="E1107" t="s">
        <v>60</v>
      </c>
      <c r="F1107" s="2">
        <v>45323</v>
      </c>
      <c r="G1107" t="s">
        <v>1031</v>
      </c>
      <c r="H1107" t="s">
        <v>176</v>
      </c>
      <c r="I1107" t="s">
        <v>192</v>
      </c>
      <c r="J1107" s="5">
        <v>613149.30000000005</v>
      </c>
      <c r="K1107" s="5">
        <v>613149.30000000005</v>
      </c>
      <c r="L1107" s="5">
        <v>613149.30000000005</v>
      </c>
      <c r="M1107" s="5"/>
      <c r="N1107"/>
      <c r="O1107" s="38"/>
      <c r="P1107" s="43"/>
      <c r="Q1107" s="64"/>
      <c r="R1107" s="8" t="str">
        <f t="shared" si="229"/>
        <v/>
      </c>
      <c r="S1107" s="7" t="str">
        <f t="shared" si="230"/>
        <v/>
      </c>
      <c r="T1107" s="9"/>
      <c r="U1107" s="3" t="str">
        <f t="shared" si="231"/>
        <v/>
      </c>
      <c r="V1107" s="3" t="str">
        <f t="shared" si="232"/>
        <v/>
      </c>
      <c r="W1107" s="3" t="str">
        <f t="shared" si="233"/>
        <v/>
      </c>
      <c r="X1107" s="83" t="str">
        <f t="shared" si="234"/>
        <v/>
      </c>
      <c r="Y1107" s="3" t="str">
        <f t="shared" si="235"/>
        <v/>
      </c>
      <c r="Z1107" s="3" t="str">
        <f t="shared" si="236"/>
        <v/>
      </c>
      <c r="AA1107" s="12" t="str">
        <f t="shared" si="237"/>
        <v/>
      </c>
      <c r="AB1107" s="12" t="str">
        <f t="shared" si="238"/>
        <v/>
      </c>
      <c r="AC1107" s="12" t="str">
        <f t="shared" si="239"/>
        <v/>
      </c>
      <c r="AD1107" t="str">
        <f t="shared" si="240"/>
        <v/>
      </c>
      <c r="AE1107" t="str">
        <f t="shared" si="241"/>
        <v/>
      </c>
      <c r="AF1107" t="s">
        <v>343</v>
      </c>
    </row>
    <row r="1108" spans="1:32" x14ac:dyDescent="0.25">
      <c r="A1108" t="s">
        <v>1</v>
      </c>
      <c r="B1108" t="s">
        <v>2</v>
      </c>
      <c r="C1108" t="s">
        <v>1959</v>
      </c>
      <c r="D1108" t="s">
        <v>2016</v>
      </c>
      <c r="E1108" t="s">
        <v>60</v>
      </c>
      <c r="F1108" s="2">
        <v>45324</v>
      </c>
      <c r="G1108" t="s">
        <v>1032</v>
      </c>
      <c r="H1108" t="s">
        <v>176</v>
      </c>
      <c r="I1108" t="s">
        <v>192</v>
      </c>
      <c r="J1108" s="5">
        <v>44738.96</v>
      </c>
      <c r="K1108" s="5">
        <v>44738.96</v>
      </c>
      <c r="L1108" s="5">
        <v>44738.96</v>
      </c>
      <c r="M1108" s="5"/>
      <c r="N1108"/>
      <c r="O1108" s="38"/>
      <c r="P1108" s="43"/>
      <c r="Q1108" s="64"/>
      <c r="R1108" s="8" t="str">
        <f t="shared" si="229"/>
        <v/>
      </c>
      <c r="S1108" s="7" t="str">
        <f t="shared" si="230"/>
        <v/>
      </c>
      <c r="T1108" s="9"/>
      <c r="U1108" s="3" t="str">
        <f t="shared" si="231"/>
        <v/>
      </c>
      <c r="V1108" s="3" t="str">
        <f t="shared" si="232"/>
        <v/>
      </c>
      <c r="W1108" s="3" t="str">
        <f t="shared" si="233"/>
        <v/>
      </c>
      <c r="X1108" s="83" t="str">
        <f t="shared" si="234"/>
        <v/>
      </c>
      <c r="Y1108" s="3" t="str">
        <f t="shared" si="235"/>
        <v/>
      </c>
      <c r="Z1108" s="3" t="str">
        <f t="shared" si="236"/>
        <v/>
      </c>
      <c r="AA1108" s="12" t="str">
        <f t="shared" si="237"/>
        <v/>
      </c>
      <c r="AB1108" s="12" t="str">
        <f t="shared" si="238"/>
        <v/>
      </c>
      <c r="AC1108" s="12" t="str">
        <f t="shared" si="239"/>
        <v/>
      </c>
      <c r="AD1108" t="str">
        <f t="shared" si="240"/>
        <v/>
      </c>
      <c r="AE1108" t="str">
        <f t="shared" si="241"/>
        <v/>
      </c>
      <c r="AF1108" t="s">
        <v>343</v>
      </c>
    </row>
    <row r="1109" spans="1:32" x14ac:dyDescent="0.25">
      <c r="A1109" t="s">
        <v>1</v>
      </c>
      <c r="B1109" t="s">
        <v>2</v>
      </c>
      <c r="C1109" t="s">
        <v>1959</v>
      </c>
      <c r="D1109" t="s">
        <v>2016</v>
      </c>
      <c r="E1109" t="s">
        <v>60</v>
      </c>
      <c r="F1109" s="2">
        <v>45324</v>
      </c>
      <c r="G1109" t="s">
        <v>1033</v>
      </c>
      <c r="H1109" t="s">
        <v>176</v>
      </c>
      <c r="I1109" t="s">
        <v>192</v>
      </c>
      <c r="J1109" s="5">
        <v>56693.23</v>
      </c>
      <c r="K1109" s="5">
        <v>56693.23</v>
      </c>
      <c r="L1109" s="5">
        <v>56693.23</v>
      </c>
      <c r="M1109" s="5"/>
      <c r="N1109"/>
      <c r="O1109" s="38"/>
      <c r="P1109" s="43"/>
      <c r="Q1109" s="64"/>
      <c r="R1109" s="8" t="str">
        <f t="shared" si="229"/>
        <v/>
      </c>
      <c r="S1109" s="7" t="str">
        <f t="shared" si="230"/>
        <v/>
      </c>
      <c r="T1109" s="9"/>
      <c r="U1109" s="3" t="str">
        <f t="shared" si="231"/>
        <v/>
      </c>
      <c r="V1109" s="3" t="str">
        <f t="shared" si="232"/>
        <v/>
      </c>
      <c r="W1109" s="3" t="str">
        <f t="shared" si="233"/>
        <v/>
      </c>
      <c r="X1109" s="83" t="str">
        <f t="shared" si="234"/>
        <v/>
      </c>
      <c r="Y1109" s="3" t="str">
        <f t="shared" si="235"/>
        <v/>
      </c>
      <c r="Z1109" s="3" t="str">
        <f t="shared" si="236"/>
        <v/>
      </c>
      <c r="AA1109" s="12" t="str">
        <f t="shared" si="237"/>
        <v/>
      </c>
      <c r="AB1109" s="12" t="str">
        <f t="shared" si="238"/>
        <v/>
      </c>
      <c r="AC1109" s="12" t="str">
        <f t="shared" si="239"/>
        <v/>
      </c>
      <c r="AD1109" t="str">
        <f t="shared" si="240"/>
        <v/>
      </c>
      <c r="AE1109" t="str">
        <f t="shared" si="241"/>
        <v/>
      </c>
      <c r="AF1109" t="s">
        <v>343</v>
      </c>
    </row>
    <row r="1110" spans="1:32" x14ac:dyDescent="0.25">
      <c r="A1110" t="s">
        <v>1</v>
      </c>
      <c r="B1110" t="s">
        <v>2</v>
      </c>
      <c r="C1110" t="s">
        <v>1959</v>
      </c>
      <c r="D1110" t="s">
        <v>2016</v>
      </c>
      <c r="E1110" t="s">
        <v>60</v>
      </c>
      <c r="F1110" s="2">
        <v>45324</v>
      </c>
      <c r="G1110" t="s">
        <v>1034</v>
      </c>
      <c r="H1110" t="s">
        <v>176</v>
      </c>
      <c r="I1110" t="s">
        <v>192</v>
      </c>
      <c r="J1110" s="5">
        <v>176533.12</v>
      </c>
      <c r="K1110" s="5">
        <v>176533.12</v>
      </c>
      <c r="L1110" s="5">
        <v>176533.12</v>
      </c>
      <c r="M1110" s="5"/>
      <c r="N1110"/>
      <c r="O1110" s="38"/>
      <c r="P1110" s="43"/>
      <c r="Q1110" s="64"/>
      <c r="R1110" s="8" t="str">
        <f t="shared" si="229"/>
        <v/>
      </c>
      <c r="S1110" s="7" t="str">
        <f t="shared" si="230"/>
        <v/>
      </c>
      <c r="T1110" s="9"/>
      <c r="U1110" s="3" t="str">
        <f t="shared" si="231"/>
        <v/>
      </c>
      <c r="V1110" s="3" t="str">
        <f t="shared" si="232"/>
        <v/>
      </c>
      <c r="W1110" s="3" t="str">
        <f t="shared" si="233"/>
        <v/>
      </c>
      <c r="X1110" s="83" t="str">
        <f t="shared" si="234"/>
        <v/>
      </c>
      <c r="Y1110" s="3" t="str">
        <f t="shared" si="235"/>
        <v/>
      </c>
      <c r="Z1110" s="3" t="str">
        <f t="shared" si="236"/>
        <v/>
      </c>
      <c r="AA1110" s="12" t="str">
        <f t="shared" si="237"/>
        <v/>
      </c>
      <c r="AB1110" s="12" t="str">
        <f t="shared" si="238"/>
        <v/>
      </c>
      <c r="AC1110" s="12" t="str">
        <f t="shared" si="239"/>
        <v/>
      </c>
      <c r="AD1110" t="str">
        <f t="shared" si="240"/>
        <v/>
      </c>
      <c r="AE1110" t="str">
        <f t="shared" si="241"/>
        <v/>
      </c>
      <c r="AF1110" t="s">
        <v>343</v>
      </c>
    </row>
    <row r="1111" spans="1:32" x14ac:dyDescent="0.25">
      <c r="A1111" t="s">
        <v>1</v>
      </c>
      <c r="B1111" t="s">
        <v>2</v>
      </c>
      <c r="C1111" t="s">
        <v>1959</v>
      </c>
      <c r="D1111" t="s">
        <v>2016</v>
      </c>
      <c r="E1111" t="s">
        <v>60</v>
      </c>
      <c r="F1111" s="2">
        <v>45324</v>
      </c>
      <c r="G1111" t="s">
        <v>1035</v>
      </c>
      <c r="H1111" t="s">
        <v>176</v>
      </c>
      <c r="I1111" t="s">
        <v>192</v>
      </c>
      <c r="J1111" s="5">
        <v>48251</v>
      </c>
      <c r="K1111" s="5">
        <v>48251</v>
      </c>
      <c r="L1111" s="5">
        <v>48251</v>
      </c>
      <c r="M1111" s="5"/>
      <c r="N1111"/>
      <c r="O1111" s="38"/>
      <c r="P1111" s="43"/>
      <c r="Q1111" s="64"/>
      <c r="R1111" s="8" t="str">
        <f t="shared" si="229"/>
        <v/>
      </c>
      <c r="S1111" s="7" t="str">
        <f t="shared" si="230"/>
        <v/>
      </c>
      <c r="T1111" s="9"/>
      <c r="U1111" s="3" t="str">
        <f t="shared" si="231"/>
        <v/>
      </c>
      <c r="V1111" s="3" t="str">
        <f t="shared" si="232"/>
        <v/>
      </c>
      <c r="W1111" s="3" t="str">
        <f t="shared" si="233"/>
        <v/>
      </c>
      <c r="X1111" s="83" t="str">
        <f t="shared" si="234"/>
        <v/>
      </c>
      <c r="Y1111" s="3" t="str">
        <f t="shared" si="235"/>
        <v/>
      </c>
      <c r="Z1111" s="3" t="str">
        <f t="shared" si="236"/>
        <v/>
      </c>
      <c r="AA1111" s="12" t="str">
        <f t="shared" si="237"/>
        <v/>
      </c>
      <c r="AB1111" s="12" t="str">
        <f t="shared" si="238"/>
        <v/>
      </c>
      <c r="AC1111" s="12" t="str">
        <f t="shared" si="239"/>
        <v/>
      </c>
      <c r="AD1111" t="str">
        <f t="shared" si="240"/>
        <v/>
      </c>
      <c r="AE1111" t="str">
        <f t="shared" si="241"/>
        <v/>
      </c>
      <c r="AF1111" t="s">
        <v>343</v>
      </c>
    </row>
    <row r="1112" spans="1:32" x14ac:dyDescent="0.25">
      <c r="A1112" t="s">
        <v>1</v>
      </c>
      <c r="B1112" t="s">
        <v>2</v>
      </c>
      <c r="C1112" t="s">
        <v>1959</v>
      </c>
      <c r="D1112" t="s">
        <v>2016</v>
      </c>
      <c r="E1112" t="s">
        <v>60</v>
      </c>
      <c r="F1112" s="2">
        <v>45324</v>
      </c>
      <c r="G1112" t="s">
        <v>1036</v>
      </c>
      <c r="H1112" t="s">
        <v>176</v>
      </c>
      <c r="I1112" t="s">
        <v>192</v>
      </c>
      <c r="J1112" s="5">
        <v>301984.59000000003</v>
      </c>
      <c r="K1112" s="5">
        <v>301984.59000000003</v>
      </c>
      <c r="L1112" s="5">
        <v>301984.59000000003</v>
      </c>
      <c r="M1112" s="5"/>
      <c r="N1112"/>
      <c r="O1112" s="38"/>
      <c r="P1112" s="43"/>
      <c r="Q1112" s="64"/>
      <c r="R1112" s="8" t="str">
        <f t="shared" si="229"/>
        <v/>
      </c>
      <c r="S1112" s="7" t="str">
        <f t="shared" si="230"/>
        <v/>
      </c>
      <c r="T1112" s="9"/>
      <c r="U1112" s="3" t="str">
        <f t="shared" si="231"/>
        <v/>
      </c>
      <c r="V1112" s="3" t="str">
        <f t="shared" si="232"/>
        <v/>
      </c>
      <c r="W1112" s="3" t="str">
        <f t="shared" si="233"/>
        <v/>
      </c>
      <c r="X1112" s="83" t="str">
        <f t="shared" si="234"/>
        <v/>
      </c>
      <c r="Y1112" s="3" t="str">
        <f t="shared" si="235"/>
        <v/>
      </c>
      <c r="Z1112" s="3" t="str">
        <f t="shared" si="236"/>
        <v/>
      </c>
      <c r="AA1112" s="12" t="str">
        <f t="shared" si="237"/>
        <v/>
      </c>
      <c r="AB1112" s="12" t="str">
        <f t="shared" si="238"/>
        <v/>
      </c>
      <c r="AC1112" s="12" t="str">
        <f t="shared" si="239"/>
        <v/>
      </c>
      <c r="AD1112" t="str">
        <f t="shared" si="240"/>
        <v/>
      </c>
      <c r="AE1112" t="str">
        <f t="shared" si="241"/>
        <v/>
      </c>
      <c r="AF1112" t="s">
        <v>343</v>
      </c>
    </row>
    <row r="1113" spans="1:32" x14ac:dyDescent="0.25">
      <c r="A1113" t="s">
        <v>1</v>
      </c>
      <c r="B1113" t="s">
        <v>2</v>
      </c>
      <c r="C1113" t="s">
        <v>1959</v>
      </c>
      <c r="D1113" t="s">
        <v>2016</v>
      </c>
      <c r="E1113" t="s">
        <v>60</v>
      </c>
      <c r="F1113" s="2">
        <v>45327</v>
      </c>
      <c r="G1113" t="s">
        <v>1037</v>
      </c>
      <c r="H1113" t="s">
        <v>176</v>
      </c>
      <c r="I1113" t="s">
        <v>192</v>
      </c>
      <c r="J1113" s="5">
        <v>103335.11</v>
      </c>
      <c r="K1113" s="5">
        <v>103335.11</v>
      </c>
      <c r="L1113" s="5">
        <v>103335.11</v>
      </c>
      <c r="M1113" s="5"/>
      <c r="N1113"/>
      <c r="O1113" s="38"/>
      <c r="P1113" s="43"/>
      <c r="Q1113" s="64"/>
      <c r="R1113" s="8" t="str">
        <f t="shared" si="229"/>
        <v/>
      </c>
      <c r="S1113" s="7" t="str">
        <f t="shared" si="230"/>
        <v/>
      </c>
      <c r="T1113" s="9"/>
      <c r="U1113" s="3" t="str">
        <f t="shared" si="231"/>
        <v/>
      </c>
      <c r="V1113" s="3" t="str">
        <f t="shared" si="232"/>
        <v/>
      </c>
      <c r="W1113" s="3" t="str">
        <f t="shared" si="233"/>
        <v/>
      </c>
      <c r="X1113" s="83" t="str">
        <f t="shared" si="234"/>
        <v/>
      </c>
      <c r="Y1113" s="3" t="str">
        <f t="shared" si="235"/>
        <v/>
      </c>
      <c r="Z1113" s="3" t="str">
        <f t="shared" si="236"/>
        <v/>
      </c>
      <c r="AA1113" s="12" t="str">
        <f t="shared" si="237"/>
        <v/>
      </c>
      <c r="AB1113" s="12" t="str">
        <f t="shared" si="238"/>
        <v/>
      </c>
      <c r="AC1113" s="12" t="str">
        <f t="shared" si="239"/>
        <v/>
      </c>
      <c r="AD1113" t="str">
        <f t="shared" si="240"/>
        <v/>
      </c>
      <c r="AE1113" t="str">
        <f t="shared" si="241"/>
        <v/>
      </c>
      <c r="AF1113" t="s">
        <v>343</v>
      </c>
    </row>
    <row r="1114" spans="1:32" x14ac:dyDescent="0.25">
      <c r="A1114" t="s">
        <v>1</v>
      </c>
      <c r="B1114" t="s">
        <v>2</v>
      </c>
      <c r="C1114" t="s">
        <v>1959</v>
      </c>
      <c r="D1114" t="s">
        <v>2016</v>
      </c>
      <c r="E1114" t="s">
        <v>60</v>
      </c>
      <c r="F1114" s="2">
        <v>45327</v>
      </c>
      <c r="G1114" t="s">
        <v>1038</v>
      </c>
      <c r="H1114" t="s">
        <v>176</v>
      </c>
      <c r="I1114" t="s">
        <v>192</v>
      </c>
      <c r="J1114" s="5">
        <v>122028.7</v>
      </c>
      <c r="K1114" s="5">
        <v>122028.7</v>
      </c>
      <c r="L1114" s="5">
        <v>122028.7</v>
      </c>
      <c r="M1114" s="5"/>
      <c r="N1114"/>
      <c r="O1114" s="38"/>
      <c r="P1114" s="43"/>
      <c r="Q1114" s="64"/>
      <c r="R1114" s="8" t="str">
        <f t="shared" si="229"/>
        <v/>
      </c>
      <c r="S1114" s="7" t="str">
        <f t="shared" si="230"/>
        <v/>
      </c>
      <c r="T1114" s="9"/>
      <c r="U1114" s="3" t="str">
        <f t="shared" si="231"/>
        <v/>
      </c>
      <c r="V1114" s="3" t="str">
        <f t="shared" si="232"/>
        <v/>
      </c>
      <c r="W1114" s="3" t="str">
        <f t="shared" si="233"/>
        <v/>
      </c>
      <c r="X1114" s="83" t="str">
        <f t="shared" si="234"/>
        <v/>
      </c>
      <c r="Y1114" s="3" t="str">
        <f t="shared" si="235"/>
        <v/>
      </c>
      <c r="Z1114" s="3" t="str">
        <f t="shared" si="236"/>
        <v/>
      </c>
      <c r="AA1114" s="12" t="str">
        <f t="shared" si="237"/>
        <v/>
      </c>
      <c r="AB1114" s="12" t="str">
        <f t="shared" si="238"/>
        <v/>
      </c>
      <c r="AC1114" s="12" t="str">
        <f t="shared" si="239"/>
        <v/>
      </c>
      <c r="AD1114" t="str">
        <f t="shared" si="240"/>
        <v/>
      </c>
      <c r="AE1114" t="str">
        <f t="shared" si="241"/>
        <v/>
      </c>
      <c r="AF1114" t="s">
        <v>343</v>
      </c>
    </row>
    <row r="1115" spans="1:32" x14ac:dyDescent="0.25">
      <c r="A1115" t="s">
        <v>1</v>
      </c>
      <c r="B1115" t="s">
        <v>2</v>
      </c>
      <c r="C1115" t="s">
        <v>1959</v>
      </c>
      <c r="D1115" t="s">
        <v>2016</v>
      </c>
      <c r="E1115" t="s">
        <v>60</v>
      </c>
      <c r="F1115" s="2">
        <v>45327</v>
      </c>
      <c r="G1115" t="s">
        <v>1039</v>
      </c>
      <c r="H1115" t="s">
        <v>176</v>
      </c>
      <c r="I1115" t="s">
        <v>192</v>
      </c>
      <c r="J1115" s="5">
        <v>41195.279999999999</v>
      </c>
      <c r="K1115" s="5">
        <v>41195.279999999999</v>
      </c>
      <c r="L1115" s="5">
        <v>41195.279999999999</v>
      </c>
      <c r="M1115" s="5"/>
      <c r="N1115"/>
      <c r="O1115" s="38"/>
      <c r="P1115" s="43"/>
      <c r="Q1115" s="64"/>
      <c r="R1115" s="8" t="str">
        <f t="shared" si="229"/>
        <v/>
      </c>
      <c r="S1115" s="7" t="str">
        <f t="shared" si="230"/>
        <v/>
      </c>
      <c r="T1115" s="9"/>
      <c r="U1115" s="3" t="str">
        <f t="shared" si="231"/>
        <v/>
      </c>
      <c r="V1115" s="3" t="str">
        <f t="shared" si="232"/>
        <v/>
      </c>
      <c r="W1115" s="3" t="str">
        <f t="shared" si="233"/>
        <v/>
      </c>
      <c r="X1115" s="83" t="str">
        <f t="shared" si="234"/>
        <v/>
      </c>
      <c r="Y1115" s="3" t="str">
        <f t="shared" si="235"/>
        <v/>
      </c>
      <c r="Z1115" s="3" t="str">
        <f t="shared" si="236"/>
        <v/>
      </c>
      <c r="AA1115" s="12" t="str">
        <f t="shared" si="237"/>
        <v/>
      </c>
      <c r="AB1115" s="12" t="str">
        <f t="shared" si="238"/>
        <v/>
      </c>
      <c r="AC1115" s="12" t="str">
        <f t="shared" si="239"/>
        <v/>
      </c>
      <c r="AD1115" t="str">
        <f t="shared" si="240"/>
        <v/>
      </c>
      <c r="AE1115" t="str">
        <f t="shared" si="241"/>
        <v/>
      </c>
      <c r="AF1115" t="s">
        <v>343</v>
      </c>
    </row>
    <row r="1116" spans="1:32" x14ac:dyDescent="0.25">
      <c r="A1116" t="s">
        <v>1</v>
      </c>
      <c r="B1116" t="s">
        <v>2</v>
      </c>
      <c r="C1116" t="s">
        <v>1959</v>
      </c>
      <c r="D1116" t="s">
        <v>2016</v>
      </c>
      <c r="E1116" t="s">
        <v>60</v>
      </c>
      <c r="F1116" s="2">
        <v>45327</v>
      </c>
      <c r="G1116" t="s">
        <v>1040</v>
      </c>
      <c r="H1116" t="s">
        <v>176</v>
      </c>
      <c r="I1116" t="s">
        <v>192</v>
      </c>
      <c r="J1116" s="5">
        <v>78860.44</v>
      </c>
      <c r="K1116" s="5">
        <v>78860.44</v>
      </c>
      <c r="L1116" s="5">
        <v>78860.44</v>
      </c>
      <c r="M1116" s="5"/>
      <c r="N1116"/>
      <c r="O1116" s="38"/>
      <c r="P1116" s="43"/>
      <c r="Q1116" s="64"/>
      <c r="R1116" s="8" t="str">
        <f t="shared" si="229"/>
        <v/>
      </c>
      <c r="S1116" s="7" t="str">
        <f t="shared" si="230"/>
        <v/>
      </c>
      <c r="T1116" s="9"/>
      <c r="U1116" s="3" t="str">
        <f t="shared" si="231"/>
        <v/>
      </c>
      <c r="V1116" s="3" t="str">
        <f t="shared" si="232"/>
        <v/>
      </c>
      <c r="W1116" s="3" t="str">
        <f t="shared" si="233"/>
        <v/>
      </c>
      <c r="X1116" s="83" t="str">
        <f t="shared" si="234"/>
        <v/>
      </c>
      <c r="Y1116" s="3" t="str">
        <f t="shared" si="235"/>
        <v/>
      </c>
      <c r="Z1116" s="3" t="str">
        <f t="shared" si="236"/>
        <v/>
      </c>
      <c r="AA1116" s="12" t="str">
        <f t="shared" si="237"/>
        <v/>
      </c>
      <c r="AB1116" s="12" t="str">
        <f t="shared" si="238"/>
        <v/>
      </c>
      <c r="AC1116" s="12" t="str">
        <f t="shared" si="239"/>
        <v/>
      </c>
      <c r="AD1116" t="str">
        <f t="shared" si="240"/>
        <v/>
      </c>
      <c r="AE1116" t="str">
        <f t="shared" si="241"/>
        <v/>
      </c>
      <c r="AF1116" t="s">
        <v>343</v>
      </c>
    </row>
    <row r="1117" spans="1:32" x14ac:dyDescent="0.25">
      <c r="A1117" t="s">
        <v>1</v>
      </c>
      <c r="B1117" t="s">
        <v>2</v>
      </c>
      <c r="C1117" t="s">
        <v>1959</v>
      </c>
      <c r="D1117" t="s">
        <v>2016</v>
      </c>
      <c r="E1117" t="s">
        <v>60</v>
      </c>
      <c r="F1117" s="2">
        <v>45328</v>
      </c>
      <c r="G1117" t="s">
        <v>1041</v>
      </c>
      <c r="H1117" t="s">
        <v>176</v>
      </c>
      <c r="I1117" t="s">
        <v>192</v>
      </c>
      <c r="J1117" s="5">
        <v>97332.55</v>
      </c>
      <c r="K1117" s="5">
        <v>97332.55</v>
      </c>
      <c r="L1117" s="5">
        <v>97332.55</v>
      </c>
      <c r="M1117" s="5"/>
      <c r="N1117"/>
      <c r="O1117" s="38"/>
      <c r="P1117" s="43"/>
      <c r="Q1117" s="64"/>
      <c r="R1117" s="8" t="str">
        <f t="shared" si="229"/>
        <v/>
      </c>
      <c r="S1117" s="7" t="str">
        <f t="shared" si="230"/>
        <v/>
      </c>
      <c r="T1117" s="9"/>
      <c r="U1117" s="3" t="str">
        <f t="shared" si="231"/>
        <v/>
      </c>
      <c r="V1117" s="3" t="str">
        <f t="shared" si="232"/>
        <v/>
      </c>
      <c r="W1117" s="3" t="str">
        <f t="shared" si="233"/>
        <v/>
      </c>
      <c r="X1117" s="83" t="str">
        <f t="shared" si="234"/>
        <v/>
      </c>
      <c r="Y1117" s="3" t="str">
        <f t="shared" si="235"/>
        <v/>
      </c>
      <c r="Z1117" s="3" t="str">
        <f t="shared" si="236"/>
        <v/>
      </c>
      <c r="AA1117" s="12" t="str">
        <f t="shared" si="237"/>
        <v/>
      </c>
      <c r="AB1117" s="12" t="str">
        <f t="shared" si="238"/>
        <v/>
      </c>
      <c r="AC1117" s="12" t="str">
        <f t="shared" si="239"/>
        <v/>
      </c>
      <c r="AD1117" t="str">
        <f t="shared" si="240"/>
        <v/>
      </c>
      <c r="AE1117" t="str">
        <f t="shared" si="241"/>
        <v/>
      </c>
      <c r="AF1117" t="s">
        <v>343</v>
      </c>
    </row>
    <row r="1118" spans="1:32" x14ac:dyDescent="0.25">
      <c r="A1118" t="s">
        <v>1</v>
      </c>
      <c r="B1118" t="s">
        <v>2</v>
      </c>
      <c r="C1118" t="s">
        <v>1959</v>
      </c>
      <c r="D1118" t="s">
        <v>2016</v>
      </c>
      <c r="E1118" t="s">
        <v>60</v>
      </c>
      <c r="F1118" s="2">
        <v>45328</v>
      </c>
      <c r="G1118" t="s">
        <v>1042</v>
      </c>
      <c r="H1118" t="s">
        <v>176</v>
      </c>
      <c r="I1118" t="s">
        <v>192</v>
      </c>
      <c r="J1118" s="5">
        <v>102405.12</v>
      </c>
      <c r="K1118" s="5">
        <v>102405.12</v>
      </c>
      <c r="L1118" s="5">
        <v>102405.12</v>
      </c>
      <c r="M1118" s="5"/>
      <c r="N1118"/>
      <c r="O1118" s="38"/>
      <c r="P1118" s="43"/>
      <c r="Q1118" s="64"/>
      <c r="R1118" s="8" t="str">
        <f t="shared" si="229"/>
        <v/>
      </c>
      <c r="S1118" s="7" t="str">
        <f t="shared" si="230"/>
        <v/>
      </c>
      <c r="T1118" s="9"/>
      <c r="U1118" s="3" t="str">
        <f t="shared" si="231"/>
        <v/>
      </c>
      <c r="V1118" s="3" t="str">
        <f t="shared" si="232"/>
        <v/>
      </c>
      <c r="W1118" s="3" t="str">
        <f t="shared" si="233"/>
        <v/>
      </c>
      <c r="X1118" s="83" t="str">
        <f t="shared" si="234"/>
        <v/>
      </c>
      <c r="Y1118" s="3" t="str">
        <f t="shared" si="235"/>
        <v/>
      </c>
      <c r="Z1118" s="3" t="str">
        <f t="shared" si="236"/>
        <v/>
      </c>
      <c r="AA1118" s="12" t="str">
        <f t="shared" si="237"/>
        <v/>
      </c>
      <c r="AB1118" s="12" t="str">
        <f t="shared" si="238"/>
        <v/>
      </c>
      <c r="AC1118" s="12" t="str">
        <f t="shared" si="239"/>
        <v/>
      </c>
      <c r="AD1118" t="str">
        <f t="shared" si="240"/>
        <v/>
      </c>
      <c r="AE1118" t="str">
        <f t="shared" si="241"/>
        <v/>
      </c>
      <c r="AF1118" t="s">
        <v>343</v>
      </c>
    </row>
    <row r="1119" spans="1:32" x14ac:dyDescent="0.25">
      <c r="A1119" t="s">
        <v>1</v>
      </c>
      <c r="B1119" t="s">
        <v>2</v>
      </c>
      <c r="C1119" t="s">
        <v>1959</v>
      </c>
      <c r="D1119" t="s">
        <v>2016</v>
      </c>
      <c r="E1119" t="s">
        <v>60</v>
      </c>
      <c r="F1119" s="2">
        <v>45329</v>
      </c>
      <c r="G1119" t="s">
        <v>1043</v>
      </c>
      <c r="H1119" t="s">
        <v>176</v>
      </c>
      <c r="I1119" t="s">
        <v>192</v>
      </c>
      <c r="J1119" s="5">
        <v>145566.6</v>
      </c>
      <c r="K1119" s="5">
        <v>145566.6</v>
      </c>
      <c r="L1119" s="5">
        <v>145566.6</v>
      </c>
      <c r="M1119" s="5"/>
      <c r="N1119"/>
      <c r="O1119" s="38"/>
      <c r="P1119" s="43"/>
      <c r="Q1119" s="64"/>
      <c r="R1119" s="8" t="str">
        <f t="shared" si="229"/>
        <v/>
      </c>
      <c r="S1119" s="7" t="str">
        <f t="shared" si="230"/>
        <v/>
      </c>
      <c r="T1119" s="9"/>
      <c r="U1119" s="3" t="str">
        <f t="shared" si="231"/>
        <v/>
      </c>
      <c r="V1119" s="3" t="str">
        <f t="shared" si="232"/>
        <v/>
      </c>
      <c r="W1119" s="3" t="str">
        <f t="shared" si="233"/>
        <v/>
      </c>
      <c r="X1119" s="83" t="str">
        <f t="shared" si="234"/>
        <v/>
      </c>
      <c r="Y1119" s="3" t="str">
        <f t="shared" si="235"/>
        <v/>
      </c>
      <c r="Z1119" s="3" t="str">
        <f t="shared" si="236"/>
        <v/>
      </c>
      <c r="AA1119" s="12" t="str">
        <f t="shared" si="237"/>
        <v/>
      </c>
      <c r="AB1119" s="12" t="str">
        <f t="shared" si="238"/>
        <v/>
      </c>
      <c r="AC1119" s="12" t="str">
        <f t="shared" si="239"/>
        <v/>
      </c>
      <c r="AD1119" t="str">
        <f t="shared" si="240"/>
        <v/>
      </c>
      <c r="AE1119" t="str">
        <f t="shared" si="241"/>
        <v/>
      </c>
      <c r="AF1119" t="s">
        <v>343</v>
      </c>
    </row>
    <row r="1120" spans="1:32" x14ac:dyDescent="0.25">
      <c r="A1120" t="s">
        <v>1</v>
      </c>
      <c r="B1120" t="s">
        <v>2</v>
      </c>
      <c r="C1120" t="s">
        <v>1959</v>
      </c>
      <c r="D1120" t="s">
        <v>2016</v>
      </c>
      <c r="E1120" t="s">
        <v>60</v>
      </c>
      <c r="F1120" s="2">
        <v>45329</v>
      </c>
      <c r="G1120" t="s">
        <v>1044</v>
      </c>
      <c r="H1120" t="s">
        <v>176</v>
      </c>
      <c r="I1120" t="s">
        <v>192</v>
      </c>
      <c r="J1120" s="5">
        <v>37940.879999999997</v>
      </c>
      <c r="K1120" s="5">
        <v>37940.879999999997</v>
      </c>
      <c r="L1120" s="5">
        <v>37940.879999999997</v>
      </c>
      <c r="M1120" s="5"/>
      <c r="N1120"/>
      <c r="O1120" s="38"/>
      <c r="P1120" s="43"/>
      <c r="Q1120" s="64"/>
      <c r="R1120" s="8" t="str">
        <f t="shared" si="229"/>
        <v/>
      </c>
      <c r="S1120" s="7" t="str">
        <f t="shared" si="230"/>
        <v/>
      </c>
      <c r="T1120" s="9"/>
      <c r="U1120" s="3" t="str">
        <f t="shared" si="231"/>
        <v/>
      </c>
      <c r="V1120" s="3" t="str">
        <f t="shared" si="232"/>
        <v/>
      </c>
      <c r="W1120" s="3" t="str">
        <f t="shared" si="233"/>
        <v/>
      </c>
      <c r="X1120" s="83" t="str">
        <f t="shared" si="234"/>
        <v/>
      </c>
      <c r="Y1120" s="3" t="str">
        <f t="shared" si="235"/>
        <v/>
      </c>
      <c r="Z1120" s="3" t="str">
        <f t="shared" si="236"/>
        <v/>
      </c>
      <c r="AA1120" s="12" t="str">
        <f t="shared" si="237"/>
        <v/>
      </c>
      <c r="AB1120" s="12" t="str">
        <f t="shared" si="238"/>
        <v/>
      </c>
      <c r="AC1120" s="12" t="str">
        <f t="shared" si="239"/>
        <v/>
      </c>
      <c r="AD1120" t="str">
        <f t="shared" si="240"/>
        <v/>
      </c>
      <c r="AE1120" t="str">
        <f t="shared" si="241"/>
        <v/>
      </c>
      <c r="AF1120" t="s">
        <v>343</v>
      </c>
    </row>
    <row r="1121" spans="1:32" x14ac:dyDescent="0.25">
      <c r="A1121" t="s">
        <v>1</v>
      </c>
      <c r="B1121" t="s">
        <v>2</v>
      </c>
      <c r="C1121" t="s">
        <v>1959</v>
      </c>
      <c r="D1121" t="s">
        <v>2016</v>
      </c>
      <c r="E1121" t="s">
        <v>60</v>
      </c>
      <c r="F1121" s="2">
        <v>45330</v>
      </c>
      <c r="G1121" t="s">
        <v>1045</v>
      </c>
      <c r="H1121" t="s">
        <v>176</v>
      </c>
      <c r="I1121" t="s">
        <v>192</v>
      </c>
      <c r="J1121" s="5">
        <v>17327.419999999998</v>
      </c>
      <c r="K1121" s="5">
        <v>17327.419999999998</v>
      </c>
      <c r="L1121" s="5">
        <v>17327.419999999998</v>
      </c>
      <c r="M1121" s="5"/>
      <c r="N1121"/>
      <c r="O1121" s="38"/>
      <c r="P1121" s="43"/>
      <c r="Q1121" s="64"/>
      <c r="R1121" s="8" t="str">
        <f t="shared" si="229"/>
        <v/>
      </c>
      <c r="S1121" s="7" t="str">
        <f t="shared" si="230"/>
        <v/>
      </c>
      <c r="T1121" s="9"/>
      <c r="U1121" s="3" t="str">
        <f t="shared" si="231"/>
        <v/>
      </c>
      <c r="V1121" s="3" t="str">
        <f t="shared" si="232"/>
        <v/>
      </c>
      <c r="W1121" s="3" t="str">
        <f t="shared" si="233"/>
        <v/>
      </c>
      <c r="X1121" s="83" t="str">
        <f t="shared" si="234"/>
        <v/>
      </c>
      <c r="Y1121" s="3" t="str">
        <f t="shared" si="235"/>
        <v/>
      </c>
      <c r="Z1121" s="3" t="str">
        <f t="shared" si="236"/>
        <v/>
      </c>
      <c r="AA1121" s="12" t="str">
        <f t="shared" si="237"/>
        <v/>
      </c>
      <c r="AB1121" s="12" t="str">
        <f t="shared" si="238"/>
        <v/>
      </c>
      <c r="AC1121" s="12" t="str">
        <f t="shared" si="239"/>
        <v/>
      </c>
      <c r="AD1121" t="str">
        <f t="shared" si="240"/>
        <v/>
      </c>
      <c r="AE1121" t="str">
        <f t="shared" si="241"/>
        <v/>
      </c>
      <c r="AF1121" t="s">
        <v>343</v>
      </c>
    </row>
    <row r="1122" spans="1:32" x14ac:dyDescent="0.25">
      <c r="A1122" t="s">
        <v>1</v>
      </c>
      <c r="B1122" t="s">
        <v>2</v>
      </c>
      <c r="C1122" t="s">
        <v>1959</v>
      </c>
      <c r="D1122" t="s">
        <v>2016</v>
      </c>
      <c r="E1122" t="s">
        <v>60</v>
      </c>
      <c r="F1122" s="2">
        <v>45331</v>
      </c>
      <c r="G1122" t="s">
        <v>1046</v>
      </c>
      <c r="H1122" t="s">
        <v>176</v>
      </c>
      <c r="I1122" t="s">
        <v>192</v>
      </c>
      <c r="J1122" s="5">
        <v>893010.75</v>
      </c>
      <c r="K1122" s="5">
        <v>893010.75</v>
      </c>
      <c r="L1122" s="5">
        <v>893010.75</v>
      </c>
      <c r="M1122" s="5"/>
      <c r="N1122"/>
      <c r="O1122" s="38"/>
      <c r="P1122" s="43"/>
      <c r="Q1122" s="64"/>
      <c r="R1122" s="8" t="str">
        <f t="shared" si="229"/>
        <v/>
      </c>
      <c r="S1122" s="7" t="str">
        <f t="shared" si="230"/>
        <v/>
      </c>
      <c r="T1122" s="9"/>
      <c r="U1122" s="3" t="str">
        <f t="shared" si="231"/>
        <v/>
      </c>
      <c r="V1122" s="3" t="str">
        <f t="shared" si="232"/>
        <v/>
      </c>
      <c r="W1122" s="3" t="str">
        <f t="shared" si="233"/>
        <v/>
      </c>
      <c r="X1122" s="83" t="str">
        <f t="shared" si="234"/>
        <v/>
      </c>
      <c r="Y1122" s="3" t="str">
        <f t="shared" si="235"/>
        <v/>
      </c>
      <c r="Z1122" s="3" t="str">
        <f t="shared" si="236"/>
        <v/>
      </c>
      <c r="AA1122" s="12" t="str">
        <f t="shared" si="237"/>
        <v/>
      </c>
      <c r="AB1122" s="12" t="str">
        <f t="shared" si="238"/>
        <v/>
      </c>
      <c r="AC1122" s="12" t="str">
        <f t="shared" si="239"/>
        <v/>
      </c>
      <c r="AD1122" t="str">
        <f t="shared" si="240"/>
        <v/>
      </c>
      <c r="AE1122" t="str">
        <f t="shared" si="241"/>
        <v/>
      </c>
      <c r="AF1122" t="s">
        <v>343</v>
      </c>
    </row>
    <row r="1123" spans="1:32" x14ac:dyDescent="0.25">
      <c r="A1123" t="s">
        <v>1</v>
      </c>
      <c r="B1123" t="s">
        <v>2</v>
      </c>
      <c r="C1123" t="s">
        <v>1959</v>
      </c>
      <c r="D1123" t="s">
        <v>2016</v>
      </c>
      <c r="E1123" t="s">
        <v>60</v>
      </c>
      <c r="F1123" s="2">
        <v>45333</v>
      </c>
      <c r="G1123" t="s">
        <v>1047</v>
      </c>
      <c r="H1123" t="s">
        <v>176</v>
      </c>
      <c r="I1123" t="s">
        <v>192</v>
      </c>
      <c r="J1123" s="5">
        <v>167440.98000000001</v>
      </c>
      <c r="K1123" s="5">
        <v>167440.98000000001</v>
      </c>
      <c r="L1123" s="5">
        <v>167440.98000000001</v>
      </c>
      <c r="M1123" s="5"/>
      <c r="N1123"/>
      <c r="O1123" s="38"/>
      <c r="P1123" s="43"/>
      <c r="Q1123" s="64"/>
      <c r="R1123" s="8" t="str">
        <f t="shared" si="229"/>
        <v/>
      </c>
      <c r="S1123" s="7" t="str">
        <f t="shared" si="230"/>
        <v/>
      </c>
      <c r="T1123" s="9"/>
      <c r="U1123" s="3" t="str">
        <f t="shared" si="231"/>
        <v/>
      </c>
      <c r="V1123" s="3" t="str">
        <f t="shared" si="232"/>
        <v/>
      </c>
      <c r="W1123" s="3" t="str">
        <f t="shared" si="233"/>
        <v/>
      </c>
      <c r="X1123" s="83" t="str">
        <f t="shared" si="234"/>
        <v/>
      </c>
      <c r="Y1123" s="3" t="str">
        <f t="shared" si="235"/>
        <v/>
      </c>
      <c r="Z1123" s="3" t="str">
        <f t="shared" si="236"/>
        <v/>
      </c>
      <c r="AA1123" s="12" t="str">
        <f t="shared" si="237"/>
        <v/>
      </c>
      <c r="AB1123" s="12" t="str">
        <f t="shared" si="238"/>
        <v/>
      </c>
      <c r="AC1123" s="12" t="str">
        <f t="shared" si="239"/>
        <v/>
      </c>
      <c r="AD1123" t="str">
        <f t="shared" si="240"/>
        <v/>
      </c>
      <c r="AE1123" t="str">
        <f t="shared" si="241"/>
        <v/>
      </c>
      <c r="AF1123" t="s">
        <v>343</v>
      </c>
    </row>
    <row r="1124" spans="1:32" x14ac:dyDescent="0.25">
      <c r="A1124" t="s">
        <v>1</v>
      </c>
      <c r="B1124" t="s">
        <v>2</v>
      </c>
      <c r="C1124" t="s">
        <v>1959</v>
      </c>
      <c r="D1124" t="s">
        <v>2016</v>
      </c>
      <c r="E1124" t="s">
        <v>60</v>
      </c>
      <c r="F1124" s="2">
        <v>45337</v>
      </c>
      <c r="G1124" t="s">
        <v>1048</v>
      </c>
      <c r="H1124" t="s">
        <v>176</v>
      </c>
      <c r="I1124" t="s">
        <v>192</v>
      </c>
      <c r="J1124" s="5">
        <v>95931.35</v>
      </c>
      <c r="K1124" s="5">
        <v>95931.35</v>
      </c>
      <c r="L1124" s="5">
        <v>95931.35</v>
      </c>
      <c r="M1124" s="5"/>
      <c r="N1124"/>
      <c r="O1124" s="38"/>
      <c r="P1124" s="43"/>
      <c r="Q1124" s="64"/>
      <c r="R1124" s="8" t="str">
        <f t="shared" si="229"/>
        <v/>
      </c>
      <c r="S1124" s="7" t="str">
        <f t="shared" si="230"/>
        <v/>
      </c>
      <c r="T1124" s="9"/>
      <c r="U1124" s="3" t="str">
        <f t="shared" si="231"/>
        <v/>
      </c>
      <c r="V1124" s="3" t="str">
        <f t="shared" si="232"/>
        <v/>
      </c>
      <c r="W1124" s="3" t="str">
        <f t="shared" si="233"/>
        <v/>
      </c>
      <c r="X1124" s="83" t="str">
        <f t="shared" si="234"/>
        <v/>
      </c>
      <c r="Y1124" s="3" t="str">
        <f t="shared" si="235"/>
        <v/>
      </c>
      <c r="Z1124" s="3" t="str">
        <f t="shared" si="236"/>
        <v/>
      </c>
      <c r="AA1124" s="12" t="str">
        <f t="shared" si="237"/>
        <v/>
      </c>
      <c r="AB1124" s="12" t="str">
        <f t="shared" si="238"/>
        <v/>
      </c>
      <c r="AC1124" s="12" t="str">
        <f t="shared" si="239"/>
        <v/>
      </c>
      <c r="AD1124" t="str">
        <f t="shared" si="240"/>
        <v/>
      </c>
      <c r="AE1124" t="str">
        <f t="shared" si="241"/>
        <v/>
      </c>
      <c r="AF1124" t="s">
        <v>343</v>
      </c>
    </row>
    <row r="1125" spans="1:32" x14ac:dyDescent="0.25">
      <c r="A1125" t="s">
        <v>1</v>
      </c>
      <c r="B1125" t="s">
        <v>2</v>
      </c>
      <c r="C1125" t="s">
        <v>1959</v>
      </c>
      <c r="D1125" t="s">
        <v>2016</v>
      </c>
      <c r="E1125" t="s">
        <v>60</v>
      </c>
      <c r="F1125" s="2">
        <v>45337</v>
      </c>
      <c r="G1125" t="s">
        <v>1049</v>
      </c>
      <c r="H1125" t="s">
        <v>176</v>
      </c>
      <c r="I1125" t="s">
        <v>207</v>
      </c>
      <c r="J1125" s="5">
        <v>175850.6</v>
      </c>
      <c r="K1125" s="5">
        <v>175850.6</v>
      </c>
      <c r="L1125" s="5">
        <v>175850.6</v>
      </c>
      <c r="M1125" s="5"/>
      <c r="N1125"/>
      <c r="O1125" s="38"/>
      <c r="P1125" s="43"/>
      <c r="Q1125" s="64"/>
      <c r="R1125" s="8" t="str">
        <f t="shared" si="229"/>
        <v/>
      </c>
      <c r="S1125" s="7" t="str">
        <f t="shared" si="230"/>
        <v/>
      </c>
      <c r="T1125" s="9"/>
      <c r="U1125" s="3" t="str">
        <f t="shared" si="231"/>
        <v/>
      </c>
      <c r="V1125" s="3" t="str">
        <f t="shared" si="232"/>
        <v/>
      </c>
      <c r="W1125" s="3" t="str">
        <f t="shared" si="233"/>
        <v/>
      </c>
      <c r="X1125" s="83" t="str">
        <f t="shared" si="234"/>
        <v/>
      </c>
      <c r="Y1125" s="3" t="str">
        <f t="shared" si="235"/>
        <v/>
      </c>
      <c r="Z1125" s="3" t="str">
        <f t="shared" si="236"/>
        <v/>
      </c>
      <c r="AA1125" s="12" t="str">
        <f t="shared" si="237"/>
        <v/>
      </c>
      <c r="AB1125" s="12" t="str">
        <f t="shared" si="238"/>
        <v/>
      </c>
      <c r="AC1125" s="12" t="str">
        <f t="shared" si="239"/>
        <v/>
      </c>
      <c r="AD1125" t="str">
        <f t="shared" si="240"/>
        <v/>
      </c>
      <c r="AE1125" t="str">
        <f t="shared" si="241"/>
        <v/>
      </c>
      <c r="AF1125" t="s">
        <v>343</v>
      </c>
    </row>
    <row r="1126" spans="1:32" x14ac:dyDescent="0.25">
      <c r="A1126" t="s">
        <v>1</v>
      </c>
      <c r="B1126" t="s">
        <v>2</v>
      </c>
      <c r="C1126" t="s">
        <v>1959</v>
      </c>
      <c r="D1126" t="s">
        <v>2016</v>
      </c>
      <c r="E1126" t="s">
        <v>60</v>
      </c>
      <c r="F1126" s="2">
        <v>45338</v>
      </c>
      <c r="G1126" t="s">
        <v>1050</v>
      </c>
      <c r="H1126" t="s">
        <v>176</v>
      </c>
      <c r="I1126" t="s">
        <v>207</v>
      </c>
      <c r="J1126" s="5">
        <v>477639.7</v>
      </c>
      <c r="K1126" s="5">
        <v>477639.7</v>
      </c>
      <c r="L1126" s="5">
        <v>477639.7</v>
      </c>
      <c r="M1126" s="5"/>
      <c r="N1126"/>
      <c r="O1126" s="38"/>
      <c r="P1126" s="43"/>
      <c r="Q1126" s="64"/>
      <c r="R1126" s="8" t="str">
        <f t="shared" si="229"/>
        <v/>
      </c>
      <c r="S1126" s="7" t="str">
        <f t="shared" si="230"/>
        <v/>
      </c>
      <c r="T1126" s="9"/>
      <c r="U1126" s="3" t="str">
        <f t="shared" si="231"/>
        <v/>
      </c>
      <c r="V1126" s="3" t="str">
        <f t="shared" si="232"/>
        <v/>
      </c>
      <c r="W1126" s="3" t="str">
        <f t="shared" si="233"/>
        <v/>
      </c>
      <c r="X1126" s="83" t="str">
        <f t="shared" si="234"/>
        <v/>
      </c>
      <c r="Y1126" s="3" t="str">
        <f t="shared" si="235"/>
        <v/>
      </c>
      <c r="Z1126" s="3" t="str">
        <f t="shared" si="236"/>
        <v/>
      </c>
      <c r="AA1126" s="12" t="str">
        <f t="shared" si="237"/>
        <v/>
      </c>
      <c r="AB1126" s="12" t="str">
        <f t="shared" si="238"/>
        <v/>
      </c>
      <c r="AC1126" s="12" t="str">
        <f t="shared" si="239"/>
        <v/>
      </c>
      <c r="AD1126" t="str">
        <f t="shared" si="240"/>
        <v/>
      </c>
      <c r="AE1126" t="str">
        <f t="shared" si="241"/>
        <v/>
      </c>
      <c r="AF1126" t="s">
        <v>343</v>
      </c>
    </row>
    <row r="1127" spans="1:32" x14ac:dyDescent="0.25">
      <c r="A1127" t="s">
        <v>1</v>
      </c>
      <c r="B1127" t="s">
        <v>2</v>
      </c>
      <c r="C1127" t="s">
        <v>1959</v>
      </c>
      <c r="D1127" t="s">
        <v>2016</v>
      </c>
      <c r="E1127" t="s">
        <v>60</v>
      </c>
      <c r="F1127" s="2">
        <v>45338</v>
      </c>
      <c r="G1127" t="s">
        <v>1051</v>
      </c>
      <c r="H1127" t="s">
        <v>176</v>
      </c>
      <c r="I1127" t="s">
        <v>207</v>
      </c>
      <c r="J1127" s="5">
        <v>971724.29</v>
      </c>
      <c r="K1127" s="5">
        <v>971724.29</v>
      </c>
      <c r="L1127" s="5">
        <v>971724.29</v>
      </c>
      <c r="M1127" s="5"/>
      <c r="N1127"/>
      <c r="O1127" s="38"/>
      <c r="P1127" s="43"/>
      <c r="Q1127" s="64"/>
      <c r="R1127" s="8" t="str">
        <f t="shared" si="229"/>
        <v/>
      </c>
      <c r="S1127" s="7" t="str">
        <f t="shared" si="230"/>
        <v/>
      </c>
      <c r="T1127" s="9"/>
      <c r="U1127" s="3" t="str">
        <f t="shared" si="231"/>
        <v/>
      </c>
      <c r="V1127" s="3" t="str">
        <f t="shared" si="232"/>
        <v/>
      </c>
      <c r="W1127" s="3" t="str">
        <f t="shared" si="233"/>
        <v/>
      </c>
      <c r="X1127" s="83" t="str">
        <f t="shared" si="234"/>
        <v/>
      </c>
      <c r="Y1127" s="3" t="str">
        <f t="shared" si="235"/>
        <v/>
      </c>
      <c r="Z1127" s="3" t="str">
        <f t="shared" si="236"/>
        <v/>
      </c>
      <c r="AA1127" s="12" t="str">
        <f t="shared" si="237"/>
        <v/>
      </c>
      <c r="AB1127" s="12" t="str">
        <f t="shared" si="238"/>
        <v/>
      </c>
      <c r="AC1127" s="12" t="str">
        <f t="shared" si="239"/>
        <v/>
      </c>
      <c r="AD1127" t="str">
        <f t="shared" si="240"/>
        <v/>
      </c>
      <c r="AE1127" t="str">
        <f t="shared" si="241"/>
        <v/>
      </c>
      <c r="AF1127" t="s">
        <v>343</v>
      </c>
    </row>
    <row r="1128" spans="1:32" x14ac:dyDescent="0.25">
      <c r="A1128" t="s">
        <v>1</v>
      </c>
      <c r="B1128" t="s">
        <v>2</v>
      </c>
      <c r="C1128" t="s">
        <v>1959</v>
      </c>
      <c r="D1128" t="s">
        <v>2016</v>
      </c>
      <c r="E1128" t="s">
        <v>60</v>
      </c>
      <c r="F1128" s="2">
        <v>45338</v>
      </c>
      <c r="G1128" t="s">
        <v>1052</v>
      </c>
      <c r="H1128" t="s">
        <v>176</v>
      </c>
      <c r="I1128" t="s">
        <v>207</v>
      </c>
      <c r="J1128" s="5">
        <v>13382.59</v>
      </c>
      <c r="K1128" s="5">
        <v>13382.59</v>
      </c>
      <c r="L1128" s="5">
        <v>13382.59</v>
      </c>
      <c r="M1128" s="5"/>
      <c r="N1128"/>
      <c r="O1128" s="38"/>
      <c r="P1128" s="43"/>
      <c r="Q1128" s="64"/>
      <c r="R1128" s="8" t="str">
        <f t="shared" si="229"/>
        <v/>
      </c>
      <c r="S1128" s="7" t="str">
        <f t="shared" si="230"/>
        <v/>
      </c>
      <c r="T1128" s="9"/>
      <c r="U1128" s="3" t="str">
        <f t="shared" si="231"/>
        <v/>
      </c>
      <c r="V1128" s="3" t="str">
        <f t="shared" si="232"/>
        <v/>
      </c>
      <c r="W1128" s="3" t="str">
        <f t="shared" si="233"/>
        <v/>
      </c>
      <c r="X1128" s="83" t="str">
        <f t="shared" si="234"/>
        <v/>
      </c>
      <c r="Y1128" s="3" t="str">
        <f t="shared" si="235"/>
        <v/>
      </c>
      <c r="Z1128" s="3" t="str">
        <f t="shared" si="236"/>
        <v/>
      </c>
      <c r="AA1128" s="12" t="str">
        <f t="shared" si="237"/>
        <v/>
      </c>
      <c r="AB1128" s="12" t="str">
        <f t="shared" si="238"/>
        <v/>
      </c>
      <c r="AC1128" s="12" t="str">
        <f t="shared" si="239"/>
        <v/>
      </c>
      <c r="AD1128" t="str">
        <f t="shared" si="240"/>
        <v/>
      </c>
      <c r="AE1128" t="str">
        <f t="shared" si="241"/>
        <v/>
      </c>
      <c r="AF1128" t="s">
        <v>343</v>
      </c>
    </row>
    <row r="1129" spans="1:32" x14ac:dyDescent="0.25">
      <c r="A1129" t="s">
        <v>1</v>
      </c>
      <c r="B1129" t="s">
        <v>2</v>
      </c>
      <c r="C1129" t="s">
        <v>1959</v>
      </c>
      <c r="D1129" t="s">
        <v>2016</v>
      </c>
      <c r="E1129" t="s">
        <v>60</v>
      </c>
      <c r="F1129" s="2">
        <v>45339</v>
      </c>
      <c r="G1129" t="s">
        <v>1053</v>
      </c>
      <c r="H1129" t="s">
        <v>176</v>
      </c>
      <c r="I1129" t="s">
        <v>192</v>
      </c>
      <c r="J1129" s="5">
        <v>23204.55</v>
      </c>
      <c r="K1129" s="5">
        <v>23204.55</v>
      </c>
      <c r="L1129" s="5">
        <v>23204.55</v>
      </c>
      <c r="M1129" s="5"/>
      <c r="N1129"/>
      <c r="O1129" s="38"/>
      <c r="P1129" s="43"/>
      <c r="Q1129" s="64"/>
      <c r="R1129" s="8" t="str">
        <f t="shared" si="229"/>
        <v/>
      </c>
      <c r="S1129" s="7" t="str">
        <f t="shared" si="230"/>
        <v/>
      </c>
      <c r="T1129" s="9"/>
      <c r="U1129" s="3" t="str">
        <f t="shared" si="231"/>
        <v/>
      </c>
      <c r="V1129" s="3" t="str">
        <f t="shared" si="232"/>
        <v/>
      </c>
      <c r="W1129" s="3" t="str">
        <f t="shared" si="233"/>
        <v/>
      </c>
      <c r="X1129" s="83" t="str">
        <f t="shared" si="234"/>
        <v/>
      </c>
      <c r="Y1129" s="3" t="str">
        <f t="shared" si="235"/>
        <v/>
      </c>
      <c r="Z1129" s="3" t="str">
        <f t="shared" si="236"/>
        <v/>
      </c>
      <c r="AA1129" s="12" t="str">
        <f t="shared" si="237"/>
        <v/>
      </c>
      <c r="AB1129" s="12" t="str">
        <f t="shared" si="238"/>
        <v/>
      </c>
      <c r="AC1129" s="12" t="str">
        <f t="shared" si="239"/>
        <v/>
      </c>
      <c r="AD1129" t="str">
        <f t="shared" si="240"/>
        <v/>
      </c>
      <c r="AE1129" t="str">
        <f t="shared" si="241"/>
        <v/>
      </c>
      <c r="AF1129" t="s">
        <v>343</v>
      </c>
    </row>
    <row r="1130" spans="1:32" x14ac:dyDescent="0.25">
      <c r="A1130" t="s">
        <v>1</v>
      </c>
      <c r="B1130" t="s">
        <v>2</v>
      </c>
      <c r="C1130" t="s">
        <v>1959</v>
      </c>
      <c r="D1130" t="s">
        <v>2016</v>
      </c>
      <c r="E1130" t="s">
        <v>60</v>
      </c>
      <c r="F1130" s="2">
        <v>45339</v>
      </c>
      <c r="G1130" t="s">
        <v>1054</v>
      </c>
      <c r="H1130" t="s">
        <v>176</v>
      </c>
      <c r="I1130" t="s">
        <v>192</v>
      </c>
      <c r="J1130" s="5">
        <v>32923.68</v>
      </c>
      <c r="K1130" s="5">
        <v>32923.68</v>
      </c>
      <c r="L1130" s="5">
        <v>32923.68</v>
      </c>
      <c r="M1130" s="5"/>
      <c r="N1130"/>
      <c r="O1130" s="38"/>
      <c r="P1130" s="43"/>
      <c r="Q1130" s="64"/>
      <c r="R1130" s="8" t="str">
        <f t="shared" si="229"/>
        <v/>
      </c>
      <c r="S1130" s="7" t="str">
        <f t="shared" si="230"/>
        <v/>
      </c>
      <c r="T1130" s="9"/>
      <c r="U1130" s="3" t="str">
        <f t="shared" si="231"/>
        <v/>
      </c>
      <c r="V1130" s="3" t="str">
        <f t="shared" si="232"/>
        <v/>
      </c>
      <c r="W1130" s="3" t="str">
        <f t="shared" si="233"/>
        <v/>
      </c>
      <c r="X1130" s="83" t="str">
        <f t="shared" si="234"/>
        <v/>
      </c>
      <c r="Y1130" s="3" t="str">
        <f t="shared" si="235"/>
        <v/>
      </c>
      <c r="Z1130" s="3" t="str">
        <f t="shared" si="236"/>
        <v/>
      </c>
      <c r="AA1130" s="12" t="str">
        <f t="shared" si="237"/>
        <v/>
      </c>
      <c r="AB1130" s="12" t="str">
        <f t="shared" si="238"/>
        <v/>
      </c>
      <c r="AC1130" s="12" t="str">
        <f t="shared" si="239"/>
        <v/>
      </c>
      <c r="AD1130" t="str">
        <f t="shared" si="240"/>
        <v/>
      </c>
      <c r="AE1130" t="str">
        <f t="shared" si="241"/>
        <v/>
      </c>
      <c r="AF1130" t="s">
        <v>343</v>
      </c>
    </row>
    <row r="1131" spans="1:32" x14ac:dyDescent="0.25">
      <c r="A1131" t="s">
        <v>1</v>
      </c>
      <c r="B1131" t="s">
        <v>2</v>
      </c>
      <c r="C1131" t="s">
        <v>1959</v>
      </c>
      <c r="D1131" t="s">
        <v>2016</v>
      </c>
      <c r="E1131" t="s">
        <v>60</v>
      </c>
      <c r="F1131" s="2">
        <v>45339</v>
      </c>
      <c r="G1131" t="s">
        <v>1055</v>
      </c>
      <c r="H1131" t="s">
        <v>176</v>
      </c>
      <c r="I1131" t="s">
        <v>207</v>
      </c>
      <c r="J1131" s="5">
        <v>74077.149999999994</v>
      </c>
      <c r="K1131" s="5">
        <v>74077.149999999994</v>
      </c>
      <c r="L1131" s="5">
        <v>74077.149999999994</v>
      </c>
      <c r="M1131" s="5"/>
      <c r="N1131"/>
      <c r="O1131" s="38"/>
      <c r="P1131" s="43"/>
      <c r="Q1131" s="64"/>
      <c r="R1131" s="8" t="str">
        <f t="shared" si="229"/>
        <v/>
      </c>
      <c r="S1131" s="7" t="str">
        <f t="shared" si="230"/>
        <v/>
      </c>
      <c r="T1131" s="9"/>
      <c r="U1131" s="3" t="str">
        <f t="shared" si="231"/>
        <v/>
      </c>
      <c r="V1131" s="3" t="str">
        <f t="shared" si="232"/>
        <v/>
      </c>
      <c r="W1131" s="3" t="str">
        <f t="shared" si="233"/>
        <v/>
      </c>
      <c r="X1131" s="83" t="str">
        <f t="shared" si="234"/>
        <v/>
      </c>
      <c r="Y1131" s="3" t="str">
        <f t="shared" si="235"/>
        <v/>
      </c>
      <c r="Z1131" s="3" t="str">
        <f t="shared" si="236"/>
        <v/>
      </c>
      <c r="AA1131" s="12" t="str">
        <f t="shared" si="237"/>
        <v/>
      </c>
      <c r="AB1131" s="12" t="str">
        <f t="shared" si="238"/>
        <v/>
      </c>
      <c r="AC1131" s="12" t="str">
        <f t="shared" si="239"/>
        <v/>
      </c>
      <c r="AD1131" t="str">
        <f t="shared" si="240"/>
        <v/>
      </c>
      <c r="AE1131" t="str">
        <f t="shared" si="241"/>
        <v/>
      </c>
      <c r="AF1131" t="s">
        <v>343</v>
      </c>
    </row>
    <row r="1132" spans="1:32" x14ac:dyDescent="0.25">
      <c r="A1132" t="s">
        <v>1</v>
      </c>
      <c r="B1132" t="s">
        <v>2</v>
      </c>
      <c r="C1132" t="s">
        <v>1959</v>
      </c>
      <c r="D1132" t="s">
        <v>2016</v>
      </c>
      <c r="E1132" t="s">
        <v>60</v>
      </c>
      <c r="F1132" s="2">
        <v>45341</v>
      </c>
      <c r="G1132" t="s">
        <v>1056</v>
      </c>
      <c r="H1132" t="s">
        <v>176</v>
      </c>
      <c r="I1132" t="s">
        <v>207</v>
      </c>
      <c r="J1132" s="5">
        <v>122844.56</v>
      </c>
      <c r="K1132" s="5">
        <v>122844.56</v>
      </c>
      <c r="L1132" s="5">
        <v>122844.56</v>
      </c>
      <c r="M1132" s="5"/>
      <c r="N1132"/>
      <c r="O1132" s="38"/>
      <c r="P1132" s="43"/>
      <c r="Q1132" s="64"/>
      <c r="R1132" s="8" t="str">
        <f t="shared" si="229"/>
        <v/>
      </c>
      <c r="S1132" s="7" t="str">
        <f t="shared" si="230"/>
        <v/>
      </c>
      <c r="T1132" s="9"/>
      <c r="U1132" s="3" t="str">
        <f t="shared" si="231"/>
        <v/>
      </c>
      <c r="V1132" s="3" t="str">
        <f t="shared" si="232"/>
        <v/>
      </c>
      <c r="W1132" s="3" t="str">
        <f t="shared" si="233"/>
        <v/>
      </c>
      <c r="X1132" s="83" t="str">
        <f t="shared" si="234"/>
        <v/>
      </c>
      <c r="Y1132" s="3" t="str">
        <f t="shared" si="235"/>
        <v/>
      </c>
      <c r="Z1132" s="3" t="str">
        <f t="shared" si="236"/>
        <v/>
      </c>
      <c r="AA1132" s="12" t="str">
        <f t="shared" si="237"/>
        <v/>
      </c>
      <c r="AB1132" s="12" t="str">
        <f t="shared" si="238"/>
        <v/>
      </c>
      <c r="AC1132" s="12" t="str">
        <f t="shared" si="239"/>
        <v/>
      </c>
      <c r="AD1132" t="str">
        <f t="shared" si="240"/>
        <v/>
      </c>
      <c r="AE1132" t="str">
        <f t="shared" si="241"/>
        <v/>
      </c>
      <c r="AF1132" t="s">
        <v>343</v>
      </c>
    </row>
    <row r="1133" spans="1:32" x14ac:dyDescent="0.25">
      <c r="A1133" t="s">
        <v>1</v>
      </c>
      <c r="B1133" t="s">
        <v>2</v>
      </c>
      <c r="C1133" t="s">
        <v>1959</v>
      </c>
      <c r="D1133" t="s">
        <v>2016</v>
      </c>
      <c r="E1133" t="s">
        <v>60</v>
      </c>
      <c r="F1133" s="2">
        <v>45341</v>
      </c>
      <c r="G1133" t="s">
        <v>1057</v>
      </c>
      <c r="H1133" t="s">
        <v>176</v>
      </c>
      <c r="I1133" t="s">
        <v>207</v>
      </c>
      <c r="J1133" s="5">
        <v>271239.55</v>
      </c>
      <c r="K1133" s="5">
        <v>271239.55</v>
      </c>
      <c r="L1133" s="5">
        <v>271239.55</v>
      </c>
      <c r="M1133" s="5"/>
      <c r="N1133"/>
      <c r="O1133" s="38"/>
      <c r="P1133" s="43"/>
      <c r="Q1133" s="64"/>
      <c r="R1133" s="8" t="str">
        <f t="shared" si="229"/>
        <v/>
      </c>
      <c r="S1133" s="7" t="str">
        <f t="shared" si="230"/>
        <v/>
      </c>
      <c r="T1133" s="9"/>
      <c r="U1133" s="3" t="str">
        <f t="shared" si="231"/>
        <v/>
      </c>
      <c r="V1133" s="3" t="str">
        <f t="shared" si="232"/>
        <v/>
      </c>
      <c r="W1133" s="3" t="str">
        <f t="shared" si="233"/>
        <v/>
      </c>
      <c r="X1133" s="83" t="str">
        <f t="shared" si="234"/>
        <v/>
      </c>
      <c r="Y1133" s="3" t="str">
        <f t="shared" si="235"/>
        <v/>
      </c>
      <c r="Z1133" s="3" t="str">
        <f t="shared" si="236"/>
        <v/>
      </c>
      <c r="AA1133" s="12" t="str">
        <f t="shared" si="237"/>
        <v/>
      </c>
      <c r="AB1133" s="12" t="str">
        <f t="shared" si="238"/>
        <v/>
      </c>
      <c r="AC1133" s="12" t="str">
        <f t="shared" si="239"/>
        <v/>
      </c>
      <c r="AD1133" t="str">
        <f t="shared" si="240"/>
        <v/>
      </c>
      <c r="AE1133" t="str">
        <f t="shared" si="241"/>
        <v/>
      </c>
      <c r="AF1133" t="s">
        <v>343</v>
      </c>
    </row>
    <row r="1134" spans="1:32" x14ac:dyDescent="0.25">
      <c r="A1134" t="s">
        <v>1</v>
      </c>
      <c r="B1134" t="s">
        <v>2</v>
      </c>
      <c r="C1134" t="s">
        <v>1959</v>
      </c>
      <c r="D1134" t="s">
        <v>2016</v>
      </c>
      <c r="E1134" t="s">
        <v>60</v>
      </c>
      <c r="F1134" s="2">
        <v>45341</v>
      </c>
      <c r="G1134" t="s">
        <v>1058</v>
      </c>
      <c r="H1134" t="s">
        <v>176</v>
      </c>
      <c r="I1134" t="s">
        <v>207</v>
      </c>
      <c r="J1134" s="5">
        <v>139839.76</v>
      </c>
      <c r="K1134" s="5">
        <v>139839.76</v>
      </c>
      <c r="L1134" s="5">
        <v>139839.76</v>
      </c>
      <c r="M1134" s="5"/>
      <c r="N1134"/>
      <c r="O1134" s="38"/>
      <c r="P1134" s="43"/>
      <c r="Q1134" s="64"/>
      <c r="R1134" s="8" t="str">
        <f t="shared" si="229"/>
        <v/>
      </c>
      <c r="S1134" s="7" t="str">
        <f t="shared" si="230"/>
        <v/>
      </c>
      <c r="T1134" s="9"/>
      <c r="U1134" s="3" t="str">
        <f t="shared" si="231"/>
        <v/>
      </c>
      <c r="V1134" s="3" t="str">
        <f t="shared" si="232"/>
        <v/>
      </c>
      <c r="W1134" s="3" t="str">
        <f t="shared" si="233"/>
        <v/>
      </c>
      <c r="X1134" s="83" t="str">
        <f t="shared" si="234"/>
        <v/>
      </c>
      <c r="Y1134" s="3" t="str">
        <f t="shared" si="235"/>
        <v/>
      </c>
      <c r="Z1134" s="3" t="str">
        <f t="shared" si="236"/>
        <v/>
      </c>
      <c r="AA1134" s="12" t="str">
        <f t="shared" si="237"/>
        <v/>
      </c>
      <c r="AB1134" s="12" t="str">
        <f t="shared" si="238"/>
        <v/>
      </c>
      <c r="AC1134" s="12" t="str">
        <f t="shared" si="239"/>
        <v/>
      </c>
      <c r="AD1134" t="str">
        <f t="shared" si="240"/>
        <v/>
      </c>
      <c r="AE1134" t="str">
        <f t="shared" si="241"/>
        <v/>
      </c>
      <c r="AF1134" t="s">
        <v>343</v>
      </c>
    </row>
    <row r="1135" spans="1:32" x14ac:dyDescent="0.25">
      <c r="A1135" t="s">
        <v>1</v>
      </c>
      <c r="B1135" t="s">
        <v>2</v>
      </c>
      <c r="C1135" t="s">
        <v>1959</v>
      </c>
      <c r="D1135" t="s">
        <v>2016</v>
      </c>
      <c r="E1135" t="s">
        <v>60</v>
      </c>
      <c r="F1135" s="2">
        <v>45342</v>
      </c>
      <c r="G1135" t="s">
        <v>1059</v>
      </c>
      <c r="H1135" t="s">
        <v>176</v>
      </c>
      <c r="I1135" t="s">
        <v>207</v>
      </c>
      <c r="J1135" s="5">
        <v>130074.3</v>
      </c>
      <c r="K1135" s="5">
        <v>130074.3</v>
      </c>
      <c r="L1135" s="5">
        <v>130074.3</v>
      </c>
      <c r="M1135" s="5"/>
      <c r="N1135"/>
      <c r="O1135" s="38"/>
      <c r="P1135" s="43"/>
      <c r="Q1135" s="64"/>
      <c r="R1135" s="8" t="str">
        <f t="shared" si="229"/>
        <v/>
      </c>
      <c r="S1135" s="7" t="str">
        <f t="shared" si="230"/>
        <v/>
      </c>
      <c r="T1135" s="9"/>
      <c r="U1135" s="3" t="str">
        <f t="shared" si="231"/>
        <v/>
      </c>
      <c r="V1135" s="3" t="str">
        <f t="shared" si="232"/>
        <v/>
      </c>
      <c r="W1135" s="3" t="str">
        <f t="shared" si="233"/>
        <v/>
      </c>
      <c r="X1135" s="83" t="str">
        <f t="shared" si="234"/>
        <v/>
      </c>
      <c r="Y1135" s="3" t="str">
        <f t="shared" si="235"/>
        <v/>
      </c>
      <c r="Z1135" s="3" t="str">
        <f t="shared" si="236"/>
        <v/>
      </c>
      <c r="AA1135" s="12" t="str">
        <f t="shared" si="237"/>
        <v/>
      </c>
      <c r="AB1135" s="12" t="str">
        <f t="shared" si="238"/>
        <v/>
      </c>
      <c r="AC1135" s="12" t="str">
        <f t="shared" si="239"/>
        <v/>
      </c>
      <c r="AD1135" t="str">
        <f t="shared" si="240"/>
        <v/>
      </c>
      <c r="AE1135" t="str">
        <f t="shared" si="241"/>
        <v/>
      </c>
      <c r="AF1135" t="s">
        <v>343</v>
      </c>
    </row>
    <row r="1136" spans="1:32" x14ac:dyDescent="0.25">
      <c r="A1136" t="s">
        <v>1</v>
      </c>
      <c r="B1136" t="s">
        <v>2</v>
      </c>
      <c r="C1136" t="s">
        <v>1959</v>
      </c>
      <c r="D1136" t="s">
        <v>2016</v>
      </c>
      <c r="E1136" t="s">
        <v>60</v>
      </c>
      <c r="F1136" s="2">
        <v>45342</v>
      </c>
      <c r="G1136" t="s">
        <v>1060</v>
      </c>
      <c r="H1136" t="s">
        <v>176</v>
      </c>
      <c r="I1136" t="s">
        <v>207</v>
      </c>
      <c r="J1136" s="5">
        <v>65847.360000000001</v>
      </c>
      <c r="K1136" s="5">
        <v>65847.360000000001</v>
      </c>
      <c r="L1136" s="5">
        <v>65847.360000000001</v>
      </c>
      <c r="M1136" s="5"/>
      <c r="N1136"/>
      <c r="O1136" s="38"/>
      <c r="P1136" s="43"/>
      <c r="Q1136" s="64"/>
      <c r="R1136" s="8" t="str">
        <f t="shared" si="229"/>
        <v/>
      </c>
      <c r="S1136" s="7" t="str">
        <f t="shared" si="230"/>
        <v/>
      </c>
      <c r="T1136" s="9"/>
      <c r="U1136" s="3" t="str">
        <f t="shared" si="231"/>
        <v/>
      </c>
      <c r="V1136" s="3" t="str">
        <f t="shared" si="232"/>
        <v/>
      </c>
      <c r="W1136" s="3" t="str">
        <f t="shared" si="233"/>
        <v/>
      </c>
      <c r="X1136" s="83" t="str">
        <f t="shared" si="234"/>
        <v/>
      </c>
      <c r="Y1136" s="3" t="str">
        <f t="shared" si="235"/>
        <v/>
      </c>
      <c r="Z1136" s="3" t="str">
        <f t="shared" si="236"/>
        <v/>
      </c>
      <c r="AA1136" s="12" t="str">
        <f t="shared" si="237"/>
        <v/>
      </c>
      <c r="AB1136" s="12" t="str">
        <f t="shared" si="238"/>
        <v/>
      </c>
      <c r="AC1136" s="12" t="str">
        <f t="shared" si="239"/>
        <v/>
      </c>
      <c r="AD1136" t="str">
        <f t="shared" si="240"/>
        <v/>
      </c>
      <c r="AE1136" t="str">
        <f t="shared" si="241"/>
        <v/>
      </c>
      <c r="AF1136" t="s">
        <v>343</v>
      </c>
    </row>
    <row r="1137" spans="1:32" x14ac:dyDescent="0.25">
      <c r="A1137" t="s">
        <v>1</v>
      </c>
      <c r="B1137" t="s">
        <v>2</v>
      </c>
      <c r="C1137" t="s">
        <v>1959</v>
      </c>
      <c r="D1137" t="s">
        <v>2016</v>
      </c>
      <c r="E1137" t="s">
        <v>60</v>
      </c>
      <c r="F1137" s="2">
        <v>45342</v>
      </c>
      <c r="G1137" t="s">
        <v>1061</v>
      </c>
      <c r="H1137" t="s">
        <v>176</v>
      </c>
      <c r="I1137" t="s">
        <v>207</v>
      </c>
      <c r="J1137" s="5">
        <v>133328.70000000001</v>
      </c>
      <c r="K1137" s="5">
        <v>133328.70000000001</v>
      </c>
      <c r="L1137" s="5">
        <v>133328.70000000001</v>
      </c>
      <c r="M1137" s="5"/>
      <c r="N1137"/>
      <c r="O1137" s="38"/>
      <c r="P1137" s="43"/>
      <c r="Q1137" s="64"/>
      <c r="R1137" s="8" t="str">
        <f t="shared" si="229"/>
        <v/>
      </c>
      <c r="S1137" s="7" t="str">
        <f t="shared" si="230"/>
        <v/>
      </c>
      <c r="T1137" s="9"/>
      <c r="U1137" s="3" t="str">
        <f t="shared" si="231"/>
        <v/>
      </c>
      <c r="V1137" s="3" t="str">
        <f t="shared" si="232"/>
        <v/>
      </c>
      <c r="W1137" s="3" t="str">
        <f t="shared" si="233"/>
        <v/>
      </c>
      <c r="X1137" s="83" t="str">
        <f t="shared" si="234"/>
        <v/>
      </c>
      <c r="Y1137" s="3" t="str">
        <f t="shared" si="235"/>
        <v/>
      </c>
      <c r="Z1137" s="3" t="str">
        <f t="shared" si="236"/>
        <v/>
      </c>
      <c r="AA1137" s="12" t="str">
        <f t="shared" si="237"/>
        <v/>
      </c>
      <c r="AB1137" s="12" t="str">
        <f t="shared" si="238"/>
        <v/>
      </c>
      <c r="AC1137" s="12" t="str">
        <f t="shared" si="239"/>
        <v/>
      </c>
      <c r="AD1137" t="str">
        <f t="shared" si="240"/>
        <v/>
      </c>
      <c r="AE1137" t="str">
        <f t="shared" si="241"/>
        <v/>
      </c>
      <c r="AF1137" t="s">
        <v>343</v>
      </c>
    </row>
    <row r="1138" spans="1:32" x14ac:dyDescent="0.25">
      <c r="A1138" t="s">
        <v>1</v>
      </c>
      <c r="B1138" t="s">
        <v>2</v>
      </c>
      <c r="C1138" t="s">
        <v>1959</v>
      </c>
      <c r="D1138" t="s">
        <v>2016</v>
      </c>
      <c r="E1138" t="s">
        <v>60</v>
      </c>
      <c r="F1138" s="2">
        <v>45343</v>
      </c>
      <c r="G1138" t="s">
        <v>1062</v>
      </c>
      <c r="H1138" t="s">
        <v>176</v>
      </c>
      <c r="I1138" t="s">
        <v>207</v>
      </c>
      <c r="J1138" s="5">
        <v>71244.240000000005</v>
      </c>
      <c r="K1138" s="5">
        <v>71244.240000000005</v>
      </c>
      <c r="L1138" s="5">
        <v>71244.240000000005</v>
      </c>
      <c r="M1138" s="5"/>
      <c r="N1138"/>
      <c r="O1138" s="38"/>
      <c r="P1138" s="43"/>
      <c r="Q1138" s="64"/>
      <c r="R1138" s="8" t="str">
        <f t="shared" si="229"/>
        <v/>
      </c>
      <c r="S1138" s="7" t="str">
        <f t="shared" si="230"/>
        <v/>
      </c>
      <c r="T1138" s="9"/>
      <c r="U1138" s="3" t="str">
        <f t="shared" si="231"/>
        <v/>
      </c>
      <c r="V1138" s="3" t="str">
        <f t="shared" si="232"/>
        <v/>
      </c>
      <c r="W1138" s="3" t="str">
        <f t="shared" si="233"/>
        <v/>
      </c>
      <c r="X1138" s="83" t="str">
        <f t="shared" si="234"/>
        <v/>
      </c>
      <c r="Y1138" s="3" t="str">
        <f t="shared" si="235"/>
        <v/>
      </c>
      <c r="Z1138" s="3" t="str">
        <f t="shared" si="236"/>
        <v/>
      </c>
      <c r="AA1138" s="12" t="str">
        <f t="shared" si="237"/>
        <v/>
      </c>
      <c r="AB1138" s="12" t="str">
        <f t="shared" si="238"/>
        <v/>
      </c>
      <c r="AC1138" s="12" t="str">
        <f t="shared" si="239"/>
        <v/>
      </c>
      <c r="AD1138" t="str">
        <f t="shared" si="240"/>
        <v/>
      </c>
      <c r="AE1138" t="str">
        <f t="shared" si="241"/>
        <v/>
      </c>
      <c r="AF1138" t="s">
        <v>343</v>
      </c>
    </row>
    <row r="1139" spans="1:32" x14ac:dyDescent="0.25">
      <c r="A1139" t="s">
        <v>1</v>
      </c>
      <c r="B1139" t="s">
        <v>2</v>
      </c>
      <c r="C1139" t="s">
        <v>1959</v>
      </c>
      <c r="D1139" t="s">
        <v>2016</v>
      </c>
      <c r="E1139" t="s">
        <v>60</v>
      </c>
      <c r="F1139" s="2">
        <v>45343</v>
      </c>
      <c r="G1139" t="s">
        <v>1063</v>
      </c>
      <c r="H1139" t="s">
        <v>176</v>
      </c>
      <c r="I1139" t="s">
        <v>207</v>
      </c>
      <c r="J1139" s="5">
        <v>430062.18</v>
      </c>
      <c r="K1139" s="5">
        <v>430062.18</v>
      </c>
      <c r="L1139" s="5">
        <v>430062.18</v>
      </c>
      <c r="M1139" s="5"/>
      <c r="N1139"/>
      <c r="O1139" s="38"/>
      <c r="P1139" s="43"/>
      <c r="Q1139" s="64"/>
      <c r="R1139" s="8" t="str">
        <f t="shared" si="229"/>
        <v/>
      </c>
      <c r="S1139" s="7" t="str">
        <f t="shared" si="230"/>
        <v/>
      </c>
      <c r="T1139" s="9"/>
      <c r="U1139" s="3" t="str">
        <f t="shared" si="231"/>
        <v/>
      </c>
      <c r="V1139" s="3" t="str">
        <f t="shared" si="232"/>
        <v/>
      </c>
      <c r="W1139" s="3" t="str">
        <f t="shared" si="233"/>
        <v/>
      </c>
      <c r="X1139" s="83" t="str">
        <f t="shared" si="234"/>
        <v/>
      </c>
      <c r="Y1139" s="3" t="str">
        <f t="shared" si="235"/>
        <v/>
      </c>
      <c r="Z1139" s="3" t="str">
        <f t="shared" si="236"/>
        <v/>
      </c>
      <c r="AA1139" s="12" t="str">
        <f t="shared" si="237"/>
        <v/>
      </c>
      <c r="AB1139" s="12" t="str">
        <f t="shared" si="238"/>
        <v/>
      </c>
      <c r="AC1139" s="12" t="str">
        <f t="shared" si="239"/>
        <v/>
      </c>
      <c r="AD1139" t="str">
        <f t="shared" si="240"/>
        <v/>
      </c>
      <c r="AE1139" t="str">
        <f t="shared" si="241"/>
        <v/>
      </c>
      <c r="AF1139" t="s">
        <v>343</v>
      </c>
    </row>
    <row r="1140" spans="1:32" x14ac:dyDescent="0.25">
      <c r="A1140" t="s">
        <v>1</v>
      </c>
      <c r="B1140" t="s">
        <v>2</v>
      </c>
      <c r="C1140" t="s">
        <v>1959</v>
      </c>
      <c r="D1140" t="s">
        <v>2016</v>
      </c>
      <c r="E1140" t="s">
        <v>60</v>
      </c>
      <c r="F1140" s="2">
        <v>45343</v>
      </c>
      <c r="G1140" t="s">
        <v>1064</v>
      </c>
      <c r="H1140" t="s">
        <v>176</v>
      </c>
      <c r="I1140" t="s">
        <v>207</v>
      </c>
      <c r="J1140" s="5">
        <v>53815.12</v>
      </c>
      <c r="K1140" s="5">
        <v>53815.12</v>
      </c>
      <c r="L1140" s="5">
        <v>53815.12</v>
      </c>
      <c r="M1140" s="5"/>
      <c r="N1140"/>
      <c r="O1140" s="38"/>
      <c r="P1140" s="43"/>
      <c r="Q1140" s="64"/>
      <c r="R1140" s="8" t="str">
        <f t="shared" si="229"/>
        <v/>
      </c>
      <c r="S1140" s="7" t="str">
        <f t="shared" si="230"/>
        <v/>
      </c>
      <c r="T1140" s="9"/>
      <c r="U1140" s="3" t="str">
        <f t="shared" si="231"/>
        <v/>
      </c>
      <c r="V1140" s="3" t="str">
        <f t="shared" si="232"/>
        <v/>
      </c>
      <c r="W1140" s="3" t="str">
        <f t="shared" si="233"/>
        <v/>
      </c>
      <c r="X1140" s="83" t="str">
        <f t="shared" si="234"/>
        <v/>
      </c>
      <c r="Y1140" s="3" t="str">
        <f t="shared" si="235"/>
        <v/>
      </c>
      <c r="Z1140" s="3" t="str">
        <f t="shared" si="236"/>
        <v/>
      </c>
      <c r="AA1140" s="12" t="str">
        <f t="shared" si="237"/>
        <v/>
      </c>
      <c r="AB1140" s="12" t="str">
        <f t="shared" si="238"/>
        <v/>
      </c>
      <c r="AC1140" s="12" t="str">
        <f t="shared" si="239"/>
        <v/>
      </c>
      <c r="AD1140" t="str">
        <f t="shared" si="240"/>
        <v/>
      </c>
      <c r="AE1140" t="str">
        <f t="shared" si="241"/>
        <v/>
      </c>
      <c r="AF1140" t="s">
        <v>343</v>
      </c>
    </row>
    <row r="1141" spans="1:32" x14ac:dyDescent="0.25">
      <c r="A1141" t="s">
        <v>1</v>
      </c>
      <c r="B1141" t="s">
        <v>2</v>
      </c>
      <c r="C1141" t="s">
        <v>1959</v>
      </c>
      <c r="D1141" t="s">
        <v>2016</v>
      </c>
      <c r="E1141" t="s">
        <v>60</v>
      </c>
      <c r="F1141" s="2">
        <v>45343</v>
      </c>
      <c r="G1141" t="s">
        <v>1065</v>
      </c>
      <c r="H1141" t="s">
        <v>176</v>
      </c>
      <c r="I1141" t="s">
        <v>207</v>
      </c>
      <c r="J1141" s="5">
        <v>65511.75</v>
      </c>
      <c r="K1141" s="5">
        <v>65511.75</v>
      </c>
      <c r="L1141" s="5">
        <v>65511.75</v>
      </c>
      <c r="M1141" s="5"/>
      <c r="N1141"/>
      <c r="O1141" s="38"/>
      <c r="P1141" s="43"/>
      <c r="Q1141" s="64"/>
      <c r="R1141" s="8" t="str">
        <f t="shared" si="229"/>
        <v/>
      </c>
      <c r="S1141" s="7" t="str">
        <f t="shared" si="230"/>
        <v/>
      </c>
      <c r="T1141" s="9"/>
      <c r="U1141" s="3" t="str">
        <f t="shared" si="231"/>
        <v/>
      </c>
      <c r="V1141" s="3" t="str">
        <f t="shared" si="232"/>
        <v/>
      </c>
      <c r="W1141" s="3" t="str">
        <f t="shared" si="233"/>
        <v/>
      </c>
      <c r="X1141" s="83" t="str">
        <f t="shared" si="234"/>
        <v/>
      </c>
      <c r="Y1141" s="3" t="str">
        <f t="shared" si="235"/>
        <v/>
      </c>
      <c r="Z1141" s="3" t="str">
        <f t="shared" si="236"/>
        <v/>
      </c>
      <c r="AA1141" s="12" t="str">
        <f t="shared" si="237"/>
        <v/>
      </c>
      <c r="AB1141" s="12" t="str">
        <f t="shared" si="238"/>
        <v/>
      </c>
      <c r="AC1141" s="12" t="str">
        <f t="shared" si="239"/>
        <v/>
      </c>
      <c r="AD1141" t="str">
        <f t="shared" si="240"/>
        <v/>
      </c>
      <c r="AE1141" t="str">
        <f t="shared" si="241"/>
        <v/>
      </c>
      <c r="AF1141" t="s">
        <v>343</v>
      </c>
    </row>
    <row r="1142" spans="1:32" x14ac:dyDescent="0.25">
      <c r="A1142" t="s">
        <v>1</v>
      </c>
      <c r="B1142" t="s">
        <v>2</v>
      </c>
      <c r="C1142" t="s">
        <v>1959</v>
      </c>
      <c r="D1142" t="s">
        <v>2016</v>
      </c>
      <c r="E1142" t="s">
        <v>60</v>
      </c>
      <c r="F1142" s="2">
        <v>45345</v>
      </c>
      <c r="G1142" t="s">
        <v>1066</v>
      </c>
      <c r="H1142" t="s">
        <v>176</v>
      </c>
      <c r="I1142" t="s">
        <v>207</v>
      </c>
      <c r="J1142" s="5">
        <v>93417.1</v>
      </c>
      <c r="K1142" s="5">
        <v>93417.1</v>
      </c>
      <c r="L1142" s="5">
        <v>93417.1</v>
      </c>
      <c r="M1142" s="5"/>
      <c r="N1142"/>
      <c r="O1142" s="38"/>
      <c r="P1142" s="43"/>
      <c r="Q1142" s="64"/>
      <c r="R1142" s="8" t="str">
        <f t="shared" si="229"/>
        <v/>
      </c>
      <c r="S1142" s="7" t="str">
        <f t="shared" si="230"/>
        <v/>
      </c>
      <c r="T1142" s="9"/>
      <c r="U1142" s="3" t="str">
        <f t="shared" si="231"/>
        <v/>
      </c>
      <c r="V1142" s="3" t="str">
        <f t="shared" si="232"/>
        <v/>
      </c>
      <c r="W1142" s="3" t="str">
        <f t="shared" si="233"/>
        <v/>
      </c>
      <c r="X1142" s="83" t="str">
        <f t="shared" si="234"/>
        <v/>
      </c>
      <c r="Y1142" s="3" t="str">
        <f t="shared" si="235"/>
        <v/>
      </c>
      <c r="Z1142" s="3" t="str">
        <f t="shared" si="236"/>
        <v/>
      </c>
      <c r="AA1142" s="12" t="str">
        <f t="shared" si="237"/>
        <v/>
      </c>
      <c r="AB1142" s="12" t="str">
        <f t="shared" si="238"/>
        <v/>
      </c>
      <c r="AC1142" s="12" t="str">
        <f t="shared" si="239"/>
        <v/>
      </c>
      <c r="AD1142" t="str">
        <f t="shared" si="240"/>
        <v/>
      </c>
      <c r="AE1142" t="str">
        <f t="shared" si="241"/>
        <v/>
      </c>
      <c r="AF1142" t="s">
        <v>343</v>
      </c>
    </row>
    <row r="1143" spans="1:32" x14ac:dyDescent="0.25">
      <c r="A1143" t="s">
        <v>1</v>
      </c>
      <c r="B1143" t="s">
        <v>2</v>
      </c>
      <c r="C1143" t="s">
        <v>1959</v>
      </c>
      <c r="D1143" t="s">
        <v>2016</v>
      </c>
      <c r="E1143" t="s">
        <v>60</v>
      </c>
      <c r="F1143" s="2">
        <v>45345</v>
      </c>
      <c r="G1143" t="s">
        <v>1067</v>
      </c>
      <c r="H1143" t="s">
        <v>176</v>
      </c>
      <c r="I1143" t="s">
        <v>207</v>
      </c>
      <c r="J1143" s="5">
        <v>25177.53</v>
      </c>
      <c r="K1143" s="5">
        <v>25177.53</v>
      </c>
      <c r="L1143" s="5">
        <v>25177.53</v>
      </c>
      <c r="M1143" s="5"/>
      <c r="N1143"/>
      <c r="O1143" s="38"/>
      <c r="P1143" s="43"/>
      <c r="Q1143" s="64"/>
      <c r="R1143" s="8" t="str">
        <f t="shared" si="229"/>
        <v/>
      </c>
      <c r="S1143" s="7" t="str">
        <f t="shared" si="230"/>
        <v/>
      </c>
      <c r="T1143" s="9"/>
      <c r="U1143" s="3" t="str">
        <f t="shared" si="231"/>
        <v/>
      </c>
      <c r="V1143" s="3" t="str">
        <f t="shared" si="232"/>
        <v/>
      </c>
      <c r="W1143" s="3" t="str">
        <f t="shared" si="233"/>
        <v/>
      </c>
      <c r="X1143" s="83" t="str">
        <f t="shared" si="234"/>
        <v/>
      </c>
      <c r="Y1143" s="3" t="str">
        <f t="shared" si="235"/>
        <v/>
      </c>
      <c r="Z1143" s="3" t="str">
        <f t="shared" si="236"/>
        <v/>
      </c>
      <c r="AA1143" s="12" t="str">
        <f t="shared" si="237"/>
        <v/>
      </c>
      <c r="AB1143" s="12" t="str">
        <f t="shared" si="238"/>
        <v/>
      </c>
      <c r="AC1143" s="12" t="str">
        <f t="shared" si="239"/>
        <v/>
      </c>
      <c r="AD1143" t="str">
        <f t="shared" si="240"/>
        <v/>
      </c>
      <c r="AE1143" t="str">
        <f t="shared" si="241"/>
        <v/>
      </c>
      <c r="AF1143" t="s">
        <v>343</v>
      </c>
    </row>
    <row r="1144" spans="1:32" x14ac:dyDescent="0.25">
      <c r="A1144" t="s">
        <v>1</v>
      </c>
      <c r="B1144" t="s">
        <v>2</v>
      </c>
      <c r="C1144" t="s">
        <v>1959</v>
      </c>
      <c r="D1144" t="s">
        <v>2016</v>
      </c>
      <c r="E1144" t="s">
        <v>60</v>
      </c>
      <c r="F1144" s="2">
        <v>45345</v>
      </c>
      <c r="G1144" t="s">
        <v>1068</v>
      </c>
      <c r="H1144" t="s">
        <v>176</v>
      </c>
      <c r="I1144" t="s">
        <v>207</v>
      </c>
      <c r="J1144" s="5">
        <v>19980.66</v>
      </c>
      <c r="K1144" s="5">
        <v>19980.66</v>
      </c>
      <c r="L1144" s="5">
        <v>19980.66</v>
      </c>
      <c r="M1144" s="5"/>
      <c r="N1144"/>
      <c r="O1144" s="38"/>
      <c r="P1144" s="43"/>
      <c r="Q1144" s="64"/>
      <c r="R1144" s="8" t="str">
        <f t="shared" si="229"/>
        <v/>
      </c>
      <c r="S1144" s="7" t="str">
        <f t="shared" si="230"/>
        <v/>
      </c>
      <c r="T1144" s="9"/>
      <c r="U1144" s="3" t="str">
        <f t="shared" si="231"/>
        <v/>
      </c>
      <c r="V1144" s="3" t="str">
        <f t="shared" si="232"/>
        <v/>
      </c>
      <c r="W1144" s="3" t="str">
        <f t="shared" si="233"/>
        <v/>
      </c>
      <c r="X1144" s="83" t="str">
        <f t="shared" si="234"/>
        <v/>
      </c>
      <c r="Y1144" s="3" t="str">
        <f t="shared" si="235"/>
        <v/>
      </c>
      <c r="Z1144" s="3" t="str">
        <f t="shared" si="236"/>
        <v/>
      </c>
      <c r="AA1144" s="12" t="str">
        <f t="shared" si="237"/>
        <v/>
      </c>
      <c r="AB1144" s="12" t="str">
        <f t="shared" si="238"/>
        <v/>
      </c>
      <c r="AC1144" s="12" t="str">
        <f t="shared" si="239"/>
        <v/>
      </c>
      <c r="AD1144" t="str">
        <f t="shared" si="240"/>
        <v/>
      </c>
      <c r="AE1144" t="str">
        <f t="shared" si="241"/>
        <v/>
      </c>
      <c r="AF1144" t="s">
        <v>343</v>
      </c>
    </row>
    <row r="1145" spans="1:32" x14ac:dyDescent="0.25">
      <c r="A1145" t="s">
        <v>1</v>
      </c>
      <c r="B1145" t="s">
        <v>2</v>
      </c>
      <c r="C1145" t="s">
        <v>1959</v>
      </c>
      <c r="D1145" t="s">
        <v>2016</v>
      </c>
      <c r="E1145" t="s">
        <v>60</v>
      </c>
      <c r="F1145" s="2">
        <v>45347</v>
      </c>
      <c r="G1145" t="s">
        <v>1310</v>
      </c>
      <c r="H1145" t="s">
        <v>176</v>
      </c>
      <c r="I1145" t="s">
        <v>207</v>
      </c>
      <c r="J1145" s="5">
        <v>236113.5</v>
      </c>
      <c r="K1145" s="5">
        <v>236113.5</v>
      </c>
      <c r="L1145" s="5">
        <v>236113.5</v>
      </c>
      <c r="M1145" s="5"/>
      <c r="N1145"/>
      <c r="O1145" s="38"/>
      <c r="P1145" s="43"/>
      <c r="Q1145" s="64"/>
      <c r="R1145" s="8" t="str">
        <f t="shared" ref="R1145:R1208" si="242">IFERROR(VLOOKUP(Q1145,CTASPresup,2,0),"")</f>
        <v/>
      </c>
      <c r="S1145" s="7" t="str">
        <f t="shared" ref="S1145:S1189" si="243">IF(AND(O1148&lt;&gt;"",P1148&lt;&gt;""),1,"")</f>
        <v/>
      </c>
      <c r="T1145" s="9"/>
      <c r="U1145" s="3" t="str">
        <f t="shared" si="231"/>
        <v/>
      </c>
      <c r="V1145" s="3" t="str">
        <f t="shared" si="232"/>
        <v/>
      </c>
      <c r="W1145" s="3" t="str">
        <f t="shared" si="233"/>
        <v/>
      </c>
      <c r="X1145" s="83" t="str">
        <f t="shared" si="234"/>
        <v/>
      </c>
      <c r="Y1145" s="3" t="str">
        <f t="shared" si="235"/>
        <v/>
      </c>
      <c r="Z1145" s="3" t="str">
        <f t="shared" si="236"/>
        <v/>
      </c>
      <c r="AA1145" s="12" t="str">
        <f t="shared" si="237"/>
        <v/>
      </c>
      <c r="AB1145" s="12" t="str">
        <f t="shared" si="238"/>
        <v/>
      </c>
      <c r="AC1145" s="12" t="str">
        <f t="shared" si="239"/>
        <v/>
      </c>
      <c r="AD1145" t="str">
        <f t="shared" si="240"/>
        <v/>
      </c>
      <c r="AE1145" t="str">
        <f t="shared" si="241"/>
        <v/>
      </c>
      <c r="AF1145" t="s">
        <v>343</v>
      </c>
    </row>
    <row r="1146" spans="1:32" x14ac:dyDescent="0.25">
      <c r="A1146" t="s">
        <v>1</v>
      </c>
      <c r="B1146" t="s">
        <v>2</v>
      </c>
      <c r="C1146" t="s">
        <v>1959</v>
      </c>
      <c r="D1146" t="s">
        <v>2016</v>
      </c>
      <c r="E1146" t="s">
        <v>60</v>
      </c>
      <c r="F1146" s="2">
        <v>45348</v>
      </c>
      <c r="G1146" t="s">
        <v>1069</v>
      </c>
      <c r="H1146" t="s">
        <v>176</v>
      </c>
      <c r="I1146" t="s">
        <v>207</v>
      </c>
      <c r="J1146" s="5">
        <v>99225.3</v>
      </c>
      <c r="K1146" s="5">
        <v>99225.3</v>
      </c>
      <c r="L1146" s="5">
        <v>99225.3</v>
      </c>
      <c r="M1146" s="5"/>
      <c r="N1146"/>
      <c r="O1146" s="38"/>
      <c r="P1146" s="43"/>
      <c r="Q1146" s="64"/>
      <c r="R1146" s="8" t="str">
        <f t="shared" si="242"/>
        <v/>
      </c>
      <c r="S1146" s="7" t="str">
        <f t="shared" si="243"/>
        <v/>
      </c>
      <c r="T1146" s="9"/>
      <c r="U1146" s="3" t="str">
        <f t="shared" si="231"/>
        <v/>
      </c>
      <c r="V1146" s="3" t="str">
        <f t="shared" si="232"/>
        <v/>
      </c>
      <c r="W1146" s="3" t="str">
        <f t="shared" si="233"/>
        <v/>
      </c>
      <c r="X1146" s="83" t="str">
        <f t="shared" si="234"/>
        <v/>
      </c>
      <c r="Y1146" s="3" t="str">
        <f t="shared" si="235"/>
        <v/>
      </c>
      <c r="Z1146" s="3" t="str">
        <f t="shared" si="236"/>
        <v/>
      </c>
      <c r="AA1146" s="12" t="str">
        <f t="shared" si="237"/>
        <v/>
      </c>
      <c r="AB1146" s="12" t="str">
        <f t="shared" si="238"/>
        <v/>
      </c>
      <c r="AC1146" s="12" t="str">
        <f t="shared" si="239"/>
        <v/>
      </c>
      <c r="AD1146" t="str">
        <f t="shared" si="240"/>
        <v/>
      </c>
      <c r="AE1146" t="str">
        <f t="shared" si="241"/>
        <v/>
      </c>
      <c r="AF1146" t="s">
        <v>343</v>
      </c>
    </row>
    <row r="1147" spans="1:32" x14ac:dyDescent="0.25">
      <c r="A1147" t="s">
        <v>1</v>
      </c>
      <c r="B1147" t="s">
        <v>2</v>
      </c>
      <c r="C1147" t="s">
        <v>1959</v>
      </c>
      <c r="D1147" t="s">
        <v>2016</v>
      </c>
      <c r="E1147" t="s">
        <v>60</v>
      </c>
      <c r="F1147" s="2">
        <v>45348</v>
      </c>
      <c r="G1147" t="s">
        <v>1070</v>
      </c>
      <c r="H1147" t="s">
        <v>176</v>
      </c>
      <c r="I1147" t="s">
        <v>207</v>
      </c>
      <c r="J1147" s="5">
        <v>134108.4</v>
      </c>
      <c r="K1147" s="5">
        <v>134108.4</v>
      </c>
      <c r="L1147" s="5">
        <v>134108.4</v>
      </c>
      <c r="M1147" s="5"/>
      <c r="N1147"/>
      <c r="O1147" s="38"/>
      <c r="P1147" s="43"/>
      <c r="Q1147" s="64"/>
      <c r="R1147" s="8" t="str">
        <f t="shared" si="242"/>
        <v/>
      </c>
      <c r="S1147" s="7" t="str">
        <f t="shared" si="243"/>
        <v/>
      </c>
      <c r="T1147" s="9"/>
      <c r="U1147" s="3" t="str">
        <f t="shared" si="231"/>
        <v/>
      </c>
      <c r="V1147" s="3" t="str">
        <f t="shared" si="232"/>
        <v/>
      </c>
      <c r="W1147" s="3" t="str">
        <f t="shared" si="233"/>
        <v/>
      </c>
      <c r="X1147" s="83" t="str">
        <f t="shared" si="234"/>
        <v/>
      </c>
      <c r="Y1147" s="3" t="str">
        <f t="shared" si="235"/>
        <v/>
      </c>
      <c r="Z1147" s="3" t="str">
        <f t="shared" si="236"/>
        <v/>
      </c>
      <c r="AA1147" s="12" t="str">
        <f t="shared" si="237"/>
        <v/>
      </c>
      <c r="AB1147" s="12" t="str">
        <f t="shared" si="238"/>
        <v/>
      </c>
      <c r="AC1147" s="12" t="str">
        <f t="shared" si="239"/>
        <v/>
      </c>
      <c r="AD1147" t="str">
        <f t="shared" si="240"/>
        <v/>
      </c>
      <c r="AE1147" t="str">
        <f t="shared" si="241"/>
        <v/>
      </c>
      <c r="AF1147" t="s">
        <v>343</v>
      </c>
    </row>
    <row r="1148" spans="1:32" x14ac:dyDescent="0.25">
      <c r="A1148" t="s">
        <v>1</v>
      </c>
      <c r="B1148" t="s">
        <v>2</v>
      </c>
      <c r="C1148" t="s">
        <v>1959</v>
      </c>
      <c r="D1148" t="s">
        <v>2016</v>
      </c>
      <c r="E1148" t="s">
        <v>60</v>
      </c>
      <c r="F1148" s="2">
        <v>45349</v>
      </c>
      <c r="G1148" t="s">
        <v>1311</v>
      </c>
      <c r="H1148" t="s">
        <v>176</v>
      </c>
      <c r="I1148" t="s">
        <v>207</v>
      </c>
      <c r="J1148" s="5">
        <v>211976.7</v>
      </c>
      <c r="K1148" s="5">
        <v>211976.7</v>
      </c>
      <c r="L1148" s="5">
        <v>211976.7</v>
      </c>
      <c r="M1148" s="5"/>
      <c r="N1148"/>
      <c r="O1148" s="38"/>
      <c r="P1148" s="43"/>
      <c r="Q1148" s="64"/>
      <c r="R1148" s="8" t="str">
        <f t="shared" si="242"/>
        <v/>
      </c>
      <c r="S1148" s="7" t="str">
        <f t="shared" si="243"/>
        <v/>
      </c>
      <c r="T1148" s="9"/>
      <c r="U1148" s="3" t="str">
        <f t="shared" si="231"/>
        <v/>
      </c>
      <c r="V1148" s="3" t="str">
        <f t="shared" si="232"/>
        <v/>
      </c>
      <c r="W1148" s="3" t="str">
        <f t="shared" si="233"/>
        <v/>
      </c>
      <c r="X1148" s="83" t="str">
        <f t="shared" si="234"/>
        <v/>
      </c>
      <c r="Y1148" s="3" t="str">
        <f t="shared" si="235"/>
        <v/>
      </c>
      <c r="Z1148" s="3" t="str">
        <f t="shared" si="236"/>
        <v/>
      </c>
      <c r="AA1148" s="12" t="str">
        <f t="shared" si="237"/>
        <v/>
      </c>
      <c r="AB1148" s="12" t="str">
        <f t="shared" si="238"/>
        <v/>
      </c>
      <c r="AC1148" s="12" t="str">
        <f t="shared" si="239"/>
        <v/>
      </c>
      <c r="AD1148" t="str">
        <f t="shared" si="240"/>
        <v/>
      </c>
      <c r="AE1148" t="str">
        <f t="shared" si="241"/>
        <v/>
      </c>
      <c r="AF1148" t="s">
        <v>343</v>
      </c>
    </row>
    <row r="1149" spans="1:32" x14ac:dyDescent="0.25">
      <c r="A1149" t="s">
        <v>1</v>
      </c>
      <c r="B1149" t="s">
        <v>2</v>
      </c>
      <c r="C1149" t="s">
        <v>1959</v>
      </c>
      <c r="D1149" t="s">
        <v>2016</v>
      </c>
      <c r="E1149" t="s">
        <v>60</v>
      </c>
      <c r="F1149" s="2">
        <v>45349</v>
      </c>
      <c r="G1149" t="s">
        <v>1312</v>
      </c>
      <c r="H1149" t="s">
        <v>176</v>
      </c>
      <c r="I1149" t="s">
        <v>207</v>
      </c>
      <c r="J1149" s="5">
        <v>138904.12</v>
      </c>
      <c r="K1149" s="5">
        <v>138904.12</v>
      </c>
      <c r="L1149" s="5">
        <v>138904.12</v>
      </c>
      <c r="M1149" s="5"/>
      <c r="N1149"/>
      <c r="O1149" s="38"/>
      <c r="P1149" s="43"/>
      <c r="Q1149" s="64"/>
      <c r="R1149" s="8" t="str">
        <f t="shared" si="242"/>
        <v/>
      </c>
      <c r="S1149" s="7" t="str">
        <f t="shared" si="243"/>
        <v/>
      </c>
      <c r="T1149" s="9"/>
      <c r="U1149" s="3" t="str">
        <f t="shared" si="231"/>
        <v/>
      </c>
      <c r="V1149" s="3" t="str">
        <f t="shared" si="232"/>
        <v/>
      </c>
      <c r="W1149" s="3" t="str">
        <f t="shared" si="233"/>
        <v/>
      </c>
      <c r="X1149" s="83" t="str">
        <f t="shared" si="234"/>
        <v/>
      </c>
      <c r="Y1149" s="3" t="str">
        <f t="shared" si="235"/>
        <v/>
      </c>
      <c r="Z1149" s="3" t="str">
        <f t="shared" si="236"/>
        <v/>
      </c>
      <c r="AA1149" s="12" t="str">
        <f t="shared" si="237"/>
        <v/>
      </c>
      <c r="AB1149" s="12" t="str">
        <f t="shared" si="238"/>
        <v/>
      </c>
      <c r="AC1149" s="12" t="str">
        <f t="shared" si="239"/>
        <v/>
      </c>
      <c r="AD1149" t="str">
        <f t="shared" si="240"/>
        <v/>
      </c>
      <c r="AE1149" t="str">
        <f t="shared" si="241"/>
        <v/>
      </c>
      <c r="AF1149" t="s">
        <v>343</v>
      </c>
    </row>
    <row r="1150" spans="1:32" x14ac:dyDescent="0.25">
      <c r="A1150" t="s">
        <v>1</v>
      </c>
      <c r="B1150" t="s">
        <v>2</v>
      </c>
      <c r="C1150" t="s">
        <v>1959</v>
      </c>
      <c r="D1150" t="s">
        <v>2016</v>
      </c>
      <c r="E1150" t="s">
        <v>60</v>
      </c>
      <c r="F1150" s="2">
        <v>45349</v>
      </c>
      <c r="G1150" t="s">
        <v>1313</v>
      </c>
      <c r="H1150" t="s">
        <v>176</v>
      </c>
      <c r="I1150" t="s">
        <v>207</v>
      </c>
      <c r="J1150" s="5">
        <v>17794.11</v>
      </c>
      <c r="K1150" s="5">
        <v>17794.11</v>
      </c>
      <c r="L1150" s="5">
        <v>17794.11</v>
      </c>
      <c r="M1150" s="5"/>
      <c r="N1150"/>
      <c r="O1150" s="38"/>
      <c r="P1150" s="43"/>
      <c r="Q1150" s="64"/>
      <c r="R1150" s="8" t="str">
        <f t="shared" si="242"/>
        <v/>
      </c>
      <c r="S1150" s="7" t="str">
        <f t="shared" si="243"/>
        <v/>
      </c>
      <c r="T1150" s="9"/>
      <c r="U1150" s="3" t="str">
        <f t="shared" si="231"/>
        <v/>
      </c>
      <c r="V1150" s="3" t="str">
        <f t="shared" si="232"/>
        <v/>
      </c>
      <c r="W1150" s="3" t="str">
        <f t="shared" si="233"/>
        <v/>
      </c>
      <c r="X1150" s="83" t="str">
        <f t="shared" si="234"/>
        <v/>
      </c>
      <c r="Y1150" s="3" t="str">
        <f t="shared" si="235"/>
        <v/>
      </c>
      <c r="Z1150" s="3" t="str">
        <f t="shared" si="236"/>
        <v/>
      </c>
      <c r="AA1150" s="12" t="str">
        <f t="shared" si="237"/>
        <v/>
      </c>
      <c r="AB1150" s="12" t="str">
        <f t="shared" si="238"/>
        <v/>
      </c>
      <c r="AC1150" s="12" t="str">
        <f t="shared" si="239"/>
        <v/>
      </c>
      <c r="AD1150" t="str">
        <f t="shared" si="240"/>
        <v/>
      </c>
      <c r="AE1150" t="str">
        <f t="shared" si="241"/>
        <v/>
      </c>
      <c r="AF1150" t="s">
        <v>343</v>
      </c>
    </row>
    <row r="1151" spans="1:32" x14ac:dyDescent="0.25">
      <c r="A1151" t="s">
        <v>1</v>
      </c>
      <c r="B1151" t="s">
        <v>2</v>
      </c>
      <c r="C1151" t="s">
        <v>1959</v>
      </c>
      <c r="D1151" t="s">
        <v>2016</v>
      </c>
      <c r="E1151" t="s">
        <v>60</v>
      </c>
      <c r="F1151" s="2">
        <v>45349</v>
      </c>
      <c r="G1151" t="s">
        <v>1314</v>
      </c>
      <c r="H1151" t="s">
        <v>176</v>
      </c>
      <c r="I1151" t="s">
        <v>207</v>
      </c>
      <c r="J1151" s="5">
        <v>65314</v>
      </c>
      <c r="K1151" s="5">
        <v>65314</v>
      </c>
      <c r="L1151" s="5">
        <v>65314</v>
      </c>
      <c r="M1151" s="5"/>
      <c r="N1151"/>
      <c r="O1151" s="38"/>
      <c r="P1151" s="43"/>
      <c r="Q1151" s="64"/>
      <c r="R1151" s="8" t="str">
        <f t="shared" si="242"/>
        <v/>
      </c>
      <c r="S1151" s="7" t="str">
        <f t="shared" si="243"/>
        <v/>
      </c>
      <c r="T1151" s="9"/>
      <c r="U1151" s="3" t="str">
        <f t="shared" si="231"/>
        <v/>
      </c>
      <c r="V1151" s="3" t="str">
        <f t="shared" si="232"/>
        <v/>
      </c>
      <c r="W1151" s="3" t="str">
        <f t="shared" si="233"/>
        <v/>
      </c>
      <c r="X1151" s="83" t="str">
        <f t="shared" si="234"/>
        <v/>
      </c>
      <c r="Y1151" s="3" t="str">
        <f t="shared" si="235"/>
        <v/>
      </c>
      <c r="Z1151" s="3" t="str">
        <f t="shared" si="236"/>
        <v/>
      </c>
      <c r="AA1151" s="12" t="str">
        <f t="shared" si="237"/>
        <v/>
      </c>
      <c r="AB1151" s="12" t="str">
        <f t="shared" si="238"/>
        <v/>
      </c>
      <c r="AC1151" s="12" t="str">
        <f t="shared" si="239"/>
        <v/>
      </c>
      <c r="AD1151" t="str">
        <f t="shared" si="240"/>
        <v/>
      </c>
      <c r="AE1151" t="str">
        <f t="shared" si="241"/>
        <v/>
      </c>
      <c r="AF1151" t="s">
        <v>343</v>
      </c>
    </row>
    <row r="1152" spans="1:32" x14ac:dyDescent="0.25">
      <c r="A1152" t="s">
        <v>1</v>
      </c>
      <c r="B1152" t="s">
        <v>2</v>
      </c>
      <c r="C1152" t="s">
        <v>1959</v>
      </c>
      <c r="D1152" t="s">
        <v>2016</v>
      </c>
      <c r="E1152" t="s">
        <v>60</v>
      </c>
      <c r="F1152" s="2">
        <v>45350</v>
      </c>
      <c r="G1152" t="s">
        <v>1315</v>
      </c>
      <c r="H1152" t="s">
        <v>176</v>
      </c>
      <c r="I1152" t="s">
        <v>207</v>
      </c>
      <c r="J1152" s="5">
        <v>429280.22</v>
      </c>
      <c r="K1152" s="5">
        <v>429280.22</v>
      </c>
      <c r="L1152" s="5">
        <v>429280.22</v>
      </c>
      <c r="M1152" s="5"/>
      <c r="N1152"/>
      <c r="O1152" s="38"/>
      <c r="P1152" s="43"/>
      <c r="Q1152" s="64"/>
      <c r="R1152" s="8" t="str">
        <f t="shared" si="242"/>
        <v/>
      </c>
      <c r="S1152" s="7" t="str">
        <f t="shared" si="243"/>
        <v/>
      </c>
      <c r="T1152" s="9"/>
      <c r="U1152" s="3" t="str">
        <f t="shared" si="231"/>
        <v/>
      </c>
      <c r="V1152" s="3" t="str">
        <f t="shared" si="232"/>
        <v/>
      </c>
      <c r="W1152" s="3" t="str">
        <f t="shared" si="233"/>
        <v/>
      </c>
      <c r="X1152" s="83" t="str">
        <f t="shared" si="234"/>
        <v/>
      </c>
      <c r="Y1152" s="3" t="str">
        <f t="shared" si="235"/>
        <v/>
      </c>
      <c r="Z1152" s="3" t="str">
        <f t="shared" si="236"/>
        <v/>
      </c>
      <c r="AA1152" s="12" t="str">
        <f t="shared" si="237"/>
        <v/>
      </c>
      <c r="AB1152" s="12" t="str">
        <f t="shared" si="238"/>
        <v/>
      </c>
      <c r="AC1152" s="12" t="str">
        <f t="shared" si="239"/>
        <v/>
      </c>
      <c r="AD1152" t="str">
        <f t="shared" si="240"/>
        <v/>
      </c>
      <c r="AE1152" t="str">
        <f t="shared" si="241"/>
        <v/>
      </c>
      <c r="AF1152" t="s">
        <v>343</v>
      </c>
    </row>
    <row r="1153" spans="1:32" x14ac:dyDescent="0.25">
      <c r="A1153" t="s">
        <v>1</v>
      </c>
      <c r="B1153" t="s">
        <v>2</v>
      </c>
      <c r="C1153" t="s">
        <v>1959</v>
      </c>
      <c r="D1153" t="s">
        <v>2016</v>
      </c>
      <c r="E1153" t="s">
        <v>60</v>
      </c>
      <c r="F1153" s="2">
        <v>45350</v>
      </c>
      <c r="G1153" t="s">
        <v>1316</v>
      </c>
      <c r="H1153" t="s">
        <v>176</v>
      </c>
      <c r="I1153" t="s">
        <v>207</v>
      </c>
      <c r="J1153" s="5">
        <v>217737.44</v>
      </c>
      <c r="K1153" s="5">
        <v>217737.44</v>
      </c>
      <c r="L1153" s="5">
        <v>217737.44</v>
      </c>
      <c r="M1153" s="5"/>
      <c r="N1153"/>
      <c r="O1153" s="38"/>
      <c r="P1153" s="43"/>
      <c r="Q1153" s="64"/>
      <c r="R1153" s="8" t="str">
        <f t="shared" si="242"/>
        <v/>
      </c>
      <c r="S1153" s="7" t="str">
        <f t="shared" si="243"/>
        <v/>
      </c>
      <c r="T1153" s="9"/>
      <c r="U1153" s="3" t="str">
        <f t="shared" si="231"/>
        <v/>
      </c>
      <c r="V1153" s="3" t="str">
        <f t="shared" si="232"/>
        <v/>
      </c>
      <c r="W1153" s="3" t="str">
        <f t="shared" si="233"/>
        <v/>
      </c>
      <c r="X1153" s="83" t="str">
        <f t="shared" si="234"/>
        <v/>
      </c>
      <c r="Y1153" s="3" t="str">
        <f t="shared" si="235"/>
        <v/>
      </c>
      <c r="Z1153" s="3" t="str">
        <f t="shared" si="236"/>
        <v/>
      </c>
      <c r="AA1153" s="12" t="str">
        <f t="shared" si="237"/>
        <v/>
      </c>
      <c r="AB1153" s="12" t="str">
        <f t="shared" si="238"/>
        <v/>
      </c>
      <c r="AC1153" s="12" t="str">
        <f t="shared" si="239"/>
        <v/>
      </c>
      <c r="AD1153" t="str">
        <f t="shared" si="240"/>
        <v/>
      </c>
      <c r="AE1153" t="str">
        <f t="shared" si="241"/>
        <v/>
      </c>
      <c r="AF1153" t="s">
        <v>343</v>
      </c>
    </row>
    <row r="1154" spans="1:32" x14ac:dyDescent="0.25">
      <c r="A1154" t="s">
        <v>1</v>
      </c>
      <c r="B1154" t="s">
        <v>2</v>
      </c>
      <c r="C1154" t="s">
        <v>1959</v>
      </c>
      <c r="D1154" t="s">
        <v>2016</v>
      </c>
      <c r="E1154" t="s">
        <v>60</v>
      </c>
      <c r="F1154" s="2">
        <v>45351</v>
      </c>
      <c r="G1154" t="s">
        <v>1317</v>
      </c>
      <c r="H1154" t="s">
        <v>412</v>
      </c>
      <c r="I1154" t="s">
        <v>207</v>
      </c>
      <c r="J1154" s="5">
        <v>50355.06</v>
      </c>
      <c r="K1154" s="5">
        <v>50355.06</v>
      </c>
      <c r="L1154" s="5">
        <v>50355.06</v>
      </c>
      <c r="M1154" s="5"/>
      <c r="N1154"/>
      <c r="O1154" s="38"/>
      <c r="P1154" s="43"/>
      <c r="Q1154" s="64"/>
      <c r="R1154" s="8" t="str">
        <f t="shared" si="242"/>
        <v/>
      </c>
      <c r="S1154" s="7" t="str">
        <f t="shared" si="243"/>
        <v/>
      </c>
      <c r="T1154" s="9"/>
      <c r="U1154" s="3" t="str">
        <f t="shared" si="231"/>
        <v/>
      </c>
      <c r="V1154" s="3" t="str">
        <f t="shared" si="232"/>
        <v/>
      </c>
      <c r="W1154" s="3" t="str">
        <f t="shared" si="233"/>
        <v/>
      </c>
      <c r="X1154" s="83" t="str">
        <f t="shared" si="234"/>
        <v/>
      </c>
      <c r="Y1154" s="3" t="str">
        <f t="shared" si="235"/>
        <v/>
      </c>
      <c r="Z1154" s="3" t="str">
        <f t="shared" si="236"/>
        <v/>
      </c>
      <c r="AA1154" s="12" t="str">
        <f t="shared" si="237"/>
        <v/>
      </c>
      <c r="AB1154" s="12" t="str">
        <f t="shared" si="238"/>
        <v/>
      </c>
      <c r="AC1154" s="12" t="str">
        <f t="shared" si="239"/>
        <v/>
      </c>
      <c r="AD1154" t="str">
        <f t="shared" si="240"/>
        <v/>
      </c>
      <c r="AE1154" t="str">
        <f t="shared" si="241"/>
        <v/>
      </c>
      <c r="AF1154" t="s">
        <v>343</v>
      </c>
    </row>
    <row r="1155" spans="1:32" x14ac:dyDescent="0.25">
      <c r="A1155" t="s">
        <v>1</v>
      </c>
      <c r="B1155" t="s">
        <v>2</v>
      </c>
      <c r="C1155" t="s">
        <v>1959</v>
      </c>
      <c r="D1155" t="s">
        <v>2016</v>
      </c>
      <c r="E1155" t="s">
        <v>60</v>
      </c>
      <c r="F1155" s="2">
        <v>45351</v>
      </c>
      <c r="G1155" t="s">
        <v>1318</v>
      </c>
      <c r="H1155" t="s">
        <v>412</v>
      </c>
      <c r="I1155" t="s">
        <v>207</v>
      </c>
      <c r="J1155" s="5">
        <v>59555.519999999997</v>
      </c>
      <c r="K1155" s="5">
        <v>59555.519999999997</v>
      </c>
      <c r="L1155" s="5">
        <v>59555.519999999997</v>
      </c>
      <c r="M1155" s="5"/>
      <c r="N1155"/>
      <c r="O1155" s="38"/>
      <c r="P1155" s="43"/>
      <c r="Q1155" s="64"/>
      <c r="R1155" s="8" t="str">
        <f t="shared" si="242"/>
        <v/>
      </c>
      <c r="S1155" s="7" t="str">
        <f t="shared" si="243"/>
        <v/>
      </c>
      <c r="T1155" s="9"/>
      <c r="U1155" s="3" t="str">
        <f t="shared" si="231"/>
        <v/>
      </c>
      <c r="V1155" s="3" t="str">
        <f t="shared" si="232"/>
        <v/>
      </c>
      <c r="W1155" s="3" t="str">
        <f t="shared" si="233"/>
        <v/>
      </c>
      <c r="X1155" s="83" t="str">
        <f t="shared" si="234"/>
        <v/>
      </c>
      <c r="Y1155" s="3" t="str">
        <f t="shared" si="235"/>
        <v/>
      </c>
      <c r="Z1155" s="3" t="str">
        <f t="shared" si="236"/>
        <v/>
      </c>
      <c r="AA1155" s="12" t="str">
        <f t="shared" si="237"/>
        <v/>
      </c>
      <c r="AB1155" s="12" t="str">
        <f t="shared" si="238"/>
        <v/>
      </c>
      <c r="AC1155" s="12" t="str">
        <f t="shared" si="239"/>
        <v/>
      </c>
      <c r="AD1155" t="str">
        <f t="shared" si="240"/>
        <v/>
      </c>
      <c r="AE1155" t="str">
        <f t="shared" si="241"/>
        <v/>
      </c>
      <c r="AF1155" t="s">
        <v>343</v>
      </c>
    </row>
    <row r="1156" spans="1:32" x14ac:dyDescent="0.25">
      <c r="A1156" t="s">
        <v>1</v>
      </c>
      <c r="B1156" t="s">
        <v>2</v>
      </c>
      <c r="C1156" t="s">
        <v>1959</v>
      </c>
      <c r="D1156" t="s">
        <v>2016</v>
      </c>
      <c r="E1156" t="s">
        <v>60</v>
      </c>
      <c r="F1156" s="2">
        <v>45352</v>
      </c>
      <c r="G1156" t="s">
        <v>1319</v>
      </c>
      <c r="H1156" t="s">
        <v>412</v>
      </c>
      <c r="I1156" t="s">
        <v>207</v>
      </c>
      <c r="J1156" s="5">
        <v>67794.350000000006</v>
      </c>
      <c r="K1156" s="5">
        <v>67794.350000000006</v>
      </c>
      <c r="L1156" s="5">
        <v>67794.350000000006</v>
      </c>
      <c r="M1156" s="5"/>
      <c r="N1156"/>
      <c r="O1156" s="38"/>
      <c r="P1156" s="43"/>
      <c r="Q1156" s="64"/>
      <c r="R1156" s="8" t="str">
        <f t="shared" si="242"/>
        <v/>
      </c>
      <c r="S1156" s="7" t="str">
        <f t="shared" si="243"/>
        <v/>
      </c>
      <c r="T1156" s="9"/>
      <c r="U1156" s="3" t="str">
        <f t="shared" si="231"/>
        <v/>
      </c>
      <c r="V1156" s="3" t="str">
        <f t="shared" si="232"/>
        <v/>
      </c>
      <c r="W1156" s="3" t="str">
        <f t="shared" si="233"/>
        <v/>
      </c>
      <c r="X1156" s="83" t="str">
        <f t="shared" si="234"/>
        <v/>
      </c>
      <c r="Y1156" s="3" t="str">
        <f t="shared" si="235"/>
        <v/>
      </c>
      <c r="Z1156" s="3" t="str">
        <f t="shared" si="236"/>
        <v/>
      </c>
      <c r="AA1156" s="12" t="str">
        <f t="shared" si="237"/>
        <v/>
      </c>
      <c r="AB1156" s="12" t="str">
        <f t="shared" si="238"/>
        <v/>
      </c>
      <c r="AC1156" s="12" t="str">
        <f t="shared" si="239"/>
        <v/>
      </c>
      <c r="AD1156" t="str">
        <f t="shared" si="240"/>
        <v/>
      </c>
      <c r="AE1156" t="str">
        <f t="shared" si="241"/>
        <v/>
      </c>
      <c r="AF1156" t="s">
        <v>343</v>
      </c>
    </row>
    <row r="1157" spans="1:32" x14ac:dyDescent="0.25">
      <c r="A1157" t="s">
        <v>1</v>
      </c>
      <c r="B1157" t="s">
        <v>2</v>
      </c>
      <c r="C1157" t="s">
        <v>1959</v>
      </c>
      <c r="D1157" t="s">
        <v>2016</v>
      </c>
      <c r="E1157" t="s">
        <v>60</v>
      </c>
      <c r="F1157" s="2">
        <v>45356</v>
      </c>
      <c r="G1157" t="s">
        <v>1379</v>
      </c>
      <c r="H1157" t="s">
        <v>412</v>
      </c>
      <c r="I1157" t="s">
        <v>207</v>
      </c>
      <c r="J1157" s="5">
        <v>34487.599999999999</v>
      </c>
      <c r="K1157" s="5">
        <v>34487.599999999999</v>
      </c>
      <c r="L1157" s="5">
        <v>34487.599999999999</v>
      </c>
      <c r="M1157" s="5"/>
      <c r="N1157"/>
      <c r="O1157" s="38"/>
      <c r="P1157" s="43"/>
      <c r="Q1157" s="64"/>
      <c r="R1157" s="8" t="str">
        <f t="shared" si="242"/>
        <v/>
      </c>
      <c r="S1157" s="7" t="str">
        <f t="shared" si="243"/>
        <v/>
      </c>
      <c r="T1157" s="9"/>
      <c r="U1157" s="3" t="str">
        <f t="shared" si="231"/>
        <v/>
      </c>
      <c r="V1157" s="3" t="str">
        <f t="shared" si="232"/>
        <v/>
      </c>
      <c r="W1157" s="3" t="str">
        <f t="shared" si="233"/>
        <v/>
      </c>
      <c r="X1157" s="83" t="str">
        <f t="shared" si="234"/>
        <v/>
      </c>
      <c r="Y1157" s="3" t="str">
        <f t="shared" si="235"/>
        <v/>
      </c>
      <c r="Z1157" s="3" t="str">
        <f t="shared" si="236"/>
        <v/>
      </c>
      <c r="AA1157" s="12" t="str">
        <f t="shared" si="237"/>
        <v/>
      </c>
      <c r="AB1157" s="12" t="str">
        <f t="shared" si="238"/>
        <v/>
      </c>
      <c r="AC1157" s="12" t="str">
        <f t="shared" si="239"/>
        <v/>
      </c>
      <c r="AD1157" t="str">
        <f t="shared" si="240"/>
        <v/>
      </c>
      <c r="AE1157" t="str">
        <f t="shared" si="241"/>
        <v/>
      </c>
      <c r="AF1157" t="s">
        <v>343</v>
      </c>
    </row>
    <row r="1158" spans="1:32" x14ac:dyDescent="0.25">
      <c r="A1158" t="s">
        <v>1</v>
      </c>
      <c r="B1158" t="s">
        <v>2</v>
      </c>
      <c r="C1158" t="s">
        <v>1959</v>
      </c>
      <c r="D1158" t="s">
        <v>2016</v>
      </c>
      <c r="E1158" t="s">
        <v>60</v>
      </c>
      <c r="F1158" s="2">
        <v>45357</v>
      </c>
      <c r="G1158" t="s">
        <v>1380</v>
      </c>
      <c r="H1158" t="s">
        <v>412</v>
      </c>
      <c r="I1158" t="s">
        <v>207</v>
      </c>
      <c r="J1158" s="5">
        <v>102405.12</v>
      </c>
      <c r="K1158" s="5">
        <v>102405.12</v>
      </c>
      <c r="L1158" s="5">
        <v>102405.12</v>
      </c>
      <c r="M1158" s="5"/>
      <c r="N1158"/>
      <c r="O1158" s="38"/>
      <c r="P1158" s="43"/>
      <c r="Q1158" s="64"/>
      <c r="R1158" s="8" t="str">
        <f t="shared" si="242"/>
        <v/>
      </c>
      <c r="S1158" s="7" t="str">
        <f t="shared" si="243"/>
        <v/>
      </c>
      <c r="T1158" s="9"/>
      <c r="U1158" s="3" t="str">
        <f t="shared" si="231"/>
        <v/>
      </c>
      <c r="V1158" s="3" t="str">
        <f t="shared" si="232"/>
        <v/>
      </c>
      <c r="W1158" s="3" t="str">
        <f t="shared" si="233"/>
        <v/>
      </c>
      <c r="X1158" s="83" t="str">
        <f t="shared" si="234"/>
        <v/>
      </c>
      <c r="Y1158" s="3" t="str">
        <f t="shared" si="235"/>
        <v/>
      </c>
      <c r="Z1158" s="3" t="str">
        <f t="shared" si="236"/>
        <v/>
      </c>
      <c r="AA1158" s="12" t="str">
        <f t="shared" si="237"/>
        <v/>
      </c>
      <c r="AB1158" s="12" t="str">
        <f t="shared" si="238"/>
        <v/>
      </c>
      <c r="AC1158" s="12" t="str">
        <f t="shared" si="239"/>
        <v/>
      </c>
      <c r="AD1158" t="str">
        <f t="shared" si="240"/>
        <v/>
      </c>
      <c r="AE1158" t="str">
        <f t="shared" si="241"/>
        <v/>
      </c>
      <c r="AF1158" t="s">
        <v>343</v>
      </c>
    </row>
    <row r="1159" spans="1:32" x14ac:dyDescent="0.25">
      <c r="A1159" t="s">
        <v>1</v>
      </c>
      <c r="B1159" t="s">
        <v>2</v>
      </c>
      <c r="C1159" t="s">
        <v>1959</v>
      </c>
      <c r="D1159" t="s">
        <v>2016</v>
      </c>
      <c r="E1159" t="s">
        <v>60</v>
      </c>
      <c r="F1159" s="2">
        <v>45358</v>
      </c>
      <c r="G1159" t="s">
        <v>1381</v>
      </c>
      <c r="H1159" t="s">
        <v>412</v>
      </c>
      <c r="I1159" t="s">
        <v>207</v>
      </c>
      <c r="J1159" s="5">
        <v>48612.24</v>
      </c>
      <c r="K1159" s="5">
        <v>48612.24</v>
      </c>
      <c r="L1159" s="5">
        <v>48612.24</v>
      </c>
      <c r="M1159" s="5"/>
      <c r="N1159"/>
      <c r="O1159" s="38"/>
      <c r="P1159" s="43"/>
      <c r="Q1159" s="64"/>
      <c r="R1159" s="8" t="str">
        <f t="shared" si="242"/>
        <v/>
      </c>
      <c r="S1159" s="7" t="str">
        <f t="shared" si="243"/>
        <v/>
      </c>
      <c r="T1159" s="9"/>
      <c r="U1159" s="3" t="str">
        <f t="shared" si="231"/>
        <v/>
      </c>
      <c r="V1159" s="3" t="str">
        <f t="shared" si="232"/>
        <v/>
      </c>
      <c r="W1159" s="3" t="str">
        <f t="shared" si="233"/>
        <v/>
      </c>
      <c r="X1159" s="83" t="str">
        <f t="shared" si="234"/>
        <v/>
      </c>
      <c r="Y1159" s="3" t="str">
        <f t="shared" si="235"/>
        <v/>
      </c>
      <c r="Z1159" s="3" t="str">
        <f t="shared" si="236"/>
        <v/>
      </c>
      <c r="AA1159" s="12" t="str">
        <f t="shared" si="237"/>
        <v/>
      </c>
      <c r="AB1159" s="12" t="str">
        <f t="shared" si="238"/>
        <v/>
      </c>
      <c r="AC1159" s="12" t="str">
        <f t="shared" si="239"/>
        <v/>
      </c>
      <c r="AD1159" t="str">
        <f t="shared" si="240"/>
        <v/>
      </c>
      <c r="AE1159" t="str">
        <f t="shared" si="241"/>
        <v/>
      </c>
      <c r="AF1159" t="s">
        <v>343</v>
      </c>
    </row>
    <row r="1160" spans="1:32" x14ac:dyDescent="0.25">
      <c r="A1160" t="s">
        <v>1</v>
      </c>
      <c r="B1160" t="s">
        <v>2</v>
      </c>
      <c r="C1160" t="s">
        <v>1959</v>
      </c>
      <c r="D1160" t="s">
        <v>2016</v>
      </c>
      <c r="E1160" t="s">
        <v>60</v>
      </c>
      <c r="F1160" s="2">
        <v>45360</v>
      </c>
      <c r="G1160" t="s">
        <v>1461</v>
      </c>
      <c r="H1160" t="s">
        <v>412</v>
      </c>
      <c r="I1160" t="s">
        <v>207</v>
      </c>
      <c r="J1160" s="5">
        <v>32934.99</v>
      </c>
      <c r="K1160" s="5">
        <v>32934.99</v>
      </c>
      <c r="L1160" s="5">
        <v>32934.99</v>
      </c>
      <c r="M1160" s="5"/>
      <c r="N1160"/>
      <c r="O1160" s="38"/>
      <c r="P1160" s="43"/>
      <c r="Q1160" s="64"/>
      <c r="R1160" s="8" t="str">
        <f t="shared" si="242"/>
        <v/>
      </c>
      <c r="S1160" s="7" t="str">
        <f t="shared" si="243"/>
        <v/>
      </c>
      <c r="T1160" s="9"/>
      <c r="U1160" s="3" t="str">
        <f t="shared" ref="U1160:U1223" si="244">IF(OR(O1160="X",P1160&lt;&gt;""),A1160,"")</f>
        <v/>
      </c>
      <c r="V1160" s="3" t="str">
        <f t="shared" ref="V1160:V1223" si="245">IF(OR(O1160="X",P1160&lt;&gt;""),B1160,"")</f>
        <v/>
      </c>
      <c r="W1160" s="3" t="str">
        <f t="shared" ref="W1160:W1223" si="246">IF(OR(O1160="X",P1160&lt;&gt;""),E1160,"")</f>
        <v/>
      </c>
      <c r="X1160" s="83" t="str">
        <f t="shared" ref="X1160:X1223" si="247">IF(OR(P1160="X",Q1160&lt;&gt;""),F1160,"")</f>
        <v/>
      </c>
      <c r="Y1160" s="3" t="str">
        <f t="shared" ref="Y1160:Y1223" si="248">IF(OR(O1160="X",P1160&lt;&gt;""),G1160,"")</f>
        <v/>
      </c>
      <c r="Z1160" s="3" t="str">
        <f t="shared" ref="Z1160:Z1223" si="249">IF(OR(O1160="X",P1160&lt;&gt;""),H1160,"")</f>
        <v/>
      </c>
      <c r="AA1160" s="12" t="str">
        <f t="shared" ref="AA1160:AA1223" si="250">IF(OR(O1160="X",P1160&lt;&gt;""),J1160,"")</f>
        <v/>
      </c>
      <c r="AB1160" s="12" t="str">
        <f t="shared" ref="AB1160:AB1223" si="251">IF(O1160="X",K1160,"")</f>
        <v/>
      </c>
      <c r="AC1160" s="12" t="str">
        <f t="shared" ref="AC1160:AC1223" si="252">IF(P1160&gt;0,P1160,"")</f>
        <v/>
      </c>
      <c r="AD1160" t="str">
        <f t="shared" ref="AD1160:AD1223" si="253">IF(OR(O1160="X",P1160&gt;0),Q1160,"")</f>
        <v/>
      </c>
      <c r="AE1160" t="str">
        <f t="shared" ref="AE1160:AE1223" si="254">IF(OR(O1160="X",P1160&lt;&gt;""),R1160,"")</f>
        <v/>
      </c>
      <c r="AF1160" t="s">
        <v>343</v>
      </c>
    </row>
    <row r="1161" spans="1:32" x14ac:dyDescent="0.25">
      <c r="A1161" t="s">
        <v>1</v>
      </c>
      <c r="B1161" t="s">
        <v>2</v>
      </c>
      <c r="C1161" t="s">
        <v>1959</v>
      </c>
      <c r="D1161" t="s">
        <v>2016</v>
      </c>
      <c r="E1161" t="s">
        <v>60</v>
      </c>
      <c r="F1161" s="2">
        <v>45363</v>
      </c>
      <c r="G1161" t="s">
        <v>1462</v>
      </c>
      <c r="H1161" t="s">
        <v>412</v>
      </c>
      <c r="I1161" t="s">
        <v>207</v>
      </c>
      <c r="J1161" s="5">
        <v>17114.599999999999</v>
      </c>
      <c r="K1161" s="5">
        <v>17114.599999999999</v>
      </c>
      <c r="L1161" s="5">
        <v>17114.599999999999</v>
      </c>
      <c r="M1161" s="5"/>
      <c r="N1161"/>
      <c r="O1161" s="38"/>
      <c r="P1161" s="43"/>
      <c r="Q1161" s="64"/>
      <c r="R1161" s="8" t="str">
        <f t="shared" si="242"/>
        <v/>
      </c>
      <c r="S1161" s="7" t="str">
        <f t="shared" si="243"/>
        <v/>
      </c>
      <c r="T1161" s="9"/>
      <c r="U1161" s="3" t="str">
        <f t="shared" si="244"/>
        <v/>
      </c>
      <c r="V1161" s="3" t="str">
        <f t="shared" si="245"/>
        <v/>
      </c>
      <c r="W1161" s="3" t="str">
        <f t="shared" si="246"/>
        <v/>
      </c>
      <c r="X1161" s="83" t="str">
        <f t="shared" si="247"/>
        <v/>
      </c>
      <c r="Y1161" s="3" t="str">
        <f t="shared" si="248"/>
        <v/>
      </c>
      <c r="Z1161" s="3" t="str">
        <f t="shared" si="249"/>
        <v/>
      </c>
      <c r="AA1161" s="12" t="str">
        <f t="shared" si="250"/>
        <v/>
      </c>
      <c r="AB1161" s="12" t="str">
        <f t="shared" si="251"/>
        <v/>
      </c>
      <c r="AC1161" s="12" t="str">
        <f t="shared" si="252"/>
        <v/>
      </c>
      <c r="AD1161" t="str">
        <f t="shared" si="253"/>
        <v/>
      </c>
      <c r="AE1161" t="str">
        <f t="shared" si="254"/>
        <v/>
      </c>
      <c r="AF1161" t="s">
        <v>343</v>
      </c>
    </row>
    <row r="1162" spans="1:32" x14ac:dyDescent="0.25">
      <c r="A1162" t="s">
        <v>1</v>
      </c>
      <c r="B1162" t="s">
        <v>2</v>
      </c>
      <c r="C1162" t="s">
        <v>1959</v>
      </c>
      <c r="D1162" t="s">
        <v>2016</v>
      </c>
      <c r="E1162" t="s">
        <v>60</v>
      </c>
      <c r="F1162" s="2">
        <v>45363</v>
      </c>
      <c r="G1162" t="s">
        <v>1463</v>
      </c>
      <c r="H1162" t="s">
        <v>412</v>
      </c>
      <c r="I1162" t="s">
        <v>207</v>
      </c>
      <c r="J1162" s="5">
        <v>57978.04</v>
      </c>
      <c r="K1162" s="5">
        <v>57978.04</v>
      </c>
      <c r="L1162" s="5">
        <v>57978.04</v>
      </c>
      <c r="M1162" s="5"/>
      <c r="N1162"/>
      <c r="O1162" s="38"/>
      <c r="P1162" s="43"/>
      <c r="Q1162" s="64"/>
      <c r="R1162" s="8" t="str">
        <f t="shared" si="242"/>
        <v/>
      </c>
      <c r="S1162" s="7" t="str">
        <f t="shared" si="243"/>
        <v/>
      </c>
      <c r="T1162" s="9"/>
      <c r="U1162" s="3" t="str">
        <f t="shared" si="244"/>
        <v/>
      </c>
      <c r="V1162" s="3" t="str">
        <f t="shared" si="245"/>
        <v/>
      </c>
      <c r="W1162" s="3" t="str">
        <f t="shared" si="246"/>
        <v/>
      </c>
      <c r="X1162" s="83" t="str">
        <f t="shared" si="247"/>
        <v/>
      </c>
      <c r="Y1162" s="3" t="str">
        <f t="shared" si="248"/>
        <v/>
      </c>
      <c r="Z1162" s="3" t="str">
        <f t="shared" si="249"/>
        <v/>
      </c>
      <c r="AA1162" s="12" t="str">
        <f t="shared" si="250"/>
        <v/>
      </c>
      <c r="AB1162" s="12" t="str">
        <f t="shared" si="251"/>
        <v/>
      </c>
      <c r="AC1162" s="12" t="str">
        <f t="shared" si="252"/>
        <v/>
      </c>
      <c r="AD1162" t="str">
        <f t="shared" si="253"/>
        <v/>
      </c>
      <c r="AE1162" t="str">
        <f t="shared" si="254"/>
        <v/>
      </c>
      <c r="AF1162" t="s">
        <v>343</v>
      </c>
    </row>
    <row r="1163" spans="1:32" x14ac:dyDescent="0.25">
      <c r="A1163" t="s">
        <v>1</v>
      </c>
      <c r="B1163" t="s">
        <v>2</v>
      </c>
      <c r="C1163" t="s">
        <v>1959</v>
      </c>
      <c r="D1163" t="s">
        <v>2016</v>
      </c>
      <c r="E1163" t="s">
        <v>60</v>
      </c>
      <c r="F1163" s="2">
        <v>45364</v>
      </c>
      <c r="G1163" t="s">
        <v>1464</v>
      </c>
      <c r="H1163" t="s">
        <v>412</v>
      </c>
      <c r="I1163" t="s">
        <v>207</v>
      </c>
      <c r="J1163" s="5">
        <v>1294636.48</v>
      </c>
      <c r="K1163" s="5">
        <v>1294636.48</v>
      </c>
      <c r="L1163" s="5">
        <v>1294636.48</v>
      </c>
      <c r="M1163" s="5"/>
      <c r="N1163"/>
      <c r="O1163" s="38"/>
      <c r="P1163" s="43"/>
      <c r="Q1163" s="64"/>
      <c r="R1163" s="8" t="str">
        <f t="shared" si="242"/>
        <v/>
      </c>
      <c r="S1163" s="7" t="str">
        <f t="shared" si="243"/>
        <v/>
      </c>
      <c r="T1163" s="9"/>
      <c r="U1163" s="3" t="str">
        <f t="shared" si="244"/>
        <v/>
      </c>
      <c r="V1163" s="3" t="str">
        <f t="shared" si="245"/>
        <v/>
      </c>
      <c r="W1163" s="3" t="str">
        <f t="shared" si="246"/>
        <v/>
      </c>
      <c r="X1163" s="83" t="str">
        <f t="shared" si="247"/>
        <v/>
      </c>
      <c r="Y1163" s="3" t="str">
        <f t="shared" si="248"/>
        <v/>
      </c>
      <c r="Z1163" s="3" t="str">
        <f t="shared" si="249"/>
        <v/>
      </c>
      <c r="AA1163" s="12" t="str">
        <f t="shared" si="250"/>
        <v/>
      </c>
      <c r="AB1163" s="12" t="str">
        <f t="shared" si="251"/>
        <v/>
      </c>
      <c r="AC1163" s="12" t="str">
        <f t="shared" si="252"/>
        <v/>
      </c>
      <c r="AD1163" t="str">
        <f t="shared" si="253"/>
        <v/>
      </c>
      <c r="AE1163" t="str">
        <f t="shared" si="254"/>
        <v/>
      </c>
      <c r="AF1163" t="s">
        <v>343</v>
      </c>
    </row>
    <row r="1164" spans="1:32" x14ac:dyDescent="0.25">
      <c r="A1164" t="s">
        <v>1</v>
      </c>
      <c r="B1164" t="s">
        <v>2</v>
      </c>
      <c r="C1164" t="s">
        <v>1959</v>
      </c>
      <c r="D1164" t="s">
        <v>2016</v>
      </c>
      <c r="E1164" t="s">
        <v>60</v>
      </c>
      <c r="F1164" s="2">
        <v>45365</v>
      </c>
      <c r="G1164" t="s">
        <v>1465</v>
      </c>
      <c r="H1164" t="s">
        <v>412</v>
      </c>
      <c r="I1164" t="s">
        <v>1429</v>
      </c>
      <c r="J1164" s="5">
        <v>44048.53</v>
      </c>
      <c r="K1164" s="5">
        <v>44048.53</v>
      </c>
      <c r="L1164" s="5">
        <v>44048.53</v>
      </c>
      <c r="M1164" s="5"/>
      <c r="N1164"/>
      <c r="O1164" s="38"/>
      <c r="P1164" s="43"/>
      <c r="Q1164" s="64"/>
      <c r="R1164" s="8" t="str">
        <f t="shared" si="242"/>
        <v/>
      </c>
      <c r="S1164" s="7" t="str">
        <f t="shared" si="243"/>
        <v/>
      </c>
      <c r="T1164" s="9"/>
      <c r="U1164" s="3" t="str">
        <f t="shared" si="244"/>
        <v/>
      </c>
      <c r="V1164" s="3" t="str">
        <f t="shared" si="245"/>
        <v/>
      </c>
      <c r="W1164" s="3" t="str">
        <f t="shared" si="246"/>
        <v/>
      </c>
      <c r="X1164" s="83" t="str">
        <f t="shared" si="247"/>
        <v/>
      </c>
      <c r="Y1164" s="3" t="str">
        <f t="shared" si="248"/>
        <v/>
      </c>
      <c r="Z1164" s="3" t="str">
        <f t="shared" si="249"/>
        <v/>
      </c>
      <c r="AA1164" s="12" t="str">
        <f t="shared" si="250"/>
        <v/>
      </c>
      <c r="AB1164" s="12" t="str">
        <f t="shared" si="251"/>
        <v/>
      </c>
      <c r="AC1164" s="12" t="str">
        <f t="shared" si="252"/>
        <v/>
      </c>
      <c r="AD1164" t="str">
        <f t="shared" si="253"/>
        <v/>
      </c>
      <c r="AE1164" t="str">
        <f t="shared" si="254"/>
        <v/>
      </c>
      <c r="AF1164" t="s">
        <v>343</v>
      </c>
    </row>
    <row r="1165" spans="1:32" x14ac:dyDescent="0.25">
      <c r="A1165" t="s">
        <v>1</v>
      </c>
      <c r="B1165" t="s">
        <v>2</v>
      </c>
      <c r="C1165" t="s">
        <v>1959</v>
      </c>
      <c r="D1165" t="s">
        <v>2016</v>
      </c>
      <c r="E1165" t="s">
        <v>60</v>
      </c>
      <c r="F1165" s="2">
        <v>45365</v>
      </c>
      <c r="G1165" t="s">
        <v>1466</v>
      </c>
      <c r="H1165" t="s">
        <v>412</v>
      </c>
      <c r="I1165" t="s">
        <v>207</v>
      </c>
      <c r="J1165" s="5">
        <v>41567.050000000003</v>
      </c>
      <c r="K1165" s="5">
        <v>41567.050000000003</v>
      </c>
      <c r="L1165" s="5">
        <v>41567.050000000003</v>
      </c>
      <c r="M1165" s="5"/>
      <c r="N1165"/>
      <c r="O1165" s="38"/>
      <c r="P1165" s="43"/>
      <c r="Q1165" s="64"/>
      <c r="R1165" s="8" t="str">
        <f t="shared" si="242"/>
        <v/>
      </c>
      <c r="S1165" s="7" t="str">
        <f t="shared" si="243"/>
        <v/>
      </c>
      <c r="T1165" s="9"/>
      <c r="U1165" s="3" t="str">
        <f t="shared" si="244"/>
        <v/>
      </c>
      <c r="V1165" s="3" t="str">
        <f t="shared" si="245"/>
        <v/>
      </c>
      <c r="W1165" s="3" t="str">
        <f t="shared" si="246"/>
        <v/>
      </c>
      <c r="X1165" s="83" t="str">
        <f t="shared" si="247"/>
        <v/>
      </c>
      <c r="Y1165" s="3" t="str">
        <f t="shared" si="248"/>
        <v/>
      </c>
      <c r="Z1165" s="3" t="str">
        <f t="shared" si="249"/>
        <v/>
      </c>
      <c r="AA1165" s="12" t="str">
        <f t="shared" si="250"/>
        <v/>
      </c>
      <c r="AB1165" s="12" t="str">
        <f t="shared" si="251"/>
        <v/>
      </c>
      <c r="AC1165" s="12" t="str">
        <f t="shared" si="252"/>
        <v/>
      </c>
      <c r="AD1165" t="str">
        <f t="shared" si="253"/>
        <v/>
      </c>
      <c r="AE1165" t="str">
        <f t="shared" si="254"/>
        <v/>
      </c>
      <c r="AF1165" t="s">
        <v>343</v>
      </c>
    </row>
    <row r="1166" spans="1:32" x14ac:dyDescent="0.25">
      <c r="A1166" t="s">
        <v>1</v>
      </c>
      <c r="B1166" t="s">
        <v>2</v>
      </c>
      <c r="C1166" t="s">
        <v>1959</v>
      </c>
      <c r="D1166" t="s">
        <v>2016</v>
      </c>
      <c r="E1166" t="s">
        <v>60</v>
      </c>
      <c r="F1166" s="2">
        <v>45366</v>
      </c>
      <c r="G1166" t="s">
        <v>1467</v>
      </c>
      <c r="H1166" t="s">
        <v>412</v>
      </c>
      <c r="I1166" t="s">
        <v>1429</v>
      </c>
      <c r="J1166" s="5">
        <v>186743.8</v>
      </c>
      <c r="K1166" s="5">
        <v>186743.8</v>
      </c>
      <c r="L1166" s="5">
        <v>186743.8</v>
      </c>
      <c r="M1166" s="5"/>
      <c r="N1166"/>
      <c r="O1166" s="38"/>
      <c r="P1166" s="43"/>
      <c r="Q1166" s="64"/>
      <c r="R1166" s="8" t="str">
        <f t="shared" si="242"/>
        <v/>
      </c>
      <c r="S1166" s="7" t="str">
        <f t="shared" si="243"/>
        <v/>
      </c>
      <c r="T1166" s="9"/>
      <c r="U1166" s="3" t="str">
        <f t="shared" si="244"/>
        <v/>
      </c>
      <c r="V1166" s="3" t="str">
        <f t="shared" si="245"/>
        <v/>
      </c>
      <c r="W1166" s="3" t="str">
        <f t="shared" si="246"/>
        <v/>
      </c>
      <c r="X1166" s="83" t="str">
        <f t="shared" si="247"/>
        <v/>
      </c>
      <c r="Y1166" s="3" t="str">
        <f t="shared" si="248"/>
        <v/>
      </c>
      <c r="Z1166" s="3" t="str">
        <f t="shared" si="249"/>
        <v/>
      </c>
      <c r="AA1166" s="12" t="str">
        <f t="shared" si="250"/>
        <v/>
      </c>
      <c r="AB1166" s="12" t="str">
        <f t="shared" si="251"/>
        <v/>
      </c>
      <c r="AC1166" s="12" t="str">
        <f t="shared" si="252"/>
        <v/>
      </c>
      <c r="AD1166" t="str">
        <f t="shared" si="253"/>
        <v/>
      </c>
      <c r="AE1166" t="str">
        <f t="shared" si="254"/>
        <v/>
      </c>
      <c r="AF1166" t="s">
        <v>343</v>
      </c>
    </row>
    <row r="1167" spans="1:32" x14ac:dyDescent="0.25">
      <c r="A1167" t="s">
        <v>1</v>
      </c>
      <c r="B1167" t="s">
        <v>2</v>
      </c>
      <c r="C1167" t="s">
        <v>1959</v>
      </c>
      <c r="D1167" t="s">
        <v>2016</v>
      </c>
      <c r="E1167" t="s">
        <v>60</v>
      </c>
      <c r="F1167" s="2">
        <v>45367</v>
      </c>
      <c r="G1167" t="s">
        <v>1468</v>
      </c>
      <c r="H1167" t="s">
        <v>412</v>
      </c>
      <c r="I1167" t="s">
        <v>192</v>
      </c>
      <c r="J1167" s="5">
        <v>110334.36</v>
      </c>
      <c r="K1167" s="5">
        <v>110334.36</v>
      </c>
      <c r="L1167" s="5">
        <v>110334.36</v>
      </c>
      <c r="M1167" s="5"/>
      <c r="N1167"/>
      <c r="O1167" s="38"/>
      <c r="P1167" s="43"/>
      <c r="Q1167" s="64"/>
      <c r="R1167" s="8" t="str">
        <f t="shared" si="242"/>
        <v/>
      </c>
      <c r="S1167" s="7" t="str">
        <f t="shared" si="243"/>
        <v/>
      </c>
      <c r="T1167" s="9"/>
      <c r="U1167" s="3" t="str">
        <f t="shared" si="244"/>
        <v/>
      </c>
      <c r="V1167" s="3" t="str">
        <f t="shared" si="245"/>
        <v/>
      </c>
      <c r="W1167" s="3" t="str">
        <f t="shared" si="246"/>
        <v/>
      </c>
      <c r="X1167" s="83" t="str">
        <f t="shared" si="247"/>
        <v/>
      </c>
      <c r="Y1167" s="3" t="str">
        <f t="shared" si="248"/>
        <v/>
      </c>
      <c r="Z1167" s="3" t="str">
        <f t="shared" si="249"/>
        <v/>
      </c>
      <c r="AA1167" s="12" t="str">
        <f t="shared" si="250"/>
        <v/>
      </c>
      <c r="AB1167" s="12" t="str">
        <f t="shared" si="251"/>
        <v/>
      </c>
      <c r="AC1167" s="12" t="str">
        <f t="shared" si="252"/>
        <v/>
      </c>
      <c r="AD1167" t="str">
        <f t="shared" si="253"/>
        <v/>
      </c>
      <c r="AE1167" t="str">
        <f t="shared" si="254"/>
        <v/>
      </c>
      <c r="AF1167" t="s">
        <v>343</v>
      </c>
    </row>
    <row r="1168" spans="1:32" x14ac:dyDescent="0.25">
      <c r="A1168" t="s">
        <v>1</v>
      </c>
      <c r="B1168" t="s">
        <v>2</v>
      </c>
      <c r="C1168" t="s">
        <v>1959</v>
      </c>
      <c r="D1168" t="s">
        <v>2016</v>
      </c>
      <c r="E1168" t="s">
        <v>60</v>
      </c>
      <c r="F1168" s="2">
        <v>45369</v>
      </c>
      <c r="G1168" t="s">
        <v>1790</v>
      </c>
      <c r="H1168" t="s">
        <v>412</v>
      </c>
      <c r="I1168" t="s">
        <v>1429</v>
      </c>
      <c r="J1168" s="5">
        <v>112323.13</v>
      </c>
      <c r="K1168" s="5">
        <v>112323.13</v>
      </c>
      <c r="L1168" s="5">
        <v>112323.13</v>
      </c>
      <c r="M1168" s="5"/>
      <c r="N1168"/>
      <c r="O1168" s="38"/>
      <c r="P1168" s="43"/>
      <c r="Q1168" s="64"/>
      <c r="R1168" s="8" t="str">
        <f t="shared" si="242"/>
        <v/>
      </c>
      <c r="S1168" s="7" t="str">
        <f t="shared" si="243"/>
        <v/>
      </c>
      <c r="T1168" s="9"/>
      <c r="U1168" s="3" t="str">
        <f t="shared" si="244"/>
        <v/>
      </c>
      <c r="V1168" s="3" t="str">
        <f t="shared" si="245"/>
        <v/>
      </c>
      <c r="W1168" s="3" t="str">
        <f t="shared" si="246"/>
        <v/>
      </c>
      <c r="X1168" s="83" t="str">
        <f t="shared" si="247"/>
        <v/>
      </c>
      <c r="Y1168" s="3" t="str">
        <f t="shared" si="248"/>
        <v/>
      </c>
      <c r="Z1168" s="3" t="str">
        <f t="shared" si="249"/>
        <v/>
      </c>
      <c r="AA1168" s="12" t="str">
        <f t="shared" si="250"/>
        <v/>
      </c>
      <c r="AB1168" s="12" t="str">
        <f t="shared" si="251"/>
        <v/>
      </c>
      <c r="AC1168" s="12" t="str">
        <f t="shared" si="252"/>
        <v/>
      </c>
      <c r="AD1168" t="str">
        <f t="shared" si="253"/>
        <v/>
      </c>
      <c r="AE1168" t="str">
        <f t="shared" si="254"/>
        <v/>
      </c>
      <c r="AF1168" t="s">
        <v>343</v>
      </c>
    </row>
    <row r="1169" spans="1:32" x14ac:dyDescent="0.25">
      <c r="A1169" t="s">
        <v>1</v>
      </c>
      <c r="B1169" t="s">
        <v>2</v>
      </c>
      <c r="C1169" t="s">
        <v>1959</v>
      </c>
      <c r="D1169" t="s">
        <v>2016</v>
      </c>
      <c r="E1169" t="s">
        <v>60</v>
      </c>
      <c r="F1169" s="2">
        <v>45370</v>
      </c>
      <c r="G1169" t="s">
        <v>1791</v>
      </c>
      <c r="H1169" t="s">
        <v>412</v>
      </c>
      <c r="I1169" t="s">
        <v>1429</v>
      </c>
      <c r="J1169" s="5">
        <v>214092.06</v>
      </c>
      <c r="K1169" s="5">
        <v>214092.06</v>
      </c>
      <c r="L1169" s="5">
        <v>214092.06</v>
      </c>
      <c r="M1169" s="5"/>
      <c r="N1169"/>
      <c r="O1169" s="38"/>
      <c r="P1169" s="43"/>
      <c r="Q1169" s="64"/>
      <c r="R1169" s="8" t="str">
        <f t="shared" si="242"/>
        <v/>
      </c>
      <c r="S1169" s="7" t="str">
        <f t="shared" si="243"/>
        <v/>
      </c>
      <c r="T1169" s="9"/>
      <c r="U1169" s="3" t="str">
        <f t="shared" si="244"/>
        <v/>
      </c>
      <c r="V1169" s="3" t="str">
        <f t="shared" si="245"/>
        <v/>
      </c>
      <c r="W1169" s="3" t="str">
        <f t="shared" si="246"/>
        <v/>
      </c>
      <c r="X1169" s="83" t="str">
        <f t="shared" si="247"/>
        <v/>
      </c>
      <c r="Y1169" s="3" t="str">
        <f t="shared" si="248"/>
        <v/>
      </c>
      <c r="Z1169" s="3" t="str">
        <f t="shared" si="249"/>
        <v/>
      </c>
      <c r="AA1169" s="12" t="str">
        <f t="shared" si="250"/>
        <v/>
      </c>
      <c r="AB1169" s="12" t="str">
        <f t="shared" si="251"/>
        <v/>
      </c>
      <c r="AC1169" s="12" t="str">
        <f t="shared" si="252"/>
        <v/>
      </c>
      <c r="AD1169" t="str">
        <f t="shared" si="253"/>
        <v/>
      </c>
      <c r="AE1169" t="str">
        <f t="shared" si="254"/>
        <v/>
      </c>
      <c r="AF1169" t="s">
        <v>343</v>
      </c>
    </row>
    <row r="1170" spans="1:32" x14ac:dyDescent="0.25">
      <c r="A1170" t="s">
        <v>1</v>
      </c>
      <c r="B1170" t="s">
        <v>2</v>
      </c>
      <c r="C1170" t="s">
        <v>1959</v>
      </c>
      <c r="D1170" t="s">
        <v>2016</v>
      </c>
      <c r="E1170" t="s">
        <v>60</v>
      </c>
      <c r="F1170" s="2">
        <v>45371</v>
      </c>
      <c r="G1170" t="s">
        <v>1792</v>
      </c>
      <c r="H1170" t="s">
        <v>412</v>
      </c>
      <c r="I1170" t="s">
        <v>1429</v>
      </c>
      <c r="J1170" s="5">
        <v>766306.11</v>
      </c>
      <c r="K1170" s="5">
        <v>766306.11</v>
      </c>
      <c r="L1170" s="5">
        <v>766306.11</v>
      </c>
      <c r="M1170" s="5"/>
      <c r="N1170"/>
      <c r="O1170" s="38"/>
      <c r="P1170" s="43"/>
      <c r="Q1170" s="64"/>
      <c r="R1170" s="8" t="str">
        <f t="shared" si="242"/>
        <v/>
      </c>
      <c r="S1170" s="7" t="str">
        <f t="shared" si="243"/>
        <v/>
      </c>
      <c r="T1170" s="9"/>
      <c r="U1170" s="3" t="str">
        <f t="shared" si="244"/>
        <v/>
      </c>
      <c r="V1170" s="3" t="str">
        <f t="shared" si="245"/>
        <v/>
      </c>
      <c r="W1170" s="3" t="str">
        <f t="shared" si="246"/>
        <v/>
      </c>
      <c r="X1170" s="83" t="str">
        <f t="shared" si="247"/>
        <v/>
      </c>
      <c r="Y1170" s="3" t="str">
        <f t="shared" si="248"/>
        <v/>
      </c>
      <c r="Z1170" s="3" t="str">
        <f t="shared" si="249"/>
        <v/>
      </c>
      <c r="AA1170" s="12" t="str">
        <f t="shared" si="250"/>
        <v/>
      </c>
      <c r="AB1170" s="12" t="str">
        <f t="shared" si="251"/>
        <v/>
      </c>
      <c r="AC1170" s="12" t="str">
        <f t="shared" si="252"/>
        <v/>
      </c>
      <c r="AD1170" t="str">
        <f t="shared" si="253"/>
        <v/>
      </c>
      <c r="AE1170" t="str">
        <f t="shared" si="254"/>
        <v/>
      </c>
      <c r="AF1170" t="s">
        <v>343</v>
      </c>
    </row>
    <row r="1171" spans="1:32" x14ac:dyDescent="0.25">
      <c r="A1171" t="s">
        <v>1</v>
      </c>
      <c r="B1171" t="s">
        <v>2</v>
      </c>
      <c r="C1171" t="s">
        <v>1959</v>
      </c>
      <c r="D1171" t="s">
        <v>2016</v>
      </c>
      <c r="E1171" t="s">
        <v>60</v>
      </c>
      <c r="F1171" s="2">
        <v>45372</v>
      </c>
      <c r="G1171" t="s">
        <v>1793</v>
      </c>
      <c r="H1171" t="s">
        <v>412</v>
      </c>
      <c r="I1171" t="s">
        <v>1429</v>
      </c>
      <c r="J1171" s="5">
        <v>144432.07999999999</v>
      </c>
      <c r="K1171" s="5">
        <v>144432.07999999999</v>
      </c>
      <c r="L1171" s="5">
        <v>144432.07999999999</v>
      </c>
      <c r="M1171" s="5"/>
      <c r="N1171"/>
      <c r="O1171" s="38"/>
      <c r="P1171" s="43"/>
      <c r="Q1171" s="64"/>
      <c r="R1171" s="8" t="str">
        <f t="shared" si="242"/>
        <v/>
      </c>
      <c r="S1171" s="7" t="str">
        <f t="shared" si="243"/>
        <v/>
      </c>
      <c r="T1171" s="9"/>
      <c r="U1171" s="3" t="str">
        <f t="shared" si="244"/>
        <v/>
      </c>
      <c r="V1171" s="3" t="str">
        <f t="shared" si="245"/>
        <v/>
      </c>
      <c r="W1171" s="3" t="str">
        <f t="shared" si="246"/>
        <v/>
      </c>
      <c r="X1171" s="83" t="str">
        <f t="shared" si="247"/>
        <v/>
      </c>
      <c r="Y1171" s="3" t="str">
        <f t="shared" si="248"/>
        <v/>
      </c>
      <c r="Z1171" s="3" t="str">
        <f t="shared" si="249"/>
        <v/>
      </c>
      <c r="AA1171" s="12" t="str">
        <f t="shared" si="250"/>
        <v/>
      </c>
      <c r="AB1171" s="12" t="str">
        <f t="shared" si="251"/>
        <v/>
      </c>
      <c r="AC1171" s="12" t="str">
        <f t="shared" si="252"/>
        <v/>
      </c>
      <c r="AD1171" t="str">
        <f t="shared" si="253"/>
        <v/>
      </c>
      <c r="AE1171" t="str">
        <f t="shared" si="254"/>
        <v/>
      </c>
      <c r="AF1171" t="s">
        <v>343</v>
      </c>
    </row>
    <row r="1172" spans="1:32" x14ac:dyDescent="0.25">
      <c r="A1172" t="s">
        <v>1</v>
      </c>
      <c r="B1172" t="s">
        <v>2</v>
      </c>
      <c r="C1172" t="s">
        <v>1959</v>
      </c>
      <c r="D1172" t="s">
        <v>2016</v>
      </c>
      <c r="E1172" t="s">
        <v>60</v>
      </c>
      <c r="F1172" s="2">
        <v>45373</v>
      </c>
      <c r="G1172" t="s">
        <v>1794</v>
      </c>
      <c r="H1172" t="s">
        <v>412</v>
      </c>
      <c r="I1172" t="s">
        <v>1429</v>
      </c>
      <c r="J1172" s="5">
        <v>116242.21</v>
      </c>
      <c r="K1172" s="5">
        <v>116242.21</v>
      </c>
      <c r="L1172" s="5">
        <v>116242.21</v>
      </c>
      <c r="M1172" s="5"/>
      <c r="N1172"/>
      <c r="O1172" s="38"/>
      <c r="P1172" s="43"/>
      <c r="Q1172" s="64"/>
      <c r="R1172" s="8" t="str">
        <f t="shared" si="242"/>
        <v/>
      </c>
      <c r="S1172" s="7" t="str">
        <f t="shared" si="243"/>
        <v/>
      </c>
      <c r="T1172" s="9"/>
      <c r="U1172" s="3" t="str">
        <f t="shared" si="244"/>
        <v/>
      </c>
      <c r="V1172" s="3" t="str">
        <f t="shared" si="245"/>
        <v/>
      </c>
      <c r="W1172" s="3" t="str">
        <f t="shared" si="246"/>
        <v/>
      </c>
      <c r="X1172" s="83" t="str">
        <f t="shared" si="247"/>
        <v/>
      </c>
      <c r="Y1172" s="3" t="str">
        <f t="shared" si="248"/>
        <v/>
      </c>
      <c r="Z1172" s="3" t="str">
        <f t="shared" si="249"/>
        <v/>
      </c>
      <c r="AA1172" s="12" t="str">
        <f t="shared" si="250"/>
        <v/>
      </c>
      <c r="AB1172" s="12" t="str">
        <f t="shared" si="251"/>
        <v/>
      </c>
      <c r="AC1172" s="12" t="str">
        <f t="shared" si="252"/>
        <v/>
      </c>
      <c r="AD1172" t="str">
        <f t="shared" si="253"/>
        <v/>
      </c>
      <c r="AE1172" t="str">
        <f t="shared" si="254"/>
        <v/>
      </c>
      <c r="AF1172" t="s">
        <v>343</v>
      </c>
    </row>
    <row r="1173" spans="1:32" x14ac:dyDescent="0.25">
      <c r="A1173" t="s">
        <v>1</v>
      </c>
      <c r="B1173" t="s">
        <v>2</v>
      </c>
      <c r="C1173" t="s">
        <v>1959</v>
      </c>
      <c r="D1173" t="s">
        <v>2016</v>
      </c>
      <c r="E1173" t="s">
        <v>60</v>
      </c>
      <c r="F1173" s="2">
        <v>45373</v>
      </c>
      <c r="G1173" t="s">
        <v>1795</v>
      </c>
      <c r="H1173" t="s">
        <v>412</v>
      </c>
      <c r="I1173" t="s">
        <v>1429</v>
      </c>
      <c r="J1173" s="5">
        <v>221457.4</v>
      </c>
      <c r="K1173" s="5">
        <v>221457.4</v>
      </c>
      <c r="L1173" s="5">
        <v>221457.4</v>
      </c>
      <c r="M1173" s="5"/>
      <c r="N1173"/>
      <c r="O1173" s="38"/>
      <c r="P1173" s="43"/>
      <c r="Q1173" s="64"/>
      <c r="R1173" s="8" t="str">
        <f t="shared" si="242"/>
        <v/>
      </c>
      <c r="S1173" s="7" t="str">
        <f t="shared" si="243"/>
        <v/>
      </c>
      <c r="T1173" s="9"/>
      <c r="U1173" s="3" t="str">
        <f t="shared" si="244"/>
        <v/>
      </c>
      <c r="V1173" s="3" t="str">
        <f t="shared" si="245"/>
        <v/>
      </c>
      <c r="W1173" s="3" t="str">
        <f t="shared" si="246"/>
        <v/>
      </c>
      <c r="X1173" s="83" t="str">
        <f t="shared" si="247"/>
        <v/>
      </c>
      <c r="Y1173" s="3" t="str">
        <f t="shared" si="248"/>
        <v/>
      </c>
      <c r="Z1173" s="3" t="str">
        <f t="shared" si="249"/>
        <v/>
      </c>
      <c r="AA1173" s="12" t="str">
        <f t="shared" si="250"/>
        <v/>
      </c>
      <c r="AB1173" s="12" t="str">
        <f t="shared" si="251"/>
        <v/>
      </c>
      <c r="AC1173" s="12" t="str">
        <f t="shared" si="252"/>
        <v/>
      </c>
      <c r="AD1173" t="str">
        <f t="shared" si="253"/>
        <v/>
      </c>
      <c r="AE1173" t="str">
        <f t="shared" si="254"/>
        <v/>
      </c>
      <c r="AF1173" t="s">
        <v>343</v>
      </c>
    </row>
    <row r="1174" spans="1:32" x14ac:dyDescent="0.25">
      <c r="A1174" t="s">
        <v>1</v>
      </c>
      <c r="B1174" t="s">
        <v>2</v>
      </c>
      <c r="C1174" t="s">
        <v>1959</v>
      </c>
      <c r="D1174" t="s">
        <v>2016</v>
      </c>
      <c r="E1174" t="s">
        <v>60</v>
      </c>
      <c r="F1174" s="2">
        <v>45373</v>
      </c>
      <c r="G1174" t="s">
        <v>1796</v>
      </c>
      <c r="H1174" t="s">
        <v>412</v>
      </c>
      <c r="I1174" t="s">
        <v>1429</v>
      </c>
      <c r="J1174" s="5">
        <v>130605.4</v>
      </c>
      <c r="K1174" s="5">
        <v>130605.4</v>
      </c>
      <c r="L1174" s="5">
        <v>130605.4</v>
      </c>
      <c r="M1174" s="5"/>
      <c r="N1174"/>
      <c r="O1174" s="38"/>
      <c r="P1174" s="43"/>
      <c r="Q1174" s="64"/>
      <c r="R1174" s="8" t="str">
        <f t="shared" si="242"/>
        <v/>
      </c>
      <c r="S1174" s="7" t="str">
        <f t="shared" si="243"/>
        <v/>
      </c>
      <c r="T1174" s="9"/>
      <c r="U1174" s="3" t="str">
        <f t="shared" si="244"/>
        <v/>
      </c>
      <c r="V1174" s="3" t="str">
        <f t="shared" si="245"/>
        <v/>
      </c>
      <c r="W1174" s="3" t="str">
        <f t="shared" si="246"/>
        <v/>
      </c>
      <c r="X1174" s="83" t="str">
        <f t="shared" si="247"/>
        <v/>
      </c>
      <c r="Y1174" s="3" t="str">
        <f t="shared" si="248"/>
        <v/>
      </c>
      <c r="Z1174" s="3" t="str">
        <f t="shared" si="249"/>
        <v/>
      </c>
      <c r="AA1174" s="12" t="str">
        <f t="shared" si="250"/>
        <v/>
      </c>
      <c r="AB1174" s="12" t="str">
        <f t="shared" si="251"/>
        <v/>
      </c>
      <c r="AC1174" s="12" t="str">
        <f t="shared" si="252"/>
        <v/>
      </c>
      <c r="AD1174" t="str">
        <f t="shared" si="253"/>
        <v/>
      </c>
      <c r="AE1174" t="str">
        <f t="shared" si="254"/>
        <v/>
      </c>
      <c r="AF1174" t="s">
        <v>343</v>
      </c>
    </row>
    <row r="1175" spans="1:32" x14ac:dyDescent="0.25">
      <c r="A1175" t="s">
        <v>1</v>
      </c>
      <c r="B1175" t="s">
        <v>2</v>
      </c>
      <c r="C1175" t="s">
        <v>1959</v>
      </c>
      <c r="D1175" t="s">
        <v>2016</v>
      </c>
      <c r="E1175" t="s">
        <v>60</v>
      </c>
      <c r="F1175" s="2">
        <v>45373</v>
      </c>
      <c r="G1175" t="s">
        <v>1797</v>
      </c>
      <c r="H1175" t="s">
        <v>412</v>
      </c>
      <c r="I1175" t="s">
        <v>1429</v>
      </c>
      <c r="J1175" s="5">
        <v>98818.5</v>
      </c>
      <c r="K1175" s="5">
        <v>98818.5</v>
      </c>
      <c r="L1175" s="5">
        <v>98818.5</v>
      </c>
      <c r="M1175" s="5"/>
      <c r="N1175"/>
      <c r="O1175" s="38"/>
      <c r="P1175" s="43"/>
      <c r="Q1175" s="64"/>
      <c r="R1175" s="8" t="str">
        <f t="shared" si="242"/>
        <v/>
      </c>
      <c r="S1175" s="7" t="str">
        <f t="shared" si="243"/>
        <v/>
      </c>
      <c r="T1175" s="9"/>
      <c r="U1175" s="3" t="str">
        <f t="shared" si="244"/>
        <v/>
      </c>
      <c r="V1175" s="3" t="str">
        <f t="shared" si="245"/>
        <v/>
      </c>
      <c r="W1175" s="3" t="str">
        <f t="shared" si="246"/>
        <v/>
      </c>
      <c r="X1175" s="83" t="str">
        <f t="shared" si="247"/>
        <v/>
      </c>
      <c r="Y1175" s="3" t="str">
        <f t="shared" si="248"/>
        <v/>
      </c>
      <c r="Z1175" s="3" t="str">
        <f t="shared" si="249"/>
        <v/>
      </c>
      <c r="AA1175" s="12" t="str">
        <f t="shared" si="250"/>
        <v/>
      </c>
      <c r="AB1175" s="12" t="str">
        <f t="shared" si="251"/>
        <v/>
      </c>
      <c r="AC1175" s="12" t="str">
        <f t="shared" si="252"/>
        <v/>
      </c>
      <c r="AD1175" t="str">
        <f t="shared" si="253"/>
        <v/>
      </c>
      <c r="AE1175" t="str">
        <f t="shared" si="254"/>
        <v/>
      </c>
      <c r="AF1175" t="s">
        <v>343</v>
      </c>
    </row>
    <row r="1176" spans="1:32" x14ac:dyDescent="0.25">
      <c r="A1176" t="s">
        <v>1</v>
      </c>
      <c r="B1176" t="s">
        <v>2</v>
      </c>
      <c r="C1176" t="s">
        <v>1959</v>
      </c>
      <c r="D1176" t="s">
        <v>2016</v>
      </c>
      <c r="E1176" t="s">
        <v>60</v>
      </c>
      <c r="F1176" s="2">
        <v>45373</v>
      </c>
      <c r="G1176" t="s">
        <v>1798</v>
      </c>
      <c r="H1176" t="s">
        <v>412</v>
      </c>
      <c r="I1176" t="s">
        <v>1429</v>
      </c>
      <c r="J1176" s="5">
        <v>47855.5</v>
      </c>
      <c r="K1176" s="5">
        <v>47855.5</v>
      </c>
      <c r="L1176" s="5">
        <v>47855.5</v>
      </c>
      <c r="M1176" s="5"/>
      <c r="N1176"/>
      <c r="O1176" s="38"/>
      <c r="P1176" s="43"/>
      <c r="Q1176" s="64"/>
      <c r="R1176" s="8" t="str">
        <f t="shared" si="242"/>
        <v/>
      </c>
      <c r="S1176" s="7" t="str">
        <f t="shared" si="243"/>
        <v/>
      </c>
      <c r="T1176" s="9"/>
      <c r="U1176" s="3" t="str">
        <f t="shared" si="244"/>
        <v/>
      </c>
      <c r="V1176" s="3" t="str">
        <f t="shared" si="245"/>
        <v/>
      </c>
      <c r="W1176" s="3" t="str">
        <f t="shared" si="246"/>
        <v/>
      </c>
      <c r="X1176" s="83" t="str">
        <f t="shared" si="247"/>
        <v/>
      </c>
      <c r="Y1176" s="3" t="str">
        <f t="shared" si="248"/>
        <v/>
      </c>
      <c r="Z1176" s="3" t="str">
        <f t="shared" si="249"/>
        <v/>
      </c>
      <c r="AA1176" s="12" t="str">
        <f t="shared" si="250"/>
        <v/>
      </c>
      <c r="AB1176" s="12" t="str">
        <f t="shared" si="251"/>
        <v/>
      </c>
      <c r="AC1176" s="12" t="str">
        <f t="shared" si="252"/>
        <v/>
      </c>
      <c r="AD1176" t="str">
        <f t="shared" si="253"/>
        <v/>
      </c>
      <c r="AE1176" t="str">
        <f t="shared" si="254"/>
        <v/>
      </c>
      <c r="AF1176" t="s">
        <v>343</v>
      </c>
    </row>
    <row r="1177" spans="1:32" x14ac:dyDescent="0.25">
      <c r="A1177" t="s">
        <v>1</v>
      </c>
      <c r="B1177" t="s">
        <v>2</v>
      </c>
      <c r="C1177" t="s">
        <v>1959</v>
      </c>
      <c r="D1177" t="s">
        <v>2016</v>
      </c>
      <c r="E1177" t="s">
        <v>60</v>
      </c>
      <c r="F1177" s="2">
        <v>45374</v>
      </c>
      <c r="G1177" t="s">
        <v>1799</v>
      </c>
      <c r="H1177" t="s">
        <v>412</v>
      </c>
      <c r="I1177" t="s">
        <v>1429</v>
      </c>
      <c r="J1177" s="5">
        <v>53731.5</v>
      </c>
      <c r="K1177" s="5">
        <v>53731.5</v>
      </c>
      <c r="L1177" s="5">
        <v>53731.5</v>
      </c>
      <c r="M1177" s="5"/>
      <c r="N1177"/>
      <c r="O1177" s="38"/>
      <c r="P1177" s="43"/>
      <c r="Q1177" s="64"/>
      <c r="R1177" s="8" t="str">
        <f t="shared" si="242"/>
        <v/>
      </c>
      <c r="S1177" s="7" t="str">
        <f t="shared" si="243"/>
        <v/>
      </c>
      <c r="T1177" s="9"/>
      <c r="U1177" s="3" t="str">
        <f t="shared" si="244"/>
        <v/>
      </c>
      <c r="V1177" s="3" t="str">
        <f t="shared" si="245"/>
        <v/>
      </c>
      <c r="W1177" s="3" t="str">
        <f t="shared" si="246"/>
        <v/>
      </c>
      <c r="X1177" s="83" t="str">
        <f t="shared" si="247"/>
        <v/>
      </c>
      <c r="Y1177" s="3" t="str">
        <f t="shared" si="248"/>
        <v/>
      </c>
      <c r="Z1177" s="3" t="str">
        <f t="shared" si="249"/>
        <v/>
      </c>
      <c r="AA1177" s="12" t="str">
        <f t="shared" si="250"/>
        <v/>
      </c>
      <c r="AB1177" s="12" t="str">
        <f t="shared" si="251"/>
        <v/>
      </c>
      <c r="AC1177" s="12" t="str">
        <f t="shared" si="252"/>
        <v/>
      </c>
      <c r="AD1177" t="str">
        <f t="shared" si="253"/>
        <v/>
      </c>
      <c r="AE1177" t="str">
        <f t="shared" si="254"/>
        <v/>
      </c>
      <c r="AF1177" t="s">
        <v>343</v>
      </c>
    </row>
    <row r="1178" spans="1:32" x14ac:dyDescent="0.25">
      <c r="A1178" t="s">
        <v>1</v>
      </c>
      <c r="B1178" t="s">
        <v>2</v>
      </c>
      <c r="C1178" t="s">
        <v>1959</v>
      </c>
      <c r="D1178" t="s">
        <v>2016</v>
      </c>
      <c r="E1178" t="s">
        <v>60</v>
      </c>
      <c r="F1178" s="2">
        <v>45376</v>
      </c>
      <c r="G1178" t="s">
        <v>1800</v>
      </c>
      <c r="H1178" t="s">
        <v>412</v>
      </c>
      <c r="I1178" t="s">
        <v>1429</v>
      </c>
      <c r="J1178" s="5">
        <v>90859.96</v>
      </c>
      <c r="K1178" s="5">
        <v>90859.96</v>
      </c>
      <c r="L1178" s="5">
        <v>90859.96</v>
      </c>
      <c r="M1178" s="5"/>
      <c r="N1178"/>
      <c r="O1178" s="38"/>
      <c r="P1178" s="43"/>
      <c r="Q1178" s="64"/>
      <c r="R1178" s="8" t="str">
        <f t="shared" si="242"/>
        <v/>
      </c>
      <c r="S1178" s="7" t="str">
        <f t="shared" si="243"/>
        <v/>
      </c>
      <c r="T1178" s="9"/>
      <c r="U1178" s="3" t="str">
        <f t="shared" si="244"/>
        <v/>
      </c>
      <c r="V1178" s="3" t="str">
        <f t="shared" si="245"/>
        <v/>
      </c>
      <c r="W1178" s="3" t="str">
        <f t="shared" si="246"/>
        <v/>
      </c>
      <c r="X1178" s="83" t="str">
        <f t="shared" si="247"/>
        <v/>
      </c>
      <c r="Y1178" s="3" t="str">
        <f t="shared" si="248"/>
        <v/>
      </c>
      <c r="Z1178" s="3" t="str">
        <f t="shared" si="249"/>
        <v/>
      </c>
      <c r="AA1178" s="12" t="str">
        <f t="shared" si="250"/>
        <v/>
      </c>
      <c r="AB1178" s="12" t="str">
        <f t="shared" si="251"/>
        <v/>
      </c>
      <c r="AC1178" s="12" t="str">
        <f t="shared" si="252"/>
        <v/>
      </c>
      <c r="AD1178" t="str">
        <f t="shared" si="253"/>
        <v/>
      </c>
      <c r="AE1178" t="str">
        <f t="shared" si="254"/>
        <v/>
      </c>
      <c r="AF1178" t="s">
        <v>343</v>
      </c>
    </row>
    <row r="1179" spans="1:32" x14ac:dyDescent="0.25">
      <c r="A1179" t="s">
        <v>1</v>
      </c>
      <c r="B1179" t="s">
        <v>2</v>
      </c>
      <c r="C1179" t="s">
        <v>1959</v>
      </c>
      <c r="D1179" t="s">
        <v>2016</v>
      </c>
      <c r="E1179" t="s">
        <v>60</v>
      </c>
      <c r="F1179" s="2">
        <v>45377</v>
      </c>
      <c r="G1179" t="s">
        <v>1801</v>
      </c>
      <c r="H1179" t="s">
        <v>412</v>
      </c>
      <c r="I1179" t="s">
        <v>1429</v>
      </c>
      <c r="J1179" s="5">
        <v>145007.25</v>
      </c>
      <c r="K1179" s="5">
        <v>145007.25</v>
      </c>
      <c r="L1179" s="5">
        <v>145007.25</v>
      </c>
      <c r="M1179" s="5"/>
      <c r="N1179"/>
      <c r="O1179" s="38"/>
      <c r="P1179" s="43"/>
      <c r="Q1179" s="64"/>
      <c r="R1179" s="8" t="str">
        <f t="shared" si="242"/>
        <v/>
      </c>
      <c r="S1179" s="7" t="str">
        <f t="shared" si="243"/>
        <v/>
      </c>
      <c r="T1179" s="9"/>
      <c r="U1179" s="3" t="str">
        <f t="shared" si="244"/>
        <v/>
      </c>
      <c r="V1179" s="3" t="str">
        <f t="shared" si="245"/>
        <v/>
      </c>
      <c r="W1179" s="3" t="str">
        <f t="shared" si="246"/>
        <v/>
      </c>
      <c r="X1179" s="83" t="str">
        <f t="shared" si="247"/>
        <v/>
      </c>
      <c r="Y1179" s="3" t="str">
        <f t="shared" si="248"/>
        <v/>
      </c>
      <c r="Z1179" s="3" t="str">
        <f t="shared" si="249"/>
        <v/>
      </c>
      <c r="AA1179" s="12" t="str">
        <f t="shared" si="250"/>
        <v/>
      </c>
      <c r="AB1179" s="12" t="str">
        <f t="shared" si="251"/>
        <v/>
      </c>
      <c r="AC1179" s="12" t="str">
        <f t="shared" si="252"/>
        <v/>
      </c>
      <c r="AD1179" t="str">
        <f t="shared" si="253"/>
        <v/>
      </c>
      <c r="AE1179" t="str">
        <f t="shared" si="254"/>
        <v/>
      </c>
      <c r="AF1179" t="s">
        <v>343</v>
      </c>
    </row>
    <row r="1180" spans="1:32" x14ac:dyDescent="0.25">
      <c r="A1180" t="s">
        <v>1</v>
      </c>
      <c r="B1180" t="s">
        <v>2</v>
      </c>
      <c r="C1180" t="s">
        <v>1959</v>
      </c>
      <c r="D1180" t="s">
        <v>2016</v>
      </c>
      <c r="E1180" t="s">
        <v>60</v>
      </c>
      <c r="F1180" s="2">
        <v>45377</v>
      </c>
      <c r="G1180" t="s">
        <v>1802</v>
      </c>
      <c r="H1180" t="s">
        <v>412</v>
      </c>
      <c r="I1180" t="s">
        <v>1429</v>
      </c>
      <c r="J1180" s="5">
        <v>46293.84</v>
      </c>
      <c r="K1180" s="5">
        <v>46293.84</v>
      </c>
      <c r="L1180" s="5">
        <v>46293.84</v>
      </c>
      <c r="M1180" s="5"/>
      <c r="N1180"/>
      <c r="O1180" s="38"/>
      <c r="P1180" s="43"/>
      <c r="Q1180" s="64"/>
      <c r="R1180" s="8" t="str">
        <f t="shared" si="242"/>
        <v/>
      </c>
      <c r="S1180" s="7" t="str">
        <f t="shared" si="243"/>
        <v/>
      </c>
      <c r="T1180" s="9"/>
      <c r="U1180" s="3" t="str">
        <f t="shared" si="244"/>
        <v/>
      </c>
      <c r="V1180" s="3" t="str">
        <f t="shared" si="245"/>
        <v/>
      </c>
      <c r="W1180" s="3" t="str">
        <f t="shared" si="246"/>
        <v/>
      </c>
      <c r="X1180" s="83" t="str">
        <f t="shared" si="247"/>
        <v/>
      </c>
      <c r="Y1180" s="3" t="str">
        <f t="shared" si="248"/>
        <v/>
      </c>
      <c r="Z1180" s="3" t="str">
        <f t="shared" si="249"/>
        <v/>
      </c>
      <c r="AA1180" s="12" t="str">
        <f t="shared" si="250"/>
        <v/>
      </c>
      <c r="AB1180" s="12" t="str">
        <f t="shared" si="251"/>
        <v/>
      </c>
      <c r="AC1180" s="12" t="str">
        <f t="shared" si="252"/>
        <v/>
      </c>
      <c r="AD1180" t="str">
        <f t="shared" si="253"/>
        <v/>
      </c>
      <c r="AE1180" t="str">
        <f t="shared" si="254"/>
        <v/>
      </c>
      <c r="AF1180" t="s">
        <v>343</v>
      </c>
    </row>
    <row r="1181" spans="1:32" x14ac:dyDescent="0.25">
      <c r="A1181" t="s">
        <v>1</v>
      </c>
      <c r="B1181" t="s">
        <v>2</v>
      </c>
      <c r="C1181" t="s">
        <v>1959</v>
      </c>
      <c r="D1181" t="s">
        <v>2016</v>
      </c>
      <c r="E1181" t="s">
        <v>60</v>
      </c>
      <c r="F1181" s="2">
        <v>45378</v>
      </c>
      <c r="G1181" t="s">
        <v>1803</v>
      </c>
      <c r="H1181" t="s">
        <v>412</v>
      </c>
      <c r="I1181" t="s">
        <v>1429</v>
      </c>
      <c r="J1181" s="5">
        <v>58402.05</v>
      </c>
      <c r="K1181" s="5">
        <v>58402.05</v>
      </c>
      <c r="L1181" s="5">
        <v>58402.05</v>
      </c>
      <c r="M1181" s="5"/>
      <c r="N1181"/>
      <c r="O1181" s="38"/>
      <c r="P1181" s="43"/>
      <c r="Q1181" s="64"/>
      <c r="R1181" s="8" t="str">
        <f t="shared" si="242"/>
        <v/>
      </c>
      <c r="S1181" s="7" t="str">
        <f t="shared" si="243"/>
        <v/>
      </c>
      <c r="T1181" s="9"/>
      <c r="U1181" s="3" t="str">
        <f t="shared" si="244"/>
        <v/>
      </c>
      <c r="V1181" s="3" t="str">
        <f t="shared" si="245"/>
        <v/>
      </c>
      <c r="W1181" s="3" t="str">
        <f t="shared" si="246"/>
        <v/>
      </c>
      <c r="X1181" s="83" t="str">
        <f t="shared" si="247"/>
        <v/>
      </c>
      <c r="Y1181" s="3" t="str">
        <f t="shared" si="248"/>
        <v/>
      </c>
      <c r="Z1181" s="3" t="str">
        <f t="shared" si="249"/>
        <v/>
      </c>
      <c r="AA1181" s="12" t="str">
        <f t="shared" si="250"/>
        <v/>
      </c>
      <c r="AB1181" s="12" t="str">
        <f t="shared" si="251"/>
        <v/>
      </c>
      <c r="AC1181" s="12" t="str">
        <f t="shared" si="252"/>
        <v/>
      </c>
      <c r="AD1181" t="str">
        <f t="shared" si="253"/>
        <v/>
      </c>
      <c r="AE1181" t="str">
        <f t="shared" si="254"/>
        <v/>
      </c>
      <c r="AF1181" t="s">
        <v>343</v>
      </c>
    </row>
    <row r="1182" spans="1:32" x14ac:dyDescent="0.25">
      <c r="A1182" t="s">
        <v>1</v>
      </c>
      <c r="B1182" t="s">
        <v>2</v>
      </c>
      <c r="C1182" t="s">
        <v>1959</v>
      </c>
      <c r="D1182" t="s">
        <v>2016</v>
      </c>
      <c r="E1182" t="s">
        <v>60</v>
      </c>
      <c r="F1182" s="2">
        <v>45378</v>
      </c>
      <c r="G1182" t="s">
        <v>1804</v>
      </c>
      <c r="H1182" t="s">
        <v>412</v>
      </c>
      <c r="I1182" t="s">
        <v>1429</v>
      </c>
      <c r="J1182" s="5">
        <v>77478.45</v>
      </c>
      <c r="K1182" s="5">
        <v>77478.45</v>
      </c>
      <c r="L1182" s="5">
        <v>77478.45</v>
      </c>
      <c r="M1182" s="5"/>
      <c r="N1182"/>
      <c r="O1182" s="38"/>
      <c r="P1182" s="43"/>
      <c r="Q1182" s="64"/>
      <c r="R1182" s="8" t="str">
        <f t="shared" si="242"/>
        <v/>
      </c>
      <c r="S1182" s="7" t="str">
        <f t="shared" si="243"/>
        <v/>
      </c>
      <c r="T1182" s="9"/>
      <c r="U1182" s="3" t="str">
        <f t="shared" si="244"/>
        <v/>
      </c>
      <c r="V1182" s="3" t="str">
        <f t="shared" si="245"/>
        <v/>
      </c>
      <c r="W1182" s="3" t="str">
        <f t="shared" si="246"/>
        <v/>
      </c>
      <c r="X1182" s="83" t="str">
        <f t="shared" si="247"/>
        <v/>
      </c>
      <c r="Y1182" s="3" t="str">
        <f t="shared" si="248"/>
        <v/>
      </c>
      <c r="Z1182" s="3" t="str">
        <f t="shared" si="249"/>
        <v/>
      </c>
      <c r="AA1182" s="12" t="str">
        <f t="shared" si="250"/>
        <v/>
      </c>
      <c r="AB1182" s="12" t="str">
        <f t="shared" si="251"/>
        <v/>
      </c>
      <c r="AC1182" s="12" t="str">
        <f t="shared" si="252"/>
        <v/>
      </c>
      <c r="AD1182" t="str">
        <f t="shared" si="253"/>
        <v/>
      </c>
      <c r="AE1182" t="str">
        <f t="shared" si="254"/>
        <v/>
      </c>
      <c r="AF1182" t="s">
        <v>343</v>
      </c>
    </row>
    <row r="1183" spans="1:32" x14ac:dyDescent="0.25">
      <c r="A1183" t="s">
        <v>1</v>
      </c>
      <c r="B1183" t="s">
        <v>2</v>
      </c>
      <c r="C1183" t="s">
        <v>1959</v>
      </c>
      <c r="D1183" t="s">
        <v>2016</v>
      </c>
      <c r="E1183" t="s">
        <v>60</v>
      </c>
      <c r="F1183" s="2">
        <v>45378</v>
      </c>
      <c r="G1183" t="s">
        <v>1805</v>
      </c>
      <c r="H1183" t="s">
        <v>412</v>
      </c>
      <c r="I1183" t="s">
        <v>1429</v>
      </c>
      <c r="J1183" s="5">
        <v>18678.900000000001</v>
      </c>
      <c r="K1183" s="5">
        <v>18678.900000000001</v>
      </c>
      <c r="L1183" s="5">
        <v>18678.900000000001</v>
      </c>
      <c r="M1183" s="5"/>
      <c r="N1183"/>
      <c r="O1183" s="38"/>
      <c r="P1183" s="43"/>
      <c r="Q1183" s="64"/>
      <c r="R1183" s="8" t="str">
        <f t="shared" si="242"/>
        <v/>
      </c>
      <c r="S1183" s="7" t="str">
        <f t="shared" si="243"/>
        <v/>
      </c>
      <c r="T1183" s="9"/>
      <c r="U1183" s="3" t="str">
        <f t="shared" si="244"/>
        <v/>
      </c>
      <c r="V1183" s="3" t="str">
        <f t="shared" si="245"/>
        <v/>
      </c>
      <c r="W1183" s="3" t="str">
        <f t="shared" si="246"/>
        <v/>
      </c>
      <c r="X1183" s="83" t="str">
        <f t="shared" si="247"/>
        <v/>
      </c>
      <c r="Y1183" s="3" t="str">
        <f t="shared" si="248"/>
        <v/>
      </c>
      <c r="Z1183" s="3" t="str">
        <f t="shared" si="249"/>
        <v/>
      </c>
      <c r="AA1183" s="12" t="str">
        <f t="shared" si="250"/>
        <v/>
      </c>
      <c r="AB1183" s="12" t="str">
        <f t="shared" si="251"/>
        <v/>
      </c>
      <c r="AC1183" s="12" t="str">
        <f t="shared" si="252"/>
        <v/>
      </c>
      <c r="AD1183" t="str">
        <f t="shared" si="253"/>
        <v/>
      </c>
      <c r="AE1183" t="str">
        <f t="shared" si="254"/>
        <v/>
      </c>
      <c r="AF1183" t="s">
        <v>343</v>
      </c>
    </row>
    <row r="1184" spans="1:32" x14ac:dyDescent="0.25">
      <c r="A1184" t="s">
        <v>1</v>
      </c>
      <c r="B1184" t="s">
        <v>2</v>
      </c>
      <c r="C1184" t="s">
        <v>1959</v>
      </c>
      <c r="D1184" t="s">
        <v>2016</v>
      </c>
      <c r="E1184" t="s">
        <v>60</v>
      </c>
      <c r="F1184" s="2">
        <v>45383</v>
      </c>
      <c r="G1184" t="s">
        <v>1905</v>
      </c>
      <c r="H1184" t="s">
        <v>412</v>
      </c>
      <c r="I1184" t="s">
        <v>1429</v>
      </c>
      <c r="J1184" s="5">
        <v>119269.24</v>
      </c>
      <c r="K1184" s="5">
        <v>119269.24</v>
      </c>
      <c r="L1184" s="5">
        <v>119269.24</v>
      </c>
      <c r="M1184" s="5"/>
      <c r="N1184"/>
      <c r="O1184" s="38"/>
      <c r="P1184" s="43"/>
      <c r="Q1184" s="64"/>
      <c r="R1184" s="8" t="str">
        <f t="shared" si="242"/>
        <v/>
      </c>
      <c r="S1184" s="7" t="str">
        <f t="shared" si="243"/>
        <v/>
      </c>
      <c r="T1184" s="9"/>
      <c r="U1184" s="3" t="str">
        <f t="shared" si="244"/>
        <v/>
      </c>
      <c r="V1184" s="3" t="str">
        <f t="shared" si="245"/>
        <v/>
      </c>
      <c r="W1184" s="3" t="str">
        <f t="shared" si="246"/>
        <v/>
      </c>
      <c r="X1184" s="83" t="str">
        <f t="shared" si="247"/>
        <v/>
      </c>
      <c r="Y1184" s="3" t="str">
        <f t="shared" si="248"/>
        <v/>
      </c>
      <c r="Z1184" s="3" t="str">
        <f t="shared" si="249"/>
        <v/>
      </c>
      <c r="AA1184" s="12" t="str">
        <f t="shared" si="250"/>
        <v/>
      </c>
      <c r="AB1184" s="12" t="str">
        <f t="shared" si="251"/>
        <v/>
      </c>
      <c r="AC1184" s="12" t="str">
        <f t="shared" si="252"/>
        <v/>
      </c>
      <c r="AD1184" t="str">
        <f t="shared" si="253"/>
        <v/>
      </c>
      <c r="AE1184" t="str">
        <f t="shared" si="254"/>
        <v/>
      </c>
      <c r="AF1184" t="s">
        <v>343</v>
      </c>
    </row>
    <row r="1185" spans="1:32" x14ac:dyDescent="0.25">
      <c r="A1185" t="s">
        <v>1</v>
      </c>
      <c r="B1185" t="s">
        <v>2</v>
      </c>
      <c r="C1185" t="s">
        <v>1959</v>
      </c>
      <c r="D1185" t="s">
        <v>2016</v>
      </c>
      <c r="E1185" t="s">
        <v>60</v>
      </c>
      <c r="F1185" s="2">
        <v>45383</v>
      </c>
      <c r="G1185" t="s">
        <v>1906</v>
      </c>
      <c r="H1185" t="s">
        <v>412</v>
      </c>
      <c r="I1185" t="s">
        <v>1429</v>
      </c>
      <c r="J1185" s="5">
        <v>11223.16</v>
      </c>
      <c r="K1185" s="5">
        <v>11223.16</v>
      </c>
      <c r="L1185" s="5">
        <v>11223.16</v>
      </c>
      <c r="M1185" s="5"/>
      <c r="N1185"/>
      <c r="O1185" s="38"/>
      <c r="P1185" s="43"/>
      <c r="Q1185" s="64"/>
      <c r="R1185" s="8" t="str">
        <f t="shared" si="242"/>
        <v/>
      </c>
      <c r="S1185" s="7" t="str">
        <f t="shared" si="243"/>
        <v/>
      </c>
      <c r="T1185" s="9"/>
      <c r="U1185" s="3" t="str">
        <f t="shared" si="244"/>
        <v/>
      </c>
      <c r="V1185" s="3" t="str">
        <f t="shared" si="245"/>
        <v/>
      </c>
      <c r="W1185" s="3" t="str">
        <f t="shared" si="246"/>
        <v/>
      </c>
      <c r="X1185" s="83" t="str">
        <f t="shared" si="247"/>
        <v/>
      </c>
      <c r="Y1185" s="3" t="str">
        <f t="shared" si="248"/>
        <v/>
      </c>
      <c r="Z1185" s="3" t="str">
        <f t="shared" si="249"/>
        <v/>
      </c>
      <c r="AA1185" s="12" t="str">
        <f t="shared" si="250"/>
        <v/>
      </c>
      <c r="AB1185" s="12" t="str">
        <f t="shared" si="251"/>
        <v/>
      </c>
      <c r="AC1185" s="12" t="str">
        <f t="shared" si="252"/>
        <v/>
      </c>
      <c r="AD1185" t="str">
        <f t="shared" si="253"/>
        <v/>
      </c>
      <c r="AE1185" t="str">
        <f t="shared" si="254"/>
        <v/>
      </c>
      <c r="AF1185" t="s">
        <v>343</v>
      </c>
    </row>
    <row r="1186" spans="1:32" x14ac:dyDescent="0.25">
      <c r="A1186" t="s">
        <v>1</v>
      </c>
      <c r="B1186" t="s">
        <v>2</v>
      </c>
      <c r="C1186" t="s">
        <v>1959</v>
      </c>
      <c r="D1186" t="s">
        <v>2016</v>
      </c>
      <c r="E1186" t="s">
        <v>60</v>
      </c>
      <c r="F1186" s="2">
        <v>45383</v>
      </c>
      <c r="G1186" t="s">
        <v>1907</v>
      </c>
      <c r="H1186" t="s">
        <v>412</v>
      </c>
      <c r="I1186" t="s">
        <v>1429</v>
      </c>
      <c r="J1186" s="5">
        <v>55900.86</v>
      </c>
      <c r="K1186" s="5">
        <v>55900.86</v>
      </c>
      <c r="L1186" s="5">
        <v>55900.86</v>
      </c>
      <c r="M1186" s="5"/>
      <c r="N1186"/>
      <c r="O1186" s="38"/>
      <c r="P1186" s="43"/>
      <c r="Q1186" s="64"/>
      <c r="R1186" s="8" t="str">
        <f t="shared" si="242"/>
        <v/>
      </c>
      <c r="S1186" s="7" t="str">
        <f t="shared" si="243"/>
        <v/>
      </c>
      <c r="T1186" s="9"/>
      <c r="U1186" s="3" t="str">
        <f t="shared" si="244"/>
        <v/>
      </c>
      <c r="V1186" s="3" t="str">
        <f t="shared" si="245"/>
        <v/>
      </c>
      <c r="W1186" s="3" t="str">
        <f t="shared" si="246"/>
        <v/>
      </c>
      <c r="X1186" s="83" t="str">
        <f t="shared" si="247"/>
        <v/>
      </c>
      <c r="Y1186" s="3" t="str">
        <f t="shared" si="248"/>
        <v/>
      </c>
      <c r="Z1186" s="3" t="str">
        <f t="shared" si="249"/>
        <v/>
      </c>
      <c r="AA1186" s="12" t="str">
        <f t="shared" si="250"/>
        <v/>
      </c>
      <c r="AB1186" s="12" t="str">
        <f t="shared" si="251"/>
        <v/>
      </c>
      <c r="AC1186" s="12" t="str">
        <f t="shared" si="252"/>
        <v/>
      </c>
      <c r="AD1186" t="str">
        <f t="shared" si="253"/>
        <v/>
      </c>
      <c r="AE1186" t="str">
        <f t="shared" si="254"/>
        <v/>
      </c>
      <c r="AF1186" t="s">
        <v>343</v>
      </c>
    </row>
    <row r="1187" spans="1:32" x14ac:dyDescent="0.25">
      <c r="A1187" t="s">
        <v>1</v>
      </c>
      <c r="B1187" t="s">
        <v>2</v>
      </c>
      <c r="C1187" t="s">
        <v>1959</v>
      </c>
      <c r="D1187" t="s">
        <v>2016</v>
      </c>
      <c r="E1187" t="s">
        <v>60</v>
      </c>
      <c r="F1187" s="2">
        <v>45383</v>
      </c>
      <c r="G1187" t="s">
        <v>1908</v>
      </c>
      <c r="H1187" t="s">
        <v>412</v>
      </c>
      <c r="I1187" t="s">
        <v>1429</v>
      </c>
      <c r="J1187" s="5">
        <v>157160</v>
      </c>
      <c r="K1187" s="5">
        <v>157160</v>
      </c>
      <c r="L1187" s="5">
        <v>157160</v>
      </c>
      <c r="M1187" s="5"/>
      <c r="N1187"/>
      <c r="O1187" s="38"/>
      <c r="P1187" s="43"/>
      <c r="Q1187" s="64"/>
      <c r="R1187" s="8" t="str">
        <f t="shared" si="242"/>
        <v/>
      </c>
      <c r="S1187" s="7" t="str">
        <f t="shared" si="243"/>
        <v/>
      </c>
      <c r="T1187" s="9"/>
      <c r="U1187" s="3" t="str">
        <f t="shared" si="244"/>
        <v/>
      </c>
      <c r="V1187" s="3" t="str">
        <f t="shared" si="245"/>
        <v/>
      </c>
      <c r="W1187" s="3" t="str">
        <f t="shared" si="246"/>
        <v/>
      </c>
      <c r="X1187" s="83" t="str">
        <f t="shared" si="247"/>
        <v/>
      </c>
      <c r="Y1187" s="3" t="str">
        <f t="shared" si="248"/>
        <v/>
      </c>
      <c r="Z1187" s="3" t="str">
        <f t="shared" si="249"/>
        <v/>
      </c>
      <c r="AA1187" s="12" t="str">
        <f t="shared" si="250"/>
        <v/>
      </c>
      <c r="AB1187" s="12" t="str">
        <f t="shared" si="251"/>
        <v/>
      </c>
      <c r="AC1187" s="12" t="str">
        <f t="shared" si="252"/>
        <v/>
      </c>
      <c r="AD1187" t="str">
        <f t="shared" si="253"/>
        <v/>
      </c>
      <c r="AE1187" t="str">
        <f t="shared" si="254"/>
        <v/>
      </c>
      <c r="AF1187" t="s">
        <v>343</v>
      </c>
    </row>
    <row r="1188" spans="1:32" x14ac:dyDescent="0.25">
      <c r="A1188" t="s">
        <v>1</v>
      </c>
      <c r="B1188" t="s">
        <v>2</v>
      </c>
      <c r="C1188" t="s">
        <v>1959</v>
      </c>
      <c r="D1188" t="s">
        <v>2016</v>
      </c>
      <c r="E1188" t="s">
        <v>60</v>
      </c>
      <c r="F1188" s="2">
        <v>45383</v>
      </c>
      <c r="G1188" t="s">
        <v>1909</v>
      </c>
      <c r="H1188" t="s">
        <v>412</v>
      </c>
      <c r="I1188" t="s">
        <v>1429</v>
      </c>
      <c r="J1188" s="5">
        <v>48799.05</v>
      </c>
      <c r="K1188" s="5">
        <v>48799.05</v>
      </c>
      <c r="L1188" s="5">
        <v>48799.05</v>
      </c>
      <c r="M1188" s="5"/>
      <c r="N1188"/>
      <c r="O1188" s="38"/>
      <c r="P1188" s="43"/>
      <c r="Q1188" s="64"/>
      <c r="R1188" s="8" t="str">
        <f t="shared" si="242"/>
        <v/>
      </c>
      <c r="S1188" s="7" t="str">
        <f t="shared" si="243"/>
        <v/>
      </c>
      <c r="T1188" s="9"/>
      <c r="U1188" s="3" t="str">
        <f t="shared" si="244"/>
        <v/>
      </c>
      <c r="V1188" s="3" t="str">
        <f t="shared" si="245"/>
        <v/>
      </c>
      <c r="W1188" s="3" t="str">
        <f t="shared" si="246"/>
        <v/>
      </c>
      <c r="X1188" s="83" t="str">
        <f t="shared" si="247"/>
        <v/>
      </c>
      <c r="Y1188" s="3" t="str">
        <f t="shared" si="248"/>
        <v/>
      </c>
      <c r="Z1188" s="3" t="str">
        <f t="shared" si="249"/>
        <v/>
      </c>
      <c r="AA1188" s="12" t="str">
        <f t="shared" si="250"/>
        <v/>
      </c>
      <c r="AB1188" s="12" t="str">
        <f t="shared" si="251"/>
        <v/>
      </c>
      <c r="AC1188" s="12" t="str">
        <f t="shared" si="252"/>
        <v/>
      </c>
      <c r="AD1188" t="str">
        <f t="shared" si="253"/>
        <v/>
      </c>
      <c r="AE1188" t="str">
        <f t="shared" si="254"/>
        <v/>
      </c>
      <c r="AF1188" t="s">
        <v>343</v>
      </c>
    </row>
    <row r="1189" spans="1:32" x14ac:dyDescent="0.25">
      <c r="A1189" t="s">
        <v>1</v>
      </c>
      <c r="B1189" t="s">
        <v>2</v>
      </c>
      <c r="C1189" t="s">
        <v>1959</v>
      </c>
      <c r="D1189" t="s">
        <v>2016</v>
      </c>
      <c r="E1189" t="s">
        <v>60</v>
      </c>
      <c r="F1189" s="2">
        <v>45384</v>
      </c>
      <c r="G1189" t="s">
        <v>1910</v>
      </c>
      <c r="H1189" t="s">
        <v>412</v>
      </c>
      <c r="I1189" t="s">
        <v>1429</v>
      </c>
      <c r="J1189" s="5">
        <v>112994.35</v>
      </c>
      <c r="K1189" s="5">
        <v>112994.35</v>
      </c>
      <c r="L1189" s="5">
        <v>112994.35</v>
      </c>
      <c r="M1189" s="5"/>
      <c r="N1189"/>
      <c r="O1189" s="38"/>
      <c r="P1189" s="43"/>
      <c r="Q1189" s="64"/>
      <c r="R1189" s="8" t="str">
        <f t="shared" si="242"/>
        <v/>
      </c>
      <c r="S1189" s="7" t="str">
        <f t="shared" si="243"/>
        <v/>
      </c>
      <c r="T1189" s="9"/>
      <c r="U1189" s="3" t="str">
        <f t="shared" si="244"/>
        <v/>
      </c>
      <c r="V1189" s="3" t="str">
        <f t="shared" si="245"/>
        <v/>
      </c>
      <c r="W1189" s="3" t="str">
        <f t="shared" si="246"/>
        <v/>
      </c>
      <c r="X1189" s="83" t="str">
        <f t="shared" si="247"/>
        <v/>
      </c>
      <c r="Y1189" s="3" t="str">
        <f t="shared" si="248"/>
        <v/>
      </c>
      <c r="Z1189" s="3" t="str">
        <f t="shared" si="249"/>
        <v/>
      </c>
      <c r="AA1189" s="12" t="str">
        <f t="shared" si="250"/>
        <v/>
      </c>
      <c r="AB1189" s="12" t="str">
        <f t="shared" si="251"/>
        <v/>
      </c>
      <c r="AC1189" s="12" t="str">
        <f t="shared" si="252"/>
        <v/>
      </c>
      <c r="AD1189" t="str">
        <f t="shared" si="253"/>
        <v/>
      </c>
      <c r="AE1189" t="str">
        <f t="shared" si="254"/>
        <v/>
      </c>
      <c r="AF1189" t="s">
        <v>343</v>
      </c>
    </row>
    <row r="1190" spans="1:32" x14ac:dyDescent="0.25">
      <c r="A1190" t="s">
        <v>1</v>
      </c>
      <c r="B1190" t="s">
        <v>2</v>
      </c>
      <c r="C1190" t="s">
        <v>1959</v>
      </c>
      <c r="D1190" t="s">
        <v>2016</v>
      </c>
      <c r="E1190" t="s">
        <v>60</v>
      </c>
      <c r="F1190" s="2">
        <v>45384</v>
      </c>
      <c r="G1190" t="s">
        <v>1911</v>
      </c>
      <c r="H1190" t="s">
        <v>412</v>
      </c>
      <c r="I1190" t="s">
        <v>1429</v>
      </c>
      <c r="J1190" s="5">
        <v>177122.98</v>
      </c>
      <c r="K1190" s="5">
        <v>177122.98</v>
      </c>
      <c r="L1190" s="5">
        <v>177122.98</v>
      </c>
      <c r="M1190" s="5"/>
      <c r="N1190"/>
      <c r="O1190" s="38"/>
      <c r="P1190" s="43"/>
      <c r="Q1190" s="64"/>
      <c r="R1190" s="8" t="str">
        <f t="shared" si="242"/>
        <v/>
      </c>
      <c r="S1190" s="7" t="str">
        <f>IF(AND(O1194&lt;&gt;"",P1194&lt;&gt;""),1,"")</f>
        <v/>
      </c>
      <c r="T1190" s="9"/>
      <c r="U1190" s="3" t="str">
        <f t="shared" si="244"/>
        <v/>
      </c>
      <c r="V1190" s="3" t="str">
        <f t="shared" si="245"/>
        <v/>
      </c>
      <c r="W1190" s="3" t="str">
        <f t="shared" si="246"/>
        <v/>
      </c>
      <c r="X1190" s="83" t="str">
        <f t="shared" si="247"/>
        <v/>
      </c>
      <c r="Y1190" s="3" t="str">
        <f t="shared" si="248"/>
        <v/>
      </c>
      <c r="Z1190" s="3" t="str">
        <f t="shared" si="249"/>
        <v/>
      </c>
      <c r="AA1190" s="12" t="str">
        <f t="shared" si="250"/>
        <v/>
      </c>
      <c r="AB1190" s="12" t="str">
        <f t="shared" si="251"/>
        <v/>
      </c>
      <c r="AC1190" s="12" t="str">
        <f t="shared" si="252"/>
        <v/>
      </c>
      <c r="AD1190" t="str">
        <f t="shared" si="253"/>
        <v/>
      </c>
      <c r="AE1190" t="str">
        <f t="shared" si="254"/>
        <v/>
      </c>
      <c r="AF1190" t="s">
        <v>343</v>
      </c>
    </row>
    <row r="1191" spans="1:32" x14ac:dyDescent="0.25">
      <c r="A1191" t="s">
        <v>1</v>
      </c>
      <c r="B1191" t="s">
        <v>2</v>
      </c>
      <c r="C1191" t="s">
        <v>1959</v>
      </c>
      <c r="D1191" t="s">
        <v>2016</v>
      </c>
      <c r="E1191" t="s">
        <v>60</v>
      </c>
      <c r="F1191" s="2">
        <v>45384</v>
      </c>
      <c r="G1191" t="s">
        <v>1912</v>
      </c>
      <c r="H1191" t="s">
        <v>412</v>
      </c>
      <c r="I1191" t="s">
        <v>1429</v>
      </c>
      <c r="J1191" s="5">
        <v>91530</v>
      </c>
      <c r="K1191" s="5">
        <v>91530</v>
      </c>
      <c r="L1191" s="5">
        <v>91530</v>
      </c>
      <c r="M1191" s="5"/>
      <c r="N1191"/>
      <c r="O1191" s="38"/>
      <c r="P1191" s="43"/>
      <c r="Q1191" s="64"/>
      <c r="R1191" s="8" t="str">
        <f t="shared" si="242"/>
        <v/>
      </c>
      <c r="S1191" s="7" t="str">
        <f>IF(AND(O1195&lt;&gt;"",P1195&lt;&gt;""),1,"")</f>
        <v/>
      </c>
      <c r="T1191" s="9"/>
      <c r="U1191" s="3" t="str">
        <f t="shared" si="244"/>
        <v/>
      </c>
      <c r="V1191" s="3" t="str">
        <f t="shared" si="245"/>
        <v/>
      </c>
      <c r="W1191" s="3" t="str">
        <f t="shared" si="246"/>
        <v/>
      </c>
      <c r="X1191" s="83" t="str">
        <f t="shared" si="247"/>
        <v/>
      </c>
      <c r="Y1191" s="3" t="str">
        <f t="shared" si="248"/>
        <v/>
      </c>
      <c r="Z1191" s="3" t="str">
        <f t="shared" si="249"/>
        <v/>
      </c>
      <c r="AA1191" s="12" t="str">
        <f t="shared" si="250"/>
        <v/>
      </c>
      <c r="AB1191" s="12" t="str">
        <f t="shared" si="251"/>
        <v/>
      </c>
      <c r="AC1191" s="12" t="str">
        <f t="shared" si="252"/>
        <v/>
      </c>
      <c r="AD1191" t="str">
        <f t="shared" si="253"/>
        <v/>
      </c>
      <c r="AE1191" t="str">
        <f t="shared" si="254"/>
        <v/>
      </c>
      <c r="AF1191" t="s">
        <v>343</v>
      </c>
    </row>
    <row r="1192" spans="1:32" x14ac:dyDescent="0.25">
      <c r="A1192" t="s">
        <v>1</v>
      </c>
      <c r="B1192" t="s">
        <v>2</v>
      </c>
      <c r="C1192" t="s">
        <v>1959</v>
      </c>
      <c r="D1192" t="s">
        <v>2016</v>
      </c>
      <c r="E1192" t="s">
        <v>60</v>
      </c>
      <c r="F1192" s="2">
        <v>45386</v>
      </c>
      <c r="G1192" t="s">
        <v>1913</v>
      </c>
      <c r="H1192" t="s">
        <v>412</v>
      </c>
      <c r="I1192" t="s">
        <v>1429</v>
      </c>
      <c r="J1192" s="5">
        <v>788701.66</v>
      </c>
      <c r="K1192" s="5">
        <v>788701.66</v>
      </c>
      <c r="L1192" s="5">
        <v>788701.66</v>
      </c>
      <c r="M1192" s="5"/>
      <c r="N1192"/>
      <c r="O1192" s="38"/>
      <c r="P1192" s="43"/>
      <c r="Q1192" s="64"/>
      <c r="R1192" s="8" t="str">
        <f t="shared" si="242"/>
        <v/>
      </c>
      <c r="S1192" s="7" t="str">
        <f>IF(AND(O1196&lt;&gt;"",P1196&lt;&gt;""),1,"")</f>
        <v/>
      </c>
      <c r="T1192" s="9"/>
      <c r="U1192" s="3" t="str">
        <f t="shared" si="244"/>
        <v/>
      </c>
      <c r="V1192" s="3" t="str">
        <f t="shared" si="245"/>
        <v/>
      </c>
      <c r="W1192" s="3" t="str">
        <f t="shared" si="246"/>
        <v/>
      </c>
      <c r="X1192" s="83" t="str">
        <f t="shared" si="247"/>
        <v/>
      </c>
      <c r="Y1192" s="3" t="str">
        <f t="shared" si="248"/>
        <v/>
      </c>
      <c r="Z1192" s="3" t="str">
        <f t="shared" si="249"/>
        <v/>
      </c>
      <c r="AA1192" s="12" t="str">
        <f t="shared" si="250"/>
        <v/>
      </c>
      <c r="AB1192" s="12" t="str">
        <f t="shared" si="251"/>
        <v/>
      </c>
      <c r="AC1192" s="12" t="str">
        <f t="shared" si="252"/>
        <v/>
      </c>
      <c r="AD1192" t="str">
        <f t="shared" si="253"/>
        <v/>
      </c>
      <c r="AE1192" t="str">
        <f t="shared" si="254"/>
        <v/>
      </c>
      <c r="AF1192" t="s">
        <v>343</v>
      </c>
    </row>
    <row r="1193" spans="1:32" x14ac:dyDescent="0.25">
      <c r="A1193" t="s">
        <v>1</v>
      </c>
      <c r="B1193" t="s">
        <v>2</v>
      </c>
      <c r="C1193" t="s">
        <v>1959</v>
      </c>
      <c r="D1193" t="s">
        <v>2016</v>
      </c>
      <c r="E1193" t="s">
        <v>60</v>
      </c>
      <c r="F1193" s="2">
        <v>45386</v>
      </c>
      <c r="G1193" t="s">
        <v>1914</v>
      </c>
      <c r="H1193" t="s">
        <v>412</v>
      </c>
      <c r="I1193" t="s">
        <v>1429</v>
      </c>
      <c r="J1193" s="5">
        <v>124722.62</v>
      </c>
      <c r="K1193" s="5">
        <v>124722.62</v>
      </c>
      <c r="L1193" s="5">
        <v>124722.62</v>
      </c>
      <c r="M1193" s="5"/>
      <c r="N1193"/>
      <c r="O1193" s="38"/>
      <c r="P1193" s="43"/>
      <c r="Q1193" s="64"/>
      <c r="R1193" s="8" t="str">
        <f t="shared" si="242"/>
        <v/>
      </c>
      <c r="S1193" s="7" t="str">
        <f t="shared" ref="S1193:S1256" si="255">IF(AND(O1197&lt;&gt;"",P1197&lt;&gt;""),1,"")</f>
        <v/>
      </c>
      <c r="T1193" s="9"/>
      <c r="U1193" s="3" t="str">
        <f t="shared" si="244"/>
        <v/>
      </c>
      <c r="V1193" s="3" t="str">
        <f t="shared" si="245"/>
        <v/>
      </c>
      <c r="W1193" s="3" t="str">
        <f t="shared" si="246"/>
        <v/>
      </c>
      <c r="X1193" s="83" t="str">
        <f t="shared" si="247"/>
        <v/>
      </c>
      <c r="Y1193" s="3" t="str">
        <f t="shared" si="248"/>
        <v/>
      </c>
      <c r="Z1193" s="3" t="str">
        <f t="shared" si="249"/>
        <v/>
      </c>
      <c r="AA1193" s="12" t="str">
        <f t="shared" si="250"/>
        <v/>
      </c>
      <c r="AB1193" s="12" t="str">
        <f t="shared" si="251"/>
        <v/>
      </c>
      <c r="AC1193" s="12" t="str">
        <f t="shared" si="252"/>
        <v/>
      </c>
      <c r="AD1193" t="str">
        <f t="shared" si="253"/>
        <v/>
      </c>
      <c r="AE1193" t="str">
        <f t="shared" si="254"/>
        <v/>
      </c>
      <c r="AF1193" t="s">
        <v>343</v>
      </c>
    </row>
    <row r="1194" spans="1:32" x14ac:dyDescent="0.25">
      <c r="A1194" t="s">
        <v>1</v>
      </c>
      <c r="B1194" t="s">
        <v>2</v>
      </c>
      <c r="C1194" t="s">
        <v>1959</v>
      </c>
      <c r="D1194" t="s">
        <v>2016</v>
      </c>
      <c r="E1194" t="s">
        <v>60</v>
      </c>
      <c r="F1194" s="2">
        <v>45386</v>
      </c>
      <c r="G1194" t="s">
        <v>1915</v>
      </c>
      <c r="H1194" t="s">
        <v>412</v>
      </c>
      <c r="I1194" t="s">
        <v>1429</v>
      </c>
      <c r="J1194" s="5">
        <v>42689.14</v>
      </c>
      <c r="K1194" s="5">
        <v>42689.14</v>
      </c>
      <c r="L1194" s="5">
        <v>42689.14</v>
      </c>
      <c r="M1194" s="5"/>
      <c r="N1194"/>
      <c r="O1194" s="38"/>
      <c r="P1194" s="43"/>
      <c r="Q1194" s="64"/>
      <c r="R1194" s="8" t="str">
        <f t="shared" si="242"/>
        <v/>
      </c>
      <c r="S1194" s="7" t="str">
        <f t="shared" si="255"/>
        <v/>
      </c>
      <c r="T1194" s="9"/>
      <c r="U1194" s="3" t="str">
        <f t="shared" si="244"/>
        <v/>
      </c>
      <c r="V1194" s="3" t="str">
        <f t="shared" si="245"/>
        <v/>
      </c>
      <c r="W1194" s="3" t="str">
        <f t="shared" si="246"/>
        <v/>
      </c>
      <c r="X1194" s="83" t="str">
        <f t="shared" si="247"/>
        <v/>
      </c>
      <c r="Y1194" s="3" t="str">
        <f t="shared" si="248"/>
        <v/>
      </c>
      <c r="Z1194" s="3" t="str">
        <f t="shared" si="249"/>
        <v/>
      </c>
      <c r="AA1194" s="12" t="str">
        <f t="shared" si="250"/>
        <v/>
      </c>
      <c r="AB1194" s="12" t="str">
        <f t="shared" si="251"/>
        <v/>
      </c>
      <c r="AC1194" s="12" t="str">
        <f t="shared" si="252"/>
        <v/>
      </c>
      <c r="AD1194" t="str">
        <f t="shared" si="253"/>
        <v/>
      </c>
      <c r="AE1194" t="str">
        <f t="shared" si="254"/>
        <v/>
      </c>
      <c r="AF1194" t="s">
        <v>343</v>
      </c>
    </row>
    <row r="1195" spans="1:32" x14ac:dyDescent="0.25">
      <c r="A1195" t="s">
        <v>1</v>
      </c>
      <c r="B1195" t="s">
        <v>2</v>
      </c>
      <c r="C1195" t="s">
        <v>1959</v>
      </c>
      <c r="D1195" t="s">
        <v>2016</v>
      </c>
      <c r="E1195" t="s">
        <v>60</v>
      </c>
      <c r="F1195" s="2">
        <v>45386</v>
      </c>
      <c r="G1195" t="s">
        <v>1916</v>
      </c>
      <c r="H1195" t="s">
        <v>412</v>
      </c>
      <c r="I1195" t="s">
        <v>1429</v>
      </c>
      <c r="J1195" s="5">
        <v>19092.48</v>
      </c>
      <c r="K1195" s="5">
        <v>19092.48</v>
      </c>
      <c r="L1195" s="5">
        <v>19092.48</v>
      </c>
      <c r="M1195" s="5"/>
      <c r="N1195"/>
      <c r="O1195" s="38"/>
      <c r="P1195" s="43"/>
      <c r="Q1195" s="64"/>
      <c r="R1195" s="8" t="str">
        <f t="shared" si="242"/>
        <v/>
      </c>
      <c r="S1195" s="7" t="str">
        <f t="shared" si="255"/>
        <v/>
      </c>
      <c r="T1195" s="9"/>
      <c r="U1195" s="3" t="str">
        <f t="shared" si="244"/>
        <v/>
      </c>
      <c r="V1195" s="3" t="str">
        <f t="shared" si="245"/>
        <v/>
      </c>
      <c r="W1195" s="3" t="str">
        <f t="shared" si="246"/>
        <v/>
      </c>
      <c r="X1195" s="83" t="str">
        <f t="shared" si="247"/>
        <v/>
      </c>
      <c r="Y1195" s="3" t="str">
        <f t="shared" si="248"/>
        <v/>
      </c>
      <c r="Z1195" s="3" t="str">
        <f t="shared" si="249"/>
        <v/>
      </c>
      <c r="AA1195" s="12" t="str">
        <f t="shared" si="250"/>
        <v/>
      </c>
      <c r="AB1195" s="12" t="str">
        <f t="shared" si="251"/>
        <v/>
      </c>
      <c r="AC1195" s="12" t="str">
        <f t="shared" si="252"/>
        <v/>
      </c>
      <c r="AD1195" t="str">
        <f t="shared" si="253"/>
        <v/>
      </c>
      <c r="AE1195" t="str">
        <f t="shared" si="254"/>
        <v/>
      </c>
      <c r="AF1195" t="s">
        <v>343</v>
      </c>
    </row>
    <row r="1196" spans="1:32" x14ac:dyDescent="0.25">
      <c r="A1196" t="s">
        <v>1</v>
      </c>
      <c r="B1196" t="s">
        <v>2</v>
      </c>
      <c r="C1196" t="s">
        <v>1959</v>
      </c>
      <c r="D1196" t="s">
        <v>2016</v>
      </c>
      <c r="E1196" t="s">
        <v>60</v>
      </c>
      <c r="F1196" s="2">
        <v>45387</v>
      </c>
      <c r="G1196" t="s">
        <v>1917</v>
      </c>
      <c r="H1196" t="s">
        <v>412</v>
      </c>
      <c r="I1196" t="s">
        <v>1429</v>
      </c>
      <c r="J1196" s="5">
        <v>26482.68</v>
      </c>
      <c r="K1196" s="5">
        <v>26482.68</v>
      </c>
      <c r="L1196" s="5">
        <v>26482.68</v>
      </c>
      <c r="M1196" s="5"/>
      <c r="N1196"/>
      <c r="O1196" s="38"/>
      <c r="P1196" s="43"/>
      <c r="Q1196" s="64"/>
      <c r="R1196" s="8" t="str">
        <f t="shared" si="242"/>
        <v/>
      </c>
      <c r="S1196" s="7" t="str">
        <f t="shared" si="255"/>
        <v/>
      </c>
      <c r="T1196" s="9"/>
      <c r="U1196" s="3" t="str">
        <f t="shared" si="244"/>
        <v/>
      </c>
      <c r="V1196" s="3" t="str">
        <f t="shared" si="245"/>
        <v/>
      </c>
      <c r="W1196" s="3" t="str">
        <f t="shared" si="246"/>
        <v/>
      </c>
      <c r="X1196" s="83" t="str">
        <f t="shared" si="247"/>
        <v/>
      </c>
      <c r="Y1196" s="3" t="str">
        <f t="shared" si="248"/>
        <v/>
      </c>
      <c r="Z1196" s="3" t="str">
        <f t="shared" si="249"/>
        <v/>
      </c>
      <c r="AA1196" s="12" t="str">
        <f t="shared" si="250"/>
        <v/>
      </c>
      <c r="AB1196" s="12" t="str">
        <f t="shared" si="251"/>
        <v/>
      </c>
      <c r="AC1196" s="12" t="str">
        <f t="shared" si="252"/>
        <v/>
      </c>
      <c r="AD1196" t="str">
        <f t="shared" si="253"/>
        <v/>
      </c>
      <c r="AE1196" t="str">
        <f t="shared" si="254"/>
        <v/>
      </c>
      <c r="AF1196" t="s">
        <v>343</v>
      </c>
    </row>
    <row r="1197" spans="1:32" x14ac:dyDescent="0.25">
      <c r="A1197" t="s">
        <v>1</v>
      </c>
      <c r="B1197" t="s">
        <v>2</v>
      </c>
      <c r="C1197" t="s">
        <v>1959</v>
      </c>
      <c r="D1197" t="s">
        <v>2016</v>
      </c>
      <c r="E1197" t="s">
        <v>60</v>
      </c>
      <c r="F1197" s="2">
        <v>45387</v>
      </c>
      <c r="G1197" t="s">
        <v>1918</v>
      </c>
      <c r="H1197" t="s">
        <v>412</v>
      </c>
      <c r="I1197" t="s">
        <v>1429</v>
      </c>
      <c r="J1197" s="5">
        <v>108660</v>
      </c>
      <c r="K1197" s="5">
        <v>108660</v>
      </c>
      <c r="L1197" s="5">
        <v>108660</v>
      </c>
      <c r="M1197" s="5"/>
      <c r="N1197"/>
      <c r="O1197" s="38"/>
      <c r="P1197" s="43"/>
      <c r="Q1197" s="64"/>
      <c r="R1197" s="8" t="str">
        <f t="shared" si="242"/>
        <v/>
      </c>
      <c r="S1197" s="7" t="str">
        <f t="shared" si="255"/>
        <v/>
      </c>
      <c r="T1197" s="9"/>
      <c r="U1197" s="3" t="str">
        <f t="shared" si="244"/>
        <v/>
      </c>
      <c r="V1197" s="3" t="str">
        <f t="shared" si="245"/>
        <v/>
      </c>
      <c r="W1197" s="3" t="str">
        <f t="shared" si="246"/>
        <v/>
      </c>
      <c r="X1197" s="83" t="str">
        <f t="shared" si="247"/>
        <v/>
      </c>
      <c r="Y1197" s="3" t="str">
        <f t="shared" si="248"/>
        <v/>
      </c>
      <c r="Z1197" s="3" t="str">
        <f t="shared" si="249"/>
        <v/>
      </c>
      <c r="AA1197" s="12" t="str">
        <f t="shared" si="250"/>
        <v/>
      </c>
      <c r="AB1197" s="12" t="str">
        <f t="shared" si="251"/>
        <v/>
      </c>
      <c r="AC1197" s="12" t="str">
        <f t="shared" si="252"/>
        <v/>
      </c>
      <c r="AD1197" t="str">
        <f t="shared" si="253"/>
        <v/>
      </c>
      <c r="AE1197" t="str">
        <f t="shared" si="254"/>
        <v/>
      </c>
      <c r="AF1197" t="s">
        <v>343</v>
      </c>
    </row>
    <row r="1198" spans="1:32" x14ac:dyDescent="0.25">
      <c r="A1198" t="s">
        <v>1</v>
      </c>
      <c r="B1198" t="s">
        <v>2</v>
      </c>
      <c r="C1198" t="s">
        <v>1959</v>
      </c>
      <c r="D1198" t="s">
        <v>2016</v>
      </c>
      <c r="E1198" t="s">
        <v>60</v>
      </c>
      <c r="F1198" s="2">
        <v>45387</v>
      </c>
      <c r="G1198" t="s">
        <v>1919</v>
      </c>
      <c r="H1198" t="s">
        <v>412</v>
      </c>
      <c r="I1198" t="s">
        <v>1429</v>
      </c>
      <c r="J1198" s="5">
        <v>89030.02</v>
      </c>
      <c r="K1198" s="5">
        <v>89030.02</v>
      </c>
      <c r="L1198" s="5">
        <v>89030.02</v>
      </c>
      <c r="M1198" s="5"/>
      <c r="N1198"/>
      <c r="O1198" s="38"/>
      <c r="P1198" s="43"/>
      <c r="Q1198" s="64"/>
      <c r="R1198" s="8" t="str">
        <f t="shared" si="242"/>
        <v/>
      </c>
      <c r="S1198" s="7" t="str">
        <f t="shared" si="255"/>
        <v/>
      </c>
      <c r="T1198" s="9"/>
      <c r="U1198" s="3" t="str">
        <f t="shared" si="244"/>
        <v/>
      </c>
      <c r="V1198" s="3" t="str">
        <f t="shared" si="245"/>
        <v/>
      </c>
      <c r="W1198" s="3" t="str">
        <f t="shared" si="246"/>
        <v/>
      </c>
      <c r="X1198" s="83" t="str">
        <f t="shared" si="247"/>
        <v/>
      </c>
      <c r="Y1198" s="3" t="str">
        <f t="shared" si="248"/>
        <v/>
      </c>
      <c r="Z1198" s="3" t="str">
        <f t="shared" si="249"/>
        <v/>
      </c>
      <c r="AA1198" s="12" t="str">
        <f t="shared" si="250"/>
        <v/>
      </c>
      <c r="AB1198" s="12" t="str">
        <f t="shared" si="251"/>
        <v/>
      </c>
      <c r="AC1198" s="12" t="str">
        <f t="shared" si="252"/>
        <v/>
      </c>
      <c r="AD1198" t="str">
        <f t="shared" si="253"/>
        <v/>
      </c>
      <c r="AE1198" t="str">
        <f t="shared" si="254"/>
        <v/>
      </c>
      <c r="AF1198" t="s">
        <v>343</v>
      </c>
    </row>
    <row r="1199" spans="1:32" x14ac:dyDescent="0.25">
      <c r="A1199" t="s">
        <v>1</v>
      </c>
      <c r="B1199" t="s">
        <v>2</v>
      </c>
      <c r="C1199" t="s">
        <v>1959</v>
      </c>
      <c r="D1199" t="s">
        <v>2016</v>
      </c>
      <c r="E1199" t="s">
        <v>60</v>
      </c>
      <c r="F1199" s="2">
        <v>45387</v>
      </c>
      <c r="G1199" t="s">
        <v>1920</v>
      </c>
      <c r="H1199" t="s">
        <v>412</v>
      </c>
      <c r="I1199" t="s">
        <v>1429</v>
      </c>
      <c r="J1199" s="5">
        <v>21090.32</v>
      </c>
      <c r="K1199" s="5">
        <v>21090.32</v>
      </c>
      <c r="L1199" s="5">
        <v>21090.32</v>
      </c>
      <c r="M1199" s="5"/>
      <c r="N1199"/>
      <c r="O1199" s="38"/>
      <c r="P1199" s="43"/>
      <c r="Q1199" s="64"/>
      <c r="R1199" s="8" t="str">
        <f t="shared" si="242"/>
        <v/>
      </c>
      <c r="S1199" s="7" t="str">
        <f t="shared" si="255"/>
        <v/>
      </c>
      <c r="T1199" s="9"/>
      <c r="U1199" s="3" t="str">
        <f t="shared" si="244"/>
        <v/>
      </c>
      <c r="V1199" s="3" t="str">
        <f t="shared" si="245"/>
        <v/>
      </c>
      <c r="W1199" s="3" t="str">
        <f t="shared" si="246"/>
        <v/>
      </c>
      <c r="X1199" s="83" t="str">
        <f t="shared" si="247"/>
        <v/>
      </c>
      <c r="Y1199" s="3" t="str">
        <f t="shared" si="248"/>
        <v/>
      </c>
      <c r="Z1199" s="3" t="str">
        <f t="shared" si="249"/>
        <v/>
      </c>
      <c r="AA1199" s="12" t="str">
        <f t="shared" si="250"/>
        <v/>
      </c>
      <c r="AB1199" s="12" t="str">
        <f t="shared" si="251"/>
        <v/>
      </c>
      <c r="AC1199" s="12" t="str">
        <f t="shared" si="252"/>
        <v/>
      </c>
      <c r="AD1199" t="str">
        <f t="shared" si="253"/>
        <v/>
      </c>
      <c r="AE1199" t="str">
        <f t="shared" si="254"/>
        <v/>
      </c>
      <c r="AF1199" t="s">
        <v>343</v>
      </c>
    </row>
    <row r="1200" spans="1:32" x14ac:dyDescent="0.25">
      <c r="A1200" t="s">
        <v>1</v>
      </c>
      <c r="B1200" t="s">
        <v>2</v>
      </c>
      <c r="C1200" t="s">
        <v>1959</v>
      </c>
      <c r="D1200" t="s">
        <v>2016</v>
      </c>
      <c r="E1200" t="s">
        <v>60</v>
      </c>
      <c r="F1200" s="2">
        <v>45388</v>
      </c>
      <c r="G1200" t="s">
        <v>1921</v>
      </c>
      <c r="H1200" t="s">
        <v>412</v>
      </c>
      <c r="I1200" t="s">
        <v>1429</v>
      </c>
      <c r="J1200" s="5">
        <v>175264.13</v>
      </c>
      <c r="K1200" s="5">
        <v>175264.13</v>
      </c>
      <c r="L1200" s="5">
        <v>175264.13</v>
      </c>
      <c r="M1200" s="5"/>
      <c r="N1200"/>
      <c r="O1200" s="38"/>
      <c r="P1200" s="43"/>
      <c r="Q1200" s="64"/>
      <c r="R1200" s="8" t="str">
        <f t="shared" si="242"/>
        <v/>
      </c>
      <c r="S1200" s="7" t="str">
        <f t="shared" si="255"/>
        <v/>
      </c>
      <c r="T1200" s="9"/>
      <c r="U1200" s="3" t="str">
        <f t="shared" si="244"/>
        <v/>
      </c>
      <c r="V1200" s="3" t="str">
        <f t="shared" si="245"/>
        <v/>
      </c>
      <c r="W1200" s="3" t="str">
        <f t="shared" si="246"/>
        <v/>
      </c>
      <c r="X1200" s="83" t="str">
        <f t="shared" si="247"/>
        <v/>
      </c>
      <c r="Y1200" s="3" t="str">
        <f t="shared" si="248"/>
        <v/>
      </c>
      <c r="Z1200" s="3" t="str">
        <f t="shared" si="249"/>
        <v/>
      </c>
      <c r="AA1200" s="12" t="str">
        <f t="shared" si="250"/>
        <v/>
      </c>
      <c r="AB1200" s="12" t="str">
        <f t="shared" si="251"/>
        <v/>
      </c>
      <c r="AC1200" s="12" t="str">
        <f t="shared" si="252"/>
        <v/>
      </c>
      <c r="AD1200" t="str">
        <f t="shared" si="253"/>
        <v/>
      </c>
      <c r="AE1200" t="str">
        <f t="shared" si="254"/>
        <v/>
      </c>
      <c r="AF1200" t="s">
        <v>343</v>
      </c>
    </row>
    <row r="1201" spans="1:32" x14ac:dyDescent="0.25">
      <c r="A1201" t="s">
        <v>1</v>
      </c>
      <c r="B1201" t="s">
        <v>2</v>
      </c>
      <c r="C1201" t="s">
        <v>1959</v>
      </c>
      <c r="D1201" t="s">
        <v>2016</v>
      </c>
      <c r="E1201" t="s">
        <v>60</v>
      </c>
      <c r="F1201" s="2">
        <v>45390</v>
      </c>
      <c r="G1201" t="s">
        <v>2215</v>
      </c>
      <c r="H1201" t="s">
        <v>412</v>
      </c>
      <c r="I1201" t="s">
        <v>1429</v>
      </c>
      <c r="J1201" s="5">
        <v>49911</v>
      </c>
      <c r="K1201" s="5">
        <v>49911</v>
      </c>
      <c r="L1201" s="5">
        <v>49911</v>
      </c>
      <c r="M1201" s="5"/>
      <c r="N1201"/>
      <c r="O1201" s="38"/>
      <c r="P1201" s="43"/>
      <c r="Q1201" s="64"/>
      <c r="R1201" s="8" t="str">
        <f t="shared" si="242"/>
        <v/>
      </c>
      <c r="S1201" s="7" t="str">
        <f t="shared" si="255"/>
        <v/>
      </c>
      <c r="T1201" s="9"/>
      <c r="U1201" s="3" t="str">
        <f t="shared" si="244"/>
        <v/>
      </c>
      <c r="V1201" s="3" t="str">
        <f t="shared" si="245"/>
        <v/>
      </c>
      <c r="W1201" s="3" t="str">
        <f t="shared" si="246"/>
        <v/>
      </c>
      <c r="X1201" s="83" t="str">
        <f t="shared" si="247"/>
        <v/>
      </c>
      <c r="Y1201" s="3" t="str">
        <f t="shared" si="248"/>
        <v/>
      </c>
      <c r="Z1201" s="3" t="str">
        <f t="shared" si="249"/>
        <v/>
      </c>
      <c r="AA1201" s="12" t="str">
        <f t="shared" si="250"/>
        <v/>
      </c>
      <c r="AB1201" s="12" t="str">
        <f t="shared" si="251"/>
        <v/>
      </c>
      <c r="AC1201" s="12" t="str">
        <f t="shared" si="252"/>
        <v/>
      </c>
      <c r="AD1201" t="str">
        <f t="shared" si="253"/>
        <v/>
      </c>
      <c r="AE1201" t="str">
        <f t="shared" si="254"/>
        <v/>
      </c>
      <c r="AF1201" t="s">
        <v>343</v>
      </c>
    </row>
    <row r="1202" spans="1:32" x14ac:dyDescent="0.25">
      <c r="A1202" t="s">
        <v>1</v>
      </c>
      <c r="B1202" t="s">
        <v>2</v>
      </c>
      <c r="C1202" t="s">
        <v>1959</v>
      </c>
      <c r="D1202" t="s">
        <v>2016</v>
      </c>
      <c r="E1202" t="s">
        <v>60</v>
      </c>
      <c r="F1202" s="2">
        <v>45390</v>
      </c>
      <c r="G1202" t="s">
        <v>2216</v>
      </c>
      <c r="H1202" t="s">
        <v>412</v>
      </c>
      <c r="I1202" t="s">
        <v>1429</v>
      </c>
      <c r="J1202" s="5">
        <v>96524.6</v>
      </c>
      <c r="K1202" s="5">
        <v>96524.6</v>
      </c>
      <c r="L1202" s="5">
        <v>96524.6</v>
      </c>
      <c r="M1202" s="5"/>
      <c r="N1202"/>
      <c r="O1202" s="38"/>
      <c r="P1202" s="43"/>
      <c r="Q1202" s="64"/>
      <c r="R1202" s="8" t="str">
        <f t="shared" si="242"/>
        <v/>
      </c>
      <c r="S1202" s="7" t="str">
        <f t="shared" si="255"/>
        <v/>
      </c>
      <c r="T1202" s="9"/>
      <c r="U1202" s="3" t="str">
        <f t="shared" si="244"/>
        <v/>
      </c>
      <c r="V1202" s="3" t="str">
        <f t="shared" si="245"/>
        <v/>
      </c>
      <c r="W1202" s="3" t="str">
        <f t="shared" si="246"/>
        <v/>
      </c>
      <c r="X1202" s="83" t="str">
        <f t="shared" si="247"/>
        <v/>
      </c>
      <c r="Y1202" s="3" t="str">
        <f t="shared" si="248"/>
        <v/>
      </c>
      <c r="Z1202" s="3" t="str">
        <f t="shared" si="249"/>
        <v/>
      </c>
      <c r="AA1202" s="12" t="str">
        <f t="shared" si="250"/>
        <v/>
      </c>
      <c r="AB1202" s="12" t="str">
        <f t="shared" si="251"/>
        <v/>
      </c>
      <c r="AC1202" s="12" t="str">
        <f t="shared" si="252"/>
        <v/>
      </c>
      <c r="AD1202" t="str">
        <f t="shared" si="253"/>
        <v/>
      </c>
      <c r="AE1202" t="str">
        <f t="shared" si="254"/>
        <v/>
      </c>
      <c r="AF1202" t="s">
        <v>343</v>
      </c>
    </row>
    <row r="1203" spans="1:32" x14ac:dyDescent="0.25">
      <c r="A1203" t="s">
        <v>1</v>
      </c>
      <c r="B1203" t="s">
        <v>2</v>
      </c>
      <c r="C1203" t="s">
        <v>1959</v>
      </c>
      <c r="D1203" t="s">
        <v>2016</v>
      </c>
      <c r="E1203" t="s">
        <v>60</v>
      </c>
      <c r="F1203" s="2">
        <v>45391</v>
      </c>
      <c r="G1203" t="s">
        <v>2217</v>
      </c>
      <c r="H1203" t="s">
        <v>412</v>
      </c>
      <c r="I1203" t="s">
        <v>1429</v>
      </c>
      <c r="J1203" s="5">
        <v>29788</v>
      </c>
      <c r="K1203" s="5">
        <v>29788</v>
      </c>
      <c r="L1203" s="5">
        <v>29788</v>
      </c>
      <c r="M1203" s="5"/>
      <c r="N1203"/>
      <c r="O1203" s="38"/>
      <c r="P1203" s="43"/>
      <c r="Q1203" s="64"/>
      <c r="R1203" s="8" t="str">
        <f t="shared" si="242"/>
        <v/>
      </c>
      <c r="S1203" s="7" t="str">
        <f t="shared" si="255"/>
        <v/>
      </c>
      <c r="T1203" s="9"/>
      <c r="U1203" s="3" t="str">
        <f t="shared" si="244"/>
        <v/>
      </c>
      <c r="V1203" s="3" t="str">
        <f t="shared" si="245"/>
        <v/>
      </c>
      <c r="W1203" s="3" t="str">
        <f t="shared" si="246"/>
        <v/>
      </c>
      <c r="X1203" s="83" t="str">
        <f t="shared" si="247"/>
        <v/>
      </c>
      <c r="Y1203" s="3" t="str">
        <f t="shared" si="248"/>
        <v/>
      </c>
      <c r="Z1203" s="3" t="str">
        <f t="shared" si="249"/>
        <v/>
      </c>
      <c r="AA1203" s="12" t="str">
        <f t="shared" si="250"/>
        <v/>
      </c>
      <c r="AB1203" s="12" t="str">
        <f t="shared" si="251"/>
        <v/>
      </c>
      <c r="AC1203" s="12" t="str">
        <f t="shared" si="252"/>
        <v/>
      </c>
      <c r="AD1203" t="str">
        <f t="shared" si="253"/>
        <v/>
      </c>
      <c r="AE1203" t="str">
        <f t="shared" si="254"/>
        <v/>
      </c>
      <c r="AF1203" t="s">
        <v>343</v>
      </c>
    </row>
    <row r="1204" spans="1:32" x14ac:dyDescent="0.25">
      <c r="A1204" t="s">
        <v>1</v>
      </c>
      <c r="B1204" t="s">
        <v>2</v>
      </c>
      <c r="C1204" t="s">
        <v>1959</v>
      </c>
      <c r="D1204" t="s">
        <v>2016</v>
      </c>
      <c r="E1204" t="s">
        <v>60</v>
      </c>
      <c r="F1204" s="2">
        <v>45391</v>
      </c>
      <c r="G1204" t="s">
        <v>2218</v>
      </c>
      <c r="H1204" t="s">
        <v>412</v>
      </c>
      <c r="I1204" t="s">
        <v>1429</v>
      </c>
      <c r="J1204" s="5">
        <v>19768.22</v>
      </c>
      <c r="K1204" s="5">
        <v>19768.22</v>
      </c>
      <c r="L1204" s="5">
        <v>19768.22</v>
      </c>
      <c r="M1204" s="5"/>
      <c r="N1204"/>
      <c r="O1204" s="38"/>
      <c r="P1204" s="43"/>
      <c r="Q1204" s="64"/>
      <c r="R1204" s="8" t="str">
        <f t="shared" si="242"/>
        <v/>
      </c>
      <c r="S1204" s="7" t="str">
        <f t="shared" si="255"/>
        <v/>
      </c>
      <c r="T1204" s="9"/>
      <c r="U1204" s="3" t="str">
        <f t="shared" si="244"/>
        <v/>
      </c>
      <c r="V1204" s="3" t="str">
        <f t="shared" si="245"/>
        <v/>
      </c>
      <c r="W1204" s="3" t="str">
        <f t="shared" si="246"/>
        <v/>
      </c>
      <c r="X1204" s="83" t="str">
        <f t="shared" si="247"/>
        <v/>
      </c>
      <c r="Y1204" s="3" t="str">
        <f t="shared" si="248"/>
        <v/>
      </c>
      <c r="Z1204" s="3" t="str">
        <f t="shared" si="249"/>
        <v/>
      </c>
      <c r="AA1204" s="12" t="str">
        <f t="shared" si="250"/>
        <v/>
      </c>
      <c r="AB1204" s="12" t="str">
        <f t="shared" si="251"/>
        <v/>
      </c>
      <c r="AC1204" s="12" t="str">
        <f t="shared" si="252"/>
        <v/>
      </c>
      <c r="AD1204" t="str">
        <f t="shared" si="253"/>
        <v/>
      </c>
      <c r="AE1204" t="str">
        <f t="shared" si="254"/>
        <v/>
      </c>
      <c r="AF1204" t="s">
        <v>343</v>
      </c>
    </row>
    <row r="1205" spans="1:32" x14ac:dyDescent="0.25">
      <c r="A1205" t="s">
        <v>1</v>
      </c>
      <c r="B1205" t="s">
        <v>2</v>
      </c>
      <c r="C1205" t="s">
        <v>1959</v>
      </c>
      <c r="D1205" t="s">
        <v>2016</v>
      </c>
      <c r="E1205" t="s">
        <v>60</v>
      </c>
      <c r="F1205" s="2">
        <v>45391</v>
      </c>
      <c r="G1205" t="s">
        <v>2219</v>
      </c>
      <c r="H1205" t="s">
        <v>412</v>
      </c>
      <c r="I1205" t="s">
        <v>1429</v>
      </c>
      <c r="J1205" s="5">
        <v>100958.72</v>
      </c>
      <c r="K1205" s="5">
        <v>100958.72</v>
      </c>
      <c r="L1205" s="5">
        <v>100958.72</v>
      </c>
      <c r="M1205" s="5"/>
      <c r="N1205"/>
      <c r="O1205" s="38"/>
      <c r="P1205" s="43"/>
      <c r="Q1205" s="64"/>
      <c r="R1205" s="8" t="str">
        <f t="shared" si="242"/>
        <v/>
      </c>
      <c r="S1205" s="7" t="str">
        <f t="shared" si="255"/>
        <v/>
      </c>
      <c r="T1205" s="9"/>
      <c r="U1205" s="3" t="str">
        <f t="shared" si="244"/>
        <v/>
      </c>
      <c r="V1205" s="3" t="str">
        <f t="shared" si="245"/>
        <v/>
      </c>
      <c r="W1205" s="3" t="str">
        <f t="shared" si="246"/>
        <v/>
      </c>
      <c r="X1205" s="83" t="str">
        <f t="shared" si="247"/>
        <v/>
      </c>
      <c r="Y1205" s="3" t="str">
        <f t="shared" si="248"/>
        <v/>
      </c>
      <c r="Z1205" s="3" t="str">
        <f t="shared" si="249"/>
        <v/>
      </c>
      <c r="AA1205" s="12" t="str">
        <f t="shared" si="250"/>
        <v/>
      </c>
      <c r="AB1205" s="12" t="str">
        <f t="shared" si="251"/>
        <v/>
      </c>
      <c r="AC1205" s="12" t="str">
        <f t="shared" si="252"/>
        <v/>
      </c>
      <c r="AD1205" t="str">
        <f t="shared" si="253"/>
        <v/>
      </c>
      <c r="AE1205" t="str">
        <f t="shared" si="254"/>
        <v/>
      </c>
      <c r="AF1205" t="s">
        <v>343</v>
      </c>
    </row>
    <row r="1206" spans="1:32" x14ac:dyDescent="0.25">
      <c r="A1206" t="s">
        <v>1</v>
      </c>
      <c r="B1206" t="s">
        <v>2</v>
      </c>
      <c r="C1206" t="s">
        <v>1959</v>
      </c>
      <c r="D1206" t="s">
        <v>2016</v>
      </c>
      <c r="E1206" t="s">
        <v>60</v>
      </c>
      <c r="F1206" s="2">
        <v>45392</v>
      </c>
      <c r="G1206" t="s">
        <v>2220</v>
      </c>
      <c r="H1206" t="s">
        <v>412</v>
      </c>
      <c r="I1206" t="s">
        <v>1429</v>
      </c>
      <c r="J1206" s="5">
        <v>37934.1</v>
      </c>
      <c r="K1206" s="5">
        <v>37934.1</v>
      </c>
      <c r="L1206" s="5">
        <v>37934.1</v>
      </c>
      <c r="M1206" s="5"/>
      <c r="N1206"/>
      <c r="O1206" s="38"/>
      <c r="P1206" s="43"/>
      <c r="Q1206" s="64"/>
      <c r="R1206" s="8" t="str">
        <f t="shared" si="242"/>
        <v/>
      </c>
      <c r="S1206" s="7" t="str">
        <f t="shared" si="255"/>
        <v/>
      </c>
      <c r="T1206" s="9"/>
      <c r="U1206" s="3" t="str">
        <f t="shared" si="244"/>
        <v/>
      </c>
      <c r="V1206" s="3" t="str">
        <f t="shared" si="245"/>
        <v/>
      </c>
      <c r="W1206" s="3" t="str">
        <f t="shared" si="246"/>
        <v/>
      </c>
      <c r="X1206" s="83" t="str">
        <f t="shared" si="247"/>
        <v/>
      </c>
      <c r="Y1206" s="3" t="str">
        <f t="shared" si="248"/>
        <v/>
      </c>
      <c r="Z1206" s="3" t="str">
        <f t="shared" si="249"/>
        <v/>
      </c>
      <c r="AA1206" s="12" t="str">
        <f t="shared" si="250"/>
        <v/>
      </c>
      <c r="AB1206" s="12" t="str">
        <f t="shared" si="251"/>
        <v/>
      </c>
      <c r="AC1206" s="12" t="str">
        <f t="shared" si="252"/>
        <v/>
      </c>
      <c r="AD1206" t="str">
        <f t="shared" si="253"/>
        <v/>
      </c>
      <c r="AE1206" t="str">
        <f t="shared" si="254"/>
        <v/>
      </c>
      <c r="AF1206" t="s">
        <v>343</v>
      </c>
    </row>
    <row r="1207" spans="1:32" x14ac:dyDescent="0.25">
      <c r="A1207" t="s">
        <v>1</v>
      </c>
      <c r="B1207" t="s">
        <v>2</v>
      </c>
      <c r="C1207" t="s">
        <v>1959</v>
      </c>
      <c r="D1207" t="s">
        <v>2016</v>
      </c>
      <c r="E1207" t="s">
        <v>60</v>
      </c>
      <c r="F1207" s="2">
        <v>45392</v>
      </c>
      <c r="G1207" t="s">
        <v>2221</v>
      </c>
      <c r="H1207" t="s">
        <v>412</v>
      </c>
      <c r="I1207" t="s">
        <v>1429</v>
      </c>
      <c r="J1207" s="5">
        <v>146016.51999999999</v>
      </c>
      <c r="K1207" s="5">
        <v>146016.51999999999</v>
      </c>
      <c r="L1207" s="5">
        <v>146016.51999999999</v>
      </c>
      <c r="M1207" s="5"/>
      <c r="N1207"/>
      <c r="O1207" s="38"/>
      <c r="P1207" s="43"/>
      <c r="Q1207" s="64"/>
      <c r="R1207" s="8" t="str">
        <f t="shared" si="242"/>
        <v/>
      </c>
      <c r="S1207" s="7" t="str">
        <f t="shared" si="255"/>
        <v/>
      </c>
      <c r="T1207" s="9"/>
      <c r="U1207" s="3" t="str">
        <f t="shared" si="244"/>
        <v/>
      </c>
      <c r="V1207" s="3" t="str">
        <f t="shared" si="245"/>
        <v/>
      </c>
      <c r="W1207" s="3" t="str">
        <f t="shared" si="246"/>
        <v/>
      </c>
      <c r="X1207" s="83" t="str">
        <f t="shared" si="247"/>
        <v/>
      </c>
      <c r="Y1207" s="3" t="str">
        <f t="shared" si="248"/>
        <v/>
      </c>
      <c r="Z1207" s="3" t="str">
        <f t="shared" si="249"/>
        <v/>
      </c>
      <c r="AA1207" s="12" t="str">
        <f t="shared" si="250"/>
        <v/>
      </c>
      <c r="AB1207" s="12" t="str">
        <f t="shared" si="251"/>
        <v/>
      </c>
      <c r="AC1207" s="12" t="str">
        <f t="shared" si="252"/>
        <v/>
      </c>
      <c r="AD1207" t="str">
        <f t="shared" si="253"/>
        <v/>
      </c>
      <c r="AE1207" t="str">
        <f t="shared" si="254"/>
        <v/>
      </c>
      <c r="AF1207" t="s">
        <v>343</v>
      </c>
    </row>
    <row r="1208" spans="1:32" x14ac:dyDescent="0.25">
      <c r="A1208" t="s">
        <v>1</v>
      </c>
      <c r="B1208" t="s">
        <v>2</v>
      </c>
      <c r="C1208" t="s">
        <v>1959</v>
      </c>
      <c r="D1208" t="s">
        <v>2016</v>
      </c>
      <c r="E1208" t="s">
        <v>60</v>
      </c>
      <c r="F1208" s="2">
        <v>45392</v>
      </c>
      <c r="G1208" t="s">
        <v>2322</v>
      </c>
      <c r="H1208" t="s">
        <v>412</v>
      </c>
      <c r="I1208" t="s">
        <v>1429</v>
      </c>
      <c r="J1208" s="5">
        <v>19079.96</v>
      </c>
      <c r="K1208" s="5">
        <v>19079.96</v>
      </c>
      <c r="L1208" s="5">
        <v>19079.96</v>
      </c>
      <c r="M1208" s="5"/>
      <c r="N1208"/>
      <c r="O1208" s="38"/>
      <c r="P1208" s="43"/>
      <c r="Q1208" s="64"/>
      <c r="R1208" s="8" t="str">
        <f t="shared" si="242"/>
        <v/>
      </c>
      <c r="S1208" s="7" t="str">
        <f t="shared" si="255"/>
        <v/>
      </c>
      <c r="T1208" s="9"/>
      <c r="U1208" s="3" t="str">
        <f t="shared" si="244"/>
        <v/>
      </c>
      <c r="V1208" s="3" t="str">
        <f t="shared" si="245"/>
        <v/>
      </c>
      <c r="W1208" s="3" t="str">
        <f t="shared" si="246"/>
        <v/>
      </c>
      <c r="X1208" s="83" t="str">
        <f t="shared" si="247"/>
        <v/>
      </c>
      <c r="Y1208" s="3" t="str">
        <f t="shared" si="248"/>
        <v/>
      </c>
      <c r="Z1208" s="3" t="str">
        <f t="shared" si="249"/>
        <v/>
      </c>
      <c r="AA1208" s="12" t="str">
        <f t="shared" si="250"/>
        <v/>
      </c>
      <c r="AB1208" s="12" t="str">
        <f t="shared" si="251"/>
        <v/>
      </c>
      <c r="AC1208" s="12" t="str">
        <f t="shared" si="252"/>
        <v/>
      </c>
      <c r="AD1208" t="str">
        <f t="shared" si="253"/>
        <v/>
      </c>
      <c r="AE1208" t="str">
        <f t="shared" si="254"/>
        <v/>
      </c>
      <c r="AF1208" t="s">
        <v>343</v>
      </c>
    </row>
    <row r="1209" spans="1:32" x14ac:dyDescent="0.25">
      <c r="A1209" t="s">
        <v>1</v>
      </c>
      <c r="B1209" t="s">
        <v>2</v>
      </c>
      <c r="C1209" t="s">
        <v>1959</v>
      </c>
      <c r="D1209" t="s">
        <v>2016</v>
      </c>
      <c r="E1209" t="s">
        <v>60</v>
      </c>
      <c r="F1209" s="2">
        <v>45393</v>
      </c>
      <c r="G1209" t="s">
        <v>2222</v>
      </c>
      <c r="H1209" t="s">
        <v>412</v>
      </c>
      <c r="I1209" t="s">
        <v>1429</v>
      </c>
      <c r="J1209" s="5">
        <v>706943.06</v>
      </c>
      <c r="K1209" s="5">
        <v>706943.06</v>
      </c>
      <c r="L1209" s="5">
        <v>706943.06</v>
      </c>
      <c r="M1209" s="5"/>
      <c r="N1209"/>
      <c r="O1209" s="38"/>
      <c r="P1209" s="43"/>
      <c r="Q1209" s="64"/>
      <c r="R1209" s="8" t="str">
        <f t="shared" ref="R1209:R1272" si="256">IFERROR(VLOOKUP(Q1209,CTASPresup,2,0),"")</f>
        <v/>
      </c>
      <c r="S1209" s="7" t="str">
        <f t="shared" si="255"/>
        <v/>
      </c>
      <c r="T1209" s="9"/>
      <c r="U1209" s="3" t="str">
        <f t="shared" si="244"/>
        <v/>
      </c>
      <c r="V1209" s="3" t="str">
        <f t="shared" si="245"/>
        <v/>
      </c>
      <c r="W1209" s="3" t="str">
        <f t="shared" si="246"/>
        <v/>
      </c>
      <c r="X1209" s="83" t="str">
        <f t="shared" si="247"/>
        <v/>
      </c>
      <c r="Y1209" s="3" t="str">
        <f t="shared" si="248"/>
        <v/>
      </c>
      <c r="Z1209" s="3" t="str">
        <f t="shared" si="249"/>
        <v/>
      </c>
      <c r="AA1209" s="12" t="str">
        <f t="shared" si="250"/>
        <v/>
      </c>
      <c r="AB1209" s="12" t="str">
        <f t="shared" si="251"/>
        <v/>
      </c>
      <c r="AC1209" s="12" t="str">
        <f t="shared" si="252"/>
        <v/>
      </c>
      <c r="AD1209" t="str">
        <f t="shared" si="253"/>
        <v/>
      </c>
      <c r="AE1209" t="str">
        <f t="shared" si="254"/>
        <v/>
      </c>
      <c r="AF1209" t="s">
        <v>343</v>
      </c>
    </row>
    <row r="1210" spans="1:32" x14ac:dyDescent="0.25">
      <c r="A1210" t="s">
        <v>1</v>
      </c>
      <c r="B1210" t="s">
        <v>2</v>
      </c>
      <c r="C1210" t="s">
        <v>1959</v>
      </c>
      <c r="D1210" t="s">
        <v>2016</v>
      </c>
      <c r="E1210" t="s">
        <v>60</v>
      </c>
      <c r="F1210" s="2">
        <v>45394</v>
      </c>
      <c r="G1210" t="s">
        <v>2223</v>
      </c>
      <c r="H1210" t="s">
        <v>412</v>
      </c>
      <c r="I1210" t="s">
        <v>1510</v>
      </c>
      <c r="J1210" s="5">
        <v>368298.48</v>
      </c>
      <c r="K1210" s="5">
        <v>368298.48</v>
      </c>
      <c r="L1210" s="5">
        <v>368298.48</v>
      </c>
      <c r="M1210" s="5"/>
      <c r="N1210"/>
      <c r="O1210" s="38"/>
      <c r="P1210" s="43"/>
      <c r="Q1210" s="64"/>
      <c r="R1210" s="8" t="str">
        <f t="shared" si="256"/>
        <v/>
      </c>
      <c r="S1210" s="7" t="str">
        <f t="shared" si="255"/>
        <v/>
      </c>
      <c r="T1210" s="9"/>
      <c r="U1210" s="3" t="str">
        <f t="shared" si="244"/>
        <v/>
      </c>
      <c r="V1210" s="3" t="str">
        <f t="shared" si="245"/>
        <v/>
      </c>
      <c r="W1210" s="3" t="str">
        <f t="shared" si="246"/>
        <v/>
      </c>
      <c r="X1210" s="83" t="str">
        <f t="shared" si="247"/>
        <v/>
      </c>
      <c r="Y1210" s="3" t="str">
        <f t="shared" si="248"/>
        <v/>
      </c>
      <c r="Z1210" s="3" t="str">
        <f t="shared" si="249"/>
        <v/>
      </c>
      <c r="AA1210" s="12" t="str">
        <f t="shared" si="250"/>
        <v/>
      </c>
      <c r="AB1210" s="12" t="str">
        <f t="shared" si="251"/>
        <v/>
      </c>
      <c r="AC1210" s="12" t="str">
        <f t="shared" si="252"/>
        <v/>
      </c>
      <c r="AD1210" t="str">
        <f t="shared" si="253"/>
        <v/>
      </c>
      <c r="AE1210" t="str">
        <f t="shared" si="254"/>
        <v/>
      </c>
      <c r="AF1210" t="s">
        <v>343</v>
      </c>
    </row>
    <row r="1211" spans="1:32" x14ac:dyDescent="0.25">
      <c r="A1211" t="s">
        <v>1</v>
      </c>
      <c r="B1211" t="s">
        <v>2</v>
      </c>
      <c r="C1211" t="s">
        <v>1959</v>
      </c>
      <c r="D1211" t="s">
        <v>2016</v>
      </c>
      <c r="E1211" t="s">
        <v>60</v>
      </c>
      <c r="F1211" s="2">
        <v>45394</v>
      </c>
      <c r="G1211" t="s">
        <v>2224</v>
      </c>
      <c r="H1211" t="s">
        <v>412</v>
      </c>
      <c r="I1211" t="s">
        <v>1510</v>
      </c>
      <c r="J1211" s="5">
        <v>133394.23999999999</v>
      </c>
      <c r="K1211" s="5">
        <v>133394.23999999999</v>
      </c>
      <c r="L1211" s="5">
        <v>133394.23999999999</v>
      </c>
      <c r="M1211" s="5"/>
      <c r="N1211"/>
      <c r="O1211" s="38"/>
      <c r="P1211" s="43"/>
      <c r="Q1211" s="64"/>
      <c r="R1211" s="8" t="str">
        <f t="shared" si="256"/>
        <v/>
      </c>
      <c r="S1211" s="7" t="str">
        <f t="shared" si="255"/>
        <v/>
      </c>
      <c r="T1211" s="9"/>
      <c r="U1211" s="3" t="str">
        <f t="shared" si="244"/>
        <v/>
      </c>
      <c r="V1211" s="3" t="str">
        <f t="shared" si="245"/>
        <v/>
      </c>
      <c r="W1211" s="3" t="str">
        <f t="shared" si="246"/>
        <v/>
      </c>
      <c r="X1211" s="83" t="str">
        <f t="shared" si="247"/>
        <v/>
      </c>
      <c r="Y1211" s="3" t="str">
        <f t="shared" si="248"/>
        <v/>
      </c>
      <c r="Z1211" s="3" t="str">
        <f t="shared" si="249"/>
        <v/>
      </c>
      <c r="AA1211" s="12" t="str">
        <f t="shared" si="250"/>
        <v/>
      </c>
      <c r="AB1211" s="12" t="str">
        <f t="shared" si="251"/>
        <v/>
      </c>
      <c r="AC1211" s="12" t="str">
        <f t="shared" si="252"/>
        <v/>
      </c>
      <c r="AD1211" t="str">
        <f t="shared" si="253"/>
        <v/>
      </c>
      <c r="AE1211" t="str">
        <f t="shared" si="254"/>
        <v/>
      </c>
      <c r="AF1211" t="s">
        <v>343</v>
      </c>
    </row>
    <row r="1212" spans="1:32" x14ac:dyDescent="0.25">
      <c r="A1212" t="s">
        <v>1</v>
      </c>
      <c r="B1212" t="s">
        <v>2</v>
      </c>
      <c r="C1212" t="s">
        <v>1959</v>
      </c>
      <c r="D1212" t="s">
        <v>2016</v>
      </c>
      <c r="E1212" t="s">
        <v>60</v>
      </c>
      <c r="F1212" s="2">
        <v>45401</v>
      </c>
      <c r="G1212" t="s">
        <v>2323</v>
      </c>
      <c r="H1212" t="s">
        <v>412</v>
      </c>
      <c r="I1212" t="s">
        <v>1429</v>
      </c>
      <c r="J1212" s="5">
        <v>90400</v>
      </c>
      <c r="K1212" s="5">
        <v>90400</v>
      </c>
      <c r="L1212" s="5">
        <v>90400</v>
      </c>
      <c r="M1212" s="5"/>
      <c r="N1212"/>
      <c r="O1212" s="38"/>
      <c r="P1212" s="43"/>
      <c r="Q1212" s="64"/>
      <c r="R1212" s="8" t="str">
        <f t="shared" si="256"/>
        <v/>
      </c>
      <c r="S1212" s="7" t="str">
        <f t="shared" si="255"/>
        <v/>
      </c>
      <c r="T1212" s="9"/>
      <c r="U1212" s="3" t="str">
        <f t="shared" si="244"/>
        <v/>
      </c>
      <c r="V1212" s="3" t="str">
        <f t="shared" si="245"/>
        <v/>
      </c>
      <c r="W1212" s="3" t="str">
        <f t="shared" si="246"/>
        <v/>
      </c>
      <c r="X1212" s="83" t="str">
        <f t="shared" si="247"/>
        <v/>
      </c>
      <c r="Y1212" s="3" t="str">
        <f t="shared" si="248"/>
        <v/>
      </c>
      <c r="Z1212" s="3" t="str">
        <f t="shared" si="249"/>
        <v/>
      </c>
      <c r="AA1212" s="12" t="str">
        <f t="shared" si="250"/>
        <v/>
      </c>
      <c r="AB1212" s="12" t="str">
        <f t="shared" si="251"/>
        <v/>
      </c>
      <c r="AC1212" s="12" t="str">
        <f t="shared" si="252"/>
        <v/>
      </c>
      <c r="AD1212" t="str">
        <f t="shared" si="253"/>
        <v/>
      </c>
      <c r="AE1212" t="str">
        <f t="shared" si="254"/>
        <v/>
      </c>
      <c r="AF1212" t="s">
        <v>343</v>
      </c>
    </row>
    <row r="1213" spans="1:32" x14ac:dyDescent="0.25">
      <c r="A1213" t="s">
        <v>1</v>
      </c>
      <c r="B1213" t="s">
        <v>2</v>
      </c>
      <c r="C1213" t="s">
        <v>1959</v>
      </c>
      <c r="D1213" t="s">
        <v>2016</v>
      </c>
      <c r="E1213" t="s">
        <v>60</v>
      </c>
      <c r="F1213" s="2">
        <v>45401</v>
      </c>
      <c r="G1213" t="s">
        <v>2324</v>
      </c>
      <c r="H1213" t="s">
        <v>412</v>
      </c>
      <c r="I1213" t="s">
        <v>1429</v>
      </c>
      <c r="J1213" s="5">
        <v>19876.7</v>
      </c>
      <c r="K1213" s="5">
        <v>19876.7</v>
      </c>
      <c r="L1213" s="5">
        <v>19876.7</v>
      </c>
      <c r="M1213" s="5"/>
      <c r="N1213"/>
      <c r="O1213" s="38"/>
      <c r="P1213" s="43"/>
      <c r="Q1213" s="64"/>
      <c r="R1213" s="8" t="str">
        <f t="shared" si="256"/>
        <v/>
      </c>
      <c r="S1213" s="7" t="str">
        <f t="shared" si="255"/>
        <v/>
      </c>
      <c r="T1213" s="9"/>
      <c r="U1213" s="3" t="str">
        <f t="shared" si="244"/>
        <v/>
      </c>
      <c r="V1213" s="3" t="str">
        <f t="shared" si="245"/>
        <v/>
      </c>
      <c r="W1213" s="3" t="str">
        <f t="shared" si="246"/>
        <v/>
      </c>
      <c r="X1213" s="83" t="str">
        <f t="shared" si="247"/>
        <v/>
      </c>
      <c r="Y1213" s="3" t="str">
        <f t="shared" si="248"/>
        <v/>
      </c>
      <c r="Z1213" s="3" t="str">
        <f t="shared" si="249"/>
        <v/>
      </c>
      <c r="AA1213" s="12" t="str">
        <f t="shared" si="250"/>
        <v/>
      </c>
      <c r="AB1213" s="12" t="str">
        <f t="shared" si="251"/>
        <v/>
      </c>
      <c r="AC1213" s="12" t="str">
        <f t="shared" si="252"/>
        <v/>
      </c>
      <c r="AD1213" t="str">
        <f t="shared" si="253"/>
        <v/>
      </c>
      <c r="AE1213" t="str">
        <f t="shared" si="254"/>
        <v/>
      </c>
      <c r="AF1213" t="s">
        <v>343</v>
      </c>
    </row>
    <row r="1214" spans="1:32" x14ac:dyDescent="0.25">
      <c r="A1214" t="s">
        <v>1</v>
      </c>
      <c r="B1214" t="s">
        <v>2</v>
      </c>
      <c r="C1214" t="s">
        <v>1959</v>
      </c>
      <c r="D1214" t="s">
        <v>2016</v>
      </c>
      <c r="E1214" t="s">
        <v>60</v>
      </c>
      <c r="F1214" s="2">
        <v>45404</v>
      </c>
      <c r="G1214" t="s">
        <v>2461</v>
      </c>
      <c r="H1214" t="s">
        <v>412</v>
      </c>
      <c r="I1214" t="s">
        <v>1429</v>
      </c>
      <c r="J1214" s="5">
        <v>31150.48</v>
      </c>
      <c r="K1214" s="5">
        <v>31150.48</v>
      </c>
      <c r="L1214" s="5">
        <v>31150.48</v>
      </c>
      <c r="M1214" s="5"/>
      <c r="N1214"/>
      <c r="O1214" s="38"/>
      <c r="P1214" s="43"/>
      <c r="Q1214" s="64"/>
      <c r="R1214" s="8" t="str">
        <f t="shared" si="256"/>
        <v/>
      </c>
      <c r="S1214" s="7" t="str">
        <f t="shared" si="255"/>
        <v/>
      </c>
      <c r="T1214" s="9"/>
      <c r="U1214" s="3" t="str">
        <f t="shared" si="244"/>
        <v/>
      </c>
      <c r="V1214" s="3" t="str">
        <f t="shared" si="245"/>
        <v/>
      </c>
      <c r="W1214" s="3" t="str">
        <f t="shared" si="246"/>
        <v/>
      </c>
      <c r="X1214" s="83" t="str">
        <f t="shared" si="247"/>
        <v/>
      </c>
      <c r="Y1214" s="3" t="str">
        <f t="shared" si="248"/>
        <v/>
      </c>
      <c r="Z1214" s="3" t="str">
        <f t="shared" si="249"/>
        <v/>
      </c>
      <c r="AA1214" s="12" t="str">
        <f t="shared" si="250"/>
        <v/>
      </c>
      <c r="AB1214" s="12" t="str">
        <f t="shared" si="251"/>
        <v/>
      </c>
      <c r="AC1214" s="12" t="str">
        <f t="shared" si="252"/>
        <v/>
      </c>
      <c r="AD1214" t="str">
        <f t="shared" si="253"/>
        <v/>
      </c>
      <c r="AE1214" t="str">
        <f t="shared" si="254"/>
        <v/>
      </c>
      <c r="AF1214" t="s">
        <v>343</v>
      </c>
    </row>
    <row r="1215" spans="1:32" x14ac:dyDescent="0.25">
      <c r="A1215" t="s">
        <v>1</v>
      </c>
      <c r="B1215" t="s">
        <v>2</v>
      </c>
      <c r="C1215" t="s">
        <v>1959</v>
      </c>
      <c r="D1215" t="s">
        <v>2016</v>
      </c>
      <c r="E1215" t="s">
        <v>60</v>
      </c>
      <c r="F1215" s="2">
        <v>45405</v>
      </c>
      <c r="G1215" t="s">
        <v>2462</v>
      </c>
      <c r="H1215" t="s">
        <v>412</v>
      </c>
      <c r="I1215" t="s">
        <v>1429</v>
      </c>
      <c r="J1215" s="5">
        <v>117802.5</v>
      </c>
      <c r="K1215" s="5">
        <v>117802.5</v>
      </c>
      <c r="L1215" s="5">
        <v>117802.5</v>
      </c>
      <c r="M1215" s="5"/>
      <c r="N1215"/>
      <c r="O1215" s="38"/>
      <c r="P1215" s="43"/>
      <c r="Q1215" s="64"/>
      <c r="R1215" s="8" t="str">
        <f t="shared" si="256"/>
        <v/>
      </c>
      <c r="S1215" s="7" t="str">
        <f t="shared" si="255"/>
        <v/>
      </c>
      <c r="T1215" s="9"/>
      <c r="U1215" s="3" t="str">
        <f t="shared" si="244"/>
        <v/>
      </c>
      <c r="V1215" s="3" t="str">
        <f t="shared" si="245"/>
        <v/>
      </c>
      <c r="W1215" s="3" t="str">
        <f t="shared" si="246"/>
        <v/>
      </c>
      <c r="X1215" s="83" t="str">
        <f t="shared" si="247"/>
        <v/>
      </c>
      <c r="Y1215" s="3" t="str">
        <f t="shared" si="248"/>
        <v/>
      </c>
      <c r="Z1215" s="3" t="str">
        <f t="shared" si="249"/>
        <v/>
      </c>
      <c r="AA1215" s="12" t="str">
        <f t="shared" si="250"/>
        <v/>
      </c>
      <c r="AB1215" s="12" t="str">
        <f t="shared" si="251"/>
        <v/>
      </c>
      <c r="AC1215" s="12" t="str">
        <f t="shared" si="252"/>
        <v/>
      </c>
      <c r="AD1215" t="str">
        <f t="shared" si="253"/>
        <v/>
      </c>
      <c r="AE1215" t="str">
        <f t="shared" si="254"/>
        <v/>
      </c>
      <c r="AF1215" t="s">
        <v>343</v>
      </c>
    </row>
    <row r="1216" spans="1:32" x14ac:dyDescent="0.25">
      <c r="A1216" t="s">
        <v>1</v>
      </c>
      <c r="B1216" t="s">
        <v>2</v>
      </c>
      <c r="C1216" t="s">
        <v>1959</v>
      </c>
      <c r="D1216" t="s">
        <v>2016</v>
      </c>
      <c r="E1216" t="s">
        <v>60</v>
      </c>
      <c r="F1216" s="2">
        <v>45408</v>
      </c>
      <c r="G1216" t="s">
        <v>2463</v>
      </c>
      <c r="H1216" t="s">
        <v>412</v>
      </c>
      <c r="I1216" t="s">
        <v>1429</v>
      </c>
      <c r="J1216" s="5">
        <v>99263.72</v>
      </c>
      <c r="K1216" s="5">
        <v>99263.72</v>
      </c>
      <c r="L1216" s="5">
        <v>99263.72</v>
      </c>
      <c r="M1216" s="5"/>
      <c r="N1216"/>
      <c r="O1216" s="38"/>
      <c r="P1216" s="43"/>
      <c r="Q1216" s="64"/>
      <c r="R1216" s="8" t="str">
        <f t="shared" si="256"/>
        <v/>
      </c>
      <c r="S1216" s="7" t="str">
        <f t="shared" si="255"/>
        <v/>
      </c>
      <c r="T1216" s="9"/>
      <c r="U1216" s="3" t="str">
        <f t="shared" si="244"/>
        <v/>
      </c>
      <c r="V1216" s="3" t="str">
        <f t="shared" si="245"/>
        <v/>
      </c>
      <c r="W1216" s="3" t="str">
        <f t="shared" si="246"/>
        <v/>
      </c>
      <c r="X1216" s="83" t="str">
        <f t="shared" si="247"/>
        <v/>
      </c>
      <c r="Y1216" s="3" t="str">
        <f t="shared" si="248"/>
        <v/>
      </c>
      <c r="Z1216" s="3" t="str">
        <f t="shared" si="249"/>
        <v/>
      </c>
      <c r="AA1216" s="12" t="str">
        <f t="shared" si="250"/>
        <v/>
      </c>
      <c r="AB1216" s="12" t="str">
        <f t="shared" si="251"/>
        <v/>
      </c>
      <c r="AC1216" s="12" t="str">
        <f t="shared" si="252"/>
        <v/>
      </c>
      <c r="AD1216" t="str">
        <f t="shared" si="253"/>
        <v/>
      </c>
      <c r="AE1216" t="str">
        <f t="shared" si="254"/>
        <v/>
      </c>
      <c r="AF1216" t="s">
        <v>343</v>
      </c>
    </row>
    <row r="1217" spans="1:32" x14ac:dyDescent="0.25">
      <c r="A1217" t="s">
        <v>1</v>
      </c>
      <c r="B1217" t="s">
        <v>2</v>
      </c>
      <c r="C1217" t="s">
        <v>1959</v>
      </c>
      <c r="D1217" t="s">
        <v>2016</v>
      </c>
      <c r="E1217" t="s">
        <v>60</v>
      </c>
      <c r="F1217" s="2">
        <v>45409</v>
      </c>
      <c r="G1217" t="s">
        <v>2464</v>
      </c>
      <c r="H1217" t="s">
        <v>412</v>
      </c>
      <c r="I1217" t="s">
        <v>1429</v>
      </c>
      <c r="J1217" s="5">
        <v>50172</v>
      </c>
      <c r="K1217" s="5">
        <v>50172</v>
      </c>
      <c r="L1217" s="5">
        <v>50172</v>
      </c>
      <c r="M1217" s="5"/>
      <c r="N1217"/>
      <c r="O1217" s="38"/>
      <c r="P1217" s="43"/>
      <c r="Q1217" s="64"/>
      <c r="R1217" s="8" t="str">
        <f t="shared" si="256"/>
        <v/>
      </c>
      <c r="S1217" s="7" t="str">
        <f t="shared" si="255"/>
        <v/>
      </c>
      <c r="T1217" s="9"/>
      <c r="U1217" s="3" t="str">
        <f t="shared" si="244"/>
        <v/>
      </c>
      <c r="V1217" s="3" t="str">
        <f t="shared" si="245"/>
        <v/>
      </c>
      <c r="W1217" s="3" t="str">
        <f t="shared" si="246"/>
        <v/>
      </c>
      <c r="X1217" s="83" t="str">
        <f t="shared" si="247"/>
        <v/>
      </c>
      <c r="Y1217" s="3" t="str">
        <f t="shared" si="248"/>
        <v/>
      </c>
      <c r="Z1217" s="3" t="str">
        <f t="shared" si="249"/>
        <v/>
      </c>
      <c r="AA1217" s="12" t="str">
        <f t="shared" si="250"/>
        <v/>
      </c>
      <c r="AB1217" s="12" t="str">
        <f t="shared" si="251"/>
        <v/>
      </c>
      <c r="AC1217" s="12" t="str">
        <f t="shared" si="252"/>
        <v/>
      </c>
      <c r="AD1217" t="str">
        <f t="shared" si="253"/>
        <v/>
      </c>
      <c r="AE1217" t="str">
        <f t="shared" si="254"/>
        <v/>
      </c>
      <c r="AF1217" t="s">
        <v>343</v>
      </c>
    </row>
    <row r="1218" spans="1:32" x14ac:dyDescent="0.25">
      <c r="A1218" t="s">
        <v>1</v>
      </c>
      <c r="B1218" t="s">
        <v>2</v>
      </c>
      <c r="C1218" t="s">
        <v>1959</v>
      </c>
      <c r="D1218" t="s">
        <v>2017</v>
      </c>
      <c r="E1218" t="s">
        <v>63</v>
      </c>
      <c r="F1218" s="2">
        <v>45223</v>
      </c>
      <c r="G1218" t="s">
        <v>452</v>
      </c>
      <c r="H1218" t="s">
        <v>175</v>
      </c>
      <c r="I1218" t="s">
        <v>192</v>
      </c>
      <c r="J1218" s="5">
        <v>405000.59</v>
      </c>
      <c r="K1218" s="5">
        <v>405000.59</v>
      </c>
      <c r="L1218" s="5">
        <v>405000.59</v>
      </c>
      <c r="M1218" s="5"/>
      <c r="N1218"/>
      <c r="O1218" s="38" t="s">
        <v>2083</v>
      </c>
      <c r="P1218" s="43"/>
      <c r="Q1218" s="64" t="s">
        <v>1429</v>
      </c>
      <c r="R1218" s="8" t="str">
        <f t="shared" si="256"/>
        <v>Repuestos para Mantenimiento de UT</v>
      </c>
      <c r="S1218" s="7" t="str">
        <f t="shared" si="255"/>
        <v/>
      </c>
      <c r="T1218" s="9"/>
      <c r="U1218" s="3" t="str">
        <f t="shared" si="244"/>
        <v>RYMSA</v>
      </c>
      <c r="V1218" s="3" t="str">
        <f t="shared" si="245"/>
        <v>CRC</v>
      </c>
      <c r="W1218" s="3" t="str">
        <f t="shared" si="246"/>
        <v>PARTES DE CENTROAMERICA RC S.A.</v>
      </c>
      <c r="X1218" s="83">
        <f t="shared" si="247"/>
        <v>45223</v>
      </c>
      <c r="Y1218" s="3" t="str">
        <f t="shared" si="248"/>
        <v>14255</v>
      </c>
      <c r="Z1218" s="3" t="str">
        <f t="shared" si="249"/>
        <v>MAS DE 120</v>
      </c>
      <c r="AA1218" s="12">
        <f t="shared" si="250"/>
        <v>405000.59</v>
      </c>
      <c r="AB1218" s="12">
        <f t="shared" si="251"/>
        <v>405000.59</v>
      </c>
      <c r="AC1218" s="12" t="str">
        <f t="shared" si="252"/>
        <v/>
      </c>
      <c r="AD1218" t="str">
        <f t="shared" si="253"/>
        <v>12-04-02</v>
      </c>
      <c r="AE1218" t="str">
        <f t="shared" si="254"/>
        <v>Repuestos para Mantenimiento de UT</v>
      </c>
      <c r="AF1218" t="s">
        <v>343</v>
      </c>
    </row>
    <row r="1219" spans="1:32" x14ac:dyDescent="0.25">
      <c r="A1219" t="s">
        <v>1</v>
      </c>
      <c r="B1219" t="s">
        <v>2</v>
      </c>
      <c r="C1219" t="s">
        <v>1959</v>
      </c>
      <c r="D1219" t="s">
        <v>2017</v>
      </c>
      <c r="E1219" t="s">
        <v>63</v>
      </c>
      <c r="F1219" s="2">
        <v>45226</v>
      </c>
      <c r="G1219" t="s">
        <v>453</v>
      </c>
      <c r="H1219" t="s">
        <v>175</v>
      </c>
      <c r="I1219" t="s">
        <v>404</v>
      </c>
      <c r="J1219" s="5">
        <v>715001.85</v>
      </c>
      <c r="K1219" s="5">
        <v>715001.85</v>
      </c>
      <c r="L1219" s="5">
        <v>715001.85</v>
      </c>
      <c r="M1219" s="5"/>
      <c r="N1219"/>
      <c r="O1219" s="38" t="s">
        <v>2083</v>
      </c>
      <c r="P1219" s="43"/>
      <c r="Q1219" s="64" t="s">
        <v>1429</v>
      </c>
      <c r="R1219" s="8" t="str">
        <f t="shared" si="256"/>
        <v>Repuestos para Mantenimiento de UT</v>
      </c>
      <c r="S1219" s="7" t="str">
        <f t="shared" si="255"/>
        <v/>
      </c>
      <c r="T1219" s="9"/>
      <c r="U1219" s="3" t="str">
        <f t="shared" si="244"/>
        <v>RYMSA</v>
      </c>
      <c r="V1219" s="3" t="str">
        <f t="shared" si="245"/>
        <v>CRC</v>
      </c>
      <c r="W1219" s="3" t="str">
        <f t="shared" si="246"/>
        <v>PARTES DE CENTROAMERICA RC S.A.</v>
      </c>
      <c r="X1219" s="83">
        <f t="shared" si="247"/>
        <v>45226</v>
      </c>
      <c r="Y1219" s="3" t="str">
        <f t="shared" si="248"/>
        <v>14287</v>
      </c>
      <c r="Z1219" s="3" t="str">
        <f t="shared" si="249"/>
        <v>MAS DE 120</v>
      </c>
      <c r="AA1219" s="12">
        <f t="shared" si="250"/>
        <v>715001.85</v>
      </c>
      <c r="AB1219" s="12">
        <f t="shared" si="251"/>
        <v>715001.85</v>
      </c>
      <c r="AC1219" s="12" t="str">
        <f t="shared" si="252"/>
        <v/>
      </c>
      <c r="AD1219" t="str">
        <f t="shared" si="253"/>
        <v>12-04-02</v>
      </c>
      <c r="AE1219" t="str">
        <f t="shared" si="254"/>
        <v>Repuestos para Mantenimiento de UT</v>
      </c>
      <c r="AF1219" t="s">
        <v>343</v>
      </c>
    </row>
    <row r="1220" spans="1:32" x14ac:dyDescent="0.25">
      <c r="A1220" t="s">
        <v>1</v>
      </c>
      <c r="B1220" t="s">
        <v>2</v>
      </c>
      <c r="C1220" t="s">
        <v>1959</v>
      </c>
      <c r="D1220" t="s">
        <v>2017</v>
      </c>
      <c r="E1220" t="s">
        <v>63</v>
      </c>
      <c r="F1220" s="2">
        <v>45232</v>
      </c>
      <c r="G1220" t="s">
        <v>454</v>
      </c>
      <c r="H1220" t="s">
        <v>177</v>
      </c>
      <c r="I1220" t="s">
        <v>192</v>
      </c>
      <c r="J1220" s="5">
        <v>480001.4</v>
      </c>
      <c r="K1220" s="5">
        <v>480001.4</v>
      </c>
      <c r="L1220" s="5">
        <v>480001.4</v>
      </c>
      <c r="M1220" s="5"/>
      <c r="N1220"/>
      <c r="O1220" s="38" t="s">
        <v>2083</v>
      </c>
      <c r="P1220" s="43"/>
      <c r="Q1220" s="64" t="s">
        <v>1429</v>
      </c>
      <c r="R1220" s="8" t="str">
        <f t="shared" si="256"/>
        <v>Repuestos para Mantenimiento de UT</v>
      </c>
      <c r="S1220" s="7" t="str">
        <f t="shared" si="255"/>
        <v/>
      </c>
      <c r="T1220" s="9"/>
      <c r="U1220" s="3" t="str">
        <f t="shared" si="244"/>
        <v>RYMSA</v>
      </c>
      <c r="V1220" s="3" t="str">
        <f t="shared" si="245"/>
        <v>CRC</v>
      </c>
      <c r="W1220" s="3" t="str">
        <f t="shared" si="246"/>
        <v>PARTES DE CENTROAMERICA RC S.A.</v>
      </c>
      <c r="X1220" s="83">
        <f t="shared" si="247"/>
        <v>45232</v>
      </c>
      <c r="Y1220" s="3" t="str">
        <f t="shared" si="248"/>
        <v>14343</v>
      </c>
      <c r="Z1220" s="3" t="str">
        <f t="shared" si="249"/>
        <v>91 A 120</v>
      </c>
      <c r="AA1220" s="12">
        <f t="shared" si="250"/>
        <v>480001.4</v>
      </c>
      <c r="AB1220" s="12">
        <f t="shared" si="251"/>
        <v>480001.4</v>
      </c>
      <c r="AC1220" s="12" t="str">
        <f t="shared" si="252"/>
        <v/>
      </c>
      <c r="AD1220" t="str">
        <f t="shared" si="253"/>
        <v>12-04-02</v>
      </c>
      <c r="AE1220" t="str">
        <f t="shared" si="254"/>
        <v>Repuestos para Mantenimiento de UT</v>
      </c>
      <c r="AF1220" t="s">
        <v>343</v>
      </c>
    </row>
    <row r="1221" spans="1:32" x14ac:dyDescent="0.25">
      <c r="A1221" t="s">
        <v>1</v>
      </c>
      <c r="B1221" t="s">
        <v>2</v>
      </c>
      <c r="C1221" t="s">
        <v>1959</v>
      </c>
      <c r="D1221" t="s">
        <v>2017</v>
      </c>
      <c r="E1221" t="s">
        <v>63</v>
      </c>
      <c r="F1221" s="2">
        <v>45238</v>
      </c>
      <c r="G1221" t="s">
        <v>489</v>
      </c>
      <c r="H1221" t="s">
        <v>177</v>
      </c>
      <c r="I1221" t="s">
        <v>404</v>
      </c>
      <c r="J1221" s="5">
        <v>240000.7</v>
      </c>
      <c r="K1221" s="5">
        <v>240000.7</v>
      </c>
      <c r="L1221" s="5">
        <v>240000.7</v>
      </c>
      <c r="M1221" s="5"/>
      <c r="N1221"/>
      <c r="O1221" s="38" t="s">
        <v>2083</v>
      </c>
      <c r="P1221" s="43"/>
      <c r="Q1221" s="64" t="s">
        <v>1429</v>
      </c>
      <c r="R1221" s="8" t="str">
        <f t="shared" si="256"/>
        <v>Repuestos para Mantenimiento de UT</v>
      </c>
      <c r="S1221" s="7" t="str">
        <f t="shared" si="255"/>
        <v/>
      </c>
      <c r="T1221" s="9"/>
      <c r="U1221" s="3" t="str">
        <f t="shared" si="244"/>
        <v>RYMSA</v>
      </c>
      <c r="V1221" s="3" t="str">
        <f t="shared" si="245"/>
        <v>CRC</v>
      </c>
      <c r="W1221" s="3" t="str">
        <f t="shared" si="246"/>
        <v>PARTES DE CENTROAMERICA RC S.A.</v>
      </c>
      <c r="X1221" s="83">
        <f t="shared" si="247"/>
        <v>45238</v>
      </c>
      <c r="Y1221" s="3" t="str">
        <f t="shared" si="248"/>
        <v>14394</v>
      </c>
      <c r="Z1221" s="3" t="str">
        <f t="shared" si="249"/>
        <v>91 A 120</v>
      </c>
      <c r="AA1221" s="12">
        <f t="shared" si="250"/>
        <v>240000.7</v>
      </c>
      <c r="AB1221" s="12">
        <f t="shared" si="251"/>
        <v>240000.7</v>
      </c>
      <c r="AC1221" s="12" t="str">
        <f t="shared" si="252"/>
        <v/>
      </c>
      <c r="AD1221" t="str">
        <f t="shared" si="253"/>
        <v>12-04-02</v>
      </c>
      <c r="AE1221" t="str">
        <f t="shared" si="254"/>
        <v>Repuestos para Mantenimiento de UT</v>
      </c>
      <c r="AF1221" t="s">
        <v>343</v>
      </c>
    </row>
    <row r="1222" spans="1:32" x14ac:dyDescent="0.25">
      <c r="A1222" t="s">
        <v>1</v>
      </c>
      <c r="B1222" t="s">
        <v>2</v>
      </c>
      <c r="C1222" t="s">
        <v>1959</v>
      </c>
      <c r="D1222" t="s">
        <v>2017</v>
      </c>
      <c r="E1222" t="s">
        <v>63</v>
      </c>
      <c r="F1222" s="2">
        <v>45238</v>
      </c>
      <c r="G1222" t="s">
        <v>490</v>
      </c>
      <c r="H1222" t="s">
        <v>177</v>
      </c>
      <c r="I1222" t="s">
        <v>404</v>
      </c>
      <c r="J1222" s="5">
        <v>530000.51</v>
      </c>
      <c r="K1222" s="5">
        <v>530000.51</v>
      </c>
      <c r="L1222" s="5">
        <v>530000.51</v>
      </c>
      <c r="M1222" s="5"/>
      <c r="N1222"/>
      <c r="O1222" s="38" t="s">
        <v>2083</v>
      </c>
      <c r="P1222" s="43"/>
      <c r="Q1222" s="64" t="s">
        <v>1429</v>
      </c>
      <c r="R1222" s="8" t="str">
        <f t="shared" si="256"/>
        <v>Repuestos para Mantenimiento de UT</v>
      </c>
      <c r="S1222" s="7" t="str">
        <f t="shared" si="255"/>
        <v/>
      </c>
      <c r="T1222" s="9"/>
      <c r="U1222" s="3" t="str">
        <f t="shared" si="244"/>
        <v>RYMSA</v>
      </c>
      <c r="V1222" s="3" t="str">
        <f t="shared" si="245"/>
        <v>CRC</v>
      </c>
      <c r="W1222" s="3" t="str">
        <f t="shared" si="246"/>
        <v>PARTES DE CENTROAMERICA RC S.A.</v>
      </c>
      <c r="X1222" s="83">
        <f t="shared" si="247"/>
        <v>45238</v>
      </c>
      <c r="Y1222" s="3" t="str">
        <f t="shared" si="248"/>
        <v>14395</v>
      </c>
      <c r="Z1222" s="3" t="str">
        <f t="shared" si="249"/>
        <v>91 A 120</v>
      </c>
      <c r="AA1222" s="12">
        <f t="shared" si="250"/>
        <v>530000.51</v>
      </c>
      <c r="AB1222" s="12">
        <f t="shared" si="251"/>
        <v>530000.51</v>
      </c>
      <c r="AC1222" s="12" t="str">
        <f t="shared" si="252"/>
        <v/>
      </c>
      <c r="AD1222" t="str">
        <f t="shared" si="253"/>
        <v>12-04-02</v>
      </c>
      <c r="AE1222" t="str">
        <f t="shared" si="254"/>
        <v>Repuestos para Mantenimiento de UT</v>
      </c>
      <c r="AF1222" t="s">
        <v>343</v>
      </c>
    </row>
    <row r="1223" spans="1:32" x14ac:dyDescent="0.25">
      <c r="A1223" t="s">
        <v>1</v>
      </c>
      <c r="B1223" t="s">
        <v>2</v>
      </c>
      <c r="C1223" t="s">
        <v>1959</v>
      </c>
      <c r="D1223" t="s">
        <v>2017</v>
      </c>
      <c r="E1223" t="s">
        <v>63</v>
      </c>
      <c r="F1223" s="2">
        <v>45245</v>
      </c>
      <c r="G1223" t="s">
        <v>491</v>
      </c>
      <c r="H1223" t="s">
        <v>177</v>
      </c>
      <c r="I1223" t="s">
        <v>404</v>
      </c>
      <c r="J1223" s="5">
        <v>515000.89</v>
      </c>
      <c r="K1223" s="5">
        <v>515000.89</v>
      </c>
      <c r="L1223" s="5">
        <v>515000.89</v>
      </c>
      <c r="M1223" s="5"/>
      <c r="N1223"/>
      <c r="O1223" s="38" t="s">
        <v>2083</v>
      </c>
      <c r="P1223" s="43"/>
      <c r="Q1223" s="64" t="s">
        <v>1429</v>
      </c>
      <c r="R1223" s="8" t="str">
        <f t="shared" si="256"/>
        <v>Repuestos para Mantenimiento de UT</v>
      </c>
      <c r="S1223" s="7" t="str">
        <f t="shared" si="255"/>
        <v/>
      </c>
      <c r="T1223" s="9"/>
      <c r="U1223" s="3" t="str">
        <f t="shared" si="244"/>
        <v>RYMSA</v>
      </c>
      <c r="V1223" s="3" t="str">
        <f t="shared" si="245"/>
        <v>CRC</v>
      </c>
      <c r="W1223" s="3" t="str">
        <f t="shared" si="246"/>
        <v>PARTES DE CENTROAMERICA RC S.A.</v>
      </c>
      <c r="X1223" s="83">
        <f t="shared" si="247"/>
        <v>45245</v>
      </c>
      <c r="Y1223" s="3" t="str">
        <f t="shared" si="248"/>
        <v>14457</v>
      </c>
      <c r="Z1223" s="3" t="str">
        <f t="shared" si="249"/>
        <v>91 A 120</v>
      </c>
      <c r="AA1223" s="12">
        <f t="shared" si="250"/>
        <v>515000.89</v>
      </c>
      <c r="AB1223" s="12">
        <f t="shared" si="251"/>
        <v>515000.89</v>
      </c>
      <c r="AC1223" s="12" t="str">
        <f t="shared" si="252"/>
        <v/>
      </c>
      <c r="AD1223" t="str">
        <f t="shared" si="253"/>
        <v>12-04-02</v>
      </c>
      <c r="AE1223" t="str">
        <f t="shared" si="254"/>
        <v>Repuestos para Mantenimiento de UT</v>
      </c>
      <c r="AF1223" t="s">
        <v>343</v>
      </c>
    </row>
    <row r="1224" spans="1:32" x14ac:dyDescent="0.25">
      <c r="A1224" t="s">
        <v>1</v>
      </c>
      <c r="B1224" t="s">
        <v>2</v>
      </c>
      <c r="C1224" t="s">
        <v>1959</v>
      </c>
      <c r="D1224" t="s">
        <v>2017</v>
      </c>
      <c r="E1224" t="s">
        <v>63</v>
      </c>
      <c r="F1224" s="2">
        <v>45245</v>
      </c>
      <c r="G1224" t="s">
        <v>492</v>
      </c>
      <c r="H1224" t="s">
        <v>177</v>
      </c>
      <c r="I1224" t="s">
        <v>207</v>
      </c>
      <c r="J1224" s="5">
        <v>580000.24</v>
      </c>
      <c r="K1224" s="5">
        <v>580000.24</v>
      </c>
      <c r="L1224" s="5">
        <v>580000.24</v>
      </c>
      <c r="M1224" s="5"/>
      <c r="N1224"/>
      <c r="O1224" s="38"/>
      <c r="P1224" s="43"/>
      <c r="Q1224" s="64"/>
      <c r="R1224" s="8" t="str">
        <f t="shared" si="256"/>
        <v/>
      </c>
      <c r="S1224" s="7" t="str">
        <f t="shared" si="255"/>
        <v/>
      </c>
      <c r="T1224" s="9"/>
      <c r="U1224" s="3" t="str">
        <f t="shared" ref="U1224:U1287" si="257">IF(OR(O1224="X",P1224&lt;&gt;""),A1224,"")</f>
        <v/>
      </c>
      <c r="V1224" s="3" t="str">
        <f t="shared" ref="V1224:V1287" si="258">IF(OR(O1224="X",P1224&lt;&gt;""),B1224,"")</f>
        <v/>
      </c>
      <c r="W1224" s="3" t="str">
        <f t="shared" ref="W1224:W1287" si="259">IF(OR(O1224="X",P1224&lt;&gt;""),E1224,"")</f>
        <v/>
      </c>
      <c r="X1224" s="83" t="str">
        <f t="shared" ref="X1224:X1287" si="260">IF(OR(P1224="X",Q1224&lt;&gt;""),F1224,"")</f>
        <v/>
      </c>
      <c r="Y1224" s="3" t="str">
        <f t="shared" ref="Y1224:Y1287" si="261">IF(OR(O1224="X",P1224&lt;&gt;""),G1224,"")</f>
        <v/>
      </c>
      <c r="Z1224" s="3" t="str">
        <f t="shared" ref="Z1224:Z1287" si="262">IF(OR(O1224="X",P1224&lt;&gt;""),H1224,"")</f>
        <v/>
      </c>
      <c r="AA1224" s="12" t="str">
        <f t="shared" ref="AA1224:AA1287" si="263">IF(OR(O1224="X",P1224&lt;&gt;""),J1224,"")</f>
        <v/>
      </c>
      <c r="AB1224" s="12" t="str">
        <f t="shared" ref="AB1224:AB1287" si="264">IF(O1224="X",K1224,"")</f>
        <v/>
      </c>
      <c r="AC1224" s="12" t="str">
        <f t="shared" ref="AC1224:AC1287" si="265">IF(P1224&gt;0,P1224,"")</f>
        <v/>
      </c>
      <c r="AD1224" t="str">
        <f t="shared" ref="AD1224:AD1287" si="266">IF(OR(O1224="X",P1224&gt;0),Q1224,"")</f>
        <v/>
      </c>
      <c r="AE1224" t="str">
        <f t="shared" ref="AE1224:AE1287" si="267">IF(OR(O1224="X",P1224&lt;&gt;""),R1224,"")</f>
        <v/>
      </c>
      <c r="AF1224" t="s">
        <v>343</v>
      </c>
    </row>
    <row r="1225" spans="1:32" x14ac:dyDescent="0.25">
      <c r="A1225" t="s">
        <v>1</v>
      </c>
      <c r="B1225" t="s">
        <v>2</v>
      </c>
      <c r="C1225" t="s">
        <v>1959</v>
      </c>
      <c r="D1225" t="s">
        <v>2017</v>
      </c>
      <c r="E1225" t="s">
        <v>63</v>
      </c>
      <c r="F1225" s="2">
        <v>45252</v>
      </c>
      <c r="G1225" t="s">
        <v>493</v>
      </c>
      <c r="H1225" t="s">
        <v>177</v>
      </c>
      <c r="I1225" t="s">
        <v>192</v>
      </c>
      <c r="J1225" s="5">
        <v>475000.02</v>
      </c>
      <c r="K1225" s="5">
        <v>475000.02</v>
      </c>
      <c r="L1225" s="5">
        <v>475000.02</v>
      </c>
      <c r="M1225" s="5"/>
      <c r="N1225"/>
      <c r="O1225" s="38"/>
      <c r="P1225" s="43"/>
      <c r="Q1225" s="64"/>
      <c r="R1225" s="8" t="str">
        <f t="shared" si="256"/>
        <v/>
      </c>
      <c r="S1225" s="7" t="str">
        <f t="shared" si="255"/>
        <v/>
      </c>
      <c r="T1225" s="9"/>
      <c r="U1225" s="3" t="str">
        <f t="shared" si="257"/>
        <v/>
      </c>
      <c r="V1225" s="3" t="str">
        <f t="shared" si="258"/>
        <v/>
      </c>
      <c r="W1225" s="3" t="str">
        <f t="shared" si="259"/>
        <v/>
      </c>
      <c r="X1225" s="83" t="str">
        <f t="shared" si="260"/>
        <v/>
      </c>
      <c r="Y1225" s="3" t="str">
        <f t="shared" si="261"/>
        <v/>
      </c>
      <c r="Z1225" s="3" t="str">
        <f t="shared" si="262"/>
        <v/>
      </c>
      <c r="AA1225" s="12" t="str">
        <f t="shared" si="263"/>
        <v/>
      </c>
      <c r="AB1225" s="12" t="str">
        <f t="shared" si="264"/>
        <v/>
      </c>
      <c r="AC1225" s="12" t="str">
        <f t="shared" si="265"/>
        <v/>
      </c>
      <c r="AD1225" t="str">
        <f t="shared" si="266"/>
        <v/>
      </c>
      <c r="AE1225" t="str">
        <f t="shared" si="267"/>
        <v/>
      </c>
      <c r="AF1225" t="s">
        <v>343</v>
      </c>
    </row>
    <row r="1226" spans="1:32" x14ac:dyDescent="0.25">
      <c r="A1226" t="s">
        <v>1</v>
      </c>
      <c r="B1226" t="s">
        <v>2</v>
      </c>
      <c r="C1226" t="s">
        <v>1959</v>
      </c>
      <c r="D1226" t="s">
        <v>2017</v>
      </c>
      <c r="E1226" t="s">
        <v>63</v>
      </c>
      <c r="F1226" s="2">
        <v>45252</v>
      </c>
      <c r="G1226" t="s">
        <v>494</v>
      </c>
      <c r="H1226" t="s">
        <v>177</v>
      </c>
      <c r="I1226" t="s">
        <v>192</v>
      </c>
      <c r="J1226" s="5">
        <v>805001.83</v>
      </c>
      <c r="K1226" s="5">
        <v>805001.83</v>
      </c>
      <c r="L1226" s="5">
        <v>805001.83</v>
      </c>
      <c r="M1226" s="5"/>
      <c r="N1226"/>
      <c r="O1226" s="38"/>
      <c r="P1226" s="43"/>
      <c r="Q1226" s="64"/>
      <c r="R1226" s="8" t="str">
        <f t="shared" si="256"/>
        <v/>
      </c>
      <c r="S1226" s="7" t="str">
        <f t="shared" si="255"/>
        <v/>
      </c>
      <c r="T1226" s="9"/>
      <c r="U1226" s="3" t="str">
        <f t="shared" si="257"/>
        <v/>
      </c>
      <c r="V1226" s="3" t="str">
        <f t="shared" si="258"/>
        <v/>
      </c>
      <c r="W1226" s="3" t="str">
        <f t="shared" si="259"/>
        <v/>
      </c>
      <c r="X1226" s="83" t="str">
        <f t="shared" si="260"/>
        <v/>
      </c>
      <c r="Y1226" s="3" t="str">
        <f t="shared" si="261"/>
        <v/>
      </c>
      <c r="Z1226" s="3" t="str">
        <f t="shared" si="262"/>
        <v/>
      </c>
      <c r="AA1226" s="12" t="str">
        <f t="shared" si="263"/>
        <v/>
      </c>
      <c r="AB1226" s="12" t="str">
        <f t="shared" si="264"/>
        <v/>
      </c>
      <c r="AC1226" s="12" t="str">
        <f t="shared" si="265"/>
        <v/>
      </c>
      <c r="AD1226" t="str">
        <f t="shared" si="266"/>
        <v/>
      </c>
      <c r="AE1226" t="str">
        <f t="shared" si="267"/>
        <v/>
      </c>
      <c r="AF1226" t="s">
        <v>343</v>
      </c>
    </row>
    <row r="1227" spans="1:32" x14ac:dyDescent="0.25">
      <c r="A1227" t="s">
        <v>1</v>
      </c>
      <c r="B1227" t="s">
        <v>2</v>
      </c>
      <c r="C1227" t="s">
        <v>1959</v>
      </c>
      <c r="D1227" t="s">
        <v>2017</v>
      </c>
      <c r="E1227" t="s">
        <v>63</v>
      </c>
      <c r="F1227" s="2">
        <v>45253</v>
      </c>
      <c r="G1227" t="s">
        <v>560</v>
      </c>
      <c r="H1227" t="s">
        <v>177</v>
      </c>
      <c r="I1227" t="s">
        <v>192</v>
      </c>
      <c r="J1227" s="5">
        <v>475000.02</v>
      </c>
      <c r="K1227" s="5">
        <v>475000.02</v>
      </c>
      <c r="L1227" s="5">
        <v>475000.02</v>
      </c>
      <c r="M1227" s="5"/>
      <c r="N1227"/>
      <c r="O1227" s="38"/>
      <c r="P1227" s="43"/>
      <c r="Q1227" s="64"/>
      <c r="R1227" s="8" t="str">
        <f t="shared" si="256"/>
        <v/>
      </c>
      <c r="S1227" s="7" t="str">
        <f t="shared" si="255"/>
        <v/>
      </c>
      <c r="T1227" s="9"/>
      <c r="U1227" s="3" t="str">
        <f t="shared" si="257"/>
        <v/>
      </c>
      <c r="V1227" s="3" t="str">
        <f t="shared" si="258"/>
        <v/>
      </c>
      <c r="W1227" s="3" t="str">
        <f t="shared" si="259"/>
        <v/>
      </c>
      <c r="X1227" s="83" t="str">
        <f t="shared" si="260"/>
        <v/>
      </c>
      <c r="Y1227" s="3" t="str">
        <f t="shared" si="261"/>
        <v/>
      </c>
      <c r="Z1227" s="3" t="str">
        <f t="shared" si="262"/>
        <v/>
      </c>
      <c r="AA1227" s="12" t="str">
        <f t="shared" si="263"/>
        <v/>
      </c>
      <c r="AB1227" s="12" t="str">
        <f t="shared" si="264"/>
        <v/>
      </c>
      <c r="AC1227" s="12" t="str">
        <f t="shared" si="265"/>
        <v/>
      </c>
      <c r="AD1227" t="str">
        <f t="shared" si="266"/>
        <v/>
      </c>
      <c r="AE1227" t="str">
        <f t="shared" si="267"/>
        <v/>
      </c>
      <c r="AF1227" t="s">
        <v>343</v>
      </c>
    </row>
    <row r="1228" spans="1:32" x14ac:dyDescent="0.25">
      <c r="A1228" t="s">
        <v>1</v>
      </c>
      <c r="B1228" t="s">
        <v>2</v>
      </c>
      <c r="C1228" t="s">
        <v>1959</v>
      </c>
      <c r="D1228" t="s">
        <v>2017</v>
      </c>
      <c r="E1228" t="s">
        <v>63</v>
      </c>
      <c r="F1228" s="2">
        <v>45259</v>
      </c>
      <c r="G1228" t="s">
        <v>561</v>
      </c>
      <c r="H1228" t="s">
        <v>177</v>
      </c>
      <c r="I1228" t="s">
        <v>192</v>
      </c>
      <c r="J1228" s="5">
        <v>210000.33</v>
      </c>
      <c r="K1228" s="5">
        <v>210000.33</v>
      </c>
      <c r="L1228" s="5">
        <v>210000.33</v>
      </c>
      <c r="M1228" s="5"/>
      <c r="N1228"/>
      <c r="O1228" s="38"/>
      <c r="P1228" s="43"/>
      <c r="Q1228" s="64"/>
      <c r="R1228" s="8" t="str">
        <f t="shared" si="256"/>
        <v/>
      </c>
      <c r="S1228" s="7" t="str">
        <f t="shared" si="255"/>
        <v/>
      </c>
      <c r="T1228" s="9"/>
      <c r="U1228" s="3" t="str">
        <f t="shared" si="257"/>
        <v/>
      </c>
      <c r="V1228" s="3" t="str">
        <f t="shared" si="258"/>
        <v/>
      </c>
      <c r="W1228" s="3" t="str">
        <f t="shared" si="259"/>
        <v/>
      </c>
      <c r="X1228" s="83" t="str">
        <f t="shared" si="260"/>
        <v/>
      </c>
      <c r="Y1228" s="3" t="str">
        <f t="shared" si="261"/>
        <v/>
      </c>
      <c r="Z1228" s="3" t="str">
        <f t="shared" si="262"/>
        <v/>
      </c>
      <c r="AA1228" s="12" t="str">
        <f t="shared" si="263"/>
        <v/>
      </c>
      <c r="AB1228" s="12" t="str">
        <f t="shared" si="264"/>
        <v/>
      </c>
      <c r="AC1228" s="12" t="str">
        <f t="shared" si="265"/>
        <v/>
      </c>
      <c r="AD1228" t="str">
        <f t="shared" si="266"/>
        <v/>
      </c>
      <c r="AE1228" t="str">
        <f t="shared" si="267"/>
        <v/>
      </c>
      <c r="AF1228" t="s">
        <v>343</v>
      </c>
    </row>
    <row r="1229" spans="1:32" x14ac:dyDescent="0.25">
      <c r="A1229" t="s">
        <v>1</v>
      </c>
      <c r="B1229" t="s">
        <v>2</v>
      </c>
      <c r="C1229" t="s">
        <v>1959</v>
      </c>
      <c r="D1229" t="s">
        <v>2017</v>
      </c>
      <c r="E1229" t="s">
        <v>63</v>
      </c>
      <c r="F1229" s="2">
        <v>45259</v>
      </c>
      <c r="G1229" t="s">
        <v>562</v>
      </c>
      <c r="H1229" t="s">
        <v>177</v>
      </c>
      <c r="I1229" t="s">
        <v>192</v>
      </c>
      <c r="J1229" s="5">
        <v>185000.21</v>
      </c>
      <c r="K1229" s="5">
        <v>185000.21</v>
      </c>
      <c r="L1229" s="5">
        <v>185000.21</v>
      </c>
      <c r="M1229" s="5"/>
      <c r="N1229"/>
      <c r="O1229" s="38"/>
      <c r="P1229" s="43"/>
      <c r="Q1229" s="64"/>
      <c r="R1229" s="8" t="str">
        <f t="shared" si="256"/>
        <v/>
      </c>
      <c r="S1229" s="7" t="str">
        <f t="shared" si="255"/>
        <v/>
      </c>
      <c r="T1229" s="9"/>
      <c r="U1229" s="3" t="str">
        <f t="shared" si="257"/>
        <v/>
      </c>
      <c r="V1229" s="3" t="str">
        <f t="shared" si="258"/>
        <v/>
      </c>
      <c r="W1229" s="3" t="str">
        <f t="shared" si="259"/>
        <v/>
      </c>
      <c r="X1229" s="83" t="str">
        <f t="shared" si="260"/>
        <v/>
      </c>
      <c r="Y1229" s="3" t="str">
        <f t="shared" si="261"/>
        <v/>
      </c>
      <c r="Z1229" s="3" t="str">
        <f t="shared" si="262"/>
        <v/>
      </c>
      <c r="AA1229" s="12" t="str">
        <f t="shared" si="263"/>
        <v/>
      </c>
      <c r="AB1229" s="12" t="str">
        <f t="shared" si="264"/>
        <v/>
      </c>
      <c r="AC1229" s="12" t="str">
        <f t="shared" si="265"/>
        <v/>
      </c>
      <c r="AD1229" t="str">
        <f t="shared" si="266"/>
        <v/>
      </c>
      <c r="AE1229" t="str">
        <f t="shared" si="267"/>
        <v/>
      </c>
      <c r="AF1229" t="s">
        <v>343</v>
      </c>
    </row>
    <row r="1230" spans="1:32" x14ac:dyDescent="0.25">
      <c r="A1230" t="s">
        <v>1</v>
      </c>
      <c r="B1230" t="s">
        <v>2</v>
      </c>
      <c r="C1230" t="s">
        <v>1959</v>
      </c>
      <c r="D1230" t="s">
        <v>2017</v>
      </c>
      <c r="E1230" t="s">
        <v>63</v>
      </c>
      <c r="F1230" s="2">
        <v>45264</v>
      </c>
      <c r="G1230" t="s">
        <v>563</v>
      </c>
      <c r="H1230" t="s">
        <v>179</v>
      </c>
      <c r="I1230" t="s">
        <v>192</v>
      </c>
      <c r="J1230" s="5">
        <v>175000.84</v>
      </c>
      <c r="K1230" s="5">
        <v>175000.84</v>
      </c>
      <c r="L1230" s="5">
        <v>175000.84</v>
      </c>
      <c r="M1230" s="5"/>
      <c r="N1230"/>
      <c r="O1230" s="38"/>
      <c r="P1230" s="43"/>
      <c r="Q1230" s="64"/>
      <c r="R1230" s="8" t="str">
        <f t="shared" si="256"/>
        <v/>
      </c>
      <c r="S1230" s="7" t="str">
        <f t="shared" si="255"/>
        <v/>
      </c>
      <c r="T1230" s="9"/>
      <c r="U1230" s="3" t="str">
        <f t="shared" si="257"/>
        <v/>
      </c>
      <c r="V1230" s="3" t="str">
        <f t="shared" si="258"/>
        <v/>
      </c>
      <c r="W1230" s="3" t="str">
        <f t="shared" si="259"/>
        <v/>
      </c>
      <c r="X1230" s="83" t="str">
        <f t="shared" si="260"/>
        <v/>
      </c>
      <c r="Y1230" s="3" t="str">
        <f t="shared" si="261"/>
        <v/>
      </c>
      <c r="Z1230" s="3" t="str">
        <f t="shared" si="262"/>
        <v/>
      </c>
      <c r="AA1230" s="12" t="str">
        <f t="shared" si="263"/>
        <v/>
      </c>
      <c r="AB1230" s="12" t="str">
        <f t="shared" si="264"/>
        <v/>
      </c>
      <c r="AC1230" s="12" t="str">
        <f t="shared" si="265"/>
        <v/>
      </c>
      <c r="AD1230" t="str">
        <f t="shared" si="266"/>
        <v/>
      </c>
      <c r="AE1230" t="str">
        <f t="shared" si="267"/>
        <v/>
      </c>
      <c r="AF1230" t="s">
        <v>343</v>
      </c>
    </row>
    <row r="1231" spans="1:32" x14ac:dyDescent="0.25">
      <c r="A1231" t="s">
        <v>1</v>
      </c>
      <c r="B1231" t="s">
        <v>2</v>
      </c>
      <c r="C1231" t="s">
        <v>1959</v>
      </c>
      <c r="D1231" t="s">
        <v>2017</v>
      </c>
      <c r="E1231" t="s">
        <v>63</v>
      </c>
      <c r="F1231" s="2">
        <v>45264</v>
      </c>
      <c r="G1231" t="s">
        <v>564</v>
      </c>
      <c r="H1231" t="s">
        <v>179</v>
      </c>
      <c r="I1231" t="s">
        <v>192</v>
      </c>
      <c r="J1231" s="5">
        <v>470000.34</v>
      </c>
      <c r="K1231" s="5">
        <v>470000.34</v>
      </c>
      <c r="L1231" s="5">
        <v>470000.34</v>
      </c>
      <c r="M1231" s="5"/>
      <c r="N1231"/>
      <c r="O1231" s="38"/>
      <c r="P1231" s="43"/>
      <c r="Q1231" s="64"/>
      <c r="R1231" s="8" t="str">
        <f t="shared" si="256"/>
        <v/>
      </c>
      <c r="S1231" s="7" t="str">
        <f t="shared" si="255"/>
        <v/>
      </c>
      <c r="T1231" s="9"/>
      <c r="U1231" s="3" t="str">
        <f t="shared" si="257"/>
        <v/>
      </c>
      <c r="V1231" s="3" t="str">
        <f t="shared" si="258"/>
        <v/>
      </c>
      <c r="W1231" s="3" t="str">
        <f t="shared" si="259"/>
        <v/>
      </c>
      <c r="X1231" s="83" t="str">
        <f t="shared" si="260"/>
        <v/>
      </c>
      <c r="Y1231" s="3" t="str">
        <f t="shared" si="261"/>
        <v/>
      </c>
      <c r="Z1231" s="3" t="str">
        <f t="shared" si="262"/>
        <v/>
      </c>
      <c r="AA1231" s="12" t="str">
        <f t="shared" si="263"/>
        <v/>
      </c>
      <c r="AB1231" s="12" t="str">
        <f t="shared" si="264"/>
        <v/>
      </c>
      <c r="AC1231" s="12" t="str">
        <f t="shared" si="265"/>
        <v/>
      </c>
      <c r="AD1231" t="str">
        <f t="shared" si="266"/>
        <v/>
      </c>
      <c r="AE1231" t="str">
        <f t="shared" si="267"/>
        <v/>
      </c>
      <c r="AF1231" t="s">
        <v>343</v>
      </c>
    </row>
    <row r="1232" spans="1:32" x14ac:dyDescent="0.25">
      <c r="A1232" t="s">
        <v>1</v>
      </c>
      <c r="B1232" t="s">
        <v>2</v>
      </c>
      <c r="C1232" t="s">
        <v>1959</v>
      </c>
      <c r="D1232" t="s">
        <v>2017</v>
      </c>
      <c r="E1232" t="s">
        <v>63</v>
      </c>
      <c r="F1232" s="2">
        <v>45265</v>
      </c>
      <c r="G1232" t="s">
        <v>565</v>
      </c>
      <c r="H1232" t="s">
        <v>179</v>
      </c>
      <c r="I1232" t="s">
        <v>192</v>
      </c>
      <c r="J1232" s="5">
        <v>185000.21</v>
      </c>
      <c r="K1232" s="5">
        <v>185000.21</v>
      </c>
      <c r="L1232" s="5">
        <v>185000.21</v>
      </c>
      <c r="M1232" s="5"/>
      <c r="N1232"/>
      <c r="O1232" s="38"/>
      <c r="P1232" s="43"/>
      <c r="Q1232" s="64"/>
      <c r="R1232" s="8" t="str">
        <f t="shared" si="256"/>
        <v/>
      </c>
      <c r="S1232" s="7" t="str">
        <f t="shared" si="255"/>
        <v/>
      </c>
      <c r="T1232" s="9"/>
      <c r="U1232" s="3" t="str">
        <f t="shared" si="257"/>
        <v/>
      </c>
      <c r="V1232" s="3" t="str">
        <f t="shared" si="258"/>
        <v/>
      </c>
      <c r="W1232" s="3" t="str">
        <f t="shared" si="259"/>
        <v/>
      </c>
      <c r="X1232" s="83" t="str">
        <f t="shared" si="260"/>
        <v/>
      </c>
      <c r="Y1232" s="3" t="str">
        <f t="shared" si="261"/>
        <v/>
      </c>
      <c r="Z1232" s="3" t="str">
        <f t="shared" si="262"/>
        <v/>
      </c>
      <c r="AA1232" s="12" t="str">
        <f t="shared" si="263"/>
        <v/>
      </c>
      <c r="AB1232" s="12" t="str">
        <f t="shared" si="264"/>
        <v/>
      </c>
      <c r="AC1232" s="12" t="str">
        <f t="shared" si="265"/>
        <v/>
      </c>
      <c r="AD1232" t="str">
        <f t="shared" si="266"/>
        <v/>
      </c>
      <c r="AE1232" t="str">
        <f t="shared" si="267"/>
        <v/>
      </c>
      <c r="AF1232" t="s">
        <v>343</v>
      </c>
    </row>
    <row r="1233" spans="1:32" x14ac:dyDescent="0.25">
      <c r="A1233" t="s">
        <v>1</v>
      </c>
      <c r="B1233" t="s">
        <v>2</v>
      </c>
      <c r="C1233" t="s">
        <v>1959</v>
      </c>
      <c r="D1233" t="s">
        <v>2017</v>
      </c>
      <c r="E1233" t="s">
        <v>63</v>
      </c>
      <c r="F1233" s="2">
        <v>45265</v>
      </c>
      <c r="G1233" t="s">
        <v>566</v>
      </c>
      <c r="H1233" t="s">
        <v>179</v>
      </c>
      <c r="I1233" t="s">
        <v>192</v>
      </c>
      <c r="J1233" s="5">
        <v>470000.34</v>
      </c>
      <c r="K1233" s="5">
        <v>470000.34</v>
      </c>
      <c r="L1233" s="5">
        <v>470000.34</v>
      </c>
      <c r="M1233" s="5"/>
      <c r="N1233"/>
      <c r="O1233" s="38"/>
      <c r="P1233" s="43"/>
      <c r="Q1233" s="64"/>
      <c r="R1233" s="8" t="str">
        <f t="shared" si="256"/>
        <v/>
      </c>
      <c r="S1233" s="7" t="str">
        <f t="shared" si="255"/>
        <v/>
      </c>
      <c r="T1233" s="9"/>
      <c r="U1233" s="3" t="str">
        <f t="shared" si="257"/>
        <v/>
      </c>
      <c r="V1233" s="3" t="str">
        <f t="shared" si="258"/>
        <v/>
      </c>
      <c r="W1233" s="3" t="str">
        <f t="shared" si="259"/>
        <v/>
      </c>
      <c r="X1233" s="83" t="str">
        <f t="shared" si="260"/>
        <v/>
      </c>
      <c r="Y1233" s="3" t="str">
        <f t="shared" si="261"/>
        <v/>
      </c>
      <c r="Z1233" s="3" t="str">
        <f t="shared" si="262"/>
        <v/>
      </c>
      <c r="AA1233" s="12" t="str">
        <f t="shared" si="263"/>
        <v/>
      </c>
      <c r="AB1233" s="12" t="str">
        <f t="shared" si="264"/>
        <v/>
      </c>
      <c r="AC1233" s="12" t="str">
        <f t="shared" si="265"/>
        <v/>
      </c>
      <c r="AD1233" t="str">
        <f t="shared" si="266"/>
        <v/>
      </c>
      <c r="AE1233" t="str">
        <f t="shared" si="267"/>
        <v/>
      </c>
      <c r="AF1233" t="s">
        <v>343</v>
      </c>
    </row>
    <row r="1234" spans="1:32" x14ac:dyDescent="0.25">
      <c r="A1234" t="s">
        <v>1</v>
      </c>
      <c r="B1234" t="s">
        <v>2</v>
      </c>
      <c r="C1234" t="s">
        <v>1959</v>
      </c>
      <c r="D1234" t="s">
        <v>2017</v>
      </c>
      <c r="E1234" t="s">
        <v>63</v>
      </c>
      <c r="F1234" s="2">
        <v>45267</v>
      </c>
      <c r="G1234" t="s">
        <v>624</v>
      </c>
      <c r="H1234" t="s">
        <v>179</v>
      </c>
      <c r="I1234" t="s">
        <v>192</v>
      </c>
      <c r="J1234" s="5">
        <v>580000.18999999994</v>
      </c>
      <c r="K1234" s="5">
        <v>580000.18999999994</v>
      </c>
      <c r="L1234" s="5">
        <v>580000.18999999994</v>
      </c>
      <c r="M1234" s="5"/>
      <c r="N1234"/>
      <c r="O1234" s="38"/>
      <c r="P1234" s="43"/>
      <c r="Q1234" s="64"/>
      <c r="R1234" s="8" t="str">
        <f t="shared" si="256"/>
        <v/>
      </c>
      <c r="S1234" s="7" t="str">
        <f t="shared" si="255"/>
        <v/>
      </c>
      <c r="T1234" s="9"/>
      <c r="U1234" s="3" t="str">
        <f t="shared" si="257"/>
        <v/>
      </c>
      <c r="V1234" s="3" t="str">
        <f t="shared" si="258"/>
        <v/>
      </c>
      <c r="W1234" s="3" t="str">
        <f t="shared" si="259"/>
        <v/>
      </c>
      <c r="X1234" s="83" t="str">
        <f t="shared" si="260"/>
        <v/>
      </c>
      <c r="Y1234" s="3" t="str">
        <f t="shared" si="261"/>
        <v/>
      </c>
      <c r="Z1234" s="3" t="str">
        <f t="shared" si="262"/>
        <v/>
      </c>
      <c r="AA1234" s="12" t="str">
        <f t="shared" si="263"/>
        <v/>
      </c>
      <c r="AB1234" s="12" t="str">
        <f t="shared" si="264"/>
        <v/>
      </c>
      <c r="AC1234" s="12" t="str">
        <f t="shared" si="265"/>
        <v/>
      </c>
      <c r="AD1234" t="str">
        <f t="shared" si="266"/>
        <v/>
      </c>
      <c r="AE1234" t="str">
        <f t="shared" si="267"/>
        <v/>
      </c>
      <c r="AF1234" t="s">
        <v>343</v>
      </c>
    </row>
    <row r="1235" spans="1:32" x14ac:dyDescent="0.25">
      <c r="A1235" t="s">
        <v>1</v>
      </c>
      <c r="B1235" t="s">
        <v>2</v>
      </c>
      <c r="C1235" t="s">
        <v>1959</v>
      </c>
      <c r="D1235" t="s">
        <v>2017</v>
      </c>
      <c r="E1235" t="s">
        <v>63</v>
      </c>
      <c r="F1235" s="2">
        <v>45271</v>
      </c>
      <c r="G1235" t="s">
        <v>625</v>
      </c>
      <c r="H1235" t="s">
        <v>179</v>
      </c>
      <c r="I1235" t="s">
        <v>192</v>
      </c>
      <c r="J1235" s="5">
        <v>340000.05</v>
      </c>
      <c r="K1235" s="5">
        <v>340000.05</v>
      </c>
      <c r="L1235" s="5">
        <v>340000.05</v>
      </c>
      <c r="M1235" s="5"/>
      <c r="N1235"/>
      <c r="O1235" s="38"/>
      <c r="P1235" s="43"/>
      <c r="Q1235" s="64"/>
      <c r="R1235" s="8" t="str">
        <f t="shared" si="256"/>
        <v/>
      </c>
      <c r="S1235" s="7" t="str">
        <f t="shared" si="255"/>
        <v/>
      </c>
      <c r="T1235" s="9"/>
      <c r="U1235" s="3" t="str">
        <f t="shared" si="257"/>
        <v/>
      </c>
      <c r="V1235" s="3" t="str">
        <f t="shared" si="258"/>
        <v/>
      </c>
      <c r="W1235" s="3" t="str">
        <f t="shared" si="259"/>
        <v/>
      </c>
      <c r="X1235" s="83" t="str">
        <f t="shared" si="260"/>
        <v/>
      </c>
      <c r="Y1235" s="3" t="str">
        <f t="shared" si="261"/>
        <v/>
      </c>
      <c r="Z1235" s="3" t="str">
        <f t="shared" si="262"/>
        <v/>
      </c>
      <c r="AA1235" s="12" t="str">
        <f t="shared" si="263"/>
        <v/>
      </c>
      <c r="AB1235" s="12" t="str">
        <f t="shared" si="264"/>
        <v/>
      </c>
      <c r="AC1235" s="12" t="str">
        <f t="shared" si="265"/>
        <v/>
      </c>
      <c r="AD1235" t="str">
        <f t="shared" si="266"/>
        <v/>
      </c>
      <c r="AE1235" t="str">
        <f t="shared" si="267"/>
        <v/>
      </c>
      <c r="AF1235" t="s">
        <v>343</v>
      </c>
    </row>
    <row r="1236" spans="1:32" x14ac:dyDescent="0.25">
      <c r="A1236" t="s">
        <v>1</v>
      </c>
      <c r="B1236" t="s">
        <v>2</v>
      </c>
      <c r="C1236" t="s">
        <v>1959</v>
      </c>
      <c r="D1236" t="s">
        <v>2017</v>
      </c>
      <c r="E1236" t="s">
        <v>63</v>
      </c>
      <c r="F1236" s="2">
        <v>45278</v>
      </c>
      <c r="G1236" t="s">
        <v>683</v>
      </c>
      <c r="H1236" t="s">
        <v>179</v>
      </c>
      <c r="I1236" t="s">
        <v>192</v>
      </c>
      <c r="J1236" s="5">
        <v>470000</v>
      </c>
      <c r="K1236" s="5">
        <v>470000</v>
      </c>
      <c r="L1236" s="5">
        <v>470000</v>
      </c>
      <c r="M1236" s="5"/>
      <c r="N1236"/>
      <c r="O1236" s="38"/>
      <c r="P1236" s="43"/>
      <c r="Q1236" s="64"/>
      <c r="R1236" s="8" t="str">
        <f t="shared" si="256"/>
        <v/>
      </c>
      <c r="S1236" s="7" t="str">
        <f t="shared" si="255"/>
        <v/>
      </c>
      <c r="T1236" s="9"/>
      <c r="U1236" s="3" t="str">
        <f t="shared" si="257"/>
        <v/>
      </c>
      <c r="V1236" s="3" t="str">
        <f t="shared" si="258"/>
        <v/>
      </c>
      <c r="W1236" s="3" t="str">
        <f t="shared" si="259"/>
        <v/>
      </c>
      <c r="X1236" s="83" t="str">
        <f t="shared" si="260"/>
        <v/>
      </c>
      <c r="Y1236" s="3" t="str">
        <f t="shared" si="261"/>
        <v/>
      </c>
      <c r="Z1236" s="3" t="str">
        <f t="shared" si="262"/>
        <v/>
      </c>
      <c r="AA1236" s="12" t="str">
        <f t="shared" si="263"/>
        <v/>
      </c>
      <c r="AB1236" s="12" t="str">
        <f t="shared" si="264"/>
        <v/>
      </c>
      <c r="AC1236" s="12" t="str">
        <f t="shared" si="265"/>
        <v/>
      </c>
      <c r="AD1236" t="str">
        <f t="shared" si="266"/>
        <v/>
      </c>
      <c r="AE1236" t="str">
        <f t="shared" si="267"/>
        <v/>
      </c>
      <c r="AF1236" t="s">
        <v>343</v>
      </c>
    </row>
    <row r="1237" spans="1:32" x14ac:dyDescent="0.25">
      <c r="A1237" t="s">
        <v>1</v>
      </c>
      <c r="B1237" t="s">
        <v>2</v>
      </c>
      <c r="C1237" t="s">
        <v>1959</v>
      </c>
      <c r="D1237" t="s">
        <v>2017</v>
      </c>
      <c r="E1237" t="s">
        <v>63</v>
      </c>
      <c r="F1237" s="2">
        <v>45279</v>
      </c>
      <c r="G1237" t="s">
        <v>684</v>
      </c>
      <c r="H1237" t="s">
        <v>179</v>
      </c>
      <c r="I1237" t="s">
        <v>404</v>
      </c>
      <c r="J1237" s="5">
        <v>1265001.1000000001</v>
      </c>
      <c r="K1237" s="5">
        <v>1265001.1000000001</v>
      </c>
      <c r="L1237" s="5">
        <v>1265001.1000000001</v>
      </c>
      <c r="M1237" s="5"/>
      <c r="N1237"/>
      <c r="O1237" s="38"/>
      <c r="P1237" s="43"/>
      <c r="Q1237" s="64"/>
      <c r="R1237" s="8" t="str">
        <f t="shared" si="256"/>
        <v/>
      </c>
      <c r="S1237" s="7" t="str">
        <f t="shared" si="255"/>
        <v/>
      </c>
      <c r="T1237" s="9"/>
      <c r="U1237" s="3" t="str">
        <f t="shared" si="257"/>
        <v/>
      </c>
      <c r="V1237" s="3" t="str">
        <f t="shared" si="258"/>
        <v/>
      </c>
      <c r="W1237" s="3" t="str">
        <f t="shared" si="259"/>
        <v/>
      </c>
      <c r="X1237" s="83" t="str">
        <f t="shared" si="260"/>
        <v/>
      </c>
      <c r="Y1237" s="3" t="str">
        <f t="shared" si="261"/>
        <v/>
      </c>
      <c r="Z1237" s="3" t="str">
        <f t="shared" si="262"/>
        <v/>
      </c>
      <c r="AA1237" s="12" t="str">
        <f t="shared" si="263"/>
        <v/>
      </c>
      <c r="AB1237" s="12" t="str">
        <f t="shared" si="264"/>
        <v/>
      </c>
      <c r="AC1237" s="12" t="str">
        <f t="shared" si="265"/>
        <v/>
      </c>
      <c r="AD1237" t="str">
        <f t="shared" si="266"/>
        <v/>
      </c>
      <c r="AE1237" t="str">
        <f t="shared" si="267"/>
        <v/>
      </c>
      <c r="AF1237" t="s">
        <v>343</v>
      </c>
    </row>
    <row r="1238" spans="1:32" x14ac:dyDescent="0.25">
      <c r="A1238" t="s">
        <v>1</v>
      </c>
      <c r="B1238" t="s">
        <v>2</v>
      </c>
      <c r="C1238" t="s">
        <v>1959</v>
      </c>
      <c r="D1238" t="s">
        <v>2017</v>
      </c>
      <c r="E1238" t="s">
        <v>63</v>
      </c>
      <c r="F1238" s="2">
        <v>45281</v>
      </c>
      <c r="G1238" t="s">
        <v>736</v>
      </c>
      <c r="H1238" t="s">
        <v>179</v>
      </c>
      <c r="I1238" t="s">
        <v>192</v>
      </c>
      <c r="J1238" s="5">
        <v>1065000.6499999999</v>
      </c>
      <c r="K1238" s="5">
        <v>1065000.6499999999</v>
      </c>
      <c r="L1238" s="5">
        <v>1065000.6499999999</v>
      </c>
      <c r="M1238" s="5"/>
      <c r="N1238"/>
      <c r="O1238" s="38"/>
      <c r="P1238" s="43"/>
      <c r="Q1238" s="64"/>
      <c r="R1238" s="8" t="str">
        <f t="shared" si="256"/>
        <v/>
      </c>
      <c r="S1238" s="7" t="str">
        <f t="shared" si="255"/>
        <v/>
      </c>
      <c r="T1238" s="9"/>
      <c r="U1238" s="3" t="str">
        <f t="shared" si="257"/>
        <v/>
      </c>
      <c r="V1238" s="3" t="str">
        <f t="shared" si="258"/>
        <v/>
      </c>
      <c r="W1238" s="3" t="str">
        <f t="shared" si="259"/>
        <v/>
      </c>
      <c r="X1238" s="83" t="str">
        <f t="shared" si="260"/>
        <v/>
      </c>
      <c r="Y1238" s="3" t="str">
        <f t="shared" si="261"/>
        <v/>
      </c>
      <c r="Z1238" s="3" t="str">
        <f t="shared" si="262"/>
        <v/>
      </c>
      <c r="AA1238" s="12" t="str">
        <f t="shared" si="263"/>
        <v/>
      </c>
      <c r="AB1238" s="12" t="str">
        <f t="shared" si="264"/>
        <v/>
      </c>
      <c r="AC1238" s="12" t="str">
        <f t="shared" si="265"/>
        <v/>
      </c>
      <c r="AD1238" t="str">
        <f t="shared" si="266"/>
        <v/>
      </c>
      <c r="AE1238" t="str">
        <f t="shared" si="267"/>
        <v/>
      </c>
      <c r="AF1238" t="s">
        <v>343</v>
      </c>
    </row>
    <row r="1239" spans="1:32" x14ac:dyDescent="0.25">
      <c r="A1239" t="s">
        <v>1</v>
      </c>
      <c r="B1239" t="s">
        <v>2</v>
      </c>
      <c r="C1239" t="s">
        <v>1959</v>
      </c>
      <c r="D1239" t="s">
        <v>2017</v>
      </c>
      <c r="E1239" t="s">
        <v>63</v>
      </c>
      <c r="F1239" s="2">
        <v>45294</v>
      </c>
      <c r="G1239" t="s">
        <v>1094</v>
      </c>
      <c r="H1239" t="s">
        <v>178</v>
      </c>
      <c r="I1239" t="s">
        <v>192</v>
      </c>
      <c r="J1239" s="5">
        <v>240000.7</v>
      </c>
      <c r="K1239" s="5">
        <v>240000.7</v>
      </c>
      <c r="L1239" s="5">
        <v>240000.7</v>
      </c>
      <c r="M1239" s="5"/>
      <c r="N1239"/>
      <c r="O1239" s="38"/>
      <c r="P1239" s="43"/>
      <c r="Q1239" s="64"/>
      <c r="R1239" s="8" t="str">
        <f t="shared" si="256"/>
        <v/>
      </c>
      <c r="S1239" s="7" t="str">
        <f t="shared" si="255"/>
        <v/>
      </c>
      <c r="T1239" s="9"/>
      <c r="U1239" s="3" t="str">
        <f t="shared" si="257"/>
        <v/>
      </c>
      <c r="V1239" s="3" t="str">
        <f t="shared" si="258"/>
        <v/>
      </c>
      <c r="W1239" s="3" t="str">
        <f t="shared" si="259"/>
        <v/>
      </c>
      <c r="X1239" s="83" t="str">
        <f t="shared" si="260"/>
        <v/>
      </c>
      <c r="Y1239" s="3" t="str">
        <f t="shared" si="261"/>
        <v/>
      </c>
      <c r="Z1239" s="3" t="str">
        <f t="shared" si="262"/>
        <v/>
      </c>
      <c r="AA1239" s="12" t="str">
        <f t="shared" si="263"/>
        <v/>
      </c>
      <c r="AB1239" s="12" t="str">
        <f t="shared" si="264"/>
        <v/>
      </c>
      <c r="AC1239" s="12" t="str">
        <f t="shared" si="265"/>
        <v/>
      </c>
      <c r="AD1239" t="str">
        <f t="shared" si="266"/>
        <v/>
      </c>
      <c r="AE1239" t="str">
        <f t="shared" si="267"/>
        <v/>
      </c>
      <c r="AF1239" t="s">
        <v>343</v>
      </c>
    </row>
    <row r="1240" spans="1:32" x14ac:dyDescent="0.25">
      <c r="A1240" t="s">
        <v>1</v>
      </c>
      <c r="B1240" t="s">
        <v>2</v>
      </c>
      <c r="C1240" t="s">
        <v>1959</v>
      </c>
      <c r="D1240" t="s">
        <v>2017</v>
      </c>
      <c r="E1240" t="s">
        <v>63</v>
      </c>
      <c r="F1240" s="2">
        <v>45295</v>
      </c>
      <c r="G1240" t="s">
        <v>1095</v>
      </c>
      <c r="H1240" t="s">
        <v>178</v>
      </c>
      <c r="I1240" t="s">
        <v>404</v>
      </c>
      <c r="J1240" s="5">
        <v>210000.33</v>
      </c>
      <c r="K1240" s="5">
        <v>210000.33</v>
      </c>
      <c r="L1240" s="5">
        <v>210000.33</v>
      </c>
      <c r="M1240" s="5"/>
      <c r="N1240"/>
      <c r="O1240" s="38"/>
      <c r="P1240" s="43"/>
      <c r="Q1240" s="64"/>
      <c r="R1240" s="8" t="str">
        <f t="shared" si="256"/>
        <v/>
      </c>
      <c r="S1240" s="7" t="str">
        <f t="shared" si="255"/>
        <v/>
      </c>
      <c r="T1240" s="9"/>
      <c r="U1240" s="3" t="str">
        <f t="shared" si="257"/>
        <v/>
      </c>
      <c r="V1240" s="3" t="str">
        <f t="shared" si="258"/>
        <v/>
      </c>
      <c r="W1240" s="3" t="str">
        <f t="shared" si="259"/>
        <v/>
      </c>
      <c r="X1240" s="83" t="str">
        <f t="shared" si="260"/>
        <v/>
      </c>
      <c r="Y1240" s="3" t="str">
        <f t="shared" si="261"/>
        <v/>
      </c>
      <c r="Z1240" s="3" t="str">
        <f t="shared" si="262"/>
        <v/>
      </c>
      <c r="AA1240" s="12" t="str">
        <f t="shared" si="263"/>
        <v/>
      </c>
      <c r="AB1240" s="12" t="str">
        <f t="shared" si="264"/>
        <v/>
      </c>
      <c r="AC1240" s="12" t="str">
        <f t="shared" si="265"/>
        <v/>
      </c>
      <c r="AD1240" t="str">
        <f t="shared" si="266"/>
        <v/>
      </c>
      <c r="AE1240" t="str">
        <f t="shared" si="267"/>
        <v/>
      </c>
      <c r="AF1240" t="s">
        <v>343</v>
      </c>
    </row>
    <row r="1241" spans="1:32" x14ac:dyDescent="0.25">
      <c r="A1241" t="s">
        <v>1</v>
      </c>
      <c r="B1241" t="s">
        <v>2</v>
      </c>
      <c r="C1241" t="s">
        <v>1959</v>
      </c>
      <c r="D1241" t="s">
        <v>2017</v>
      </c>
      <c r="E1241" t="s">
        <v>63</v>
      </c>
      <c r="F1241" s="2">
        <v>45295</v>
      </c>
      <c r="G1241" t="s">
        <v>1096</v>
      </c>
      <c r="H1241" t="s">
        <v>178</v>
      </c>
      <c r="I1241" t="s">
        <v>404</v>
      </c>
      <c r="J1241" s="5">
        <v>1030000.65</v>
      </c>
      <c r="K1241" s="5">
        <v>1030000.65</v>
      </c>
      <c r="L1241" s="5">
        <v>1030000.65</v>
      </c>
      <c r="M1241" s="5"/>
      <c r="N1241"/>
      <c r="O1241" s="38"/>
      <c r="P1241" s="43"/>
      <c r="Q1241" s="64"/>
      <c r="R1241" s="8" t="str">
        <f t="shared" si="256"/>
        <v/>
      </c>
      <c r="S1241" s="7" t="str">
        <f t="shared" si="255"/>
        <v/>
      </c>
      <c r="T1241" s="9"/>
      <c r="U1241" s="3" t="str">
        <f t="shared" si="257"/>
        <v/>
      </c>
      <c r="V1241" s="3" t="str">
        <f t="shared" si="258"/>
        <v/>
      </c>
      <c r="W1241" s="3" t="str">
        <f t="shared" si="259"/>
        <v/>
      </c>
      <c r="X1241" s="83" t="str">
        <f t="shared" si="260"/>
        <v/>
      </c>
      <c r="Y1241" s="3" t="str">
        <f t="shared" si="261"/>
        <v/>
      </c>
      <c r="Z1241" s="3" t="str">
        <f t="shared" si="262"/>
        <v/>
      </c>
      <c r="AA1241" s="12" t="str">
        <f t="shared" si="263"/>
        <v/>
      </c>
      <c r="AB1241" s="12" t="str">
        <f t="shared" si="264"/>
        <v/>
      </c>
      <c r="AC1241" s="12" t="str">
        <f t="shared" si="265"/>
        <v/>
      </c>
      <c r="AD1241" t="str">
        <f t="shared" si="266"/>
        <v/>
      </c>
      <c r="AE1241" t="str">
        <f t="shared" si="267"/>
        <v/>
      </c>
      <c r="AF1241" t="s">
        <v>343</v>
      </c>
    </row>
    <row r="1242" spans="1:32" x14ac:dyDescent="0.25">
      <c r="A1242" t="s">
        <v>1</v>
      </c>
      <c r="B1242" t="s">
        <v>2</v>
      </c>
      <c r="C1242" t="s">
        <v>1959</v>
      </c>
      <c r="D1242" t="s">
        <v>2017</v>
      </c>
      <c r="E1242" t="s">
        <v>63</v>
      </c>
      <c r="F1242" s="2">
        <v>45308</v>
      </c>
      <c r="G1242" t="s">
        <v>1097</v>
      </c>
      <c r="H1242" t="s">
        <v>178</v>
      </c>
      <c r="I1242" t="s">
        <v>192</v>
      </c>
      <c r="J1242" s="5">
        <v>1215003.1200000001</v>
      </c>
      <c r="K1242" s="5">
        <v>1215003.1200000001</v>
      </c>
      <c r="L1242" s="5">
        <v>1215003.1200000001</v>
      </c>
      <c r="M1242" s="5"/>
      <c r="N1242"/>
      <c r="O1242" s="38"/>
      <c r="P1242" s="43"/>
      <c r="Q1242" s="64"/>
      <c r="R1242" s="8" t="str">
        <f t="shared" si="256"/>
        <v/>
      </c>
      <c r="S1242" s="7" t="str">
        <f t="shared" si="255"/>
        <v/>
      </c>
      <c r="T1242" s="9"/>
      <c r="U1242" s="3" t="str">
        <f t="shared" si="257"/>
        <v/>
      </c>
      <c r="V1242" s="3" t="str">
        <f t="shared" si="258"/>
        <v/>
      </c>
      <c r="W1242" s="3" t="str">
        <f t="shared" si="259"/>
        <v/>
      </c>
      <c r="X1242" s="83" t="str">
        <f t="shared" si="260"/>
        <v/>
      </c>
      <c r="Y1242" s="3" t="str">
        <f t="shared" si="261"/>
        <v/>
      </c>
      <c r="Z1242" s="3" t="str">
        <f t="shared" si="262"/>
        <v/>
      </c>
      <c r="AA1242" s="12" t="str">
        <f t="shared" si="263"/>
        <v/>
      </c>
      <c r="AB1242" s="12" t="str">
        <f t="shared" si="264"/>
        <v/>
      </c>
      <c r="AC1242" s="12" t="str">
        <f t="shared" si="265"/>
        <v/>
      </c>
      <c r="AD1242" t="str">
        <f t="shared" si="266"/>
        <v/>
      </c>
      <c r="AE1242" t="str">
        <f t="shared" si="267"/>
        <v/>
      </c>
      <c r="AF1242" t="s">
        <v>343</v>
      </c>
    </row>
    <row r="1243" spans="1:32" x14ac:dyDescent="0.25">
      <c r="A1243" t="s">
        <v>1</v>
      </c>
      <c r="B1243" t="s">
        <v>2</v>
      </c>
      <c r="C1243" t="s">
        <v>1959</v>
      </c>
      <c r="D1243" t="s">
        <v>2017</v>
      </c>
      <c r="E1243" t="s">
        <v>63</v>
      </c>
      <c r="F1243" s="2">
        <v>45308</v>
      </c>
      <c r="G1243" t="s">
        <v>1098</v>
      </c>
      <c r="H1243" t="s">
        <v>178</v>
      </c>
      <c r="I1243" t="s">
        <v>192</v>
      </c>
      <c r="J1243" s="5">
        <v>820000.32</v>
      </c>
      <c r="K1243" s="5">
        <v>820000.32</v>
      </c>
      <c r="L1243" s="5">
        <v>820000.32</v>
      </c>
      <c r="M1243" s="5"/>
      <c r="N1243"/>
      <c r="O1243" s="38"/>
      <c r="P1243" s="43"/>
      <c r="Q1243" s="64"/>
      <c r="R1243" s="8" t="str">
        <f t="shared" si="256"/>
        <v/>
      </c>
      <c r="S1243" s="7" t="str">
        <f t="shared" si="255"/>
        <v/>
      </c>
      <c r="T1243" s="9"/>
      <c r="U1243" s="3" t="str">
        <f t="shared" si="257"/>
        <v/>
      </c>
      <c r="V1243" s="3" t="str">
        <f t="shared" si="258"/>
        <v/>
      </c>
      <c r="W1243" s="3" t="str">
        <f t="shared" si="259"/>
        <v/>
      </c>
      <c r="X1243" s="83" t="str">
        <f t="shared" si="260"/>
        <v/>
      </c>
      <c r="Y1243" s="3" t="str">
        <f t="shared" si="261"/>
        <v/>
      </c>
      <c r="Z1243" s="3" t="str">
        <f t="shared" si="262"/>
        <v/>
      </c>
      <c r="AA1243" s="12" t="str">
        <f t="shared" si="263"/>
        <v/>
      </c>
      <c r="AB1243" s="12" t="str">
        <f t="shared" si="264"/>
        <v/>
      </c>
      <c r="AC1243" s="12" t="str">
        <f t="shared" si="265"/>
        <v/>
      </c>
      <c r="AD1243" t="str">
        <f t="shared" si="266"/>
        <v/>
      </c>
      <c r="AE1243" t="str">
        <f t="shared" si="267"/>
        <v/>
      </c>
      <c r="AF1243" t="s">
        <v>343</v>
      </c>
    </row>
    <row r="1244" spans="1:32" x14ac:dyDescent="0.25">
      <c r="A1244" t="s">
        <v>1</v>
      </c>
      <c r="B1244" t="s">
        <v>2</v>
      </c>
      <c r="C1244" t="s">
        <v>1959</v>
      </c>
      <c r="D1244" t="s">
        <v>2017</v>
      </c>
      <c r="E1244" t="s">
        <v>63</v>
      </c>
      <c r="F1244" s="2">
        <v>45316</v>
      </c>
      <c r="G1244" t="s">
        <v>1099</v>
      </c>
      <c r="H1244" t="s">
        <v>178</v>
      </c>
      <c r="I1244" t="s">
        <v>404</v>
      </c>
      <c r="J1244" s="5">
        <v>1170002</v>
      </c>
      <c r="K1244" s="5">
        <v>1170002</v>
      </c>
      <c r="L1244" s="5">
        <v>1170002</v>
      </c>
      <c r="M1244" s="5"/>
      <c r="N1244"/>
      <c r="O1244" s="38"/>
      <c r="P1244" s="43"/>
      <c r="Q1244" s="64"/>
      <c r="R1244" s="8" t="str">
        <f t="shared" si="256"/>
        <v/>
      </c>
      <c r="S1244" s="7" t="str">
        <f t="shared" si="255"/>
        <v/>
      </c>
      <c r="T1244" s="9"/>
      <c r="U1244" s="3" t="str">
        <f t="shared" si="257"/>
        <v/>
      </c>
      <c r="V1244" s="3" t="str">
        <f t="shared" si="258"/>
        <v/>
      </c>
      <c r="W1244" s="3" t="str">
        <f t="shared" si="259"/>
        <v/>
      </c>
      <c r="X1244" s="83" t="str">
        <f t="shared" si="260"/>
        <v/>
      </c>
      <c r="Y1244" s="3" t="str">
        <f t="shared" si="261"/>
        <v/>
      </c>
      <c r="Z1244" s="3" t="str">
        <f t="shared" si="262"/>
        <v/>
      </c>
      <c r="AA1244" s="12" t="str">
        <f t="shared" si="263"/>
        <v/>
      </c>
      <c r="AB1244" s="12" t="str">
        <f t="shared" si="264"/>
        <v/>
      </c>
      <c r="AC1244" s="12" t="str">
        <f t="shared" si="265"/>
        <v/>
      </c>
      <c r="AD1244" t="str">
        <f t="shared" si="266"/>
        <v/>
      </c>
      <c r="AE1244" t="str">
        <f t="shared" si="267"/>
        <v/>
      </c>
      <c r="AF1244" t="s">
        <v>343</v>
      </c>
    </row>
    <row r="1245" spans="1:32" x14ac:dyDescent="0.25">
      <c r="A1245" t="s">
        <v>1</v>
      </c>
      <c r="B1245" t="s">
        <v>2</v>
      </c>
      <c r="C1245" t="s">
        <v>1959</v>
      </c>
      <c r="D1245" t="s">
        <v>2017</v>
      </c>
      <c r="E1245" t="s">
        <v>63</v>
      </c>
      <c r="F1245" s="2">
        <v>45316</v>
      </c>
      <c r="G1245" t="s">
        <v>1100</v>
      </c>
      <c r="H1245" t="s">
        <v>178</v>
      </c>
      <c r="I1245" t="s">
        <v>192</v>
      </c>
      <c r="J1245" s="5">
        <v>405001.04</v>
      </c>
      <c r="K1245" s="5">
        <v>405001.04</v>
      </c>
      <c r="L1245" s="5">
        <v>405001.04</v>
      </c>
      <c r="M1245" s="5"/>
      <c r="N1245"/>
      <c r="O1245" s="38"/>
      <c r="P1245" s="43"/>
      <c r="Q1245" s="64"/>
      <c r="R1245" s="8" t="str">
        <f t="shared" si="256"/>
        <v/>
      </c>
      <c r="S1245" s="7" t="str">
        <f t="shared" si="255"/>
        <v/>
      </c>
      <c r="T1245" s="9"/>
      <c r="U1245" s="3" t="str">
        <f t="shared" si="257"/>
        <v/>
      </c>
      <c r="V1245" s="3" t="str">
        <f t="shared" si="258"/>
        <v/>
      </c>
      <c r="W1245" s="3" t="str">
        <f t="shared" si="259"/>
        <v/>
      </c>
      <c r="X1245" s="83" t="str">
        <f t="shared" si="260"/>
        <v/>
      </c>
      <c r="Y1245" s="3" t="str">
        <f t="shared" si="261"/>
        <v/>
      </c>
      <c r="Z1245" s="3" t="str">
        <f t="shared" si="262"/>
        <v/>
      </c>
      <c r="AA1245" s="12" t="str">
        <f t="shared" si="263"/>
        <v/>
      </c>
      <c r="AB1245" s="12" t="str">
        <f t="shared" si="264"/>
        <v/>
      </c>
      <c r="AC1245" s="12" t="str">
        <f t="shared" si="265"/>
        <v/>
      </c>
      <c r="AD1245" t="str">
        <f t="shared" si="266"/>
        <v/>
      </c>
      <c r="AE1245" t="str">
        <f t="shared" si="267"/>
        <v/>
      </c>
      <c r="AF1245" t="s">
        <v>343</v>
      </c>
    </row>
    <row r="1246" spans="1:32" x14ac:dyDescent="0.25">
      <c r="A1246" t="s">
        <v>1</v>
      </c>
      <c r="B1246" t="s">
        <v>2</v>
      </c>
      <c r="C1246" t="s">
        <v>1959</v>
      </c>
      <c r="D1246" t="s">
        <v>2017</v>
      </c>
      <c r="E1246" t="s">
        <v>63</v>
      </c>
      <c r="F1246" s="2">
        <v>45323</v>
      </c>
      <c r="G1246" t="s">
        <v>1101</v>
      </c>
      <c r="H1246" t="s">
        <v>176</v>
      </c>
      <c r="I1246" t="s">
        <v>192</v>
      </c>
      <c r="J1246" s="5">
        <v>345000.3</v>
      </c>
      <c r="K1246" s="5">
        <v>345000.3</v>
      </c>
      <c r="L1246" s="5">
        <v>345000.3</v>
      </c>
      <c r="M1246" s="5"/>
      <c r="N1246"/>
      <c r="O1246" s="38"/>
      <c r="P1246" s="43"/>
      <c r="Q1246" s="64"/>
      <c r="R1246" s="8" t="str">
        <f t="shared" si="256"/>
        <v/>
      </c>
      <c r="S1246" s="7" t="str">
        <f t="shared" si="255"/>
        <v/>
      </c>
      <c r="T1246" s="9"/>
      <c r="U1246" s="3" t="str">
        <f t="shared" si="257"/>
        <v/>
      </c>
      <c r="V1246" s="3" t="str">
        <f t="shared" si="258"/>
        <v/>
      </c>
      <c r="W1246" s="3" t="str">
        <f t="shared" si="259"/>
        <v/>
      </c>
      <c r="X1246" s="83" t="str">
        <f t="shared" si="260"/>
        <v/>
      </c>
      <c r="Y1246" s="3" t="str">
        <f t="shared" si="261"/>
        <v/>
      </c>
      <c r="Z1246" s="3" t="str">
        <f t="shared" si="262"/>
        <v/>
      </c>
      <c r="AA1246" s="12" t="str">
        <f t="shared" si="263"/>
        <v/>
      </c>
      <c r="AB1246" s="12" t="str">
        <f t="shared" si="264"/>
        <v/>
      </c>
      <c r="AC1246" s="12" t="str">
        <f t="shared" si="265"/>
        <v/>
      </c>
      <c r="AD1246" t="str">
        <f t="shared" si="266"/>
        <v/>
      </c>
      <c r="AE1246" t="str">
        <f t="shared" si="267"/>
        <v/>
      </c>
      <c r="AF1246" t="s">
        <v>343</v>
      </c>
    </row>
    <row r="1247" spans="1:32" x14ac:dyDescent="0.25">
      <c r="A1247" t="s">
        <v>1</v>
      </c>
      <c r="B1247" t="s">
        <v>2</v>
      </c>
      <c r="C1247" t="s">
        <v>1959</v>
      </c>
      <c r="D1247" t="s">
        <v>2017</v>
      </c>
      <c r="E1247" t="s">
        <v>63</v>
      </c>
      <c r="F1247" s="2">
        <v>45323</v>
      </c>
      <c r="G1247" t="s">
        <v>1102</v>
      </c>
      <c r="H1247" t="s">
        <v>176</v>
      </c>
      <c r="I1247" t="s">
        <v>404</v>
      </c>
      <c r="J1247" s="5">
        <v>425000.91</v>
      </c>
      <c r="K1247" s="5">
        <v>425000.91</v>
      </c>
      <c r="L1247" s="5">
        <v>425000.91</v>
      </c>
      <c r="M1247" s="5"/>
      <c r="N1247"/>
      <c r="O1247" s="38"/>
      <c r="P1247" s="43"/>
      <c r="Q1247" s="64"/>
      <c r="R1247" s="8" t="str">
        <f t="shared" si="256"/>
        <v/>
      </c>
      <c r="S1247" s="7" t="str">
        <f t="shared" si="255"/>
        <v/>
      </c>
      <c r="T1247" s="9"/>
      <c r="U1247" s="3" t="str">
        <f t="shared" si="257"/>
        <v/>
      </c>
      <c r="V1247" s="3" t="str">
        <f t="shared" si="258"/>
        <v/>
      </c>
      <c r="W1247" s="3" t="str">
        <f t="shared" si="259"/>
        <v/>
      </c>
      <c r="X1247" s="83" t="str">
        <f t="shared" si="260"/>
        <v/>
      </c>
      <c r="Y1247" s="3" t="str">
        <f t="shared" si="261"/>
        <v/>
      </c>
      <c r="Z1247" s="3" t="str">
        <f t="shared" si="262"/>
        <v/>
      </c>
      <c r="AA1247" s="12" t="str">
        <f t="shared" si="263"/>
        <v/>
      </c>
      <c r="AB1247" s="12" t="str">
        <f t="shared" si="264"/>
        <v/>
      </c>
      <c r="AC1247" s="12" t="str">
        <f t="shared" si="265"/>
        <v/>
      </c>
      <c r="AD1247" t="str">
        <f t="shared" si="266"/>
        <v/>
      </c>
      <c r="AE1247" t="str">
        <f t="shared" si="267"/>
        <v/>
      </c>
      <c r="AF1247" t="s">
        <v>343</v>
      </c>
    </row>
    <row r="1248" spans="1:32" x14ac:dyDescent="0.25">
      <c r="A1248" t="s">
        <v>1</v>
      </c>
      <c r="B1248" t="s">
        <v>2</v>
      </c>
      <c r="C1248" t="s">
        <v>1959</v>
      </c>
      <c r="D1248" t="s">
        <v>2017</v>
      </c>
      <c r="E1248" t="s">
        <v>63</v>
      </c>
      <c r="F1248" s="2">
        <v>45327</v>
      </c>
      <c r="G1248" t="s">
        <v>1103</v>
      </c>
      <c r="H1248" t="s">
        <v>176</v>
      </c>
      <c r="I1248" t="s">
        <v>192</v>
      </c>
      <c r="J1248" s="5">
        <v>350000</v>
      </c>
      <c r="K1248" s="5">
        <v>350000</v>
      </c>
      <c r="L1248" s="5">
        <v>350000</v>
      </c>
      <c r="M1248" s="5"/>
      <c r="N1248"/>
      <c r="O1248" s="38"/>
      <c r="P1248" s="43"/>
      <c r="Q1248" s="64"/>
      <c r="R1248" s="8" t="str">
        <f t="shared" si="256"/>
        <v/>
      </c>
      <c r="S1248" s="7" t="str">
        <f t="shared" si="255"/>
        <v/>
      </c>
      <c r="T1248" s="9"/>
      <c r="U1248" s="3" t="str">
        <f t="shared" si="257"/>
        <v/>
      </c>
      <c r="V1248" s="3" t="str">
        <f t="shared" si="258"/>
        <v/>
      </c>
      <c r="W1248" s="3" t="str">
        <f t="shared" si="259"/>
        <v/>
      </c>
      <c r="X1248" s="83" t="str">
        <f t="shared" si="260"/>
        <v/>
      </c>
      <c r="Y1248" s="3" t="str">
        <f t="shared" si="261"/>
        <v/>
      </c>
      <c r="Z1248" s="3" t="str">
        <f t="shared" si="262"/>
        <v/>
      </c>
      <c r="AA1248" s="12" t="str">
        <f t="shared" si="263"/>
        <v/>
      </c>
      <c r="AB1248" s="12" t="str">
        <f t="shared" si="264"/>
        <v/>
      </c>
      <c r="AC1248" s="12" t="str">
        <f t="shared" si="265"/>
        <v/>
      </c>
      <c r="AD1248" t="str">
        <f t="shared" si="266"/>
        <v/>
      </c>
      <c r="AE1248" t="str">
        <f t="shared" si="267"/>
        <v/>
      </c>
      <c r="AF1248" t="s">
        <v>343</v>
      </c>
    </row>
    <row r="1249" spans="1:32" x14ac:dyDescent="0.25">
      <c r="A1249" t="s">
        <v>1</v>
      </c>
      <c r="B1249" t="s">
        <v>2</v>
      </c>
      <c r="C1249" t="s">
        <v>1959</v>
      </c>
      <c r="D1249" t="s">
        <v>2017</v>
      </c>
      <c r="E1249" t="s">
        <v>63</v>
      </c>
      <c r="F1249" s="2">
        <v>45329</v>
      </c>
      <c r="G1249" t="s">
        <v>1104</v>
      </c>
      <c r="H1249" t="s">
        <v>176</v>
      </c>
      <c r="I1249" t="s">
        <v>404</v>
      </c>
      <c r="J1249" s="5">
        <v>820000.32</v>
      </c>
      <c r="K1249" s="5">
        <v>820000.32</v>
      </c>
      <c r="L1249" s="5">
        <v>820000.32</v>
      </c>
      <c r="M1249" s="5"/>
      <c r="N1249"/>
      <c r="O1249" s="38"/>
      <c r="P1249" s="43"/>
      <c r="Q1249" s="64"/>
      <c r="R1249" s="8" t="str">
        <f t="shared" si="256"/>
        <v/>
      </c>
      <c r="S1249" s="7" t="str">
        <f t="shared" si="255"/>
        <v/>
      </c>
      <c r="T1249" s="9"/>
      <c r="U1249" s="3" t="str">
        <f t="shared" si="257"/>
        <v/>
      </c>
      <c r="V1249" s="3" t="str">
        <f t="shared" si="258"/>
        <v/>
      </c>
      <c r="W1249" s="3" t="str">
        <f t="shared" si="259"/>
        <v/>
      </c>
      <c r="X1249" s="83" t="str">
        <f t="shared" si="260"/>
        <v/>
      </c>
      <c r="Y1249" s="3" t="str">
        <f t="shared" si="261"/>
        <v/>
      </c>
      <c r="Z1249" s="3" t="str">
        <f t="shared" si="262"/>
        <v/>
      </c>
      <c r="AA1249" s="12" t="str">
        <f t="shared" si="263"/>
        <v/>
      </c>
      <c r="AB1249" s="12" t="str">
        <f t="shared" si="264"/>
        <v/>
      </c>
      <c r="AC1249" s="12" t="str">
        <f t="shared" si="265"/>
        <v/>
      </c>
      <c r="AD1249" t="str">
        <f t="shared" si="266"/>
        <v/>
      </c>
      <c r="AE1249" t="str">
        <f t="shared" si="267"/>
        <v/>
      </c>
      <c r="AF1249" t="s">
        <v>343</v>
      </c>
    </row>
    <row r="1250" spans="1:32" x14ac:dyDescent="0.25">
      <c r="A1250" t="s">
        <v>1</v>
      </c>
      <c r="B1250" t="s">
        <v>2</v>
      </c>
      <c r="C1250" t="s">
        <v>1959</v>
      </c>
      <c r="D1250" t="s">
        <v>2017</v>
      </c>
      <c r="E1250" t="s">
        <v>63</v>
      </c>
      <c r="F1250" s="2">
        <v>45330</v>
      </c>
      <c r="G1250" t="s">
        <v>1105</v>
      </c>
      <c r="H1250" t="s">
        <v>176</v>
      </c>
      <c r="I1250" t="s">
        <v>192</v>
      </c>
      <c r="J1250" s="5">
        <v>315000.5</v>
      </c>
      <c r="K1250" s="5">
        <v>315000.5</v>
      </c>
      <c r="L1250" s="5">
        <v>315000.5</v>
      </c>
      <c r="M1250" s="5"/>
      <c r="N1250"/>
      <c r="O1250" s="38"/>
      <c r="P1250" s="43"/>
      <c r="Q1250" s="64"/>
      <c r="R1250" s="8" t="str">
        <f t="shared" si="256"/>
        <v/>
      </c>
      <c r="S1250" s="7" t="str">
        <f t="shared" si="255"/>
        <v/>
      </c>
      <c r="T1250" s="9"/>
      <c r="U1250" s="3" t="str">
        <f t="shared" si="257"/>
        <v/>
      </c>
      <c r="V1250" s="3" t="str">
        <f t="shared" si="258"/>
        <v/>
      </c>
      <c r="W1250" s="3" t="str">
        <f t="shared" si="259"/>
        <v/>
      </c>
      <c r="X1250" s="83" t="str">
        <f t="shared" si="260"/>
        <v/>
      </c>
      <c r="Y1250" s="3" t="str">
        <f t="shared" si="261"/>
        <v/>
      </c>
      <c r="Z1250" s="3" t="str">
        <f t="shared" si="262"/>
        <v/>
      </c>
      <c r="AA1250" s="12" t="str">
        <f t="shared" si="263"/>
        <v/>
      </c>
      <c r="AB1250" s="12" t="str">
        <f t="shared" si="264"/>
        <v/>
      </c>
      <c r="AC1250" s="12" t="str">
        <f t="shared" si="265"/>
        <v/>
      </c>
      <c r="AD1250" t="str">
        <f t="shared" si="266"/>
        <v/>
      </c>
      <c r="AE1250" t="str">
        <f t="shared" si="267"/>
        <v/>
      </c>
      <c r="AF1250" t="s">
        <v>343</v>
      </c>
    </row>
    <row r="1251" spans="1:32" x14ac:dyDescent="0.25">
      <c r="A1251" t="s">
        <v>1</v>
      </c>
      <c r="B1251" t="s">
        <v>2</v>
      </c>
      <c r="C1251" t="s">
        <v>1959</v>
      </c>
      <c r="D1251" t="s">
        <v>2017</v>
      </c>
      <c r="E1251" t="s">
        <v>63</v>
      </c>
      <c r="F1251" s="2">
        <v>45331</v>
      </c>
      <c r="G1251" t="s">
        <v>1106</v>
      </c>
      <c r="H1251" t="s">
        <v>176</v>
      </c>
      <c r="I1251" t="s">
        <v>404</v>
      </c>
      <c r="J1251" s="5">
        <v>515000.33</v>
      </c>
      <c r="K1251" s="5">
        <v>515000.33</v>
      </c>
      <c r="L1251" s="5">
        <v>515000.33</v>
      </c>
      <c r="M1251" s="5"/>
      <c r="N1251"/>
      <c r="O1251" s="38"/>
      <c r="P1251" s="43"/>
      <c r="Q1251" s="64"/>
      <c r="R1251" s="8" t="str">
        <f t="shared" si="256"/>
        <v/>
      </c>
      <c r="S1251" s="7" t="str">
        <f t="shared" si="255"/>
        <v/>
      </c>
      <c r="T1251" s="9"/>
      <c r="U1251" s="3" t="str">
        <f t="shared" si="257"/>
        <v/>
      </c>
      <c r="V1251" s="3" t="str">
        <f t="shared" si="258"/>
        <v/>
      </c>
      <c r="W1251" s="3" t="str">
        <f t="shared" si="259"/>
        <v/>
      </c>
      <c r="X1251" s="83" t="str">
        <f t="shared" si="260"/>
        <v/>
      </c>
      <c r="Y1251" s="3" t="str">
        <f t="shared" si="261"/>
        <v/>
      </c>
      <c r="Z1251" s="3" t="str">
        <f t="shared" si="262"/>
        <v/>
      </c>
      <c r="AA1251" s="12" t="str">
        <f t="shared" si="263"/>
        <v/>
      </c>
      <c r="AB1251" s="12" t="str">
        <f t="shared" si="264"/>
        <v/>
      </c>
      <c r="AC1251" s="12" t="str">
        <f t="shared" si="265"/>
        <v/>
      </c>
      <c r="AD1251" t="str">
        <f t="shared" si="266"/>
        <v/>
      </c>
      <c r="AE1251" t="str">
        <f t="shared" si="267"/>
        <v/>
      </c>
      <c r="AF1251" t="s">
        <v>343</v>
      </c>
    </row>
    <row r="1252" spans="1:32" x14ac:dyDescent="0.25">
      <c r="A1252" t="s">
        <v>1</v>
      </c>
      <c r="B1252" t="s">
        <v>2</v>
      </c>
      <c r="C1252" t="s">
        <v>1959</v>
      </c>
      <c r="D1252" t="s">
        <v>2017</v>
      </c>
      <c r="E1252" t="s">
        <v>63</v>
      </c>
      <c r="F1252" s="2">
        <v>45334</v>
      </c>
      <c r="G1252" t="s">
        <v>1107</v>
      </c>
      <c r="H1252" t="s">
        <v>176</v>
      </c>
      <c r="I1252" t="s">
        <v>192</v>
      </c>
      <c r="J1252" s="5">
        <v>385000.04</v>
      </c>
      <c r="K1252" s="5">
        <v>385000.04</v>
      </c>
      <c r="L1252" s="5">
        <v>385000.04</v>
      </c>
      <c r="M1252" s="5"/>
      <c r="N1252"/>
      <c r="O1252" s="38"/>
      <c r="P1252" s="43"/>
      <c r="Q1252" s="64"/>
      <c r="R1252" s="8" t="str">
        <f t="shared" si="256"/>
        <v/>
      </c>
      <c r="S1252" s="7" t="str">
        <f t="shared" si="255"/>
        <v/>
      </c>
      <c r="T1252" s="9"/>
      <c r="U1252" s="3" t="str">
        <f t="shared" si="257"/>
        <v/>
      </c>
      <c r="V1252" s="3" t="str">
        <f t="shared" si="258"/>
        <v/>
      </c>
      <c r="W1252" s="3" t="str">
        <f t="shared" si="259"/>
        <v/>
      </c>
      <c r="X1252" s="83" t="str">
        <f t="shared" si="260"/>
        <v/>
      </c>
      <c r="Y1252" s="3" t="str">
        <f t="shared" si="261"/>
        <v/>
      </c>
      <c r="Z1252" s="3" t="str">
        <f t="shared" si="262"/>
        <v/>
      </c>
      <c r="AA1252" s="12" t="str">
        <f t="shared" si="263"/>
        <v/>
      </c>
      <c r="AB1252" s="12" t="str">
        <f t="shared" si="264"/>
        <v/>
      </c>
      <c r="AC1252" s="12" t="str">
        <f t="shared" si="265"/>
        <v/>
      </c>
      <c r="AD1252" t="str">
        <f t="shared" si="266"/>
        <v/>
      </c>
      <c r="AE1252" t="str">
        <f t="shared" si="267"/>
        <v/>
      </c>
      <c r="AF1252" t="s">
        <v>343</v>
      </c>
    </row>
    <row r="1253" spans="1:32" x14ac:dyDescent="0.25">
      <c r="A1253" t="s">
        <v>1</v>
      </c>
      <c r="B1253" t="s">
        <v>2</v>
      </c>
      <c r="C1253" t="s">
        <v>1959</v>
      </c>
      <c r="D1253" t="s">
        <v>2017</v>
      </c>
      <c r="E1253" t="s">
        <v>63</v>
      </c>
      <c r="F1253" s="2">
        <v>45336</v>
      </c>
      <c r="G1253" t="s">
        <v>1108</v>
      </c>
      <c r="H1253" t="s">
        <v>176</v>
      </c>
      <c r="I1253" t="s">
        <v>192</v>
      </c>
      <c r="J1253" s="5">
        <v>435001.41</v>
      </c>
      <c r="K1253" s="5">
        <v>435001.41</v>
      </c>
      <c r="L1253" s="5">
        <v>435001.41</v>
      </c>
      <c r="M1253" s="5"/>
      <c r="N1253"/>
      <c r="O1253" s="38"/>
      <c r="P1253" s="43"/>
      <c r="Q1253" s="64"/>
      <c r="R1253" s="8" t="str">
        <f t="shared" si="256"/>
        <v/>
      </c>
      <c r="S1253" s="7" t="str">
        <f t="shared" si="255"/>
        <v/>
      </c>
      <c r="T1253" s="9"/>
      <c r="U1253" s="3" t="str">
        <f t="shared" si="257"/>
        <v/>
      </c>
      <c r="V1253" s="3" t="str">
        <f t="shared" si="258"/>
        <v/>
      </c>
      <c r="W1253" s="3" t="str">
        <f t="shared" si="259"/>
        <v/>
      </c>
      <c r="X1253" s="83" t="str">
        <f t="shared" si="260"/>
        <v/>
      </c>
      <c r="Y1253" s="3" t="str">
        <f t="shared" si="261"/>
        <v/>
      </c>
      <c r="Z1253" s="3" t="str">
        <f t="shared" si="262"/>
        <v/>
      </c>
      <c r="AA1253" s="12" t="str">
        <f t="shared" si="263"/>
        <v/>
      </c>
      <c r="AB1253" s="12" t="str">
        <f t="shared" si="264"/>
        <v/>
      </c>
      <c r="AC1253" s="12" t="str">
        <f t="shared" si="265"/>
        <v/>
      </c>
      <c r="AD1253" t="str">
        <f t="shared" si="266"/>
        <v/>
      </c>
      <c r="AE1253" t="str">
        <f t="shared" si="267"/>
        <v/>
      </c>
      <c r="AF1253" t="s">
        <v>343</v>
      </c>
    </row>
    <row r="1254" spans="1:32" x14ac:dyDescent="0.25">
      <c r="A1254" t="s">
        <v>1</v>
      </c>
      <c r="B1254" t="s">
        <v>2</v>
      </c>
      <c r="C1254" t="s">
        <v>1959</v>
      </c>
      <c r="D1254" t="s">
        <v>2017</v>
      </c>
      <c r="E1254" t="s">
        <v>63</v>
      </c>
      <c r="F1254" s="2">
        <v>45336</v>
      </c>
      <c r="G1254" t="s">
        <v>1109</v>
      </c>
      <c r="H1254" t="s">
        <v>176</v>
      </c>
      <c r="I1254" t="s">
        <v>192</v>
      </c>
      <c r="J1254" s="5">
        <v>475000.02</v>
      </c>
      <c r="K1254" s="5">
        <v>475000.02</v>
      </c>
      <c r="L1254" s="5">
        <v>475000.02</v>
      </c>
      <c r="M1254" s="5"/>
      <c r="N1254"/>
      <c r="O1254" s="38"/>
      <c r="P1254" s="43"/>
      <c r="Q1254" s="64"/>
      <c r="R1254" s="8" t="str">
        <f t="shared" si="256"/>
        <v/>
      </c>
      <c r="S1254" s="7" t="str">
        <f t="shared" si="255"/>
        <v/>
      </c>
      <c r="T1254" s="9"/>
      <c r="U1254" s="3" t="str">
        <f t="shared" si="257"/>
        <v/>
      </c>
      <c r="V1254" s="3" t="str">
        <f t="shared" si="258"/>
        <v/>
      </c>
      <c r="W1254" s="3" t="str">
        <f t="shared" si="259"/>
        <v/>
      </c>
      <c r="X1254" s="83" t="str">
        <f t="shared" si="260"/>
        <v/>
      </c>
      <c r="Y1254" s="3" t="str">
        <f t="shared" si="261"/>
        <v/>
      </c>
      <c r="Z1254" s="3" t="str">
        <f t="shared" si="262"/>
        <v/>
      </c>
      <c r="AA1254" s="12" t="str">
        <f t="shared" si="263"/>
        <v/>
      </c>
      <c r="AB1254" s="12" t="str">
        <f t="shared" si="264"/>
        <v/>
      </c>
      <c r="AC1254" s="12" t="str">
        <f t="shared" si="265"/>
        <v/>
      </c>
      <c r="AD1254" t="str">
        <f t="shared" si="266"/>
        <v/>
      </c>
      <c r="AE1254" t="str">
        <f t="shared" si="267"/>
        <v/>
      </c>
      <c r="AF1254" t="s">
        <v>343</v>
      </c>
    </row>
    <row r="1255" spans="1:32" x14ac:dyDescent="0.25">
      <c r="A1255" t="s">
        <v>1</v>
      </c>
      <c r="B1255" t="s">
        <v>2</v>
      </c>
      <c r="C1255" t="s">
        <v>1959</v>
      </c>
      <c r="D1255" t="s">
        <v>2017</v>
      </c>
      <c r="E1255" t="s">
        <v>63</v>
      </c>
      <c r="F1255" s="2">
        <v>45343</v>
      </c>
      <c r="G1255" t="s">
        <v>1110</v>
      </c>
      <c r="H1255" t="s">
        <v>176</v>
      </c>
      <c r="I1255" t="s">
        <v>207</v>
      </c>
      <c r="J1255" s="5">
        <v>435001.41</v>
      </c>
      <c r="K1255" s="5">
        <v>435001.41</v>
      </c>
      <c r="L1255" s="5">
        <v>435001.41</v>
      </c>
      <c r="M1255" s="5"/>
      <c r="N1255"/>
      <c r="O1255" s="38"/>
      <c r="P1255" s="43"/>
      <c r="Q1255" s="64"/>
      <c r="R1255" s="8" t="str">
        <f t="shared" si="256"/>
        <v/>
      </c>
      <c r="S1255" s="7" t="str">
        <f t="shared" si="255"/>
        <v/>
      </c>
      <c r="T1255" s="9"/>
      <c r="U1255" s="3" t="str">
        <f t="shared" si="257"/>
        <v/>
      </c>
      <c r="V1255" s="3" t="str">
        <f t="shared" si="258"/>
        <v/>
      </c>
      <c r="W1255" s="3" t="str">
        <f t="shared" si="259"/>
        <v/>
      </c>
      <c r="X1255" s="83" t="str">
        <f t="shared" si="260"/>
        <v/>
      </c>
      <c r="Y1255" s="3" t="str">
        <f t="shared" si="261"/>
        <v/>
      </c>
      <c r="Z1255" s="3" t="str">
        <f t="shared" si="262"/>
        <v/>
      </c>
      <c r="AA1255" s="12" t="str">
        <f t="shared" si="263"/>
        <v/>
      </c>
      <c r="AB1255" s="12" t="str">
        <f t="shared" si="264"/>
        <v/>
      </c>
      <c r="AC1255" s="12" t="str">
        <f t="shared" si="265"/>
        <v/>
      </c>
      <c r="AD1255" t="str">
        <f t="shared" si="266"/>
        <v/>
      </c>
      <c r="AE1255" t="str">
        <f t="shared" si="267"/>
        <v/>
      </c>
      <c r="AF1255" t="s">
        <v>343</v>
      </c>
    </row>
    <row r="1256" spans="1:32" x14ac:dyDescent="0.25">
      <c r="A1256" t="s">
        <v>1</v>
      </c>
      <c r="B1256" t="s">
        <v>2</v>
      </c>
      <c r="C1256" t="s">
        <v>1959</v>
      </c>
      <c r="D1256" t="s">
        <v>2017</v>
      </c>
      <c r="E1256" t="s">
        <v>63</v>
      </c>
      <c r="F1256" s="2">
        <v>45344</v>
      </c>
      <c r="G1256" t="s">
        <v>1111</v>
      </c>
      <c r="H1256" t="s">
        <v>176</v>
      </c>
      <c r="I1256" t="s">
        <v>404</v>
      </c>
      <c r="J1256" s="5">
        <v>675002.11</v>
      </c>
      <c r="K1256" s="5">
        <v>675002.11</v>
      </c>
      <c r="L1256" s="5">
        <v>675002.11</v>
      </c>
      <c r="M1256" s="5"/>
      <c r="N1256"/>
      <c r="O1256" s="38"/>
      <c r="P1256" s="43"/>
      <c r="Q1256" s="64"/>
      <c r="R1256" s="8" t="str">
        <f t="shared" si="256"/>
        <v/>
      </c>
      <c r="S1256" s="7" t="str">
        <f t="shared" si="255"/>
        <v/>
      </c>
      <c r="T1256" s="9"/>
      <c r="U1256" s="3" t="str">
        <f t="shared" si="257"/>
        <v/>
      </c>
      <c r="V1256" s="3" t="str">
        <f t="shared" si="258"/>
        <v/>
      </c>
      <c r="W1256" s="3" t="str">
        <f t="shared" si="259"/>
        <v/>
      </c>
      <c r="X1256" s="83" t="str">
        <f t="shared" si="260"/>
        <v/>
      </c>
      <c r="Y1256" s="3" t="str">
        <f t="shared" si="261"/>
        <v/>
      </c>
      <c r="Z1256" s="3" t="str">
        <f t="shared" si="262"/>
        <v/>
      </c>
      <c r="AA1256" s="12" t="str">
        <f t="shared" si="263"/>
        <v/>
      </c>
      <c r="AB1256" s="12" t="str">
        <f t="shared" si="264"/>
        <v/>
      </c>
      <c r="AC1256" s="12" t="str">
        <f t="shared" si="265"/>
        <v/>
      </c>
      <c r="AD1256" t="str">
        <f t="shared" si="266"/>
        <v/>
      </c>
      <c r="AE1256" t="str">
        <f t="shared" si="267"/>
        <v/>
      </c>
      <c r="AF1256" t="s">
        <v>343</v>
      </c>
    </row>
    <row r="1257" spans="1:32" x14ac:dyDescent="0.25">
      <c r="A1257" t="s">
        <v>1</v>
      </c>
      <c r="B1257" t="s">
        <v>2</v>
      </c>
      <c r="C1257" t="s">
        <v>1959</v>
      </c>
      <c r="D1257" t="s">
        <v>2017</v>
      </c>
      <c r="E1257" t="s">
        <v>63</v>
      </c>
      <c r="F1257" s="2">
        <v>45345</v>
      </c>
      <c r="G1257" t="s">
        <v>1112</v>
      </c>
      <c r="H1257" t="s">
        <v>176</v>
      </c>
      <c r="I1257" t="s">
        <v>404</v>
      </c>
      <c r="J1257" s="5">
        <v>160000.09</v>
      </c>
      <c r="K1257" s="5">
        <v>160000.09</v>
      </c>
      <c r="L1257" s="5">
        <v>160000.09</v>
      </c>
      <c r="M1257" s="5"/>
      <c r="N1257"/>
      <c r="O1257" s="38"/>
      <c r="P1257" s="43"/>
      <c r="Q1257" s="64"/>
      <c r="R1257" s="8" t="str">
        <f t="shared" si="256"/>
        <v/>
      </c>
      <c r="S1257" s="7" t="str">
        <f t="shared" ref="S1257:S1261" si="268">IF(AND(O1261&lt;&gt;"",P1261&lt;&gt;""),1,"")</f>
        <v/>
      </c>
      <c r="T1257" s="9"/>
      <c r="U1257" s="3" t="str">
        <f t="shared" si="257"/>
        <v/>
      </c>
      <c r="V1257" s="3" t="str">
        <f t="shared" si="258"/>
        <v/>
      </c>
      <c r="W1257" s="3" t="str">
        <f t="shared" si="259"/>
        <v/>
      </c>
      <c r="X1257" s="83" t="str">
        <f t="shared" si="260"/>
        <v/>
      </c>
      <c r="Y1257" s="3" t="str">
        <f t="shared" si="261"/>
        <v/>
      </c>
      <c r="Z1257" s="3" t="str">
        <f t="shared" si="262"/>
        <v/>
      </c>
      <c r="AA1257" s="12" t="str">
        <f t="shared" si="263"/>
        <v/>
      </c>
      <c r="AB1257" s="12" t="str">
        <f t="shared" si="264"/>
        <v/>
      </c>
      <c r="AC1257" s="12" t="str">
        <f t="shared" si="265"/>
        <v/>
      </c>
      <c r="AD1257" t="str">
        <f t="shared" si="266"/>
        <v/>
      </c>
      <c r="AE1257" t="str">
        <f t="shared" si="267"/>
        <v/>
      </c>
      <c r="AF1257" t="s">
        <v>343</v>
      </c>
    </row>
    <row r="1258" spans="1:32" x14ac:dyDescent="0.25">
      <c r="A1258" t="s">
        <v>1</v>
      </c>
      <c r="B1258" t="s">
        <v>2</v>
      </c>
      <c r="C1258" t="s">
        <v>1959</v>
      </c>
      <c r="D1258" t="s">
        <v>2017</v>
      </c>
      <c r="E1258" t="s">
        <v>63</v>
      </c>
      <c r="F1258" s="2">
        <v>45348</v>
      </c>
      <c r="G1258" t="s">
        <v>1321</v>
      </c>
      <c r="H1258" t="s">
        <v>176</v>
      </c>
      <c r="I1258" t="s">
        <v>404</v>
      </c>
      <c r="J1258" s="5">
        <v>595001.5</v>
      </c>
      <c r="K1258" s="5">
        <v>595001.5</v>
      </c>
      <c r="L1258" s="5">
        <v>595001.5</v>
      </c>
      <c r="M1258" s="5"/>
      <c r="N1258"/>
      <c r="O1258" s="38"/>
      <c r="P1258" s="43"/>
      <c r="Q1258" s="64"/>
      <c r="R1258" s="8" t="str">
        <f t="shared" si="256"/>
        <v/>
      </c>
      <c r="S1258" s="7" t="str">
        <f t="shared" si="268"/>
        <v/>
      </c>
      <c r="T1258" s="9"/>
      <c r="U1258" s="3" t="str">
        <f t="shared" si="257"/>
        <v/>
      </c>
      <c r="V1258" s="3" t="str">
        <f t="shared" si="258"/>
        <v/>
      </c>
      <c r="W1258" s="3" t="str">
        <f t="shared" si="259"/>
        <v/>
      </c>
      <c r="X1258" s="83" t="str">
        <f t="shared" si="260"/>
        <v/>
      </c>
      <c r="Y1258" s="3" t="str">
        <f t="shared" si="261"/>
        <v/>
      </c>
      <c r="Z1258" s="3" t="str">
        <f t="shared" si="262"/>
        <v/>
      </c>
      <c r="AA1258" s="12" t="str">
        <f t="shared" si="263"/>
        <v/>
      </c>
      <c r="AB1258" s="12" t="str">
        <f t="shared" si="264"/>
        <v/>
      </c>
      <c r="AC1258" s="12" t="str">
        <f t="shared" si="265"/>
        <v/>
      </c>
      <c r="AD1258" t="str">
        <f t="shared" si="266"/>
        <v/>
      </c>
      <c r="AE1258" t="str">
        <f t="shared" si="267"/>
        <v/>
      </c>
      <c r="AF1258" t="s">
        <v>343</v>
      </c>
    </row>
    <row r="1259" spans="1:32" x14ac:dyDescent="0.25">
      <c r="A1259" t="s">
        <v>1</v>
      </c>
      <c r="B1259" t="s">
        <v>2</v>
      </c>
      <c r="C1259" t="s">
        <v>1959</v>
      </c>
      <c r="D1259" t="s">
        <v>2017</v>
      </c>
      <c r="E1259" t="s">
        <v>63</v>
      </c>
      <c r="F1259" s="2">
        <v>45349</v>
      </c>
      <c r="G1259" t="s">
        <v>1322</v>
      </c>
      <c r="H1259" t="s">
        <v>176</v>
      </c>
      <c r="I1259" t="s">
        <v>404</v>
      </c>
      <c r="J1259" s="5">
        <v>675002.11</v>
      </c>
      <c r="K1259" s="5">
        <v>675002.11</v>
      </c>
      <c r="L1259" s="5">
        <v>675002.11</v>
      </c>
      <c r="M1259" s="5"/>
      <c r="N1259"/>
      <c r="O1259" s="38"/>
      <c r="P1259" s="43"/>
      <c r="Q1259" s="64"/>
      <c r="R1259" s="8" t="str">
        <f t="shared" si="256"/>
        <v/>
      </c>
      <c r="S1259" s="7" t="str">
        <f t="shared" si="268"/>
        <v/>
      </c>
      <c r="T1259" s="9"/>
      <c r="U1259" s="3" t="str">
        <f t="shared" si="257"/>
        <v/>
      </c>
      <c r="V1259" s="3" t="str">
        <f t="shared" si="258"/>
        <v/>
      </c>
      <c r="W1259" s="3" t="str">
        <f t="shared" si="259"/>
        <v/>
      </c>
      <c r="X1259" s="83" t="str">
        <f t="shared" si="260"/>
        <v/>
      </c>
      <c r="Y1259" s="3" t="str">
        <f t="shared" si="261"/>
        <v/>
      </c>
      <c r="Z1259" s="3" t="str">
        <f t="shared" si="262"/>
        <v/>
      </c>
      <c r="AA1259" s="12" t="str">
        <f t="shared" si="263"/>
        <v/>
      </c>
      <c r="AB1259" s="12" t="str">
        <f t="shared" si="264"/>
        <v/>
      </c>
      <c r="AC1259" s="12" t="str">
        <f t="shared" si="265"/>
        <v/>
      </c>
      <c r="AD1259" t="str">
        <f t="shared" si="266"/>
        <v/>
      </c>
      <c r="AE1259" t="str">
        <f t="shared" si="267"/>
        <v/>
      </c>
      <c r="AF1259" t="s">
        <v>343</v>
      </c>
    </row>
    <row r="1260" spans="1:32" x14ac:dyDescent="0.25">
      <c r="A1260" t="s">
        <v>1</v>
      </c>
      <c r="B1260" t="s">
        <v>2</v>
      </c>
      <c r="C1260" t="s">
        <v>1959</v>
      </c>
      <c r="D1260" t="s">
        <v>2017</v>
      </c>
      <c r="E1260" t="s">
        <v>63</v>
      </c>
      <c r="F1260" s="2">
        <v>45350</v>
      </c>
      <c r="G1260" t="s">
        <v>1323</v>
      </c>
      <c r="H1260" t="s">
        <v>176</v>
      </c>
      <c r="I1260" t="s">
        <v>207</v>
      </c>
      <c r="J1260" s="5">
        <v>370000.42</v>
      </c>
      <c r="K1260" s="5">
        <v>370000.42</v>
      </c>
      <c r="L1260" s="5">
        <v>370000.42</v>
      </c>
      <c r="M1260" s="5"/>
      <c r="N1260"/>
      <c r="O1260" s="38"/>
      <c r="P1260" s="43"/>
      <c r="Q1260" s="64"/>
      <c r="R1260" s="8" t="str">
        <f t="shared" si="256"/>
        <v/>
      </c>
      <c r="S1260" s="7" t="str">
        <f t="shared" si="268"/>
        <v/>
      </c>
      <c r="T1260" s="9"/>
      <c r="U1260" s="3" t="str">
        <f t="shared" si="257"/>
        <v/>
      </c>
      <c r="V1260" s="3" t="str">
        <f t="shared" si="258"/>
        <v/>
      </c>
      <c r="W1260" s="3" t="str">
        <f t="shared" si="259"/>
        <v/>
      </c>
      <c r="X1260" s="83" t="str">
        <f t="shared" si="260"/>
        <v/>
      </c>
      <c r="Y1260" s="3" t="str">
        <f t="shared" si="261"/>
        <v/>
      </c>
      <c r="Z1260" s="3" t="str">
        <f t="shared" si="262"/>
        <v/>
      </c>
      <c r="AA1260" s="12" t="str">
        <f t="shared" si="263"/>
        <v/>
      </c>
      <c r="AB1260" s="12" t="str">
        <f t="shared" si="264"/>
        <v/>
      </c>
      <c r="AC1260" s="12" t="str">
        <f t="shared" si="265"/>
        <v/>
      </c>
      <c r="AD1260" t="str">
        <f t="shared" si="266"/>
        <v/>
      </c>
      <c r="AE1260" t="str">
        <f t="shared" si="267"/>
        <v/>
      </c>
      <c r="AF1260" t="s">
        <v>343</v>
      </c>
    </row>
    <row r="1261" spans="1:32" x14ac:dyDescent="0.25">
      <c r="A1261" t="s">
        <v>1</v>
      </c>
      <c r="B1261" t="s">
        <v>2</v>
      </c>
      <c r="C1261" t="s">
        <v>1959</v>
      </c>
      <c r="D1261" t="s">
        <v>2017</v>
      </c>
      <c r="E1261" t="s">
        <v>63</v>
      </c>
      <c r="F1261" s="2">
        <v>45352</v>
      </c>
      <c r="G1261" t="s">
        <v>107</v>
      </c>
      <c r="H1261" t="s">
        <v>412</v>
      </c>
      <c r="I1261" t="s">
        <v>207</v>
      </c>
      <c r="J1261" s="5">
        <v>475000.02</v>
      </c>
      <c r="K1261" s="5">
        <v>475000.02</v>
      </c>
      <c r="L1261" s="5">
        <v>475000.02</v>
      </c>
      <c r="M1261" s="5"/>
      <c r="N1261"/>
      <c r="O1261" s="38"/>
      <c r="P1261" s="43"/>
      <c r="Q1261" s="64"/>
      <c r="R1261" s="8" t="str">
        <f t="shared" si="256"/>
        <v/>
      </c>
      <c r="S1261" s="7" t="str">
        <f t="shared" si="268"/>
        <v/>
      </c>
      <c r="T1261" s="9"/>
      <c r="U1261" s="3" t="str">
        <f t="shared" si="257"/>
        <v/>
      </c>
      <c r="V1261" s="3" t="str">
        <f t="shared" si="258"/>
        <v/>
      </c>
      <c r="W1261" s="3" t="str">
        <f t="shared" si="259"/>
        <v/>
      </c>
      <c r="X1261" s="83" t="str">
        <f t="shared" si="260"/>
        <v/>
      </c>
      <c r="Y1261" s="3" t="str">
        <f t="shared" si="261"/>
        <v/>
      </c>
      <c r="Z1261" s="3" t="str">
        <f t="shared" si="262"/>
        <v/>
      </c>
      <c r="AA1261" s="12" t="str">
        <f t="shared" si="263"/>
        <v/>
      </c>
      <c r="AB1261" s="12" t="str">
        <f t="shared" si="264"/>
        <v/>
      </c>
      <c r="AC1261" s="12" t="str">
        <f t="shared" si="265"/>
        <v/>
      </c>
      <c r="AD1261" t="str">
        <f t="shared" si="266"/>
        <v/>
      </c>
      <c r="AE1261" t="str">
        <f t="shared" si="267"/>
        <v/>
      </c>
      <c r="AF1261" t="s">
        <v>343</v>
      </c>
    </row>
    <row r="1262" spans="1:32" x14ac:dyDescent="0.25">
      <c r="A1262" t="s">
        <v>1</v>
      </c>
      <c r="B1262" t="s">
        <v>2</v>
      </c>
      <c r="C1262" t="s">
        <v>1959</v>
      </c>
      <c r="D1262" t="s">
        <v>2017</v>
      </c>
      <c r="E1262" t="s">
        <v>63</v>
      </c>
      <c r="F1262" s="2">
        <v>45352</v>
      </c>
      <c r="G1262" t="s">
        <v>1324</v>
      </c>
      <c r="H1262" t="s">
        <v>412</v>
      </c>
      <c r="I1262" t="s">
        <v>192</v>
      </c>
      <c r="J1262" s="5">
        <v>170000.03</v>
      </c>
      <c r="K1262" s="5">
        <v>170000.03</v>
      </c>
      <c r="L1262" s="5">
        <v>170000.03</v>
      </c>
      <c r="M1262" s="5"/>
      <c r="N1262"/>
      <c r="O1262" s="38"/>
      <c r="P1262" s="43"/>
      <c r="Q1262" s="64"/>
      <c r="R1262" s="8" t="str">
        <f t="shared" si="256"/>
        <v/>
      </c>
      <c r="S1262" s="7" t="str">
        <f>IF(AND(O1267&lt;&gt;"",P1267&lt;&gt;""),1,"")</f>
        <v/>
      </c>
      <c r="T1262" s="9"/>
      <c r="U1262" s="3" t="str">
        <f t="shared" si="257"/>
        <v/>
      </c>
      <c r="V1262" s="3" t="str">
        <f t="shared" si="258"/>
        <v/>
      </c>
      <c r="W1262" s="3" t="str">
        <f t="shared" si="259"/>
        <v/>
      </c>
      <c r="X1262" s="83" t="str">
        <f t="shared" si="260"/>
        <v/>
      </c>
      <c r="Y1262" s="3" t="str">
        <f t="shared" si="261"/>
        <v/>
      </c>
      <c r="Z1262" s="3" t="str">
        <f t="shared" si="262"/>
        <v/>
      </c>
      <c r="AA1262" s="12" t="str">
        <f t="shared" si="263"/>
        <v/>
      </c>
      <c r="AB1262" s="12" t="str">
        <f t="shared" si="264"/>
        <v/>
      </c>
      <c r="AC1262" s="12" t="str">
        <f t="shared" si="265"/>
        <v/>
      </c>
      <c r="AD1262" t="str">
        <f t="shared" si="266"/>
        <v/>
      </c>
      <c r="AE1262" t="str">
        <f t="shared" si="267"/>
        <v/>
      </c>
      <c r="AF1262" t="s">
        <v>343</v>
      </c>
    </row>
    <row r="1263" spans="1:32" x14ac:dyDescent="0.25">
      <c r="A1263" t="s">
        <v>1</v>
      </c>
      <c r="B1263" t="s">
        <v>2</v>
      </c>
      <c r="C1263" t="s">
        <v>1959</v>
      </c>
      <c r="D1263" t="s">
        <v>2017</v>
      </c>
      <c r="E1263" t="s">
        <v>63</v>
      </c>
      <c r="F1263" s="2">
        <v>45352</v>
      </c>
      <c r="G1263" t="s">
        <v>1325</v>
      </c>
      <c r="H1263" t="s">
        <v>412</v>
      </c>
      <c r="I1263" t="s">
        <v>207</v>
      </c>
      <c r="J1263" s="5">
        <v>85000</v>
      </c>
      <c r="K1263" s="5">
        <v>85000</v>
      </c>
      <c r="L1263" s="5">
        <v>85000</v>
      </c>
      <c r="M1263" s="5"/>
      <c r="N1263"/>
      <c r="O1263" s="38"/>
      <c r="P1263" s="43"/>
      <c r="Q1263" s="64"/>
      <c r="R1263" s="8" t="str">
        <f t="shared" si="256"/>
        <v/>
      </c>
      <c r="S1263" s="7" t="str">
        <f>IF(AND(O1268&lt;&gt;"",P1268&lt;&gt;""),1,"")</f>
        <v/>
      </c>
      <c r="T1263" s="9"/>
      <c r="U1263" s="3" t="str">
        <f t="shared" si="257"/>
        <v/>
      </c>
      <c r="V1263" s="3" t="str">
        <f t="shared" si="258"/>
        <v/>
      </c>
      <c r="W1263" s="3" t="str">
        <f t="shared" si="259"/>
        <v/>
      </c>
      <c r="X1263" s="83" t="str">
        <f t="shared" si="260"/>
        <v/>
      </c>
      <c r="Y1263" s="3" t="str">
        <f t="shared" si="261"/>
        <v/>
      </c>
      <c r="Z1263" s="3" t="str">
        <f t="shared" si="262"/>
        <v/>
      </c>
      <c r="AA1263" s="12" t="str">
        <f t="shared" si="263"/>
        <v/>
      </c>
      <c r="AB1263" s="12" t="str">
        <f t="shared" si="264"/>
        <v/>
      </c>
      <c r="AC1263" s="12" t="str">
        <f t="shared" si="265"/>
        <v/>
      </c>
      <c r="AD1263" t="str">
        <f t="shared" si="266"/>
        <v/>
      </c>
      <c r="AE1263" t="str">
        <f t="shared" si="267"/>
        <v/>
      </c>
      <c r="AF1263" t="s">
        <v>343</v>
      </c>
    </row>
    <row r="1264" spans="1:32" x14ac:dyDescent="0.25">
      <c r="A1264" t="s">
        <v>1</v>
      </c>
      <c r="B1264" t="s">
        <v>2</v>
      </c>
      <c r="C1264" t="s">
        <v>1959</v>
      </c>
      <c r="D1264" t="s">
        <v>2017</v>
      </c>
      <c r="E1264" t="s">
        <v>63</v>
      </c>
      <c r="F1264" s="2">
        <v>45357</v>
      </c>
      <c r="G1264" t="s">
        <v>1382</v>
      </c>
      <c r="H1264" t="s">
        <v>412</v>
      </c>
      <c r="I1264" t="s">
        <v>404</v>
      </c>
      <c r="J1264" s="5">
        <v>175000.84</v>
      </c>
      <c r="K1264" s="5">
        <v>175000.84</v>
      </c>
      <c r="L1264" s="5">
        <v>175000.84</v>
      </c>
      <c r="M1264" s="5"/>
      <c r="N1264"/>
      <c r="O1264" s="38"/>
      <c r="P1264" s="43"/>
      <c r="Q1264" s="64"/>
      <c r="R1264" s="8" t="str">
        <f t="shared" si="256"/>
        <v/>
      </c>
      <c r="S1264" s="7" t="str">
        <f>IF(AND(O1269&lt;&gt;"",P1269&lt;&gt;""),1,"")</f>
        <v/>
      </c>
      <c r="T1264" s="9"/>
      <c r="U1264" s="3" t="str">
        <f t="shared" si="257"/>
        <v/>
      </c>
      <c r="V1264" s="3" t="str">
        <f t="shared" si="258"/>
        <v/>
      </c>
      <c r="W1264" s="3" t="str">
        <f t="shared" si="259"/>
        <v/>
      </c>
      <c r="X1264" s="83" t="str">
        <f t="shared" si="260"/>
        <v/>
      </c>
      <c r="Y1264" s="3" t="str">
        <f t="shared" si="261"/>
        <v/>
      </c>
      <c r="Z1264" s="3" t="str">
        <f t="shared" si="262"/>
        <v/>
      </c>
      <c r="AA1264" s="12" t="str">
        <f t="shared" si="263"/>
        <v/>
      </c>
      <c r="AB1264" s="12" t="str">
        <f t="shared" si="264"/>
        <v/>
      </c>
      <c r="AC1264" s="12" t="str">
        <f t="shared" si="265"/>
        <v/>
      </c>
      <c r="AD1264" t="str">
        <f t="shared" si="266"/>
        <v/>
      </c>
      <c r="AE1264" t="str">
        <f t="shared" si="267"/>
        <v/>
      </c>
      <c r="AF1264" t="s">
        <v>343</v>
      </c>
    </row>
    <row r="1265" spans="1:32" x14ac:dyDescent="0.25">
      <c r="A1265" t="s">
        <v>1</v>
      </c>
      <c r="B1265" t="s">
        <v>2</v>
      </c>
      <c r="C1265" t="s">
        <v>1959</v>
      </c>
      <c r="D1265" t="s">
        <v>2017</v>
      </c>
      <c r="E1265" t="s">
        <v>63</v>
      </c>
      <c r="F1265" s="2">
        <v>45357</v>
      </c>
      <c r="G1265" t="s">
        <v>1383</v>
      </c>
      <c r="H1265" t="s">
        <v>412</v>
      </c>
      <c r="I1265" t="s">
        <v>192</v>
      </c>
      <c r="J1265" s="5">
        <v>475000.02</v>
      </c>
      <c r="K1265" s="5">
        <v>475000.02</v>
      </c>
      <c r="L1265" s="5">
        <v>475000.02</v>
      </c>
      <c r="M1265" s="5"/>
      <c r="N1265"/>
      <c r="O1265" s="38"/>
      <c r="P1265" s="43"/>
      <c r="Q1265" s="64"/>
      <c r="R1265" s="8" t="str">
        <f t="shared" si="256"/>
        <v/>
      </c>
      <c r="S1265" s="7" t="str">
        <f>IF(AND(O1270&lt;&gt;"",P1270&lt;&gt;""),1,"")</f>
        <v/>
      </c>
      <c r="T1265" s="9"/>
      <c r="U1265" s="3" t="str">
        <f t="shared" si="257"/>
        <v/>
      </c>
      <c r="V1265" s="3" t="str">
        <f t="shared" si="258"/>
        <v/>
      </c>
      <c r="W1265" s="3" t="str">
        <f t="shared" si="259"/>
        <v/>
      </c>
      <c r="X1265" s="83" t="str">
        <f t="shared" si="260"/>
        <v/>
      </c>
      <c r="Y1265" s="3" t="str">
        <f t="shared" si="261"/>
        <v/>
      </c>
      <c r="Z1265" s="3" t="str">
        <f t="shared" si="262"/>
        <v/>
      </c>
      <c r="AA1265" s="12" t="str">
        <f t="shared" si="263"/>
        <v/>
      </c>
      <c r="AB1265" s="12" t="str">
        <f t="shared" si="264"/>
        <v/>
      </c>
      <c r="AC1265" s="12" t="str">
        <f t="shared" si="265"/>
        <v/>
      </c>
      <c r="AD1265" t="str">
        <f t="shared" si="266"/>
        <v/>
      </c>
      <c r="AE1265" t="str">
        <f t="shared" si="267"/>
        <v/>
      </c>
      <c r="AF1265" t="s">
        <v>343</v>
      </c>
    </row>
    <row r="1266" spans="1:32" x14ac:dyDescent="0.25">
      <c r="A1266" t="s">
        <v>1</v>
      </c>
      <c r="B1266" t="s">
        <v>2</v>
      </c>
      <c r="C1266" t="s">
        <v>1959</v>
      </c>
      <c r="D1266" t="s">
        <v>2017</v>
      </c>
      <c r="E1266" t="s">
        <v>63</v>
      </c>
      <c r="F1266" s="2">
        <v>45358</v>
      </c>
      <c r="G1266" t="s">
        <v>1384</v>
      </c>
      <c r="H1266" t="s">
        <v>412</v>
      </c>
      <c r="I1266" t="s">
        <v>404</v>
      </c>
      <c r="J1266" s="5">
        <v>555001.76</v>
      </c>
      <c r="K1266" s="5">
        <v>555001.76</v>
      </c>
      <c r="L1266" s="5">
        <v>555001.76</v>
      </c>
      <c r="M1266" s="5"/>
      <c r="N1266"/>
      <c r="O1266" s="38"/>
      <c r="P1266" s="43"/>
      <c r="Q1266" s="64"/>
      <c r="R1266" s="8" t="str">
        <f t="shared" si="256"/>
        <v/>
      </c>
      <c r="S1266" s="7" t="str">
        <f t="shared" ref="S1266:S1291" si="269">IF(AND(O1271&lt;&gt;"",P1271&lt;&gt;""),1,"")</f>
        <v/>
      </c>
      <c r="T1266" s="9"/>
      <c r="U1266" s="3" t="str">
        <f t="shared" si="257"/>
        <v/>
      </c>
      <c r="V1266" s="3" t="str">
        <f t="shared" si="258"/>
        <v/>
      </c>
      <c r="W1266" s="3" t="str">
        <f t="shared" si="259"/>
        <v/>
      </c>
      <c r="X1266" s="83" t="str">
        <f t="shared" si="260"/>
        <v/>
      </c>
      <c r="Y1266" s="3" t="str">
        <f t="shared" si="261"/>
        <v/>
      </c>
      <c r="Z1266" s="3" t="str">
        <f t="shared" si="262"/>
        <v/>
      </c>
      <c r="AA1266" s="12" t="str">
        <f t="shared" si="263"/>
        <v/>
      </c>
      <c r="AB1266" s="12" t="str">
        <f t="shared" si="264"/>
        <v/>
      </c>
      <c r="AC1266" s="12" t="str">
        <f t="shared" si="265"/>
        <v/>
      </c>
      <c r="AD1266" t="str">
        <f t="shared" si="266"/>
        <v/>
      </c>
      <c r="AE1266" t="str">
        <f t="shared" si="267"/>
        <v/>
      </c>
      <c r="AF1266" t="s">
        <v>343</v>
      </c>
    </row>
    <row r="1267" spans="1:32" x14ac:dyDescent="0.25">
      <c r="A1267" t="s">
        <v>1</v>
      </c>
      <c r="B1267" t="s">
        <v>2</v>
      </c>
      <c r="C1267" t="s">
        <v>1959</v>
      </c>
      <c r="D1267" t="s">
        <v>2017</v>
      </c>
      <c r="E1267" t="s">
        <v>63</v>
      </c>
      <c r="F1267" s="2">
        <v>45358</v>
      </c>
      <c r="G1267" t="s">
        <v>1385</v>
      </c>
      <c r="H1267" t="s">
        <v>412</v>
      </c>
      <c r="I1267" t="s">
        <v>404</v>
      </c>
      <c r="J1267" s="5">
        <v>1020000.15</v>
      </c>
      <c r="K1267" s="5">
        <v>1020000.15</v>
      </c>
      <c r="L1267" s="5">
        <v>1020000.15</v>
      </c>
      <c r="M1267" s="5"/>
      <c r="N1267"/>
      <c r="O1267" s="38"/>
      <c r="P1267" s="43"/>
      <c r="Q1267" s="64"/>
      <c r="R1267" s="8" t="str">
        <f t="shared" si="256"/>
        <v/>
      </c>
      <c r="S1267" s="7" t="str">
        <f t="shared" si="269"/>
        <v/>
      </c>
      <c r="T1267" s="9"/>
      <c r="U1267" s="3" t="str">
        <f t="shared" si="257"/>
        <v/>
      </c>
      <c r="V1267" s="3" t="str">
        <f t="shared" si="258"/>
        <v/>
      </c>
      <c r="W1267" s="3" t="str">
        <f t="shared" si="259"/>
        <v/>
      </c>
      <c r="X1267" s="83" t="str">
        <f t="shared" si="260"/>
        <v/>
      </c>
      <c r="Y1267" s="3" t="str">
        <f t="shared" si="261"/>
        <v/>
      </c>
      <c r="Z1267" s="3" t="str">
        <f t="shared" si="262"/>
        <v/>
      </c>
      <c r="AA1267" s="12" t="str">
        <f t="shared" si="263"/>
        <v/>
      </c>
      <c r="AB1267" s="12" t="str">
        <f t="shared" si="264"/>
        <v/>
      </c>
      <c r="AC1267" s="12" t="str">
        <f t="shared" si="265"/>
        <v/>
      </c>
      <c r="AD1267" t="str">
        <f t="shared" si="266"/>
        <v/>
      </c>
      <c r="AE1267" t="str">
        <f t="shared" si="267"/>
        <v/>
      </c>
      <c r="AF1267" t="s">
        <v>343</v>
      </c>
    </row>
    <row r="1268" spans="1:32" x14ac:dyDescent="0.25">
      <c r="A1268" t="s">
        <v>1</v>
      </c>
      <c r="B1268" t="s">
        <v>2</v>
      </c>
      <c r="C1268" t="s">
        <v>1959</v>
      </c>
      <c r="D1268" t="s">
        <v>2017</v>
      </c>
      <c r="E1268" t="s">
        <v>63</v>
      </c>
      <c r="F1268" s="2">
        <v>45358</v>
      </c>
      <c r="G1268" t="s">
        <v>1386</v>
      </c>
      <c r="H1268" t="s">
        <v>412</v>
      </c>
      <c r="I1268" t="s">
        <v>207</v>
      </c>
      <c r="J1268" s="5">
        <v>385000.04</v>
      </c>
      <c r="K1268" s="5">
        <v>385000.04</v>
      </c>
      <c r="L1268" s="5">
        <v>385000.04</v>
      </c>
      <c r="M1268" s="5"/>
      <c r="N1268"/>
      <c r="O1268" s="38"/>
      <c r="P1268" s="43"/>
      <c r="Q1268" s="64"/>
      <c r="R1268" s="8" t="str">
        <f t="shared" si="256"/>
        <v/>
      </c>
      <c r="S1268" s="7" t="str">
        <f t="shared" si="269"/>
        <v/>
      </c>
      <c r="T1268" s="9"/>
      <c r="U1268" s="3" t="str">
        <f t="shared" si="257"/>
        <v/>
      </c>
      <c r="V1268" s="3" t="str">
        <f t="shared" si="258"/>
        <v/>
      </c>
      <c r="W1268" s="3" t="str">
        <f t="shared" si="259"/>
        <v/>
      </c>
      <c r="X1268" s="83" t="str">
        <f t="shared" si="260"/>
        <v/>
      </c>
      <c r="Y1268" s="3" t="str">
        <f t="shared" si="261"/>
        <v/>
      </c>
      <c r="Z1268" s="3" t="str">
        <f t="shared" si="262"/>
        <v/>
      </c>
      <c r="AA1268" s="12" t="str">
        <f t="shared" si="263"/>
        <v/>
      </c>
      <c r="AB1268" s="12" t="str">
        <f t="shared" si="264"/>
        <v/>
      </c>
      <c r="AC1268" s="12" t="str">
        <f t="shared" si="265"/>
        <v/>
      </c>
      <c r="AD1268" t="str">
        <f t="shared" si="266"/>
        <v/>
      </c>
      <c r="AE1268" t="str">
        <f t="shared" si="267"/>
        <v/>
      </c>
      <c r="AF1268" t="s">
        <v>343</v>
      </c>
    </row>
    <row r="1269" spans="1:32" x14ac:dyDescent="0.25">
      <c r="A1269" t="s">
        <v>1</v>
      </c>
      <c r="B1269" t="s">
        <v>2</v>
      </c>
      <c r="C1269" t="s">
        <v>1959</v>
      </c>
      <c r="D1269" t="s">
        <v>2017</v>
      </c>
      <c r="E1269" t="s">
        <v>63</v>
      </c>
      <c r="F1269" s="2">
        <v>45365</v>
      </c>
      <c r="G1269" t="s">
        <v>1469</v>
      </c>
      <c r="H1269" t="s">
        <v>412</v>
      </c>
      <c r="I1269" t="s">
        <v>404</v>
      </c>
      <c r="J1269" s="5">
        <v>75000.36</v>
      </c>
      <c r="K1269" s="5">
        <v>75000.36</v>
      </c>
      <c r="L1269" s="5">
        <v>75000.36</v>
      </c>
      <c r="M1269" s="5"/>
      <c r="N1269"/>
      <c r="O1269" s="38"/>
      <c r="P1269" s="43"/>
      <c r="Q1269" s="64"/>
      <c r="R1269" s="8" t="str">
        <f t="shared" si="256"/>
        <v/>
      </c>
      <c r="S1269" s="7" t="str">
        <f t="shared" si="269"/>
        <v/>
      </c>
      <c r="T1269" s="9"/>
      <c r="U1269" s="3" t="str">
        <f t="shared" si="257"/>
        <v/>
      </c>
      <c r="V1269" s="3" t="str">
        <f t="shared" si="258"/>
        <v/>
      </c>
      <c r="W1269" s="3" t="str">
        <f t="shared" si="259"/>
        <v/>
      </c>
      <c r="X1269" s="83" t="str">
        <f t="shared" si="260"/>
        <v/>
      </c>
      <c r="Y1269" s="3" t="str">
        <f t="shared" si="261"/>
        <v/>
      </c>
      <c r="Z1269" s="3" t="str">
        <f t="shared" si="262"/>
        <v/>
      </c>
      <c r="AA1269" s="12" t="str">
        <f t="shared" si="263"/>
        <v/>
      </c>
      <c r="AB1269" s="12" t="str">
        <f t="shared" si="264"/>
        <v/>
      </c>
      <c r="AC1269" s="12" t="str">
        <f t="shared" si="265"/>
        <v/>
      </c>
      <c r="AD1269" t="str">
        <f t="shared" si="266"/>
        <v/>
      </c>
      <c r="AE1269" t="str">
        <f t="shared" si="267"/>
        <v/>
      </c>
      <c r="AF1269" t="s">
        <v>343</v>
      </c>
    </row>
    <row r="1270" spans="1:32" x14ac:dyDescent="0.25">
      <c r="A1270" t="s">
        <v>1</v>
      </c>
      <c r="B1270" t="s">
        <v>2</v>
      </c>
      <c r="C1270" t="s">
        <v>1959</v>
      </c>
      <c r="D1270" t="s">
        <v>2017</v>
      </c>
      <c r="E1270" t="s">
        <v>63</v>
      </c>
      <c r="F1270" s="2">
        <v>45365</v>
      </c>
      <c r="G1270" t="s">
        <v>1470</v>
      </c>
      <c r="H1270" t="s">
        <v>412</v>
      </c>
      <c r="I1270" t="s">
        <v>404</v>
      </c>
      <c r="J1270" s="5">
        <v>360000.49</v>
      </c>
      <c r="K1270" s="5">
        <v>360000.49</v>
      </c>
      <c r="L1270" s="5">
        <v>360000.49</v>
      </c>
      <c r="M1270" s="5"/>
      <c r="N1270"/>
      <c r="O1270" s="38"/>
      <c r="P1270" s="43"/>
      <c r="Q1270" s="64"/>
      <c r="R1270" s="8" t="str">
        <f t="shared" si="256"/>
        <v/>
      </c>
      <c r="S1270" s="7" t="str">
        <f t="shared" si="269"/>
        <v/>
      </c>
      <c r="T1270" s="9"/>
      <c r="U1270" s="3" t="str">
        <f t="shared" si="257"/>
        <v/>
      </c>
      <c r="V1270" s="3" t="str">
        <f t="shared" si="258"/>
        <v/>
      </c>
      <c r="W1270" s="3" t="str">
        <f t="shared" si="259"/>
        <v/>
      </c>
      <c r="X1270" s="83" t="str">
        <f t="shared" si="260"/>
        <v/>
      </c>
      <c r="Y1270" s="3" t="str">
        <f t="shared" si="261"/>
        <v/>
      </c>
      <c r="Z1270" s="3" t="str">
        <f t="shared" si="262"/>
        <v/>
      </c>
      <c r="AA1270" s="12" t="str">
        <f t="shared" si="263"/>
        <v/>
      </c>
      <c r="AB1270" s="12" t="str">
        <f t="shared" si="264"/>
        <v/>
      </c>
      <c r="AC1270" s="12" t="str">
        <f t="shared" si="265"/>
        <v/>
      </c>
      <c r="AD1270" t="str">
        <f t="shared" si="266"/>
        <v/>
      </c>
      <c r="AE1270" t="str">
        <f t="shared" si="267"/>
        <v/>
      </c>
      <c r="AF1270" t="s">
        <v>343</v>
      </c>
    </row>
    <row r="1271" spans="1:32" x14ac:dyDescent="0.25">
      <c r="A1271" t="s">
        <v>1</v>
      </c>
      <c r="B1271" t="s">
        <v>2</v>
      </c>
      <c r="C1271" t="s">
        <v>1959</v>
      </c>
      <c r="D1271" t="s">
        <v>2017</v>
      </c>
      <c r="E1271" t="s">
        <v>63</v>
      </c>
      <c r="F1271" s="2">
        <v>45365</v>
      </c>
      <c r="G1271" t="s">
        <v>1471</v>
      </c>
      <c r="H1271" t="s">
        <v>412</v>
      </c>
      <c r="I1271" t="s">
        <v>404</v>
      </c>
      <c r="J1271" s="5">
        <v>270000.01</v>
      </c>
      <c r="K1271" s="5">
        <v>270000.01</v>
      </c>
      <c r="L1271" s="5">
        <v>270000.01</v>
      </c>
      <c r="M1271" s="5"/>
      <c r="N1271"/>
      <c r="O1271" s="38"/>
      <c r="P1271" s="43"/>
      <c r="Q1271" s="64"/>
      <c r="R1271" s="8" t="str">
        <f t="shared" si="256"/>
        <v/>
      </c>
      <c r="S1271" s="7" t="str">
        <f t="shared" si="269"/>
        <v/>
      </c>
      <c r="T1271" s="9"/>
      <c r="U1271" s="3" t="str">
        <f t="shared" si="257"/>
        <v/>
      </c>
      <c r="V1271" s="3" t="str">
        <f t="shared" si="258"/>
        <v/>
      </c>
      <c r="W1271" s="3" t="str">
        <f t="shared" si="259"/>
        <v/>
      </c>
      <c r="X1271" s="83" t="str">
        <f t="shared" si="260"/>
        <v/>
      </c>
      <c r="Y1271" s="3" t="str">
        <f t="shared" si="261"/>
        <v/>
      </c>
      <c r="Z1271" s="3" t="str">
        <f t="shared" si="262"/>
        <v/>
      </c>
      <c r="AA1271" s="12" t="str">
        <f t="shared" si="263"/>
        <v/>
      </c>
      <c r="AB1271" s="12" t="str">
        <f t="shared" si="264"/>
        <v/>
      </c>
      <c r="AC1271" s="12" t="str">
        <f t="shared" si="265"/>
        <v/>
      </c>
      <c r="AD1271" t="str">
        <f t="shared" si="266"/>
        <v/>
      </c>
      <c r="AE1271" t="str">
        <f t="shared" si="267"/>
        <v/>
      </c>
      <c r="AF1271" t="s">
        <v>343</v>
      </c>
    </row>
    <row r="1272" spans="1:32" x14ac:dyDescent="0.25">
      <c r="A1272" t="s">
        <v>1</v>
      </c>
      <c r="B1272" t="s">
        <v>2</v>
      </c>
      <c r="C1272" t="s">
        <v>1959</v>
      </c>
      <c r="D1272" t="s">
        <v>2017</v>
      </c>
      <c r="E1272" t="s">
        <v>63</v>
      </c>
      <c r="F1272" s="2">
        <v>45372</v>
      </c>
      <c r="G1272" t="s">
        <v>1807</v>
      </c>
      <c r="H1272" t="s">
        <v>412</v>
      </c>
      <c r="I1272" t="s">
        <v>404</v>
      </c>
      <c r="J1272" s="5">
        <v>280000.44</v>
      </c>
      <c r="K1272" s="5">
        <v>280000.44</v>
      </c>
      <c r="L1272" s="5">
        <v>280000.44</v>
      </c>
      <c r="M1272" s="5"/>
      <c r="N1272"/>
      <c r="O1272" s="38"/>
      <c r="P1272" s="43"/>
      <c r="Q1272" s="64"/>
      <c r="R1272" s="8" t="str">
        <f t="shared" si="256"/>
        <v/>
      </c>
      <c r="S1272" s="7" t="str">
        <f t="shared" si="269"/>
        <v/>
      </c>
      <c r="T1272" s="9"/>
      <c r="U1272" s="3" t="str">
        <f t="shared" si="257"/>
        <v/>
      </c>
      <c r="V1272" s="3" t="str">
        <f t="shared" si="258"/>
        <v/>
      </c>
      <c r="W1272" s="3" t="str">
        <f t="shared" si="259"/>
        <v/>
      </c>
      <c r="X1272" s="83" t="str">
        <f t="shared" si="260"/>
        <v/>
      </c>
      <c r="Y1272" s="3" t="str">
        <f t="shared" si="261"/>
        <v/>
      </c>
      <c r="Z1272" s="3" t="str">
        <f t="shared" si="262"/>
        <v/>
      </c>
      <c r="AA1272" s="12" t="str">
        <f t="shared" si="263"/>
        <v/>
      </c>
      <c r="AB1272" s="12" t="str">
        <f t="shared" si="264"/>
        <v/>
      </c>
      <c r="AC1272" s="12" t="str">
        <f t="shared" si="265"/>
        <v/>
      </c>
      <c r="AD1272" t="str">
        <f t="shared" si="266"/>
        <v/>
      </c>
      <c r="AE1272" t="str">
        <f t="shared" si="267"/>
        <v/>
      </c>
      <c r="AF1272" t="s">
        <v>343</v>
      </c>
    </row>
    <row r="1273" spans="1:32" x14ac:dyDescent="0.25">
      <c r="A1273" t="s">
        <v>1</v>
      </c>
      <c r="B1273" t="s">
        <v>2</v>
      </c>
      <c r="C1273" t="s">
        <v>1959</v>
      </c>
      <c r="D1273" t="s">
        <v>2017</v>
      </c>
      <c r="E1273" t="s">
        <v>63</v>
      </c>
      <c r="F1273" s="2">
        <v>45372</v>
      </c>
      <c r="G1273" t="s">
        <v>1808</v>
      </c>
      <c r="H1273" t="s">
        <v>412</v>
      </c>
      <c r="I1273" t="s">
        <v>1429</v>
      </c>
      <c r="J1273" s="5">
        <v>140000.22</v>
      </c>
      <c r="K1273" s="5">
        <v>140000.22</v>
      </c>
      <c r="L1273" s="5">
        <v>140000.22</v>
      </c>
      <c r="M1273" s="5"/>
      <c r="N1273"/>
      <c r="O1273" s="38"/>
      <c r="P1273" s="43"/>
      <c r="Q1273" s="64"/>
      <c r="R1273" s="8" t="str">
        <f t="shared" ref="R1273:R1296" si="270">IFERROR(VLOOKUP(Q1273,CTASPresup,2,0),"")</f>
        <v/>
      </c>
      <c r="S1273" s="7" t="str">
        <f t="shared" si="269"/>
        <v/>
      </c>
      <c r="T1273" s="9"/>
      <c r="U1273" s="3" t="str">
        <f t="shared" si="257"/>
        <v/>
      </c>
      <c r="V1273" s="3" t="str">
        <f t="shared" si="258"/>
        <v/>
      </c>
      <c r="W1273" s="3" t="str">
        <f t="shared" si="259"/>
        <v/>
      </c>
      <c r="X1273" s="83" t="str">
        <f t="shared" si="260"/>
        <v/>
      </c>
      <c r="Y1273" s="3" t="str">
        <f t="shared" si="261"/>
        <v/>
      </c>
      <c r="Z1273" s="3" t="str">
        <f t="shared" si="262"/>
        <v/>
      </c>
      <c r="AA1273" s="12" t="str">
        <f t="shared" si="263"/>
        <v/>
      </c>
      <c r="AB1273" s="12" t="str">
        <f t="shared" si="264"/>
        <v/>
      </c>
      <c r="AC1273" s="12" t="str">
        <f t="shared" si="265"/>
        <v/>
      </c>
      <c r="AD1273" t="str">
        <f t="shared" si="266"/>
        <v/>
      </c>
      <c r="AE1273" t="str">
        <f t="shared" si="267"/>
        <v/>
      </c>
      <c r="AF1273" t="s">
        <v>343</v>
      </c>
    </row>
    <row r="1274" spans="1:32" x14ac:dyDescent="0.25">
      <c r="A1274" t="s">
        <v>1</v>
      </c>
      <c r="B1274" t="s">
        <v>2</v>
      </c>
      <c r="C1274" t="s">
        <v>1959</v>
      </c>
      <c r="D1274" t="s">
        <v>2017</v>
      </c>
      <c r="E1274" t="s">
        <v>63</v>
      </c>
      <c r="F1274" s="2">
        <v>45383</v>
      </c>
      <c r="G1274" t="s">
        <v>2225</v>
      </c>
      <c r="H1274" t="s">
        <v>412</v>
      </c>
      <c r="I1274" t="s">
        <v>404</v>
      </c>
      <c r="J1274" s="5">
        <v>315001.06</v>
      </c>
      <c r="K1274" s="5">
        <v>315001.06</v>
      </c>
      <c r="L1274" s="5">
        <v>315001.06</v>
      </c>
      <c r="M1274" s="5"/>
      <c r="N1274"/>
      <c r="O1274" s="38"/>
      <c r="P1274" s="43"/>
      <c r="Q1274" s="64"/>
      <c r="R1274" s="8" t="str">
        <f t="shared" si="270"/>
        <v/>
      </c>
      <c r="S1274" s="7" t="str">
        <f t="shared" si="269"/>
        <v/>
      </c>
      <c r="T1274" s="9"/>
      <c r="U1274" s="3" t="str">
        <f t="shared" si="257"/>
        <v/>
      </c>
      <c r="V1274" s="3" t="str">
        <f t="shared" si="258"/>
        <v/>
      </c>
      <c r="W1274" s="3" t="str">
        <f t="shared" si="259"/>
        <v/>
      </c>
      <c r="X1274" s="83" t="str">
        <f t="shared" si="260"/>
        <v/>
      </c>
      <c r="Y1274" s="3" t="str">
        <f t="shared" si="261"/>
        <v/>
      </c>
      <c r="Z1274" s="3" t="str">
        <f t="shared" si="262"/>
        <v/>
      </c>
      <c r="AA1274" s="12" t="str">
        <f t="shared" si="263"/>
        <v/>
      </c>
      <c r="AB1274" s="12" t="str">
        <f t="shared" si="264"/>
        <v/>
      </c>
      <c r="AC1274" s="12" t="str">
        <f t="shared" si="265"/>
        <v/>
      </c>
      <c r="AD1274" t="str">
        <f t="shared" si="266"/>
        <v/>
      </c>
      <c r="AE1274" t="str">
        <f t="shared" si="267"/>
        <v/>
      </c>
      <c r="AF1274" t="s">
        <v>343</v>
      </c>
    </row>
    <row r="1275" spans="1:32" x14ac:dyDescent="0.25">
      <c r="A1275" t="s">
        <v>1</v>
      </c>
      <c r="B1275" t="s">
        <v>2</v>
      </c>
      <c r="C1275" t="s">
        <v>1959</v>
      </c>
      <c r="D1275" t="s">
        <v>2017</v>
      </c>
      <c r="E1275" t="s">
        <v>63</v>
      </c>
      <c r="F1275" s="2">
        <v>45383</v>
      </c>
      <c r="G1275" t="s">
        <v>2226</v>
      </c>
      <c r="H1275" t="s">
        <v>412</v>
      </c>
      <c r="I1275" t="s">
        <v>404</v>
      </c>
      <c r="J1275" s="5">
        <v>210000.33</v>
      </c>
      <c r="K1275" s="5">
        <v>210000.33</v>
      </c>
      <c r="L1275" s="5">
        <v>210000.33</v>
      </c>
      <c r="M1275" s="5"/>
      <c r="N1275"/>
      <c r="O1275" s="38"/>
      <c r="P1275" s="43"/>
      <c r="Q1275" s="64"/>
      <c r="R1275" s="8" t="str">
        <f t="shared" si="270"/>
        <v/>
      </c>
      <c r="S1275" s="7" t="str">
        <f t="shared" si="269"/>
        <v/>
      </c>
      <c r="T1275" s="9"/>
      <c r="U1275" s="3" t="str">
        <f t="shared" si="257"/>
        <v/>
      </c>
      <c r="V1275" s="3" t="str">
        <f t="shared" si="258"/>
        <v/>
      </c>
      <c r="W1275" s="3" t="str">
        <f t="shared" si="259"/>
        <v/>
      </c>
      <c r="X1275" s="83" t="str">
        <f t="shared" si="260"/>
        <v/>
      </c>
      <c r="Y1275" s="3" t="str">
        <f t="shared" si="261"/>
        <v/>
      </c>
      <c r="Z1275" s="3" t="str">
        <f t="shared" si="262"/>
        <v/>
      </c>
      <c r="AA1275" s="12" t="str">
        <f t="shared" si="263"/>
        <v/>
      </c>
      <c r="AB1275" s="12" t="str">
        <f t="shared" si="264"/>
        <v/>
      </c>
      <c r="AC1275" s="12" t="str">
        <f t="shared" si="265"/>
        <v/>
      </c>
      <c r="AD1275" t="str">
        <f t="shared" si="266"/>
        <v/>
      </c>
      <c r="AE1275" t="str">
        <f t="shared" si="267"/>
        <v/>
      </c>
      <c r="AF1275" t="s">
        <v>343</v>
      </c>
    </row>
    <row r="1276" spans="1:32" x14ac:dyDescent="0.25">
      <c r="A1276" t="s">
        <v>1</v>
      </c>
      <c r="B1276" t="s">
        <v>2</v>
      </c>
      <c r="C1276" t="s">
        <v>1959</v>
      </c>
      <c r="D1276" t="s">
        <v>2017</v>
      </c>
      <c r="E1276" t="s">
        <v>63</v>
      </c>
      <c r="F1276" s="2">
        <v>45385</v>
      </c>
      <c r="G1276" t="s">
        <v>1922</v>
      </c>
      <c r="H1276" t="s">
        <v>412</v>
      </c>
      <c r="I1276" t="s">
        <v>1429</v>
      </c>
      <c r="J1276" s="5">
        <v>470000.34</v>
      </c>
      <c r="K1276" s="5">
        <v>470000.34</v>
      </c>
      <c r="L1276" s="5">
        <v>470000.34</v>
      </c>
      <c r="M1276" s="5"/>
      <c r="N1276"/>
      <c r="O1276" s="38"/>
      <c r="P1276" s="43"/>
      <c r="Q1276" s="64"/>
      <c r="R1276" s="8" t="str">
        <f t="shared" si="270"/>
        <v/>
      </c>
      <c r="S1276" s="7" t="str">
        <f t="shared" si="269"/>
        <v/>
      </c>
      <c r="T1276" s="9"/>
      <c r="U1276" s="3" t="str">
        <f t="shared" si="257"/>
        <v/>
      </c>
      <c r="V1276" s="3" t="str">
        <f t="shared" si="258"/>
        <v/>
      </c>
      <c r="W1276" s="3" t="str">
        <f t="shared" si="259"/>
        <v/>
      </c>
      <c r="X1276" s="83" t="str">
        <f t="shared" si="260"/>
        <v/>
      </c>
      <c r="Y1276" s="3" t="str">
        <f t="shared" si="261"/>
        <v/>
      </c>
      <c r="Z1276" s="3" t="str">
        <f t="shared" si="262"/>
        <v/>
      </c>
      <c r="AA1276" s="12" t="str">
        <f t="shared" si="263"/>
        <v/>
      </c>
      <c r="AB1276" s="12" t="str">
        <f t="shared" si="264"/>
        <v/>
      </c>
      <c r="AC1276" s="12" t="str">
        <f t="shared" si="265"/>
        <v/>
      </c>
      <c r="AD1276" t="str">
        <f t="shared" si="266"/>
        <v/>
      </c>
      <c r="AE1276" t="str">
        <f t="shared" si="267"/>
        <v/>
      </c>
      <c r="AF1276" t="s">
        <v>343</v>
      </c>
    </row>
    <row r="1277" spans="1:32" x14ac:dyDescent="0.25">
      <c r="A1277" t="s">
        <v>1</v>
      </c>
      <c r="B1277" t="s">
        <v>2</v>
      </c>
      <c r="C1277" t="s">
        <v>1959</v>
      </c>
      <c r="D1277" t="s">
        <v>2017</v>
      </c>
      <c r="E1277" t="s">
        <v>63</v>
      </c>
      <c r="F1277" s="2">
        <v>45386</v>
      </c>
      <c r="G1277" t="s">
        <v>2227</v>
      </c>
      <c r="H1277" t="s">
        <v>412</v>
      </c>
      <c r="I1277" t="s">
        <v>404</v>
      </c>
      <c r="J1277" s="5">
        <v>480001.4</v>
      </c>
      <c r="K1277" s="5">
        <v>480001.4</v>
      </c>
      <c r="L1277" s="5">
        <v>480001.4</v>
      </c>
      <c r="M1277" s="5"/>
      <c r="N1277"/>
      <c r="O1277" s="38"/>
      <c r="P1277" s="43"/>
      <c r="Q1277" s="64"/>
      <c r="R1277" s="8" t="str">
        <f t="shared" si="270"/>
        <v/>
      </c>
      <c r="S1277" s="7" t="str">
        <f t="shared" si="269"/>
        <v/>
      </c>
      <c r="T1277" s="9"/>
      <c r="U1277" s="3" t="str">
        <f t="shared" si="257"/>
        <v/>
      </c>
      <c r="V1277" s="3" t="str">
        <f t="shared" si="258"/>
        <v/>
      </c>
      <c r="W1277" s="3" t="str">
        <f t="shared" si="259"/>
        <v/>
      </c>
      <c r="X1277" s="83" t="str">
        <f t="shared" si="260"/>
        <v/>
      </c>
      <c r="Y1277" s="3" t="str">
        <f t="shared" si="261"/>
        <v/>
      </c>
      <c r="Z1277" s="3" t="str">
        <f t="shared" si="262"/>
        <v/>
      </c>
      <c r="AA1277" s="12" t="str">
        <f t="shared" si="263"/>
        <v/>
      </c>
      <c r="AB1277" s="12" t="str">
        <f t="shared" si="264"/>
        <v/>
      </c>
      <c r="AC1277" s="12" t="str">
        <f t="shared" si="265"/>
        <v/>
      </c>
      <c r="AD1277" t="str">
        <f t="shared" si="266"/>
        <v/>
      </c>
      <c r="AE1277" t="str">
        <f t="shared" si="267"/>
        <v/>
      </c>
      <c r="AF1277" t="s">
        <v>343</v>
      </c>
    </row>
    <row r="1278" spans="1:32" x14ac:dyDescent="0.25">
      <c r="A1278" t="s">
        <v>1</v>
      </c>
      <c r="B1278" t="s">
        <v>2</v>
      </c>
      <c r="C1278" t="s">
        <v>1959</v>
      </c>
      <c r="D1278" t="s">
        <v>2017</v>
      </c>
      <c r="E1278" t="s">
        <v>63</v>
      </c>
      <c r="F1278" s="2">
        <v>45386</v>
      </c>
      <c r="G1278" t="s">
        <v>2228</v>
      </c>
      <c r="H1278" t="s">
        <v>412</v>
      </c>
      <c r="I1278" t="s">
        <v>404</v>
      </c>
      <c r="J1278" s="5">
        <v>370000.42</v>
      </c>
      <c r="K1278" s="5">
        <v>370000.42</v>
      </c>
      <c r="L1278" s="5">
        <v>370000.42</v>
      </c>
      <c r="M1278" s="5"/>
      <c r="N1278"/>
      <c r="O1278" s="38"/>
      <c r="P1278" s="43"/>
      <c r="Q1278" s="64"/>
      <c r="R1278" s="8" t="str">
        <f t="shared" si="270"/>
        <v/>
      </c>
      <c r="S1278" s="7" t="str">
        <f t="shared" si="269"/>
        <v/>
      </c>
      <c r="T1278" s="9"/>
      <c r="U1278" s="3" t="str">
        <f t="shared" si="257"/>
        <v/>
      </c>
      <c r="V1278" s="3" t="str">
        <f t="shared" si="258"/>
        <v/>
      </c>
      <c r="W1278" s="3" t="str">
        <f t="shared" si="259"/>
        <v/>
      </c>
      <c r="X1278" s="83" t="str">
        <f t="shared" si="260"/>
        <v/>
      </c>
      <c r="Y1278" s="3" t="str">
        <f t="shared" si="261"/>
        <v/>
      </c>
      <c r="Z1278" s="3" t="str">
        <f t="shared" si="262"/>
        <v/>
      </c>
      <c r="AA1278" s="12" t="str">
        <f t="shared" si="263"/>
        <v/>
      </c>
      <c r="AB1278" s="12" t="str">
        <f t="shared" si="264"/>
        <v/>
      </c>
      <c r="AC1278" s="12" t="str">
        <f t="shared" si="265"/>
        <v/>
      </c>
      <c r="AD1278" t="str">
        <f t="shared" si="266"/>
        <v/>
      </c>
      <c r="AE1278" t="str">
        <f t="shared" si="267"/>
        <v/>
      </c>
      <c r="AF1278" t="s">
        <v>343</v>
      </c>
    </row>
    <row r="1279" spans="1:32" x14ac:dyDescent="0.25">
      <c r="A1279" t="s">
        <v>1</v>
      </c>
      <c r="B1279" t="s">
        <v>2</v>
      </c>
      <c r="C1279" t="s">
        <v>1959</v>
      </c>
      <c r="D1279" t="s">
        <v>2017</v>
      </c>
      <c r="E1279" t="s">
        <v>63</v>
      </c>
      <c r="F1279" s="2">
        <v>45387</v>
      </c>
      <c r="G1279" t="s">
        <v>1923</v>
      </c>
      <c r="H1279" t="s">
        <v>412</v>
      </c>
      <c r="I1279" t="s">
        <v>1429</v>
      </c>
      <c r="J1279" s="5">
        <v>469999.77</v>
      </c>
      <c r="K1279" s="5">
        <v>469999.77</v>
      </c>
      <c r="L1279" s="5">
        <v>469999.77</v>
      </c>
      <c r="M1279" s="5"/>
      <c r="N1279"/>
      <c r="O1279" s="38"/>
      <c r="P1279" s="43"/>
      <c r="Q1279" s="64"/>
      <c r="R1279" s="8" t="str">
        <f t="shared" si="270"/>
        <v/>
      </c>
      <c r="S1279" s="7" t="str">
        <f t="shared" si="269"/>
        <v/>
      </c>
      <c r="T1279" s="9"/>
      <c r="U1279" s="3" t="str">
        <f t="shared" si="257"/>
        <v/>
      </c>
      <c r="V1279" s="3" t="str">
        <f t="shared" si="258"/>
        <v/>
      </c>
      <c r="W1279" s="3" t="str">
        <f t="shared" si="259"/>
        <v/>
      </c>
      <c r="X1279" s="83" t="str">
        <f t="shared" si="260"/>
        <v/>
      </c>
      <c r="Y1279" s="3" t="str">
        <f t="shared" si="261"/>
        <v/>
      </c>
      <c r="Z1279" s="3" t="str">
        <f t="shared" si="262"/>
        <v/>
      </c>
      <c r="AA1279" s="12" t="str">
        <f t="shared" si="263"/>
        <v/>
      </c>
      <c r="AB1279" s="12" t="str">
        <f t="shared" si="264"/>
        <v/>
      </c>
      <c r="AC1279" s="12" t="str">
        <f t="shared" si="265"/>
        <v/>
      </c>
      <c r="AD1279" t="str">
        <f t="shared" si="266"/>
        <v/>
      </c>
      <c r="AE1279" t="str">
        <f t="shared" si="267"/>
        <v/>
      </c>
      <c r="AF1279" t="s">
        <v>343</v>
      </c>
    </row>
    <row r="1280" spans="1:32" x14ac:dyDescent="0.25">
      <c r="A1280" t="s">
        <v>1</v>
      </c>
      <c r="B1280" t="s">
        <v>2</v>
      </c>
      <c r="C1280" t="s">
        <v>1959</v>
      </c>
      <c r="D1280" t="s">
        <v>2017</v>
      </c>
      <c r="E1280" t="s">
        <v>63</v>
      </c>
      <c r="F1280" s="2">
        <v>45390</v>
      </c>
      <c r="G1280" t="s">
        <v>1924</v>
      </c>
      <c r="H1280" t="s">
        <v>412</v>
      </c>
      <c r="I1280" t="s">
        <v>1429</v>
      </c>
      <c r="J1280" s="5">
        <v>470000.34</v>
      </c>
      <c r="K1280" s="5">
        <v>470000.34</v>
      </c>
      <c r="L1280" s="5">
        <v>470000.34</v>
      </c>
      <c r="M1280" s="5"/>
      <c r="N1280"/>
      <c r="O1280" s="38"/>
      <c r="P1280" s="43"/>
      <c r="Q1280" s="64"/>
      <c r="R1280" s="8" t="str">
        <f t="shared" si="270"/>
        <v/>
      </c>
      <c r="S1280" s="7" t="str">
        <f t="shared" si="269"/>
        <v/>
      </c>
      <c r="T1280" s="9"/>
      <c r="U1280" s="3" t="str">
        <f t="shared" si="257"/>
        <v/>
      </c>
      <c r="V1280" s="3" t="str">
        <f t="shared" si="258"/>
        <v/>
      </c>
      <c r="W1280" s="3" t="str">
        <f t="shared" si="259"/>
        <v/>
      </c>
      <c r="X1280" s="83" t="str">
        <f t="shared" si="260"/>
        <v/>
      </c>
      <c r="Y1280" s="3" t="str">
        <f t="shared" si="261"/>
        <v/>
      </c>
      <c r="Z1280" s="3" t="str">
        <f t="shared" si="262"/>
        <v/>
      </c>
      <c r="AA1280" s="12" t="str">
        <f t="shared" si="263"/>
        <v/>
      </c>
      <c r="AB1280" s="12" t="str">
        <f t="shared" si="264"/>
        <v/>
      </c>
      <c r="AC1280" s="12" t="str">
        <f t="shared" si="265"/>
        <v/>
      </c>
      <c r="AD1280" t="str">
        <f t="shared" si="266"/>
        <v/>
      </c>
      <c r="AE1280" t="str">
        <f t="shared" si="267"/>
        <v/>
      </c>
      <c r="AF1280" t="s">
        <v>343</v>
      </c>
    </row>
    <row r="1281" spans="1:32" x14ac:dyDescent="0.25">
      <c r="A1281" t="s">
        <v>1</v>
      </c>
      <c r="B1281" t="s">
        <v>2</v>
      </c>
      <c r="C1281" t="s">
        <v>1959</v>
      </c>
      <c r="D1281" t="s">
        <v>2017</v>
      </c>
      <c r="E1281" t="s">
        <v>63</v>
      </c>
      <c r="F1281" s="2">
        <v>45392</v>
      </c>
      <c r="G1281" t="s">
        <v>2325</v>
      </c>
      <c r="H1281" t="s">
        <v>412</v>
      </c>
      <c r="I1281" t="s">
        <v>404</v>
      </c>
      <c r="J1281" s="5">
        <v>210000.33</v>
      </c>
      <c r="K1281" s="5">
        <v>210000.33</v>
      </c>
      <c r="L1281" s="5">
        <v>210000.33</v>
      </c>
      <c r="M1281" s="5"/>
      <c r="N1281"/>
      <c r="O1281" s="38"/>
      <c r="P1281" s="43"/>
      <c r="Q1281" s="64"/>
      <c r="R1281" s="8" t="str">
        <f t="shared" si="270"/>
        <v/>
      </c>
      <c r="S1281" s="7" t="str">
        <f t="shared" si="269"/>
        <v/>
      </c>
      <c r="T1281" s="9"/>
      <c r="U1281" s="3" t="str">
        <f t="shared" si="257"/>
        <v/>
      </c>
      <c r="V1281" s="3" t="str">
        <f t="shared" si="258"/>
        <v/>
      </c>
      <c r="W1281" s="3" t="str">
        <f t="shared" si="259"/>
        <v/>
      </c>
      <c r="X1281" s="83" t="str">
        <f t="shared" si="260"/>
        <v/>
      </c>
      <c r="Y1281" s="3" t="str">
        <f t="shared" si="261"/>
        <v/>
      </c>
      <c r="Z1281" s="3" t="str">
        <f t="shared" si="262"/>
        <v/>
      </c>
      <c r="AA1281" s="12" t="str">
        <f t="shared" si="263"/>
        <v/>
      </c>
      <c r="AB1281" s="12" t="str">
        <f t="shared" si="264"/>
        <v/>
      </c>
      <c r="AC1281" s="12" t="str">
        <f t="shared" si="265"/>
        <v/>
      </c>
      <c r="AD1281" t="str">
        <f t="shared" si="266"/>
        <v/>
      </c>
      <c r="AE1281" t="str">
        <f t="shared" si="267"/>
        <v/>
      </c>
      <c r="AF1281" t="s">
        <v>343</v>
      </c>
    </row>
    <row r="1282" spans="1:32" x14ac:dyDescent="0.25">
      <c r="A1282" t="s">
        <v>1</v>
      </c>
      <c r="B1282" t="s">
        <v>2</v>
      </c>
      <c r="C1282" t="s">
        <v>1959</v>
      </c>
      <c r="D1282" t="s">
        <v>2017</v>
      </c>
      <c r="E1282" t="s">
        <v>63</v>
      </c>
      <c r="F1282" s="2">
        <v>45392</v>
      </c>
      <c r="G1282" t="s">
        <v>2326</v>
      </c>
      <c r="H1282" t="s">
        <v>412</v>
      </c>
      <c r="I1282" t="s">
        <v>404</v>
      </c>
      <c r="J1282" s="5">
        <v>150000.72</v>
      </c>
      <c r="K1282" s="5">
        <v>150000.72</v>
      </c>
      <c r="L1282" s="5">
        <v>150000.72</v>
      </c>
      <c r="M1282" s="5"/>
      <c r="N1282"/>
      <c r="O1282" s="38"/>
      <c r="P1282" s="43"/>
      <c r="Q1282" s="64"/>
      <c r="R1282" s="8" t="str">
        <f t="shared" si="270"/>
        <v/>
      </c>
      <c r="S1282" s="7" t="str">
        <f t="shared" si="269"/>
        <v/>
      </c>
      <c r="T1282" s="9"/>
      <c r="U1282" s="3" t="str">
        <f t="shared" si="257"/>
        <v/>
      </c>
      <c r="V1282" s="3" t="str">
        <f t="shared" si="258"/>
        <v/>
      </c>
      <c r="W1282" s="3" t="str">
        <f t="shared" si="259"/>
        <v/>
      </c>
      <c r="X1282" s="83" t="str">
        <f t="shared" si="260"/>
        <v/>
      </c>
      <c r="Y1282" s="3" t="str">
        <f t="shared" si="261"/>
        <v/>
      </c>
      <c r="Z1282" s="3" t="str">
        <f t="shared" si="262"/>
        <v/>
      </c>
      <c r="AA1282" s="12" t="str">
        <f t="shared" si="263"/>
        <v/>
      </c>
      <c r="AB1282" s="12" t="str">
        <f t="shared" si="264"/>
        <v/>
      </c>
      <c r="AC1282" s="12" t="str">
        <f t="shared" si="265"/>
        <v/>
      </c>
      <c r="AD1282" t="str">
        <f t="shared" si="266"/>
        <v/>
      </c>
      <c r="AE1282" t="str">
        <f t="shared" si="267"/>
        <v/>
      </c>
      <c r="AF1282" t="s">
        <v>343</v>
      </c>
    </row>
    <row r="1283" spans="1:32" x14ac:dyDescent="0.25">
      <c r="A1283" t="s">
        <v>1</v>
      </c>
      <c r="B1283" t="s">
        <v>2</v>
      </c>
      <c r="C1283" t="s">
        <v>1959</v>
      </c>
      <c r="D1283" t="s">
        <v>2017</v>
      </c>
      <c r="E1283" t="s">
        <v>63</v>
      </c>
      <c r="F1283" s="2">
        <v>45392</v>
      </c>
      <c r="G1283" t="s">
        <v>2327</v>
      </c>
      <c r="H1283" t="s">
        <v>412</v>
      </c>
      <c r="I1283" t="s">
        <v>404</v>
      </c>
      <c r="J1283" s="5">
        <v>30000.37</v>
      </c>
      <c r="K1283" s="5">
        <v>30000.37</v>
      </c>
      <c r="L1283" s="5">
        <v>30000.37</v>
      </c>
      <c r="M1283" s="5"/>
      <c r="N1283"/>
      <c r="O1283" s="38"/>
      <c r="P1283" s="43"/>
      <c r="Q1283" s="64"/>
      <c r="R1283" s="8" t="str">
        <f t="shared" si="270"/>
        <v/>
      </c>
      <c r="S1283" s="7" t="str">
        <f t="shared" si="269"/>
        <v/>
      </c>
      <c r="T1283" s="9"/>
      <c r="U1283" s="3" t="str">
        <f t="shared" si="257"/>
        <v/>
      </c>
      <c r="V1283" s="3" t="str">
        <f t="shared" si="258"/>
        <v/>
      </c>
      <c r="W1283" s="3" t="str">
        <f t="shared" si="259"/>
        <v/>
      </c>
      <c r="X1283" s="83" t="str">
        <f t="shared" si="260"/>
        <v/>
      </c>
      <c r="Y1283" s="3" t="str">
        <f t="shared" si="261"/>
        <v/>
      </c>
      <c r="Z1283" s="3" t="str">
        <f t="shared" si="262"/>
        <v/>
      </c>
      <c r="AA1283" s="12" t="str">
        <f t="shared" si="263"/>
        <v/>
      </c>
      <c r="AB1283" s="12" t="str">
        <f t="shared" si="264"/>
        <v/>
      </c>
      <c r="AC1283" s="12" t="str">
        <f t="shared" si="265"/>
        <v/>
      </c>
      <c r="AD1283" t="str">
        <f t="shared" si="266"/>
        <v/>
      </c>
      <c r="AE1283" t="str">
        <f t="shared" si="267"/>
        <v/>
      </c>
      <c r="AF1283" t="s">
        <v>343</v>
      </c>
    </row>
    <row r="1284" spans="1:32" x14ac:dyDescent="0.25">
      <c r="A1284" t="s">
        <v>1</v>
      </c>
      <c r="B1284" t="s">
        <v>2</v>
      </c>
      <c r="C1284" t="s">
        <v>1959</v>
      </c>
      <c r="D1284" t="s">
        <v>2017</v>
      </c>
      <c r="E1284" t="s">
        <v>63</v>
      </c>
      <c r="F1284" s="2">
        <v>45400</v>
      </c>
      <c r="G1284" t="s">
        <v>2465</v>
      </c>
      <c r="H1284" t="s">
        <v>412</v>
      </c>
      <c r="I1284" t="s">
        <v>404</v>
      </c>
      <c r="J1284" s="5">
        <v>240000.7</v>
      </c>
      <c r="K1284" s="5">
        <v>240000.7</v>
      </c>
      <c r="L1284" s="5">
        <v>240000.7</v>
      </c>
      <c r="M1284" s="5"/>
      <c r="N1284"/>
      <c r="O1284" s="38"/>
      <c r="P1284" s="43"/>
      <c r="Q1284" s="64"/>
      <c r="R1284" s="8" t="str">
        <f t="shared" si="270"/>
        <v/>
      </c>
      <c r="S1284" s="7" t="str">
        <f t="shared" si="269"/>
        <v/>
      </c>
      <c r="T1284" s="9"/>
      <c r="U1284" s="3" t="str">
        <f t="shared" si="257"/>
        <v/>
      </c>
      <c r="V1284" s="3" t="str">
        <f t="shared" si="258"/>
        <v/>
      </c>
      <c r="W1284" s="3" t="str">
        <f t="shared" si="259"/>
        <v/>
      </c>
      <c r="X1284" s="83" t="str">
        <f t="shared" si="260"/>
        <v/>
      </c>
      <c r="Y1284" s="3" t="str">
        <f t="shared" si="261"/>
        <v/>
      </c>
      <c r="Z1284" s="3" t="str">
        <f t="shared" si="262"/>
        <v/>
      </c>
      <c r="AA1284" s="12" t="str">
        <f t="shared" si="263"/>
        <v/>
      </c>
      <c r="AB1284" s="12" t="str">
        <f t="shared" si="264"/>
        <v/>
      </c>
      <c r="AC1284" s="12" t="str">
        <f t="shared" si="265"/>
        <v/>
      </c>
      <c r="AD1284" t="str">
        <f t="shared" si="266"/>
        <v/>
      </c>
      <c r="AE1284" t="str">
        <f t="shared" si="267"/>
        <v/>
      </c>
      <c r="AF1284" t="s">
        <v>343</v>
      </c>
    </row>
    <row r="1285" spans="1:32" x14ac:dyDescent="0.25">
      <c r="A1285" t="s">
        <v>1</v>
      </c>
      <c r="B1285" t="s">
        <v>2</v>
      </c>
      <c r="C1285" t="s">
        <v>1959</v>
      </c>
      <c r="D1285" t="s">
        <v>2017</v>
      </c>
      <c r="E1285" t="s">
        <v>63</v>
      </c>
      <c r="F1285" s="2">
        <v>45401</v>
      </c>
      <c r="G1285" t="s">
        <v>2466</v>
      </c>
      <c r="H1285" t="s">
        <v>412</v>
      </c>
      <c r="I1285" t="s">
        <v>404</v>
      </c>
      <c r="J1285" s="5">
        <v>610001.12</v>
      </c>
      <c r="K1285" s="5">
        <v>610001.12</v>
      </c>
      <c r="L1285" s="5">
        <v>610001.12</v>
      </c>
      <c r="M1285" s="5"/>
      <c r="N1285"/>
      <c r="O1285" s="38"/>
      <c r="P1285" s="43"/>
      <c r="Q1285"/>
      <c r="R1285" s="8" t="str">
        <f t="shared" si="270"/>
        <v/>
      </c>
      <c r="S1285" s="7" t="str">
        <f t="shared" si="269"/>
        <v/>
      </c>
      <c r="T1285" s="9"/>
      <c r="U1285" s="3" t="str">
        <f t="shared" si="257"/>
        <v/>
      </c>
      <c r="V1285" s="3" t="str">
        <f t="shared" si="258"/>
        <v/>
      </c>
      <c r="W1285" s="3" t="str">
        <f t="shared" si="259"/>
        <v/>
      </c>
      <c r="X1285" s="83" t="str">
        <f t="shared" si="260"/>
        <v/>
      </c>
      <c r="Y1285" s="3" t="str">
        <f t="shared" si="261"/>
        <v/>
      </c>
      <c r="Z1285" s="3" t="str">
        <f t="shared" si="262"/>
        <v/>
      </c>
      <c r="AA1285" s="12" t="str">
        <f t="shared" si="263"/>
        <v/>
      </c>
      <c r="AB1285" s="12" t="str">
        <f t="shared" si="264"/>
        <v/>
      </c>
      <c r="AC1285" s="12" t="str">
        <f t="shared" si="265"/>
        <v/>
      </c>
      <c r="AD1285" t="str">
        <f t="shared" si="266"/>
        <v/>
      </c>
      <c r="AE1285" t="str">
        <f t="shared" si="267"/>
        <v/>
      </c>
      <c r="AF1285" t="s">
        <v>343</v>
      </c>
    </row>
    <row r="1286" spans="1:32" x14ac:dyDescent="0.25">
      <c r="A1286" t="s">
        <v>1</v>
      </c>
      <c r="B1286" t="s">
        <v>2</v>
      </c>
      <c r="C1286" t="s">
        <v>1959</v>
      </c>
      <c r="D1286" t="s">
        <v>2017</v>
      </c>
      <c r="E1286" t="s">
        <v>63</v>
      </c>
      <c r="F1286" s="2">
        <v>45401</v>
      </c>
      <c r="G1286" t="s">
        <v>2467</v>
      </c>
      <c r="H1286" t="s">
        <v>412</v>
      </c>
      <c r="I1286" t="s">
        <v>404</v>
      </c>
      <c r="J1286" s="5">
        <v>470000.9</v>
      </c>
      <c r="K1286" s="5">
        <v>470000.9</v>
      </c>
      <c r="L1286" s="5">
        <v>470000.9</v>
      </c>
      <c r="M1286" s="5"/>
      <c r="N1286"/>
      <c r="O1286" s="38"/>
      <c r="P1286" s="43"/>
      <c r="Q1286" s="64"/>
      <c r="R1286" s="8" t="str">
        <f t="shared" si="270"/>
        <v/>
      </c>
      <c r="S1286" s="7" t="str">
        <f t="shared" si="269"/>
        <v/>
      </c>
      <c r="T1286" s="9"/>
      <c r="U1286" s="3" t="str">
        <f t="shared" si="257"/>
        <v/>
      </c>
      <c r="V1286" s="3" t="str">
        <f t="shared" si="258"/>
        <v/>
      </c>
      <c r="W1286" s="3" t="str">
        <f t="shared" si="259"/>
        <v/>
      </c>
      <c r="X1286" s="83" t="str">
        <f t="shared" si="260"/>
        <v/>
      </c>
      <c r="Y1286" s="3" t="str">
        <f t="shared" si="261"/>
        <v/>
      </c>
      <c r="Z1286" s="3" t="str">
        <f t="shared" si="262"/>
        <v/>
      </c>
      <c r="AA1286" s="12" t="str">
        <f t="shared" si="263"/>
        <v/>
      </c>
      <c r="AB1286" s="12" t="str">
        <f t="shared" si="264"/>
        <v/>
      </c>
      <c r="AC1286" s="12" t="str">
        <f t="shared" si="265"/>
        <v/>
      </c>
      <c r="AD1286" t="str">
        <f t="shared" si="266"/>
        <v/>
      </c>
      <c r="AE1286" t="str">
        <f t="shared" si="267"/>
        <v/>
      </c>
      <c r="AF1286" t="s">
        <v>343</v>
      </c>
    </row>
    <row r="1287" spans="1:32" x14ac:dyDescent="0.25">
      <c r="A1287" t="s">
        <v>1</v>
      </c>
      <c r="B1287" t="s">
        <v>2</v>
      </c>
      <c r="C1287" t="s">
        <v>1959</v>
      </c>
      <c r="D1287" t="s">
        <v>2018</v>
      </c>
      <c r="E1287" t="s">
        <v>64</v>
      </c>
      <c r="F1287" s="2">
        <v>45330</v>
      </c>
      <c r="G1287" t="s">
        <v>1113</v>
      </c>
      <c r="H1287" t="s">
        <v>178</v>
      </c>
      <c r="I1287" t="s">
        <v>192</v>
      </c>
      <c r="J1287" s="5">
        <v>353764.58</v>
      </c>
      <c r="K1287" s="5">
        <v>353764.58</v>
      </c>
      <c r="L1287" s="5">
        <v>353764.58</v>
      </c>
      <c r="M1287" s="5"/>
      <c r="N1287"/>
      <c r="O1287" s="38"/>
      <c r="P1287" s="43"/>
      <c r="Q1287"/>
      <c r="R1287" s="8" t="str">
        <f t="shared" si="270"/>
        <v/>
      </c>
      <c r="S1287" s="7" t="str">
        <f t="shared" si="269"/>
        <v/>
      </c>
      <c r="T1287" s="9"/>
      <c r="U1287" s="3" t="str">
        <f t="shared" si="257"/>
        <v/>
      </c>
      <c r="V1287" s="3" t="str">
        <f t="shared" si="258"/>
        <v/>
      </c>
      <c r="W1287" s="3" t="str">
        <f t="shared" si="259"/>
        <v/>
      </c>
      <c r="X1287" s="83" t="str">
        <f t="shared" si="260"/>
        <v/>
      </c>
      <c r="Y1287" s="3" t="str">
        <f t="shared" si="261"/>
        <v/>
      </c>
      <c r="Z1287" s="3" t="str">
        <f t="shared" si="262"/>
        <v/>
      </c>
      <c r="AA1287" s="12" t="str">
        <f t="shared" si="263"/>
        <v/>
      </c>
      <c r="AB1287" s="12" t="str">
        <f t="shared" si="264"/>
        <v/>
      </c>
      <c r="AC1287" s="12" t="str">
        <f t="shared" si="265"/>
        <v/>
      </c>
      <c r="AD1287" t="str">
        <f t="shared" si="266"/>
        <v/>
      </c>
      <c r="AE1287" t="str">
        <f t="shared" si="267"/>
        <v/>
      </c>
      <c r="AF1287" t="s">
        <v>343</v>
      </c>
    </row>
    <row r="1288" spans="1:32" x14ac:dyDescent="0.25">
      <c r="A1288" t="s">
        <v>1</v>
      </c>
      <c r="B1288" t="s">
        <v>2</v>
      </c>
      <c r="C1288" t="s">
        <v>1959</v>
      </c>
      <c r="D1288" t="s">
        <v>2018</v>
      </c>
      <c r="E1288" t="s">
        <v>64</v>
      </c>
      <c r="F1288" s="2">
        <v>45331</v>
      </c>
      <c r="G1288" t="s">
        <v>1114</v>
      </c>
      <c r="H1288" t="s">
        <v>178</v>
      </c>
      <c r="I1288" t="s">
        <v>192</v>
      </c>
      <c r="J1288" s="5">
        <v>44070</v>
      </c>
      <c r="K1288" s="5">
        <v>44070</v>
      </c>
      <c r="L1288" s="5">
        <v>44070</v>
      </c>
      <c r="M1288" s="5"/>
      <c r="N1288"/>
      <c r="O1288" s="38"/>
      <c r="P1288" s="43"/>
      <c r="Q1288" s="64"/>
      <c r="R1288" s="8" t="str">
        <f t="shared" si="270"/>
        <v/>
      </c>
      <c r="S1288" s="7" t="str">
        <f t="shared" si="269"/>
        <v/>
      </c>
      <c r="T1288" s="9"/>
      <c r="U1288" s="3" t="str">
        <f t="shared" ref="U1288:U1351" si="271">IF(OR(O1288="X",P1288&lt;&gt;""),A1288,"")</f>
        <v/>
      </c>
      <c r="V1288" s="3" t="str">
        <f t="shared" ref="V1288:V1351" si="272">IF(OR(O1288="X",P1288&lt;&gt;""),B1288,"")</f>
        <v/>
      </c>
      <c r="W1288" s="3" t="str">
        <f t="shared" ref="W1288:W1351" si="273">IF(OR(O1288="X",P1288&lt;&gt;""),E1288,"")</f>
        <v/>
      </c>
      <c r="X1288" s="83" t="str">
        <f t="shared" ref="X1288:X1351" si="274">IF(OR(P1288="X",Q1288&lt;&gt;""),F1288,"")</f>
        <v/>
      </c>
      <c r="Y1288" s="3" t="str">
        <f t="shared" ref="Y1288:Y1351" si="275">IF(OR(O1288="X",P1288&lt;&gt;""),G1288,"")</f>
        <v/>
      </c>
      <c r="Z1288" s="3" t="str">
        <f t="shared" ref="Z1288:Z1351" si="276">IF(OR(O1288="X",P1288&lt;&gt;""),H1288,"")</f>
        <v/>
      </c>
      <c r="AA1288" s="12" t="str">
        <f t="shared" ref="AA1288:AA1351" si="277">IF(OR(O1288="X",P1288&lt;&gt;""),J1288,"")</f>
        <v/>
      </c>
      <c r="AB1288" s="12" t="str">
        <f t="shared" ref="AB1288:AB1351" si="278">IF(O1288="X",K1288,"")</f>
        <v/>
      </c>
      <c r="AC1288" s="12" t="str">
        <f t="shared" ref="AC1288:AC1351" si="279">IF(P1288&gt;0,P1288,"")</f>
        <v/>
      </c>
      <c r="AD1288" t="str">
        <f t="shared" ref="AD1288:AD1351" si="280">IF(OR(O1288="X",P1288&gt;0),Q1288,"")</f>
        <v/>
      </c>
      <c r="AE1288" t="str">
        <f t="shared" ref="AE1288:AE1351" si="281">IF(OR(O1288="X",P1288&lt;&gt;""),R1288,"")</f>
        <v/>
      </c>
      <c r="AF1288" t="s">
        <v>343</v>
      </c>
    </row>
    <row r="1289" spans="1:32" x14ac:dyDescent="0.25">
      <c r="A1289" t="s">
        <v>1</v>
      </c>
      <c r="B1289" t="s">
        <v>2</v>
      </c>
      <c r="C1289" t="s">
        <v>1959</v>
      </c>
      <c r="D1289" t="s">
        <v>2018</v>
      </c>
      <c r="E1289" t="s">
        <v>64</v>
      </c>
      <c r="F1289" s="2">
        <v>45345</v>
      </c>
      <c r="G1289" t="s">
        <v>1115</v>
      </c>
      <c r="H1289" t="s">
        <v>178</v>
      </c>
      <c r="I1289" t="s">
        <v>207</v>
      </c>
      <c r="J1289" s="5">
        <v>466042.34</v>
      </c>
      <c r="K1289" s="5">
        <v>466042.34</v>
      </c>
      <c r="L1289" s="5">
        <v>466042.34</v>
      </c>
      <c r="M1289" s="5"/>
      <c r="N1289"/>
      <c r="O1289" s="38"/>
      <c r="P1289" s="43"/>
      <c r="Q1289" s="64"/>
      <c r="R1289" s="8" t="str">
        <f t="shared" si="270"/>
        <v/>
      </c>
      <c r="S1289" s="7" t="str">
        <f t="shared" si="269"/>
        <v/>
      </c>
      <c r="T1289" s="9"/>
      <c r="U1289" s="3" t="str">
        <f t="shared" si="271"/>
        <v/>
      </c>
      <c r="V1289" s="3" t="str">
        <f t="shared" si="272"/>
        <v/>
      </c>
      <c r="W1289" s="3" t="str">
        <f t="shared" si="273"/>
        <v/>
      </c>
      <c r="X1289" s="83" t="str">
        <f t="shared" si="274"/>
        <v/>
      </c>
      <c r="Y1289" s="3" t="str">
        <f t="shared" si="275"/>
        <v/>
      </c>
      <c r="Z1289" s="3" t="str">
        <f t="shared" si="276"/>
        <v/>
      </c>
      <c r="AA1289" s="12" t="str">
        <f t="shared" si="277"/>
        <v/>
      </c>
      <c r="AB1289" s="12" t="str">
        <f t="shared" si="278"/>
        <v/>
      </c>
      <c r="AC1289" s="12" t="str">
        <f t="shared" si="279"/>
        <v/>
      </c>
      <c r="AD1289" t="str">
        <f t="shared" si="280"/>
        <v/>
      </c>
      <c r="AE1289" t="str">
        <f t="shared" si="281"/>
        <v/>
      </c>
      <c r="AF1289" t="s">
        <v>343</v>
      </c>
    </row>
    <row r="1290" spans="1:32" x14ac:dyDescent="0.25">
      <c r="A1290" t="s">
        <v>1</v>
      </c>
      <c r="B1290" t="s">
        <v>2</v>
      </c>
      <c r="C1290" t="s">
        <v>1959</v>
      </c>
      <c r="D1290" t="s">
        <v>2018</v>
      </c>
      <c r="E1290" t="s">
        <v>64</v>
      </c>
      <c r="F1290" s="2">
        <v>45355</v>
      </c>
      <c r="G1290" t="s">
        <v>1387</v>
      </c>
      <c r="H1290" t="s">
        <v>176</v>
      </c>
      <c r="I1290" t="s">
        <v>207</v>
      </c>
      <c r="J1290" s="5">
        <v>500904.73</v>
      </c>
      <c r="K1290" s="5">
        <v>500904.73</v>
      </c>
      <c r="L1290" s="5">
        <v>500904.73</v>
      </c>
      <c r="M1290" s="5"/>
      <c r="N1290"/>
      <c r="O1290" s="38"/>
      <c r="P1290" s="43"/>
      <c r="Q1290" s="64"/>
      <c r="R1290" s="8" t="str">
        <f t="shared" si="270"/>
        <v/>
      </c>
      <c r="S1290" s="7" t="str">
        <f t="shared" si="269"/>
        <v/>
      </c>
      <c r="T1290" s="9"/>
      <c r="U1290" s="3" t="str">
        <f t="shared" si="271"/>
        <v/>
      </c>
      <c r="V1290" s="3" t="str">
        <f t="shared" si="272"/>
        <v/>
      </c>
      <c r="W1290" s="3" t="str">
        <f t="shared" si="273"/>
        <v/>
      </c>
      <c r="X1290" s="83" t="str">
        <f t="shared" si="274"/>
        <v/>
      </c>
      <c r="Y1290" s="3" t="str">
        <f t="shared" si="275"/>
        <v/>
      </c>
      <c r="Z1290" s="3" t="str">
        <f t="shared" si="276"/>
        <v/>
      </c>
      <c r="AA1290" s="12" t="str">
        <f t="shared" si="277"/>
        <v/>
      </c>
      <c r="AB1290" s="12" t="str">
        <f t="shared" si="278"/>
        <v/>
      </c>
      <c r="AC1290" s="12" t="str">
        <f t="shared" si="279"/>
        <v/>
      </c>
      <c r="AD1290" t="str">
        <f t="shared" si="280"/>
        <v/>
      </c>
      <c r="AE1290" t="str">
        <f t="shared" si="281"/>
        <v/>
      </c>
      <c r="AF1290" t="s">
        <v>343</v>
      </c>
    </row>
    <row r="1291" spans="1:32" x14ac:dyDescent="0.25">
      <c r="A1291" t="s">
        <v>1</v>
      </c>
      <c r="B1291" t="s">
        <v>2</v>
      </c>
      <c r="C1291" t="s">
        <v>1959</v>
      </c>
      <c r="D1291" t="s">
        <v>2018</v>
      </c>
      <c r="E1291" t="s">
        <v>64</v>
      </c>
      <c r="F1291" s="2">
        <v>45369</v>
      </c>
      <c r="G1291" t="s">
        <v>1809</v>
      </c>
      <c r="H1291" t="s">
        <v>176</v>
      </c>
      <c r="I1291" t="s">
        <v>1429</v>
      </c>
      <c r="J1291" s="5">
        <v>56488.7</v>
      </c>
      <c r="K1291" s="5">
        <v>56488.7</v>
      </c>
      <c r="L1291" s="5">
        <v>56488.7</v>
      </c>
      <c r="M1291" s="5"/>
      <c r="N1291"/>
      <c r="O1291" s="38"/>
      <c r="P1291" s="43"/>
      <c r="Q1291" s="64"/>
      <c r="R1291" s="8" t="str">
        <f t="shared" si="270"/>
        <v/>
      </c>
      <c r="S1291" s="7" t="str">
        <f t="shared" si="269"/>
        <v/>
      </c>
      <c r="T1291" s="9"/>
      <c r="U1291" s="3" t="str">
        <f t="shared" si="271"/>
        <v/>
      </c>
      <c r="V1291" s="3" t="str">
        <f t="shared" si="272"/>
        <v/>
      </c>
      <c r="W1291" s="3" t="str">
        <f t="shared" si="273"/>
        <v/>
      </c>
      <c r="X1291" s="83" t="str">
        <f t="shared" si="274"/>
        <v/>
      </c>
      <c r="Y1291" s="3" t="str">
        <f t="shared" si="275"/>
        <v/>
      </c>
      <c r="Z1291" s="3" t="str">
        <f t="shared" si="276"/>
        <v/>
      </c>
      <c r="AA1291" s="12" t="str">
        <f t="shared" si="277"/>
        <v/>
      </c>
      <c r="AB1291" s="12" t="str">
        <f t="shared" si="278"/>
        <v/>
      </c>
      <c r="AC1291" s="12" t="str">
        <f t="shared" si="279"/>
        <v/>
      </c>
      <c r="AD1291" t="str">
        <f t="shared" si="280"/>
        <v/>
      </c>
      <c r="AE1291" t="str">
        <f t="shared" si="281"/>
        <v/>
      </c>
      <c r="AF1291" t="s">
        <v>343</v>
      </c>
    </row>
    <row r="1292" spans="1:32" x14ac:dyDescent="0.25">
      <c r="A1292" t="s">
        <v>1</v>
      </c>
      <c r="B1292" t="s">
        <v>2</v>
      </c>
      <c r="C1292" t="s">
        <v>1959</v>
      </c>
      <c r="D1292" t="s">
        <v>2018</v>
      </c>
      <c r="E1292" t="s">
        <v>64</v>
      </c>
      <c r="F1292" s="2">
        <v>45386</v>
      </c>
      <c r="G1292" t="s">
        <v>1925</v>
      </c>
      <c r="H1292" t="s">
        <v>412</v>
      </c>
      <c r="I1292" t="s">
        <v>1429</v>
      </c>
      <c r="J1292" s="5">
        <v>948806.98</v>
      </c>
      <c r="K1292" s="5">
        <v>948806.98</v>
      </c>
      <c r="L1292" s="5">
        <v>948806.98</v>
      </c>
      <c r="M1292" s="5"/>
      <c r="N1292"/>
      <c r="O1292" s="38"/>
      <c r="P1292" s="43"/>
      <c r="Q1292" s="64"/>
      <c r="R1292" s="8" t="str">
        <f t="shared" si="270"/>
        <v/>
      </c>
      <c r="S1292" s="7" t="str">
        <f>IF(AND(O1298&lt;&gt;"",P1298&lt;&gt;""),1,"")</f>
        <v/>
      </c>
      <c r="T1292" s="9"/>
      <c r="U1292" s="3" t="str">
        <f t="shared" si="271"/>
        <v/>
      </c>
      <c r="V1292" s="3" t="str">
        <f t="shared" si="272"/>
        <v/>
      </c>
      <c r="W1292" s="3" t="str">
        <f t="shared" si="273"/>
        <v/>
      </c>
      <c r="X1292" s="83" t="str">
        <f t="shared" si="274"/>
        <v/>
      </c>
      <c r="Y1292" s="3" t="str">
        <f t="shared" si="275"/>
        <v/>
      </c>
      <c r="Z1292" s="3" t="str">
        <f t="shared" si="276"/>
        <v/>
      </c>
      <c r="AA1292" s="12" t="str">
        <f t="shared" si="277"/>
        <v/>
      </c>
      <c r="AB1292" s="12" t="str">
        <f t="shared" si="278"/>
        <v/>
      </c>
      <c r="AC1292" s="12" t="str">
        <f t="shared" si="279"/>
        <v/>
      </c>
      <c r="AD1292" t="str">
        <f t="shared" si="280"/>
        <v/>
      </c>
      <c r="AE1292" t="str">
        <f t="shared" si="281"/>
        <v/>
      </c>
      <c r="AF1292" t="s">
        <v>343</v>
      </c>
    </row>
    <row r="1293" spans="1:32" x14ac:dyDescent="0.25">
      <c r="A1293" t="s">
        <v>1</v>
      </c>
      <c r="B1293" t="s">
        <v>2</v>
      </c>
      <c r="C1293" t="s">
        <v>1959</v>
      </c>
      <c r="D1293" t="s">
        <v>2019</v>
      </c>
      <c r="E1293" t="s">
        <v>79</v>
      </c>
      <c r="F1293" s="2">
        <v>45359</v>
      </c>
      <c r="G1293" t="s">
        <v>1388</v>
      </c>
      <c r="H1293" t="s">
        <v>412</v>
      </c>
      <c r="I1293" t="s">
        <v>404</v>
      </c>
      <c r="J1293" s="5">
        <v>191150.07999999999</v>
      </c>
      <c r="K1293" s="5">
        <v>191150.07999999999</v>
      </c>
      <c r="L1293" s="5">
        <v>191150.07999999999</v>
      </c>
      <c r="M1293" s="5"/>
      <c r="N1293"/>
      <c r="O1293" s="38"/>
      <c r="P1293" s="43"/>
      <c r="Q1293" s="64"/>
      <c r="R1293" s="8" t="str">
        <f t="shared" si="270"/>
        <v/>
      </c>
      <c r="S1293" s="7" t="str">
        <f>IF(AND(O1299&lt;&gt;"",P1299&lt;&gt;""),1,"")</f>
        <v/>
      </c>
      <c r="T1293" s="9"/>
      <c r="U1293" s="3" t="str">
        <f t="shared" si="271"/>
        <v/>
      </c>
      <c r="V1293" s="3" t="str">
        <f t="shared" si="272"/>
        <v/>
      </c>
      <c r="W1293" s="3" t="str">
        <f t="shared" si="273"/>
        <v/>
      </c>
      <c r="X1293" s="83" t="str">
        <f t="shared" si="274"/>
        <v/>
      </c>
      <c r="Y1293" s="3" t="str">
        <f t="shared" si="275"/>
        <v/>
      </c>
      <c r="Z1293" s="3" t="str">
        <f t="shared" si="276"/>
        <v/>
      </c>
      <c r="AA1293" s="12" t="str">
        <f t="shared" si="277"/>
        <v/>
      </c>
      <c r="AB1293" s="12" t="str">
        <f t="shared" si="278"/>
        <v/>
      </c>
      <c r="AC1293" s="12" t="str">
        <f t="shared" si="279"/>
        <v/>
      </c>
      <c r="AD1293" t="str">
        <f t="shared" si="280"/>
        <v/>
      </c>
      <c r="AE1293" t="str">
        <f t="shared" si="281"/>
        <v/>
      </c>
      <c r="AF1293" t="s">
        <v>343</v>
      </c>
    </row>
    <row r="1294" spans="1:32" x14ac:dyDescent="0.25">
      <c r="A1294" t="s">
        <v>1</v>
      </c>
      <c r="B1294" t="s">
        <v>2</v>
      </c>
      <c r="C1294" t="s">
        <v>1959</v>
      </c>
      <c r="D1294" t="s">
        <v>2019</v>
      </c>
      <c r="E1294" t="s">
        <v>79</v>
      </c>
      <c r="F1294" s="2">
        <v>45363</v>
      </c>
      <c r="G1294" t="s">
        <v>1472</v>
      </c>
      <c r="H1294" t="s">
        <v>412</v>
      </c>
      <c r="I1294" t="s">
        <v>404</v>
      </c>
      <c r="J1294" s="5">
        <v>186217.56</v>
      </c>
      <c r="K1294" s="5">
        <v>186217.56</v>
      </c>
      <c r="L1294" s="5">
        <v>186217.56</v>
      </c>
      <c r="M1294" s="5"/>
      <c r="N1294"/>
      <c r="O1294" s="38"/>
      <c r="P1294" s="43"/>
      <c r="Q1294" s="64"/>
      <c r="R1294" s="8" t="str">
        <f t="shared" si="270"/>
        <v/>
      </c>
      <c r="S1294" s="7" t="str">
        <f>IF(AND(O1300&lt;&gt;"",P1300&lt;&gt;""),1,"")</f>
        <v/>
      </c>
      <c r="T1294" s="9"/>
      <c r="U1294" s="3" t="str">
        <f t="shared" si="271"/>
        <v/>
      </c>
      <c r="V1294" s="3" t="str">
        <f t="shared" si="272"/>
        <v/>
      </c>
      <c r="W1294" s="3" t="str">
        <f t="shared" si="273"/>
        <v/>
      </c>
      <c r="X1294" s="83" t="str">
        <f t="shared" si="274"/>
        <v/>
      </c>
      <c r="Y1294" s="3" t="str">
        <f t="shared" si="275"/>
        <v/>
      </c>
      <c r="Z1294" s="3" t="str">
        <f t="shared" si="276"/>
        <v/>
      </c>
      <c r="AA1294" s="12" t="str">
        <f t="shared" si="277"/>
        <v/>
      </c>
      <c r="AB1294" s="12" t="str">
        <f t="shared" si="278"/>
        <v/>
      </c>
      <c r="AC1294" s="12" t="str">
        <f t="shared" si="279"/>
        <v/>
      </c>
      <c r="AD1294" t="str">
        <f t="shared" si="280"/>
        <v/>
      </c>
      <c r="AE1294" t="str">
        <f t="shared" si="281"/>
        <v/>
      </c>
      <c r="AF1294" t="s">
        <v>343</v>
      </c>
    </row>
    <row r="1295" spans="1:32" x14ac:dyDescent="0.25">
      <c r="A1295" t="s">
        <v>1</v>
      </c>
      <c r="B1295" t="s">
        <v>2</v>
      </c>
      <c r="C1295" t="s">
        <v>1959</v>
      </c>
      <c r="D1295" t="s">
        <v>2019</v>
      </c>
      <c r="E1295" t="s">
        <v>79</v>
      </c>
      <c r="F1295" s="2">
        <v>45363</v>
      </c>
      <c r="G1295" t="s">
        <v>1473</v>
      </c>
      <c r="H1295" t="s">
        <v>412</v>
      </c>
      <c r="I1295" t="s">
        <v>404</v>
      </c>
      <c r="J1295" s="5">
        <v>217651.63</v>
      </c>
      <c r="K1295" s="5">
        <v>217651.63</v>
      </c>
      <c r="L1295" s="5">
        <v>217651.63</v>
      </c>
      <c r="M1295" s="5"/>
      <c r="N1295"/>
      <c r="O1295" s="38"/>
      <c r="P1295" s="43"/>
      <c r="Q1295" s="64"/>
      <c r="R1295" s="8" t="str">
        <f t="shared" si="270"/>
        <v/>
      </c>
      <c r="S1295" s="7" t="str">
        <f>IF(AND(O1301&lt;&gt;"",P1301&lt;&gt;""),1,"")</f>
        <v/>
      </c>
      <c r="T1295" s="9"/>
      <c r="U1295" s="3" t="str">
        <f t="shared" si="271"/>
        <v/>
      </c>
      <c r="V1295" s="3" t="str">
        <f t="shared" si="272"/>
        <v/>
      </c>
      <c r="W1295" s="3" t="str">
        <f t="shared" si="273"/>
        <v/>
      </c>
      <c r="X1295" s="83" t="str">
        <f t="shared" si="274"/>
        <v/>
      </c>
      <c r="Y1295" s="3" t="str">
        <f t="shared" si="275"/>
        <v/>
      </c>
      <c r="Z1295" s="3" t="str">
        <f t="shared" si="276"/>
        <v/>
      </c>
      <c r="AA1295" s="12" t="str">
        <f t="shared" si="277"/>
        <v/>
      </c>
      <c r="AB1295" s="12" t="str">
        <f t="shared" si="278"/>
        <v/>
      </c>
      <c r="AC1295" s="12" t="str">
        <f t="shared" si="279"/>
        <v/>
      </c>
      <c r="AD1295" t="str">
        <f t="shared" si="280"/>
        <v/>
      </c>
      <c r="AE1295" t="str">
        <f t="shared" si="281"/>
        <v/>
      </c>
      <c r="AF1295" t="s">
        <v>343</v>
      </c>
    </row>
    <row r="1296" spans="1:32" x14ac:dyDescent="0.25">
      <c r="A1296" t="s">
        <v>1</v>
      </c>
      <c r="B1296" t="s">
        <v>2</v>
      </c>
      <c r="C1296" t="s">
        <v>1959</v>
      </c>
      <c r="D1296" t="s">
        <v>2019</v>
      </c>
      <c r="E1296" t="s">
        <v>79</v>
      </c>
      <c r="F1296" s="2">
        <v>45371</v>
      </c>
      <c r="G1296" t="s">
        <v>1811</v>
      </c>
      <c r="H1296" t="s">
        <v>412</v>
      </c>
      <c r="I1296" t="s">
        <v>404</v>
      </c>
      <c r="J1296" s="5">
        <v>15407.27</v>
      </c>
      <c r="K1296" s="5">
        <v>15407.27</v>
      </c>
      <c r="L1296" s="5">
        <v>15407.27</v>
      </c>
      <c r="M1296" s="5"/>
      <c r="N1296"/>
      <c r="O1296" s="38"/>
      <c r="P1296" s="43"/>
      <c r="Q1296" s="64"/>
      <c r="R1296" s="8" t="str">
        <f t="shared" si="270"/>
        <v/>
      </c>
      <c r="S1296" s="7" t="str">
        <f>IF(AND(O1302&lt;&gt;"",P1302&lt;&gt;""),1,"")</f>
        <v/>
      </c>
      <c r="T1296" s="9"/>
      <c r="U1296" s="3" t="str">
        <f t="shared" si="271"/>
        <v/>
      </c>
      <c r="V1296" s="3" t="str">
        <f t="shared" si="272"/>
        <v/>
      </c>
      <c r="W1296" s="3" t="str">
        <f t="shared" si="273"/>
        <v/>
      </c>
      <c r="X1296" s="83" t="str">
        <f t="shared" si="274"/>
        <v/>
      </c>
      <c r="Y1296" s="3" t="str">
        <f t="shared" si="275"/>
        <v/>
      </c>
      <c r="Z1296" s="3" t="str">
        <f t="shared" si="276"/>
        <v/>
      </c>
      <c r="AA1296" s="12" t="str">
        <f t="shared" si="277"/>
        <v/>
      </c>
      <c r="AB1296" s="12" t="str">
        <f t="shared" si="278"/>
        <v/>
      </c>
      <c r="AC1296" s="12" t="str">
        <f t="shared" si="279"/>
        <v/>
      </c>
      <c r="AD1296" t="str">
        <f t="shared" si="280"/>
        <v/>
      </c>
      <c r="AE1296" t="str">
        <f t="shared" si="281"/>
        <v/>
      </c>
      <c r="AF1296" t="s">
        <v>343</v>
      </c>
    </row>
    <row r="1297" spans="1:32" x14ac:dyDescent="0.25">
      <c r="A1297" t="s">
        <v>1</v>
      </c>
      <c r="B1297" t="s">
        <v>2</v>
      </c>
      <c r="C1297" t="s">
        <v>1959</v>
      </c>
      <c r="D1297" t="s">
        <v>2019</v>
      </c>
      <c r="E1297" t="s">
        <v>79</v>
      </c>
      <c r="F1297" s="2">
        <v>45371</v>
      </c>
      <c r="G1297" t="s">
        <v>1812</v>
      </c>
      <c r="H1297" t="s">
        <v>412</v>
      </c>
      <c r="I1297" t="s">
        <v>404</v>
      </c>
      <c r="J1297" s="5">
        <v>12561.27</v>
      </c>
      <c r="K1297" s="5">
        <v>12561.27</v>
      </c>
      <c r="L1297" s="5">
        <v>12561.27</v>
      </c>
      <c r="M1297" s="5"/>
      <c r="N1297"/>
      <c r="O1297" s="38"/>
      <c r="P1297" s="43"/>
      <c r="Q1297" s="64"/>
      <c r="R1297" s="8" t="str">
        <f t="shared" ref="R1297:R1360" si="282">IFERROR(VLOOKUP(Q1297,CTASPresup,2,0),"")</f>
        <v/>
      </c>
      <c r="S1297" s="7" t="str">
        <f t="shared" ref="S1297:S1307" si="283">IF(AND(O1303&lt;&gt;"",P1303&lt;&gt;""),1,"")</f>
        <v/>
      </c>
      <c r="T1297" s="9"/>
      <c r="U1297" s="3" t="str">
        <f t="shared" si="271"/>
        <v/>
      </c>
      <c r="V1297" s="3" t="str">
        <f t="shared" si="272"/>
        <v/>
      </c>
      <c r="W1297" s="3" t="str">
        <f t="shared" si="273"/>
        <v/>
      </c>
      <c r="X1297" s="83" t="str">
        <f t="shared" si="274"/>
        <v/>
      </c>
      <c r="Y1297" s="3" t="str">
        <f t="shared" si="275"/>
        <v/>
      </c>
      <c r="Z1297" s="3" t="str">
        <f t="shared" si="276"/>
        <v/>
      </c>
      <c r="AA1297" s="12" t="str">
        <f t="shared" si="277"/>
        <v/>
      </c>
      <c r="AB1297" s="12" t="str">
        <f t="shared" si="278"/>
        <v/>
      </c>
      <c r="AC1297" s="12" t="str">
        <f t="shared" si="279"/>
        <v/>
      </c>
      <c r="AD1297" t="str">
        <f t="shared" si="280"/>
        <v/>
      </c>
      <c r="AE1297" t="str">
        <f t="shared" si="281"/>
        <v/>
      </c>
      <c r="AF1297" t="s">
        <v>343</v>
      </c>
    </row>
    <row r="1298" spans="1:32" x14ac:dyDescent="0.25">
      <c r="A1298" t="s">
        <v>1</v>
      </c>
      <c r="B1298" t="s">
        <v>2</v>
      </c>
      <c r="C1298" t="s">
        <v>1959</v>
      </c>
      <c r="D1298" t="s">
        <v>2019</v>
      </c>
      <c r="E1298" t="s">
        <v>79</v>
      </c>
      <c r="F1298" s="2">
        <v>45371</v>
      </c>
      <c r="G1298" t="s">
        <v>1813</v>
      </c>
      <c r="H1298" t="s">
        <v>412</v>
      </c>
      <c r="I1298" t="s">
        <v>404</v>
      </c>
      <c r="J1298" s="5">
        <v>114771.59</v>
      </c>
      <c r="K1298" s="5">
        <v>114771.59</v>
      </c>
      <c r="L1298" s="5">
        <v>114771.59</v>
      </c>
      <c r="M1298" s="5"/>
      <c r="N1298"/>
      <c r="O1298" s="38"/>
      <c r="P1298" s="43"/>
      <c r="Q1298" s="64"/>
      <c r="R1298" s="8" t="str">
        <f t="shared" si="282"/>
        <v/>
      </c>
      <c r="S1298" s="7" t="str">
        <f t="shared" si="283"/>
        <v/>
      </c>
      <c r="T1298" s="9"/>
      <c r="U1298" s="3" t="str">
        <f t="shared" si="271"/>
        <v/>
      </c>
      <c r="V1298" s="3" t="str">
        <f t="shared" si="272"/>
        <v/>
      </c>
      <c r="W1298" s="3" t="str">
        <f t="shared" si="273"/>
        <v/>
      </c>
      <c r="X1298" s="83" t="str">
        <f t="shared" si="274"/>
        <v/>
      </c>
      <c r="Y1298" s="3" t="str">
        <f t="shared" si="275"/>
        <v/>
      </c>
      <c r="Z1298" s="3" t="str">
        <f t="shared" si="276"/>
        <v/>
      </c>
      <c r="AA1298" s="12" t="str">
        <f t="shared" si="277"/>
        <v/>
      </c>
      <c r="AB1298" s="12" t="str">
        <f t="shared" si="278"/>
        <v/>
      </c>
      <c r="AC1298" s="12" t="str">
        <f t="shared" si="279"/>
        <v/>
      </c>
      <c r="AD1298" t="str">
        <f t="shared" si="280"/>
        <v/>
      </c>
      <c r="AE1298" t="str">
        <f t="shared" si="281"/>
        <v/>
      </c>
      <c r="AF1298" t="s">
        <v>343</v>
      </c>
    </row>
    <row r="1299" spans="1:32" x14ac:dyDescent="0.25">
      <c r="A1299" t="s">
        <v>1</v>
      </c>
      <c r="B1299" t="s">
        <v>2</v>
      </c>
      <c r="C1299" t="s">
        <v>1959</v>
      </c>
      <c r="D1299" t="s">
        <v>2019</v>
      </c>
      <c r="E1299" t="s">
        <v>79</v>
      </c>
      <c r="F1299" s="2">
        <v>45385</v>
      </c>
      <c r="G1299" t="s">
        <v>2328</v>
      </c>
      <c r="H1299" t="s">
        <v>412</v>
      </c>
      <c r="I1299" t="s">
        <v>404</v>
      </c>
      <c r="J1299" s="5">
        <v>500652.03</v>
      </c>
      <c r="K1299" s="5">
        <v>500652.03</v>
      </c>
      <c r="L1299" s="5">
        <v>500652.03</v>
      </c>
      <c r="M1299" s="5"/>
      <c r="N1299"/>
      <c r="O1299" s="38"/>
      <c r="P1299" s="43"/>
      <c r="Q1299" s="64"/>
      <c r="R1299" s="8" t="str">
        <f t="shared" si="282"/>
        <v/>
      </c>
      <c r="S1299" s="7" t="str">
        <f t="shared" si="283"/>
        <v/>
      </c>
      <c r="T1299" s="9"/>
      <c r="U1299" s="3" t="str">
        <f t="shared" si="271"/>
        <v/>
      </c>
      <c r="V1299" s="3" t="str">
        <f t="shared" si="272"/>
        <v/>
      </c>
      <c r="W1299" s="3" t="str">
        <f t="shared" si="273"/>
        <v/>
      </c>
      <c r="X1299" s="83" t="str">
        <f t="shared" si="274"/>
        <v/>
      </c>
      <c r="Y1299" s="3" t="str">
        <f t="shared" si="275"/>
        <v/>
      </c>
      <c r="Z1299" s="3" t="str">
        <f t="shared" si="276"/>
        <v/>
      </c>
      <c r="AA1299" s="12" t="str">
        <f t="shared" si="277"/>
        <v/>
      </c>
      <c r="AB1299" s="12" t="str">
        <f t="shared" si="278"/>
        <v/>
      </c>
      <c r="AC1299" s="12" t="str">
        <f t="shared" si="279"/>
        <v/>
      </c>
      <c r="AD1299" t="str">
        <f t="shared" si="280"/>
        <v/>
      </c>
      <c r="AE1299" t="str">
        <f t="shared" si="281"/>
        <v/>
      </c>
      <c r="AF1299" t="s">
        <v>343</v>
      </c>
    </row>
    <row r="1300" spans="1:32" x14ac:dyDescent="0.25">
      <c r="A1300" t="s">
        <v>1</v>
      </c>
      <c r="B1300" t="s">
        <v>2</v>
      </c>
      <c r="C1300" t="s">
        <v>1959</v>
      </c>
      <c r="D1300" t="s">
        <v>2019</v>
      </c>
      <c r="E1300" t="s">
        <v>79</v>
      </c>
      <c r="F1300" s="2">
        <v>45385</v>
      </c>
      <c r="G1300" t="s">
        <v>2229</v>
      </c>
      <c r="H1300" t="s">
        <v>412</v>
      </c>
      <c r="I1300" t="s">
        <v>404</v>
      </c>
      <c r="J1300" s="5">
        <v>180060.3</v>
      </c>
      <c r="K1300" s="5">
        <v>180060.3</v>
      </c>
      <c r="L1300" s="5">
        <v>180060.3</v>
      </c>
      <c r="M1300" s="5"/>
      <c r="N1300"/>
      <c r="O1300" s="38"/>
      <c r="P1300" s="43"/>
      <c r="Q1300" s="64"/>
      <c r="R1300" s="8" t="str">
        <f t="shared" si="282"/>
        <v/>
      </c>
      <c r="S1300" s="7" t="str">
        <f t="shared" si="283"/>
        <v/>
      </c>
      <c r="T1300" s="9"/>
      <c r="U1300" s="3" t="str">
        <f t="shared" si="271"/>
        <v/>
      </c>
      <c r="V1300" s="3" t="str">
        <f t="shared" si="272"/>
        <v/>
      </c>
      <c r="W1300" s="3" t="str">
        <f t="shared" si="273"/>
        <v/>
      </c>
      <c r="X1300" s="83" t="str">
        <f t="shared" si="274"/>
        <v/>
      </c>
      <c r="Y1300" s="3" t="str">
        <f t="shared" si="275"/>
        <v/>
      </c>
      <c r="Z1300" s="3" t="str">
        <f t="shared" si="276"/>
        <v/>
      </c>
      <c r="AA1300" s="12" t="str">
        <f t="shared" si="277"/>
        <v/>
      </c>
      <c r="AB1300" s="12" t="str">
        <f t="shared" si="278"/>
        <v/>
      </c>
      <c r="AC1300" s="12" t="str">
        <f t="shared" si="279"/>
        <v/>
      </c>
      <c r="AD1300" t="str">
        <f t="shared" si="280"/>
        <v/>
      </c>
      <c r="AE1300" t="str">
        <f t="shared" si="281"/>
        <v/>
      </c>
      <c r="AF1300" t="s">
        <v>343</v>
      </c>
    </row>
    <row r="1301" spans="1:32" x14ac:dyDescent="0.25">
      <c r="A1301" t="s">
        <v>1</v>
      </c>
      <c r="B1301" t="s">
        <v>2</v>
      </c>
      <c r="C1301" t="s">
        <v>1959</v>
      </c>
      <c r="D1301" t="s">
        <v>2019</v>
      </c>
      <c r="E1301" t="s">
        <v>79</v>
      </c>
      <c r="F1301" s="2">
        <v>45392</v>
      </c>
      <c r="G1301" t="s">
        <v>2468</v>
      </c>
      <c r="H1301" t="s">
        <v>412</v>
      </c>
      <c r="I1301" t="s">
        <v>404</v>
      </c>
      <c r="J1301" s="5">
        <v>70622.320000000007</v>
      </c>
      <c r="K1301" s="5">
        <v>70622.320000000007</v>
      </c>
      <c r="L1301" s="5">
        <v>70622.320000000007</v>
      </c>
      <c r="M1301" s="5"/>
      <c r="N1301"/>
      <c r="O1301" s="38"/>
      <c r="P1301" s="43"/>
      <c r="Q1301" s="64"/>
      <c r="R1301" s="8" t="str">
        <f t="shared" si="282"/>
        <v/>
      </c>
      <c r="S1301" s="7" t="str">
        <f t="shared" si="283"/>
        <v/>
      </c>
      <c r="T1301" s="9"/>
      <c r="U1301" s="3" t="str">
        <f t="shared" si="271"/>
        <v/>
      </c>
      <c r="V1301" s="3" t="str">
        <f t="shared" si="272"/>
        <v/>
      </c>
      <c r="W1301" s="3" t="str">
        <f t="shared" si="273"/>
        <v/>
      </c>
      <c r="X1301" s="83" t="str">
        <f t="shared" si="274"/>
        <v/>
      </c>
      <c r="Y1301" s="3" t="str">
        <f t="shared" si="275"/>
        <v/>
      </c>
      <c r="Z1301" s="3" t="str">
        <f t="shared" si="276"/>
        <v/>
      </c>
      <c r="AA1301" s="12" t="str">
        <f t="shared" si="277"/>
        <v/>
      </c>
      <c r="AB1301" s="12" t="str">
        <f t="shared" si="278"/>
        <v/>
      </c>
      <c r="AC1301" s="12" t="str">
        <f t="shared" si="279"/>
        <v/>
      </c>
      <c r="AD1301" t="str">
        <f t="shared" si="280"/>
        <v/>
      </c>
      <c r="AE1301" t="str">
        <f t="shared" si="281"/>
        <v/>
      </c>
      <c r="AF1301" t="s">
        <v>343</v>
      </c>
    </row>
    <row r="1302" spans="1:32" x14ac:dyDescent="0.25">
      <c r="A1302" t="s">
        <v>1</v>
      </c>
      <c r="B1302" t="s">
        <v>2</v>
      </c>
      <c r="C1302" t="s">
        <v>1959</v>
      </c>
      <c r="D1302" t="s">
        <v>2019</v>
      </c>
      <c r="E1302" t="s">
        <v>79</v>
      </c>
      <c r="F1302" s="2">
        <v>45392</v>
      </c>
      <c r="G1302" t="s">
        <v>2329</v>
      </c>
      <c r="H1302" t="s">
        <v>412</v>
      </c>
      <c r="I1302" t="s">
        <v>404</v>
      </c>
      <c r="J1302" s="5">
        <v>220194.61</v>
      </c>
      <c r="K1302" s="5">
        <v>220194.61</v>
      </c>
      <c r="L1302" s="5">
        <v>220194.61</v>
      </c>
      <c r="M1302" s="5"/>
      <c r="N1302"/>
      <c r="O1302" s="38"/>
      <c r="P1302" s="43"/>
      <c r="Q1302" s="64"/>
      <c r="R1302" s="8" t="str">
        <f t="shared" si="282"/>
        <v/>
      </c>
      <c r="S1302" s="7" t="str">
        <f t="shared" si="283"/>
        <v/>
      </c>
      <c r="T1302" s="9"/>
      <c r="U1302" s="3" t="str">
        <f t="shared" si="271"/>
        <v/>
      </c>
      <c r="V1302" s="3" t="str">
        <f t="shared" si="272"/>
        <v/>
      </c>
      <c r="W1302" s="3" t="str">
        <f t="shared" si="273"/>
        <v/>
      </c>
      <c r="X1302" s="83" t="str">
        <f t="shared" si="274"/>
        <v/>
      </c>
      <c r="Y1302" s="3" t="str">
        <f t="shared" si="275"/>
        <v/>
      </c>
      <c r="Z1302" s="3" t="str">
        <f t="shared" si="276"/>
        <v/>
      </c>
      <c r="AA1302" s="12" t="str">
        <f t="shared" si="277"/>
        <v/>
      </c>
      <c r="AB1302" s="12" t="str">
        <f t="shared" si="278"/>
        <v/>
      </c>
      <c r="AC1302" s="12" t="str">
        <f t="shared" si="279"/>
        <v/>
      </c>
      <c r="AD1302" t="str">
        <f t="shared" si="280"/>
        <v/>
      </c>
      <c r="AE1302" t="str">
        <f t="shared" si="281"/>
        <v/>
      </c>
      <c r="AF1302" t="s">
        <v>343</v>
      </c>
    </row>
    <row r="1303" spans="1:32" x14ac:dyDescent="0.25">
      <c r="A1303" t="s">
        <v>1</v>
      </c>
      <c r="B1303" t="s">
        <v>2</v>
      </c>
      <c r="C1303" t="s">
        <v>1959</v>
      </c>
      <c r="D1303" t="s">
        <v>2019</v>
      </c>
      <c r="E1303" t="s">
        <v>79</v>
      </c>
      <c r="F1303" s="2">
        <v>45399</v>
      </c>
      <c r="G1303" t="s">
        <v>2469</v>
      </c>
      <c r="H1303" t="s">
        <v>412</v>
      </c>
      <c r="I1303" t="s">
        <v>404</v>
      </c>
      <c r="J1303" s="5">
        <v>44016.1</v>
      </c>
      <c r="K1303" s="5">
        <v>44016.1</v>
      </c>
      <c r="L1303" s="5">
        <v>44016.1</v>
      </c>
      <c r="M1303" s="5"/>
      <c r="N1303"/>
      <c r="O1303" s="38"/>
      <c r="P1303" s="43"/>
      <c r="Q1303" s="64"/>
      <c r="R1303" s="8" t="str">
        <f t="shared" si="282"/>
        <v/>
      </c>
      <c r="S1303" s="7" t="str">
        <f t="shared" si="283"/>
        <v/>
      </c>
      <c r="T1303" s="9"/>
      <c r="U1303" s="3" t="str">
        <f t="shared" si="271"/>
        <v/>
      </c>
      <c r="V1303" s="3" t="str">
        <f t="shared" si="272"/>
        <v/>
      </c>
      <c r="W1303" s="3" t="str">
        <f t="shared" si="273"/>
        <v/>
      </c>
      <c r="X1303" s="83" t="str">
        <f t="shared" si="274"/>
        <v/>
      </c>
      <c r="Y1303" s="3" t="str">
        <f t="shared" si="275"/>
        <v/>
      </c>
      <c r="Z1303" s="3" t="str">
        <f t="shared" si="276"/>
        <v/>
      </c>
      <c r="AA1303" s="12" t="str">
        <f t="shared" si="277"/>
        <v/>
      </c>
      <c r="AB1303" s="12" t="str">
        <f t="shared" si="278"/>
        <v/>
      </c>
      <c r="AC1303" s="12" t="str">
        <f t="shared" si="279"/>
        <v/>
      </c>
      <c r="AD1303" t="str">
        <f t="shared" si="280"/>
        <v/>
      </c>
      <c r="AE1303" t="str">
        <f t="shared" si="281"/>
        <v/>
      </c>
      <c r="AF1303" t="s">
        <v>343</v>
      </c>
    </row>
    <row r="1304" spans="1:32" x14ac:dyDescent="0.25">
      <c r="A1304" t="s">
        <v>1</v>
      </c>
      <c r="B1304" t="s">
        <v>2</v>
      </c>
      <c r="C1304" t="s">
        <v>1959</v>
      </c>
      <c r="D1304" t="s">
        <v>2019</v>
      </c>
      <c r="E1304" t="s">
        <v>79</v>
      </c>
      <c r="F1304" s="2">
        <v>45399</v>
      </c>
      <c r="G1304" t="s">
        <v>2470</v>
      </c>
      <c r="H1304" t="s">
        <v>412</v>
      </c>
      <c r="I1304" t="s">
        <v>404</v>
      </c>
      <c r="J1304" s="5">
        <v>141305.60000000001</v>
      </c>
      <c r="K1304" s="5">
        <v>141305.60000000001</v>
      </c>
      <c r="L1304" s="5">
        <v>141305.60000000001</v>
      </c>
      <c r="M1304" s="5"/>
      <c r="N1304"/>
      <c r="O1304" s="38"/>
      <c r="P1304" s="43"/>
      <c r="Q1304" s="64"/>
      <c r="R1304" s="8" t="str">
        <f t="shared" si="282"/>
        <v/>
      </c>
      <c r="S1304" s="7" t="str">
        <f t="shared" si="283"/>
        <v/>
      </c>
      <c r="T1304" s="9"/>
      <c r="U1304" s="3" t="str">
        <f t="shared" si="271"/>
        <v/>
      </c>
      <c r="V1304" s="3" t="str">
        <f t="shared" si="272"/>
        <v/>
      </c>
      <c r="W1304" s="3" t="str">
        <f t="shared" si="273"/>
        <v/>
      </c>
      <c r="X1304" s="83" t="str">
        <f t="shared" si="274"/>
        <v/>
      </c>
      <c r="Y1304" s="3" t="str">
        <f t="shared" si="275"/>
        <v/>
      </c>
      <c r="Z1304" s="3" t="str">
        <f t="shared" si="276"/>
        <v/>
      </c>
      <c r="AA1304" s="12" t="str">
        <f t="shared" si="277"/>
        <v/>
      </c>
      <c r="AB1304" s="12" t="str">
        <f t="shared" si="278"/>
        <v/>
      </c>
      <c r="AC1304" s="12" t="str">
        <f t="shared" si="279"/>
        <v/>
      </c>
      <c r="AD1304" t="str">
        <f t="shared" si="280"/>
        <v/>
      </c>
      <c r="AE1304" t="str">
        <f t="shared" si="281"/>
        <v/>
      </c>
      <c r="AF1304" t="s">
        <v>343</v>
      </c>
    </row>
    <row r="1305" spans="1:32" x14ac:dyDescent="0.25">
      <c r="A1305" t="s">
        <v>1</v>
      </c>
      <c r="B1305" t="s">
        <v>2</v>
      </c>
      <c r="C1305" t="s">
        <v>1959</v>
      </c>
      <c r="D1305" t="s">
        <v>2019</v>
      </c>
      <c r="E1305" t="s">
        <v>79</v>
      </c>
      <c r="F1305" s="2">
        <v>45404</v>
      </c>
      <c r="G1305" t="s">
        <v>2471</v>
      </c>
      <c r="H1305" t="s">
        <v>412</v>
      </c>
      <c r="I1305" t="s">
        <v>2354</v>
      </c>
      <c r="J1305" s="5">
        <v>22835.54</v>
      </c>
      <c r="K1305" s="5">
        <v>22835.54</v>
      </c>
      <c r="L1305" s="5">
        <v>22835.54</v>
      </c>
      <c r="M1305" s="5"/>
      <c r="N1305"/>
      <c r="O1305" s="38"/>
      <c r="P1305" s="43"/>
      <c r="Q1305" s="64"/>
      <c r="R1305" s="8" t="str">
        <f t="shared" si="282"/>
        <v/>
      </c>
      <c r="S1305" s="7" t="str">
        <f t="shared" si="283"/>
        <v/>
      </c>
      <c r="T1305" s="9"/>
      <c r="U1305" s="3" t="str">
        <f t="shared" si="271"/>
        <v/>
      </c>
      <c r="V1305" s="3" t="str">
        <f t="shared" si="272"/>
        <v/>
      </c>
      <c r="W1305" s="3" t="str">
        <f t="shared" si="273"/>
        <v/>
      </c>
      <c r="X1305" s="83" t="str">
        <f t="shared" si="274"/>
        <v/>
      </c>
      <c r="Y1305" s="3" t="str">
        <f t="shared" si="275"/>
        <v/>
      </c>
      <c r="Z1305" s="3" t="str">
        <f t="shared" si="276"/>
        <v/>
      </c>
      <c r="AA1305" s="12" t="str">
        <f t="shared" si="277"/>
        <v/>
      </c>
      <c r="AB1305" s="12" t="str">
        <f t="shared" si="278"/>
        <v/>
      </c>
      <c r="AC1305" s="12" t="str">
        <f t="shared" si="279"/>
        <v/>
      </c>
      <c r="AD1305" t="str">
        <f t="shared" si="280"/>
        <v/>
      </c>
      <c r="AE1305" t="str">
        <f t="shared" si="281"/>
        <v/>
      </c>
      <c r="AF1305" t="s">
        <v>343</v>
      </c>
    </row>
    <row r="1306" spans="1:32" x14ac:dyDescent="0.25">
      <c r="A1306" t="s">
        <v>1</v>
      </c>
      <c r="B1306" t="s">
        <v>2</v>
      </c>
      <c r="C1306" t="s">
        <v>1959</v>
      </c>
      <c r="D1306" t="s">
        <v>2019</v>
      </c>
      <c r="E1306" t="s">
        <v>79</v>
      </c>
      <c r="F1306" s="2">
        <v>45405</v>
      </c>
      <c r="G1306" t="s">
        <v>2472</v>
      </c>
      <c r="H1306" t="s">
        <v>412</v>
      </c>
      <c r="I1306" t="s">
        <v>404</v>
      </c>
      <c r="J1306" s="5">
        <v>13415.96</v>
      </c>
      <c r="K1306" s="5">
        <v>13415.96</v>
      </c>
      <c r="L1306" s="5">
        <v>13415.96</v>
      </c>
      <c r="M1306" s="5"/>
      <c r="N1306"/>
      <c r="O1306" s="38"/>
      <c r="P1306" s="43"/>
      <c r="Q1306" s="64"/>
      <c r="R1306" s="8" t="str">
        <f t="shared" si="282"/>
        <v/>
      </c>
      <c r="S1306" s="7" t="str">
        <f t="shared" si="283"/>
        <v/>
      </c>
      <c r="T1306" s="9"/>
      <c r="U1306" s="3" t="str">
        <f t="shared" si="271"/>
        <v/>
      </c>
      <c r="V1306" s="3" t="str">
        <f t="shared" si="272"/>
        <v/>
      </c>
      <c r="W1306" s="3" t="str">
        <f t="shared" si="273"/>
        <v/>
      </c>
      <c r="X1306" s="83" t="str">
        <f t="shared" si="274"/>
        <v/>
      </c>
      <c r="Y1306" s="3" t="str">
        <f t="shared" si="275"/>
        <v/>
      </c>
      <c r="Z1306" s="3" t="str">
        <f t="shared" si="276"/>
        <v/>
      </c>
      <c r="AA1306" s="12" t="str">
        <f t="shared" si="277"/>
        <v/>
      </c>
      <c r="AB1306" s="12" t="str">
        <f t="shared" si="278"/>
        <v/>
      </c>
      <c r="AC1306" s="12" t="str">
        <f t="shared" si="279"/>
        <v/>
      </c>
      <c r="AD1306" t="str">
        <f t="shared" si="280"/>
        <v/>
      </c>
      <c r="AE1306" t="str">
        <f t="shared" si="281"/>
        <v/>
      </c>
      <c r="AF1306" t="s">
        <v>343</v>
      </c>
    </row>
    <row r="1307" spans="1:32" x14ac:dyDescent="0.25">
      <c r="A1307" t="s">
        <v>1</v>
      </c>
      <c r="B1307" t="s">
        <v>2</v>
      </c>
      <c r="C1307" t="s">
        <v>1959</v>
      </c>
      <c r="D1307" t="s">
        <v>2020</v>
      </c>
      <c r="E1307" t="s">
        <v>46</v>
      </c>
      <c r="F1307" s="2">
        <v>45350</v>
      </c>
      <c r="G1307" t="s">
        <v>1304</v>
      </c>
      <c r="H1307" t="s">
        <v>178</v>
      </c>
      <c r="I1307" t="s">
        <v>192</v>
      </c>
      <c r="J1307" s="5">
        <v>189953</v>
      </c>
      <c r="K1307" s="5">
        <v>189953</v>
      </c>
      <c r="L1307" s="5">
        <v>189953</v>
      </c>
      <c r="M1307" s="5"/>
      <c r="N1307"/>
      <c r="O1307" s="38"/>
      <c r="P1307" s="43"/>
      <c r="Q1307" s="64"/>
      <c r="R1307" s="8" t="str">
        <f t="shared" si="282"/>
        <v/>
      </c>
      <c r="S1307" s="7" t="str">
        <f t="shared" si="283"/>
        <v/>
      </c>
      <c r="T1307" s="9"/>
      <c r="U1307" s="3" t="str">
        <f t="shared" si="271"/>
        <v/>
      </c>
      <c r="V1307" s="3" t="str">
        <f t="shared" si="272"/>
        <v/>
      </c>
      <c r="W1307" s="3" t="str">
        <f t="shared" si="273"/>
        <v/>
      </c>
      <c r="X1307" s="83" t="str">
        <f t="shared" si="274"/>
        <v/>
      </c>
      <c r="Y1307" s="3" t="str">
        <f t="shared" si="275"/>
        <v/>
      </c>
      <c r="Z1307" s="3" t="str">
        <f t="shared" si="276"/>
        <v/>
      </c>
      <c r="AA1307" s="12" t="str">
        <f t="shared" si="277"/>
        <v/>
      </c>
      <c r="AB1307" s="12" t="str">
        <f t="shared" si="278"/>
        <v/>
      </c>
      <c r="AC1307" s="12" t="str">
        <f t="shared" si="279"/>
        <v/>
      </c>
      <c r="AD1307" t="str">
        <f t="shared" si="280"/>
        <v/>
      </c>
      <c r="AE1307" t="str">
        <f t="shared" si="281"/>
        <v/>
      </c>
      <c r="AF1307" t="s">
        <v>343</v>
      </c>
    </row>
    <row r="1308" spans="1:32" x14ac:dyDescent="0.25">
      <c r="A1308" t="s">
        <v>1</v>
      </c>
      <c r="B1308" t="s">
        <v>2</v>
      </c>
      <c r="C1308" t="s">
        <v>1959</v>
      </c>
      <c r="D1308" t="s">
        <v>2020</v>
      </c>
      <c r="E1308" t="s">
        <v>46</v>
      </c>
      <c r="F1308" s="2">
        <v>45378</v>
      </c>
      <c r="G1308" t="s">
        <v>1764</v>
      </c>
      <c r="H1308" t="s">
        <v>176</v>
      </c>
      <c r="I1308" t="s">
        <v>192</v>
      </c>
      <c r="J1308" s="5">
        <v>159668.89000000001</v>
      </c>
      <c r="K1308" s="5">
        <v>159668.89000000001</v>
      </c>
      <c r="L1308" s="5">
        <v>159668.89000000001</v>
      </c>
      <c r="M1308" s="5"/>
      <c r="N1308"/>
      <c r="O1308" s="38"/>
      <c r="P1308" s="43"/>
      <c r="Q1308" s="64"/>
      <c r="R1308" s="8" t="str">
        <f t="shared" si="282"/>
        <v/>
      </c>
      <c r="S1308" s="7" t="str">
        <f>IF(AND(O1315&lt;&gt;"",P1315&lt;&gt;""),1,"")</f>
        <v/>
      </c>
      <c r="T1308" s="9"/>
      <c r="U1308" s="3" t="str">
        <f t="shared" si="271"/>
        <v/>
      </c>
      <c r="V1308" s="3" t="str">
        <f t="shared" si="272"/>
        <v/>
      </c>
      <c r="W1308" s="3" t="str">
        <f t="shared" si="273"/>
        <v/>
      </c>
      <c r="X1308" s="83" t="str">
        <f t="shared" si="274"/>
        <v/>
      </c>
      <c r="Y1308" s="3" t="str">
        <f t="shared" si="275"/>
        <v/>
      </c>
      <c r="Z1308" s="3" t="str">
        <f t="shared" si="276"/>
        <v/>
      </c>
      <c r="AA1308" s="12" t="str">
        <f t="shared" si="277"/>
        <v/>
      </c>
      <c r="AB1308" s="12" t="str">
        <f t="shared" si="278"/>
        <v/>
      </c>
      <c r="AC1308" s="12" t="str">
        <f t="shared" si="279"/>
        <v/>
      </c>
      <c r="AD1308" t="str">
        <f t="shared" si="280"/>
        <v/>
      </c>
      <c r="AE1308" t="str">
        <f t="shared" si="281"/>
        <v/>
      </c>
      <c r="AF1308" t="s">
        <v>343</v>
      </c>
    </row>
    <row r="1309" spans="1:32" x14ac:dyDescent="0.25">
      <c r="A1309" t="s">
        <v>1</v>
      </c>
      <c r="B1309" t="s">
        <v>2</v>
      </c>
      <c r="C1309" t="s">
        <v>1959</v>
      </c>
      <c r="D1309" t="s">
        <v>2021</v>
      </c>
      <c r="E1309" t="s">
        <v>65</v>
      </c>
      <c r="F1309" s="2">
        <v>43658</v>
      </c>
      <c r="G1309" t="s">
        <v>116</v>
      </c>
      <c r="H1309" t="s">
        <v>175</v>
      </c>
      <c r="I1309" t="s">
        <v>192</v>
      </c>
      <c r="J1309" s="5">
        <v>96050</v>
      </c>
      <c r="K1309" s="5">
        <v>96050</v>
      </c>
      <c r="L1309" s="5">
        <v>96050</v>
      </c>
      <c r="M1309" s="5"/>
      <c r="N1309"/>
      <c r="O1309" s="38"/>
      <c r="P1309" s="43"/>
      <c r="Q1309" s="64"/>
      <c r="R1309" s="8" t="str">
        <f t="shared" si="282"/>
        <v/>
      </c>
      <c r="S1309" s="7" t="str">
        <f>IF(AND(O1316&lt;&gt;"",P1316&lt;&gt;""),1,"")</f>
        <v/>
      </c>
      <c r="T1309" s="9"/>
      <c r="U1309" s="3" t="str">
        <f t="shared" si="271"/>
        <v/>
      </c>
      <c r="V1309" s="3" t="str">
        <f t="shared" si="272"/>
        <v/>
      </c>
      <c r="W1309" s="3" t="str">
        <f t="shared" si="273"/>
        <v/>
      </c>
      <c r="X1309" s="83" t="str">
        <f t="shared" si="274"/>
        <v/>
      </c>
      <c r="Y1309" s="3" t="str">
        <f t="shared" si="275"/>
        <v/>
      </c>
      <c r="Z1309" s="3" t="str">
        <f t="shared" si="276"/>
        <v/>
      </c>
      <c r="AA1309" s="12" t="str">
        <f t="shared" si="277"/>
        <v/>
      </c>
      <c r="AB1309" s="12" t="str">
        <f t="shared" si="278"/>
        <v/>
      </c>
      <c r="AC1309" s="12" t="str">
        <f t="shared" si="279"/>
        <v/>
      </c>
      <c r="AD1309" t="str">
        <f t="shared" si="280"/>
        <v/>
      </c>
      <c r="AE1309" t="str">
        <f t="shared" si="281"/>
        <v/>
      </c>
      <c r="AF1309" t="s">
        <v>343</v>
      </c>
    </row>
    <row r="1310" spans="1:32" x14ac:dyDescent="0.25">
      <c r="A1310" t="s">
        <v>1</v>
      </c>
      <c r="B1310" t="s">
        <v>2</v>
      </c>
      <c r="C1310" t="s">
        <v>1959</v>
      </c>
      <c r="D1310" t="s">
        <v>2021</v>
      </c>
      <c r="E1310" t="s">
        <v>65</v>
      </c>
      <c r="F1310" s="2">
        <v>43659</v>
      </c>
      <c r="G1310" t="s">
        <v>117</v>
      </c>
      <c r="H1310" t="s">
        <v>175</v>
      </c>
      <c r="I1310" t="s">
        <v>192</v>
      </c>
      <c r="J1310" s="5">
        <v>96050</v>
      </c>
      <c r="K1310" s="5">
        <v>96050</v>
      </c>
      <c r="L1310" s="5">
        <v>96050</v>
      </c>
      <c r="M1310" s="5"/>
      <c r="N1310"/>
      <c r="O1310" s="38"/>
      <c r="P1310" s="43"/>
      <c r="Q1310" s="64"/>
      <c r="R1310" s="8" t="str">
        <f t="shared" si="282"/>
        <v/>
      </c>
      <c r="S1310" s="7" t="str">
        <f t="shared" ref="S1310:S1373" si="284">IF(AND(O1317&lt;&gt;"",P1317&lt;&gt;""),1,"")</f>
        <v/>
      </c>
      <c r="T1310" s="9"/>
      <c r="U1310" s="3" t="str">
        <f t="shared" si="271"/>
        <v/>
      </c>
      <c r="V1310" s="3" t="str">
        <f t="shared" si="272"/>
        <v/>
      </c>
      <c r="W1310" s="3" t="str">
        <f t="shared" si="273"/>
        <v/>
      </c>
      <c r="X1310" s="83" t="str">
        <f t="shared" si="274"/>
        <v/>
      </c>
      <c r="Y1310" s="3" t="str">
        <f t="shared" si="275"/>
        <v/>
      </c>
      <c r="Z1310" s="3" t="str">
        <f t="shared" si="276"/>
        <v/>
      </c>
      <c r="AA1310" s="12" t="str">
        <f t="shared" si="277"/>
        <v/>
      </c>
      <c r="AB1310" s="12" t="str">
        <f t="shared" si="278"/>
        <v/>
      </c>
      <c r="AC1310" s="12" t="str">
        <f t="shared" si="279"/>
        <v/>
      </c>
      <c r="AD1310" t="str">
        <f t="shared" si="280"/>
        <v/>
      </c>
      <c r="AE1310" t="str">
        <f t="shared" si="281"/>
        <v/>
      </c>
      <c r="AF1310" t="s">
        <v>343</v>
      </c>
    </row>
    <row r="1311" spans="1:32" x14ac:dyDescent="0.25">
      <c r="A1311" t="s">
        <v>1</v>
      </c>
      <c r="B1311" t="s">
        <v>2</v>
      </c>
      <c r="C1311" t="s">
        <v>1959</v>
      </c>
      <c r="D1311" t="s">
        <v>2021</v>
      </c>
      <c r="E1311" t="s">
        <v>65</v>
      </c>
      <c r="F1311" s="2">
        <v>43662</v>
      </c>
      <c r="G1311" t="s">
        <v>118</v>
      </c>
      <c r="H1311" t="s">
        <v>175</v>
      </c>
      <c r="I1311" t="s">
        <v>192</v>
      </c>
      <c r="J1311" s="5">
        <v>96050</v>
      </c>
      <c r="K1311" s="5">
        <v>96050</v>
      </c>
      <c r="L1311" s="5">
        <v>96050</v>
      </c>
      <c r="M1311" s="5"/>
      <c r="N1311"/>
      <c r="O1311" s="38"/>
      <c r="P1311" s="43"/>
      <c r="Q1311" s="64"/>
      <c r="R1311" s="8" t="str">
        <f t="shared" si="282"/>
        <v/>
      </c>
      <c r="S1311" s="7" t="str">
        <f t="shared" si="284"/>
        <v/>
      </c>
      <c r="T1311" s="9"/>
      <c r="U1311" s="3" t="str">
        <f t="shared" si="271"/>
        <v/>
      </c>
      <c r="V1311" s="3" t="str">
        <f t="shared" si="272"/>
        <v/>
      </c>
      <c r="W1311" s="3" t="str">
        <f t="shared" si="273"/>
        <v/>
      </c>
      <c r="X1311" s="83" t="str">
        <f t="shared" si="274"/>
        <v/>
      </c>
      <c r="Y1311" s="3" t="str">
        <f t="shared" si="275"/>
        <v/>
      </c>
      <c r="Z1311" s="3" t="str">
        <f t="shared" si="276"/>
        <v/>
      </c>
      <c r="AA1311" s="12" t="str">
        <f t="shared" si="277"/>
        <v/>
      </c>
      <c r="AB1311" s="12" t="str">
        <f t="shared" si="278"/>
        <v/>
      </c>
      <c r="AC1311" s="12" t="str">
        <f t="shared" si="279"/>
        <v/>
      </c>
      <c r="AD1311" t="str">
        <f t="shared" si="280"/>
        <v/>
      </c>
      <c r="AE1311" t="str">
        <f t="shared" si="281"/>
        <v/>
      </c>
      <c r="AF1311" t="s">
        <v>343</v>
      </c>
    </row>
    <row r="1312" spans="1:32" x14ac:dyDescent="0.25">
      <c r="A1312" t="s">
        <v>1</v>
      </c>
      <c r="B1312" t="s">
        <v>2</v>
      </c>
      <c r="C1312" t="s">
        <v>1959</v>
      </c>
      <c r="D1312" t="s">
        <v>2021</v>
      </c>
      <c r="E1312" t="s">
        <v>65</v>
      </c>
      <c r="F1312" s="2">
        <v>43668</v>
      </c>
      <c r="G1312" t="s">
        <v>119</v>
      </c>
      <c r="H1312" t="s">
        <v>175</v>
      </c>
      <c r="I1312" t="s">
        <v>192</v>
      </c>
      <c r="J1312" s="5">
        <v>96050</v>
      </c>
      <c r="K1312" s="5">
        <v>96050</v>
      </c>
      <c r="L1312" s="5">
        <v>96050</v>
      </c>
      <c r="M1312" s="5"/>
      <c r="N1312"/>
      <c r="O1312" s="38"/>
      <c r="P1312" s="43"/>
      <c r="Q1312" s="64"/>
      <c r="R1312" s="8" t="str">
        <f t="shared" si="282"/>
        <v/>
      </c>
      <c r="S1312" s="7" t="str">
        <f t="shared" si="284"/>
        <v/>
      </c>
      <c r="T1312" s="9"/>
      <c r="U1312" s="3" t="str">
        <f t="shared" si="271"/>
        <v/>
      </c>
      <c r="V1312" s="3" t="str">
        <f t="shared" si="272"/>
        <v/>
      </c>
      <c r="W1312" s="3" t="str">
        <f t="shared" si="273"/>
        <v/>
      </c>
      <c r="X1312" s="83" t="str">
        <f t="shared" si="274"/>
        <v/>
      </c>
      <c r="Y1312" s="3" t="str">
        <f t="shared" si="275"/>
        <v/>
      </c>
      <c r="Z1312" s="3" t="str">
        <f t="shared" si="276"/>
        <v/>
      </c>
      <c r="AA1312" s="12" t="str">
        <f t="shared" si="277"/>
        <v/>
      </c>
      <c r="AB1312" s="12" t="str">
        <f t="shared" si="278"/>
        <v/>
      </c>
      <c r="AC1312" s="12" t="str">
        <f t="shared" si="279"/>
        <v/>
      </c>
      <c r="AD1312" t="str">
        <f t="shared" si="280"/>
        <v/>
      </c>
      <c r="AE1312" t="str">
        <f t="shared" si="281"/>
        <v/>
      </c>
      <c r="AF1312" t="s">
        <v>343</v>
      </c>
    </row>
    <row r="1313" spans="1:32" x14ac:dyDescent="0.25">
      <c r="A1313" t="s">
        <v>1</v>
      </c>
      <c r="B1313" t="s">
        <v>2</v>
      </c>
      <c r="C1313" t="s">
        <v>1959</v>
      </c>
      <c r="D1313" t="s">
        <v>2021</v>
      </c>
      <c r="E1313" t="s">
        <v>65</v>
      </c>
      <c r="F1313" s="2">
        <v>43669</v>
      </c>
      <c r="G1313" t="s">
        <v>120</v>
      </c>
      <c r="H1313" t="s">
        <v>175</v>
      </c>
      <c r="I1313" t="s">
        <v>192</v>
      </c>
      <c r="J1313" s="5">
        <v>96050</v>
      </c>
      <c r="K1313" s="5">
        <v>96050</v>
      </c>
      <c r="L1313" s="5">
        <v>96050</v>
      </c>
      <c r="M1313" s="5"/>
      <c r="N1313"/>
      <c r="O1313" s="38"/>
      <c r="P1313" s="43"/>
      <c r="Q1313" s="64"/>
      <c r="R1313" s="8" t="str">
        <f t="shared" si="282"/>
        <v/>
      </c>
      <c r="S1313" s="7" t="str">
        <f t="shared" si="284"/>
        <v/>
      </c>
      <c r="T1313" s="9"/>
      <c r="U1313" s="3" t="str">
        <f t="shared" si="271"/>
        <v/>
      </c>
      <c r="V1313" s="3" t="str">
        <f t="shared" si="272"/>
        <v/>
      </c>
      <c r="W1313" s="3" t="str">
        <f t="shared" si="273"/>
        <v/>
      </c>
      <c r="X1313" s="83" t="str">
        <f t="shared" si="274"/>
        <v/>
      </c>
      <c r="Y1313" s="3" t="str">
        <f t="shared" si="275"/>
        <v/>
      </c>
      <c r="Z1313" s="3" t="str">
        <f t="shared" si="276"/>
        <v/>
      </c>
      <c r="AA1313" s="12" t="str">
        <f t="shared" si="277"/>
        <v/>
      </c>
      <c r="AB1313" s="12" t="str">
        <f t="shared" si="278"/>
        <v/>
      </c>
      <c r="AC1313" s="12" t="str">
        <f t="shared" si="279"/>
        <v/>
      </c>
      <c r="AD1313" t="str">
        <f t="shared" si="280"/>
        <v/>
      </c>
      <c r="AE1313" t="str">
        <f t="shared" si="281"/>
        <v/>
      </c>
      <c r="AF1313" t="s">
        <v>343</v>
      </c>
    </row>
    <row r="1314" spans="1:32" x14ac:dyDescent="0.25">
      <c r="A1314" t="s">
        <v>1</v>
      </c>
      <c r="B1314" t="s">
        <v>2</v>
      </c>
      <c r="C1314" t="s">
        <v>1959</v>
      </c>
      <c r="D1314" t="s">
        <v>2021</v>
      </c>
      <c r="E1314" t="s">
        <v>65</v>
      </c>
      <c r="F1314" s="2">
        <v>43669</v>
      </c>
      <c r="G1314" t="s">
        <v>121</v>
      </c>
      <c r="H1314" t="s">
        <v>175</v>
      </c>
      <c r="I1314" t="s">
        <v>192</v>
      </c>
      <c r="J1314" s="5">
        <v>96050</v>
      </c>
      <c r="K1314" s="5">
        <v>96050</v>
      </c>
      <c r="L1314" s="5">
        <v>96050</v>
      </c>
      <c r="M1314" s="5"/>
      <c r="N1314"/>
      <c r="O1314" s="38"/>
      <c r="P1314" s="43"/>
      <c r="Q1314" s="64"/>
      <c r="R1314" s="8" t="str">
        <f t="shared" si="282"/>
        <v/>
      </c>
      <c r="S1314" s="7" t="str">
        <f t="shared" si="284"/>
        <v/>
      </c>
      <c r="T1314" s="9"/>
      <c r="U1314" s="3" t="str">
        <f t="shared" si="271"/>
        <v/>
      </c>
      <c r="V1314" s="3" t="str">
        <f t="shared" si="272"/>
        <v/>
      </c>
      <c r="W1314" s="3" t="str">
        <f t="shared" si="273"/>
        <v/>
      </c>
      <c r="X1314" s="83" t="str">
        <f t="shared" si="274"/>
        <v/>
      </c>
      <c r="Y1314" s="3" t="str">
        <f t="shared" si="275"/>
        <v/>
      </c>
      <c r="Z1314" s="3" t="str">
        <f t="shared" si="276"/>
        <v/>
      </c>
      <c r="AA1314" s="12" t="str">
        <f t="shared" si="277"/>
        <v/>
      </c>
      <c r="AB1314" s="12" t="str">
        <f t="shared" si="278"/>
        <v/>
      </c>
      <c r="AC1314" s="12" t="str">
        <f t="shared" si="279"/>
        <v/>
      </c>
      <c r="AD1314" t="str">
        <f t="shared" si="280"/>
        <v/>
      </c>
      <c r="AE1314" t="str">
        <f t="shared" si="281"/>
        <v/>
      </c>
      <c r="AF1314" t="s">
        <v>343</v>
      </c>
    </row>
    <row r="1315" spans="1:32" x14ac:dyDescent="0.25">
      <c r="A1315" t="s">
        <v>1</v>
      </c>
      <c r="B1315" t="s">
        <v>2</v>
      </c>
      <c r="C1315" t="s">
        <v>1959</v>
      </c>
      <c r="D1315" t="s">
        <v>2021</v>
      </c>
      <c r="E1315" t="s">
        <v>65</v>
      </c>
      <c r="F1315" s="2">
        <v>43673</v>
      </c>
      <c r="G1315" t="s">
        <v>122</v>
      </c>
      <c r="H1315" t="s">
        <v>175</v>
      </c>
      <c r="I1315" t="s">
        <v>192</v>
      </c>
      <c r="J1315" s="5">
        <v>96050</v>
      </c>
      <c r="K1315" s="5">
        <v>96050</v>
      </c>
      <c r="L1315" s="5">
        <v>96050</v>
      </c>
      <c r="M1315" s="5"/>
      <c r="N1315"/>
      <c r="O1315" s="38"/>
      <c r="P1315" s="43"/>
      <c r="Q1315" s="64"/>
      <c r="R1315" s="8" t="str">
        <f t="shared" si="282"/>
        <v/>
      </c>
      <c r="S1315" s="7" t="str">
        <f t="shared" si="284"/>
        <v/>
      </c>
      <c r="T1315" s="9"/>
      <c r="U1315" s="3" t="str">
        <f t="shared" si="271"/>
        <v/>
      </c>
      <c r="V1315" s="3" t="str">
        <f t="shared" si="272"/>
        <v/>
      </c>
      <c r="W1315" s="3" t="str">
        <f t="shared" si="273"/>
        <v/>
      </c>
      <c r="X1315" s="83" t="str">
        <f t="shared" si="274"/>
        <v/>
      </c>
      <c r="Y1315" s="3" t="str">
        <f t="shared" si="275"/>
        <v/>
      </c>
      <c r="Z1315" s="3" t="str">
        <f t="shared" si="276"/>
        <v/>
      </c>
      <c r="AA1315" s="12" t="str">
        <f t="shared" si="277"/>
        <v/>
      </c>
      <c r="AB1315" s="12" t="str">
        <f t="shared" si="278"/>
        <v/>
      </c>
      <c r="AC1315" s="12" t="str">
        <f t="shared" si="279"/>
        <v/>
      </c>
      <c r="AD1315" t="str">
        <f t="shared" si="280"/>
        <v/>
      </c>
      <c r="AE1315" t="str">
        <f t="shared" si="281"/>
        <v/>
      </c>
      <c r="AF1315" t="s">
        <v>343</v>
      </c>
    </row>
    <row r="1316" spans="1:32" x14ac:dyDescent="0.25">
      <c r="A1316" t="s">
        <v>1</v>
      </c>
      <c r="B1316" t="s">
        <v>2</v>
      </c>
      <c r="C1316" t="s">
        <v>1959</v>
      </c>
      <c r="D1316" t="s">
        <v>2021</v>
      </c>
      <c r="E1316" t="s">
        <v>65</v>
      </c>
      <c r="F1316" s="2">
        <v>43673</v>
      </c>
      <c r="G1316" t="s">
        <v>123</v>
      </c>
      <c r="H1316" t="s">
        <v>175</v>
      </c>
      <c r="I1316" t="s">
        <v>192</v>
      </c>
      <c r="J1316" s="5">
        <v>96050</v>
      </c>
      <c r="K1316" s="5">
        <v>96050</v>
      </c>
      <c r="L1316" s="5">
        <v>96050</v>
      </c>
      <c r="M1316" s="5"/>
      <c r="N1316"/>
      <c r="O1316" s="38"/>
      <c r="P1316" s="43"/>
      <c r="Q1316" s="64"/>
      <c r="R1316" s="8" t="str">
        <f t="shared" si="282"/>
        <v/>
      </c>
      <c r="S1316" s="7" t="str">
        <f t="shared" si="284"/>
        <v/>
      </c>
      <c r="T1316" s="9"/>
      <c r="U1316" s="3" t="str">
        <f t="shared" si="271"/>
        <v/>
      </c>
      <c r="V1316" s="3" t="str">
        <f t="shared" si="272"/>
        <v/>
      </c>
      <c r="W1316" s="3" t="str">
        <f t="shared" si="273"/>
        <v/>
      </c>
      <c r="X1316" s="83" t="str">
        <f t="shared" si="274"/>
        <v/>
      </c>
      <c r="Y1316" s="3" t="str">
        <f t="shared" si="275"/>
        <v/>
      </c>
      <c r="Z1316" s="3" t="str">
        <f t="shared" si="276"/>
        <v/>
      </c>
      <c r="AA1316" s="12" t="str">
        <f t="shared" si="277"/>
        <v/>
      </c>
      <c r="AB1316" s="12" t="str">
        <f t="shared" si="278"/>
        <v/>
      </c>
      <c r="AC1316" s="12" t="str">
        <f t="shared" si="279"/>
        <v/>
      </c>
      <c r="AD1316" t="str">
        <f t="shared" si="280"/>
        <v/>
      </c>
      <c r="AE1316" t="str">
        <f t="shared" si="281"/>
        <v/>
      </c>
      <c r="AF1316" t="s">
        <v>343</v>
      </c>
    </row>
    <row r="1317" spans="1:32" x14ac:dyDescent="0.25">
      <c r="A1317" t="s">
        <v>1</v>
      </c>
      <c r="B1317" t="s">
        <v>2</v>
      </c>
      <c r="C1317" t="s">
        <v>1959</v>
      </c>
      <c r="D1317" t="s">
        <v>2021</v>
      </c>
      <c r="E1317" t="s">
        <v>65</v>
      </c>
      <c r="F1317" s="2">
        <v>43676</v>
      </c>
      <c r="G1317" t="s">
        <v>124</v>
      </c>
      <c r="H1317" t="s">
        <v>175</v>
      </c>
      <c r="I1317" t="s">
        <v>192</v>
      </c>
      <c r="J1317" s="5">
        <v>96050</v>
      </c>
      <c r="K1317" s="5">
        <v>96050</v>
      </c>
      <c r="L1317" s="5">
        <v>96050</v>
      </c>
      <c r="M1317" s="5"/>
      <c r="N1317"/>
      <c r="O1317" s="38"/>
      <c r="P1317" s="43"/>
      <c r="Q1317" s="64"/>
      <c r="R1317" s="8" t="str">
        <f t="shared" si="282"/>
        <v/>
      </c>
      <c r="S1317" s="7" t="str">
        <f t="shared" si="284"/>
        <v/>
      </c>
      <c r="T1317" s="9"/>
      <c r="U1317" s="3" t="str">
        <f t="shared" si="271"/>
        <v/>
      </c>
      <c r="V1317" s="3" t="str">
        <f t="shared" si="272"/>
        <v/>
      </c>
      <c r="W1317" s="3" t="str">
        <f t="shared" si="273"/>
        <v/>
      </c>
      <c r="X1317" s="83" t="str">
        <f t="shared" si="274"/>
        <v/>
      </c>
      <c r="Y1317" s="3" t="str">
        <f t="shared" si="275"/>
        <v/>
      </c>
      <c r="Z1317" s="3" t="str">
        <f t="shared" si="276"/>
        <v/>
      </c>
      <c r="AA1317" s="12" t="str">
        <f t="shared" si="277"/>
        <v/>
      </c>
      <c r="AB1317" s="12" t="str">
        <f t="shared" si="278"/>
        <v/>
      </c>
      <c r="AC1317" s="12" t="str">
        <f t="shared" si="279"/>
        <v/>
      </c>
      <c r="AD1317" t="str">
        <f t="shared" si="280"/>
        <v/>
      </c>
      <c r="AE1317" t="str">
        <f t="shared" si="281"/>
        <v/>
      </c>
      <c r="AF1317" t="s">
        <v>343</v>
      </c>
    </row>
    <row r="1318" spans="1:32" x14ac:dyDescent="0.25">
      <c r="A1318" t="s">
        <v>1</v>
      </c>
      <c r="B1318" t="s">
        <v>2</v>
      </c>
      <c r="C1318" t="s">
        <v>1959</v>
      </c>
      <c r="D1318" t="s">
        <v>2021</v>
      </c>
      <c r="E1318" t="s">
        <v>65</v>
      </c>
      <c r="F1318" s="2">
        <v>43682</v>
      </c>
      <c r="G1318" t="s">
        <v>125</v>
      </c>
      <c r="H1318" t="s">
        <v>175</v>
      </c>
      <c r="I1318" t="s">
        <v>192</v>
      </c>
      <c r="J1318" s="5">
        <v>96050</v>
      </c>
      <c r="K1318" s="5">
        <v>96050</v>
      </c>
      <c r="L1318" s="5">
        <v>96050</v>
      </c>
      <c r="M1318" s="5"/>
      <c r="N1318"/>
      <c r="O1318" s="38"/>
      <c r="P1318" s="43"/>
      <c r="Q1318" s="64"/>
      <c r="R1318" s="8" t="str">
        <f t="shared" si="282"/>
        <v/>
      </c>
      <c r="S1318" s="7" t="str">
        <f t="shared" si="284"/>
        <v/>
      </c>
      <c r="T1318" s="9"/>
      <c r="U1318" s="3" t="str">
        <f t="shared" si="271"/>
        <v/>
      </c>
      <c r="V1318" s="3" t="str">
        <f t="shared" si="272"/>
        <v/>
      </c>
      <c r="W1318" s="3" t="str">
        <f t="shared" si="273"/>
        <v/>
      </c>
      <c r="X1318" s="83" t="str">
        <f t="shared" si="274"/>
        <v/>
      </c>
      <c r="Y1318" s="3" t="str">
        <f t="shared" si="275"/>
        <v/>
      </c>
      <c r="Z1318" s="3" t="str">
        <f t="shared" si="276"/>
        <v/>
      </c>
      <c r="AA1318" s="12" t="str">
        <f t="shared" si="277"/>
        <v/>
      </c>
      <c r="AB1318" s="12" t="str">
        <f t="shared" si="278"/>
        <v/>
      </c>
      <c r="AC1318" s="12" t="str">
        <f t="shared" si="279"/>
        <v/>
      </c>
      <c r="AD1318" t="str">
        <f t="shared" si="280"/>
        <v/>
      </c>
      <c r="AE1318" t="str">
        <f t="shared" si="281"/>
        <v/>
      </c>
      <c r="AF1318" t="s">
        <v>343</v>
      </c>
    </row>
    <row r="1319" spans="1:32" x14ac:dyDescent="0.25">
      <c r="A1319" t="s">
        <v>1</v>
      </c>
      <c r="B1319" t="s">
        <v>2</v>
      </c>
      <c r="C1319" t="s">
        <v>1959</v>
      </c>
      <c r="D1319" t="s">
        <v>2021</v>
      </c>
      <c r="E1319" t="s">
        <v>65</v>
      </c>
      <c r="F1319" s="2">
        <v>43683</v>
      </c>
      <c r="G1319" t="s">
        <v>126</v>
      </c>
      <c r="H1319" t="s">
        <v>175</v>
      </c>
      <c r="I1319" t="s">
        <v>192</v>
      </c>
      <c r="J1319" s="5">
        <v>96050</v>
      </c>
      <c r="K1319" s="5">
        <v>96050</v>
      </c>
      <c r="L1319" s="5">
        <v>96050</v>
      </c>
      <c r="M1319" s="5"/>
      <c r="N1319"/>
      <c r="O1319" s="38"/>
      <c r="P1319" s="43"/>
      <c r="Q1319" s="64"/>
      <c r="R1319" s="8" t="str">
        <f t="shared" si="282"/>
        <v/>
      </c>
      <c r="S1319" s="7" t="str">
        <f t="shared" si="284"/>
        <v/>
      </c>
      <c r="T1319" s="9"/>
      <c r="U1319" s="3" t="str">
        <f t="shared" si="271"/>
        <v/>
      </c>
      <c r="V1319" s="3" t="str">
        <f t="shared" si="272"/>
        <v/>
      </c>
      <c r="W1319" s="3" t="str">
        <f t="shared" si="273"/>
        <v/>
      </c>
      <c r="X1319" s="83" t="str">
        <f t="shared" si="274"/>
        <v/>
      </c>
      <c r="Y1319" s="3" t="str">
        <f t="shared" si="275"/>
        <v/>
      </c>
      <c r="Z1319" s="3" t="str">
        <f t="shared" si="276"/>
        <v/>
      </c>
      <c r="AA1319" s="12" t="str">
        <f t="shared" si="277"/>
        <v/>
      </c>
      <c r="AB1319" s="12" t="str">
        <f t="shared" si="278"/>
        <v/>
      </c>
      <c r="AC1319" s="12" t="str">
        <f t="shared" si="279"/>
        <v/>
      </c>
      <c r="AD1319" t="str">
        <f t="shared" si="280"/>
        <v/>
      </c>
      <c r="AE1319" t="str">
        <f t="shared" si="281"/>
        <v/>
      </c>
      <c r="AF1319" t="s">
        <v>343</v>
      </c>
    </row>
    <row r="1320" spans="1:32" x14ac:dyDescent="0.25">
      <c r="A1320" t="s">
        <v>1</v>
      </c>
      <c r="B1320" t="s">
        <v>2</v>
      </c>
      <c r="C1320" t="s">
        <v>1959</v>
      </c>
      <c r="D1320" t="s">
        <v>2021</v>
      </c>
      <c r="E1320" t="s">
        <v>65</v>
      </c>
      <c r="F1320" s="2">
        <v>43686</v>
      </c>
      <c r="G1320" t="s">
        <v>127</v>
      </c>
      <c r="H1320" t="s">
        <v>175</v>
      </c>
      <c r="I1320" t="s">
        <v>192</v>
      </c>
      <c r="J1320" s="5">
        <v>96050</v>
      </c>
      <c r="K1320" s="5">
        <v>96050</v>
      </c>
      <c r="L1320" s="5">
        <v>96050</v>
      </c>
      <c r="M1320" s="5"/>
      <c r="N1320"/>
      <c r="O1320" s="38"/>
      <c r="P1320" s="43"/>
      <c r="Q1320" s="64"/>
      <c r="R1320" s="8" t="str">
        <f t="shared" si="282"/>
        <v/>
      </c>
      <c r="S1320" s="7" t="str">
        <f t="shared" si="284"/>
        <v/>
      </c>
      <c r="T1320" s="9"/>
      <c r="U1320" s="3" t="str">
        <f t="shared" si="271"/>
        <v/>
      </c>
      <c r="V1320" s="3" t="str">
        <f t="shared" si="272"/>
        <v/>
      </c>
      <c r="W1320" s="3" t="str">
        <f t="shared" si="273"/>
        <v/>
      </c>
      <c r="X1320" s="83" t="str">
        <f t="shared" si="274"/>
        <v/>
      </c>
      <c r="Y1320" s="3" t="str">
        <f t="shared" si="275"/>
        <v/>
      </c>
      <c r="Z1320" s="3" t="str">
        <f t="shared" si="276"/>
        <v/>
      </c>
      <c r="AA1320" s="12" t="str">
        <f t="shared" si="277"/>
        <v/>
      </c>
      <c r="AB1320" s="12" t="str">
        <f t="shared" si="278"/>
        <v/>
      </c>
      <c r="AC1320" s="12" t="str">
        <f t="shared" si="279"/>
        <v/>
      </c>
      <c r="AD1320" t="str">
        <f t="shared" si="280"/>
        <v/>
      </c>
      <c r="AE1320" t="str">
        <f t="shared" si="281"/>
        <v/>
      </c>
      <c r="AF1320" t="s">
        <v>343</v>
      </c>
    </row>
    <row r="1321" spans="1:32" x14ac:dyDescent="0.25">
      <c r="A1321" t="s">
        <v>1</v>
      </c>
      <c r="B1321" t="s">
        <v>2</v>
      </c>
      <c r="C1321" t="s">
        <v>1959</v>
      </c>
      <c r="D1321" t="s">
        <v>2022</v>
      </c>
      <c r="E1321" t="s">
        <v>433</v>
      </c>
      <c r="F1321" s="2">
        <v>45346</v>
      </c>
      <c r="G1321" t="s">
        <v>747</v>
      </c>
      <c r="H1321" t="s">
        <v>178</v>
      </c>
      <c r="I1321" t="s">
        <v>207</v>
      </c>
      <c r="J1321" s="5">
        <v>4906813.6100000003</v>
      </c>
      <c r="K1321" s="5">
        <v>616813.56000000006</v>
      </c>
      <c r="L1321" s="5">
        <v>4906813.6100000003</v>
      </c>
      <c r="M1321" s="5"/>
      <c r="N1321"/>
      <c r="O1321" s="38"/>
      <c r="P1321" s="43">
        <v>500000</v>
      </c>
      <c r="Q1321" s="64" t="s">
        <v>1509</v>
      </c>
      <c r="R1321" s="8" t="str">
        <f t="shared" si="282"/>
        <v>Servicio de diagnóstico de cajas de transmisión</v>
      </c>
      <c r="S1321" s="7" t="str">
        <f t="shared" si="284"/>
        <v/>
      </c>
      <c r="T1321" s="9"/>
      <c r="U1321" s="3" t="str">
        <f t="shared" si="271"/>
        <v>RYMSA</v>
      </c>
      <c r="V1321" s="3" t="str">
        <f t="shared" si="272"/>
        <v>CRC</v>
      </c>
      <c r="W1321" s="3" t="str">
        <f t="shared" si="273"/>
        <v>REPUESTOS TIRIBI S.A.</v>
      </c>
      <c r="X1321" s="83">
        <f t="shared" si="274"/>
        <v>45346</v>
      </c>
      <c r="Y1321" s="3" t="str">
        <f t="shared" si="275"/>
        <v>74202</v>
      </c>
      <c r="Z1321" s="3" t="str">
        <f t="shared" si="276"/>
        <v>31 A 60</v>
      </c>
      <c r="AA1321" s="12">
        <f t="shared" si="277"/>
        <v>4906813.6100000003</v>
      </c>
      <c r="AB1321" s="12" t="str">
        <f t="shared" si="278"/>
        <v/>
      </c>
      <c r="AC1321" s="12">
        <f t="shared" si="279"/>
        <v>500000</v>
      </c>
      <c r="AD1321" t="str">
        <f t="shared" si="280"/>
        <v>12-06-03</v>
      </c>
      <c r="AE1321" t="str">
        <f t="shared" si="281"/>
        <v>Servicio de diagnóstico de cajas de transmisión</v>
      </c>
      <c r="AF1321" t="s">
        <v>343</v>
      </c>
    </row>
    <row r="1322" spans="1:32" x14ac:dyDescent="0.25">
      <c r="A1322" t="s">
        <v>1</v>
      </c>
      <c r="B1322" t="s">
        <v>2</v>
      </c>
      <c r="C1322" t="s">
        <v>1959</v>
      </c>
      <c r="D1322" t="s">
        <v>2022</v>
      </c>
      <c r="E1322" t="s">
        <v>433</v>
      </c>
      <c r="F1322" s="2">
        <v>45350</v>
      </c>
      <c r="G1322" t="s">
        <v>1327</v>
      </c>
      <c r="H1322" t="s">
        <v>178</v>
      </c>
      <c r="I1322" t="s">
        <v>207</v>
      </c>
      <c r="J1322" s="5">
        <v>911991.93</v>
      </c>
      <c r="K1322" s="5">
        <v>911991.93</v>
      </c>
      <c r="L1322" s="5">
        <v>911991.93</v>
      </c>
      <c r="M1322" s="5"/>
      <c r="N1322"/>
      <c r="O1322" s="38"/>
      <c r="P1322" s="43"/>
      <c r="Q1322" s="64"/>
      <c r="R1322" s="8" t="str">
        <f t="shared" si="282"/>
        <v/>
      </c>
      <c r="S1322" s="7" t="str">
        <f t="shared" si="284"/>
        <v/>
      </c>
      <c r="T1322" s="9"/>
      <c r="U1322" s="3" t="str">
        <f t="shared" si="271"/>
        <v/>
      </c>
      <c r="V1322" s="3" t="str">
        <f t="shared" si="272"/>
        <v/>
      </c>
      <c r="W1322" s="3" t="str">
        <f t="shared" si="273"/>
        <v/>
      </c>
      <c r="X1322" s="83" t="str">
        <f t="shared" si="274"/>
        <v/>
      </c>
      <c r="Y1322" s="3" t="str">
        <f t="shared" si="275"/>
        <v/>
      </c>
      <c r="Z1322" s="3" t="str">
        <f t="shared" si="276"/>
        <v/>
      </c>
      <c r="AA1322" s="12" t="str">
        <f t="shared" si="277"/>
        <v/>
      </c>
      <c r="AB1322" s="12" t="str">
        <f t="shared" si="278"/>
        <v/>
      </c>
      <c r="AC1322" s="12" t="str">
        <f t="shared" si="279"/>
        <v/>
      </c>
      <c r="AD1322" t="str">
        <f t="shared" si="280"/>
        <v/>
      </c>
      <c r="AE1322" t="str">
        <f t="shared" si="281"/>
        <v/>
      </c>
      <c r="AF1322" t="s">
        <v>343</v>
      </c>
    </row>
    <row r="1323" spans="1:32" x14ac:dyDescent="0.25">
      <c r="A1323" t="s">
        <v>1</v>
      </c>
      <c r="B1323" t="s">
        <v>2</v>
      </c>
      <c r="C1323" t="s">
        <v>1959</v>
      </c>
      <c r="D1323" t="s">
        <v>2022</v>
      </c>
      <c r="E1323" t="s">
        <v>433</v>
      </c>
      <c r="F1323" s="2">
        <v>45355</v>
      </c>
      <c r="G1323" t="s">
        <v>1392</v>
      </c>
      <c r="H1323" t="s">
        <v>176</v>
      </c>
      <c r="I1323" t="s">
        <v>207</v>
      </c>
      <c r="J1323" s="5">
        <v>5362549.9400000004</v>
      </c>
      <c r="K1323" s="5">
        <v>2024999.94</v>
      </c>
      <c r="L1323" s="5">
        <v>5362549.9400000004</v>
      </c>
      <c r="M1323" s="5"/>
      <c r="N1323"/>
      <c r="O1323" s="38"/>
      <c r="P1323" s="43">
        <v>500000</v>
      </c>
      <c r="Q1323" s="64" t="s">
        <v>1509</v>
      </c>
      <c r="R1323" s="8" t="str">
        <f t="shared" si="282"/>
        <v>Servicio de diagnóstico de cajas de transmisión</v>
      </c>
      <c r="S1323" s="7" t="str">
        <f t="shared" si="284"/>
        <v/>
      </c>
      <c r="T1323" s="9"/>
      <c r="U1323" s="3" t="str">
        <f t="shared" si="271"/>
        <v>RYMSA</v>
      </c>
      <c r="V1323" s="3" t="str">
        <f t="shared" si="272"/>
        <v>CRC</v>
      </c>
      <c r="W1323" s="3" t="str">
        <f t="shared" si="273"/>
        <v>REPUESTOS TIRIBI S.A.</v>
      </c>
      <c r="X1323" s="83">
        <f t="shared" si="274"/>
        <v>45355</v>
      </c>
      <c r="Y1323" s="3" t="str">
        <f t="shared" si="275"/>
        <v>74564</v>
      </c>
      <c r="Z1323" s="3" t="str">
        <f t="shared" si="276"/>
        <v>0 A 30</v>
      </c>
      <c r="AA1323" s="12">
        <f t="shared" si="277"/>
        <v>5362549.9400000004</v>
      </c>
      <c r="AB1323" s="12" t="str">
        <f t="shared" si="278"/>
        <v/>
      </c>
      <c r="AC1323" s="12">
        <f t="shared" si="279"/>
        <v>500000</v>
      </c>
      <c r="AD1323" t="str">
        <f t="shared" si="280"/>
        <v>12-06-03</v>
      </c>
      <c r="AE1323" t="str">
        <f t="shared" si="281"/>
        <v>Servicio de diagnóstico de cajas de transmisión</v>
      </c>
      <c r="AF1323" t="s">
        <v>343</v>
      </c>
    </row>
    <row r="1324" spans="1:32" x14ac:dyDescent="0.25">
      <c r="A1324" t="s">
        <v>1</v>
      </c>
      <c r="B1324" t="s">
        <v>2</v>
      </c>
      <c r="C1324" t="s">
        <v>1959</v>
      </c>
      <c r="D1324" t="s">
        <v>2022</v>
      </c>
      <c r="E1324" t="s">
        <v>433</v>
      </c>
      <c r="F1324" s="2">
        <v>45383</v>
      </c>
      <c r="G1324" t="s">
        <v>1927</v>
      </c>
      <c r="H1324" t="s">
        <v>412</v>
      </c>
      <c r="I1324" t="s">
        <v>1429</v>
      </c>
      <c r="J1324" s="5">
        <v>70162.83</v>
      </c>
      <c r="K1324" s="5">
        <v>70162.83</v>
      </c>
      <c r="L1324" s="5">
        <v>70162.83</v>
      </c>
      <c r="M1324" s="5"/>
      <c r="N1324"/>
      <c r="O1324" s="38"/>
      <c r="P1324" s="43"/>
      <c r="Q1324" s="64"/>
      <c r="R1324" s="8" t="str">
        <f t="shared" si="282"/>
        <v/>
      </c>
      <c r="S1324" s="7" t="str">
        <f t="shared" si="284"/>
        <v/>
      </c>
      <c r="T1324" s="9"/>
      <c r="U1324" s="3" t="str">
        <f t="shared" si="271"/>
        <v/>
      </c>
      <c r="V1324" s="3" t="str">
        <f t="shared" si="272"/>
        <v/>
      </c>
      <c r="W1324" s="3" t="str">
        <f t="shared" si="273"/>
        <v/>
      </c>
      <c r="X1324" s="83" t="str">
        <f t="shared" si="274"/>
        <v/>
      </c>
      <c r="Y1324" s="3" t="str">
        <f t="shared" si="275"/>
        <v/>
      </c>
      <c r="Z1324" s="3" t="str">
        <f t="shared" si="276"/>
        <v/>
      </c>
      <c r="AA1324" s="12" t="str">
        <f t="shared" si="277"/>
        <v/>
      </c>
      <c r="AB1324" s="12" t="str">
        <f t="shared" si="278"/>
        <v/>
      </c>
      <c r="AC1324" s="12" t="str">
        <f t="shared" si="279"/>
        <v/>
      </c>
      <c r="AD1324" t="str">
        <f t="shared" si="280"/>
        <v/>
      </c>
      <c r="AE1324" t="str">
        <f t="shared" si="281"/>
        <v/>
      </c>
      <c r="AF1324" t="s">
        <v>343</v>
      </c>
    </row>
    <row r="1325" spans="1:32" x14ac:dyDescent="0.25">
      <c r="A1325" t="s">
        <v>1</v>
      </c>
      <c r="B1325" t="s">
        <v>2</v>
      </c>
      <c r="C1325" t="s">
        <v>1959</v>
      </c>
      <c r="D1325" t="s">
        <v>2022</v>
      </c>
      <c r="E1325" t="s">
        <v>433</v>
      </c>
      <c r="F1325" s="2">
        <v>45384</v>
      </c>
      <c r="G1325" t="s">
        <v>1928</v>
      </c>
      <c r="H1325" t="s">
        <v>412</v>
      </c>
      <c r="I1325" t="s">
        <v>1429</v>
      </c>
      <c r="J1325" s="5">
        <v>225290.93</v>
      </c>
      <c r="K1325" s="5">
        <v>225290.93</v>
      </c>
      <c r="L1325" s="5">
        <v>225290.93</v>
      </c>
      <c r="M1325" s="5"/>
      <c r="N1325"/>
      <c r="O1325" s="38"/>
      <c r="P1325" s="43"/>
      <c r="Q1325" s="64"/>
      <c r="R1325" s="8" t="str">
        <f t="shared" si="282"/>
        <v/>
      </c>
      <c r="S1325" s="7" t="str">
        <f t="shared" si="284"/>
        <v/>
      </c>
      <c r="T1325" s="9"/>
      <c r="U1325" s="3" t="str">
        <f t="shared" si="271"/>
        <v/>
      </c>
      <c r="V1325" s="3" t="str">
        <f t="shared" si="272"/>
        <v/>
      </c>
      <c r="W1325" s="3" t="str">
        <f t="shared" si="273"/>
        <v/>
      </c>
      <c r="X1325" s="83" t="str">
        <f t="shared" si="274"/>
        <v/>
      </c>
      <c r="Y1325" s="3" t="str">
        <f t="shared" si="275"/>
        <v/>
      </c>
      <c r="Z1325" s="3" t="str">
        <f t="shared" si="276"/>
        <v/>
      </c>
      <c r="AA1325" s="12" t="str">
        <f t="shared" si="277"/>
        <v/>
      </c>
      <c r="AB1325" s="12" t="str">
        <f t="shared" si="278"/>
        <v/>
      </c>
      <c r="AC1325" s="12" t="str">
        <f t="shared" si="279"/>
        <v/>
      </c>
      <c r="AD1325" t="str">
        <f t="shared" si="280"/>
        <v/>
      </c>
      <c r="AE1325" t="str">
        <f t="shared" si="281"/>
        <v/>
      </c>
      <c r="AF1325" t="s">
        <v>343</v>
      </c>
    </row>
    <row r="1326" spans="1:32" x14ac:dyDescent="0.25">
      <c r="A1326" t="s">
        <v>1</v>
      </c>
      <c r="B1326" t="s">
        <v>2</v>
      </c>
      <c r="C1326" t="s">
        <v>1959</v>
      </c>
      <c r="D1326" t="s">
        <v>2022</v>
      </c>
      <c r="E1326" t="s">
        <v>433</v>
      </c>
      <c r="F1326" s="2">
        <v>45386</v>
      </c>
      <c r="G1326" t="s">
        <v>1929</v>
      </c>
      <c r="H1326" t="s">
        <v>412</v>
      </c>
      <c r="I1326" t="s">
        <v>1429</v>
      </c>
      <c r="J1326" s="5">
        <v>344966.40000000002</v>
      </c>
      <c r="K1326" s="5">
        <v>344966.40000000002</v>
      </c>
      <c r="L1326" s="5">
        <v>344966.40000000002</v>
      </c>
      <c r="M1326" s="5"/>
      <c r="N1326"/>
      <c r="O1326" s="38"/>
      <c r="P1326" s="43"/>
      <c r="Q1326" s="64"/>
      <c r="R1326" s="8" t="str">
        <f t="shared" si="282"/>
        <v/>
      </c>
      <c r="S1326" s="7" t="str">
        <f t="shared" si="284"/>
        <v/>
      </c>
      <c r="T1326" s="9"/>
      <c r="U1326" s="3" t="str">
        <f t="shared" si="271"/>
        <v/>
      </c>
      <c r="V1326" s="3" t="str">
        <f t="shared" si="272"/>
        <v/>
      </c>
      <c r="W1326" s="3" t="str">
        <f t="shared" si="273"/>
        <v/>
      </c>
      <c r="X1326" s="83" t="str">
        <f t="shared" si="274"/>
        <v/>
      </c>
      <c r="Y1326" s="3" t="str">
        <f t="shared" si="275"/>
        <v/>
      </c>
      <c r="Z1326" s="3" t="str">
        <f t="shared" si="276"/>
        <v/>
      </c>
      <c r="AA1326" s="12" t="str">
        <f t="shared" si="277"/>
        <v/>
      </c>
      <c r="AB1326" s="12" t="str">
        <f t="shared" si="278"/>
        <v/>
      </c>
      <c r="AC1326" s="12" t="str">
        <f t="shared" si="279"/>
        <v/>
      </c>
      <c r="AD1326" t="str">
        <f t="shared" si="280"/>
        <v/>
      </c>
      <c r="AE1326" t="str">
        <f t="shared" si="281"/>
        <v/>
      </c>
      <c r="AF1326" t="s">
        <v>343</v>
      </c>
    </row>
    <row r="1327" spans="1:32" x14ac:dyDescent="0.25">
      <c r="A1327" t="s">
        <v>1</v>
      </c>
      <c r="B1327" t="s">
        <v>2</v>
      </c>
      <c r="C1327" t="s">
        <v>1959</v>
      </c>
      <c r="D1327" t="s">
        <v>2022</v>
      </c>
      <c r="E1327" t="s">
        <v>433</v>
      </c>
      <c r="F1327" s="2">
        <v>45387</v>
      </c>
      <c r="G1327" t="s">
        <v>2230</v>
      </c>
      <c r="H1327" t="s">
        <v>412</v>
      </c>
      <c r="I1327" t="s">
        <v>1429</v>
      </c>
      <c r="J1327" s="5">
        <v>40222.35</v>
      </c>
      <c r="K1327" s="5">
        <v>40222.35</v>
      </c>
      <c r="L1327" s="5">
        <v>40222.35</v>
      </c>
      <c r="M1327" s="5"/>
      <c r="N1327"/>
      <c r="O1327" s="38"/>
      <c r="P1327" s="43"/>
      <c r="Q1327" s="64"/>
      <c r="R1327" s="8" t="str">
        <f t="shared" si="282"/>
        <v/>
      </c>
      <c r="S1327" s="7" t="str">
        <f t="shared" si="284"/>
        <v/>
      </c>
      <c r="T1327" s="9"/>
      <c r="U1327" s="3" t="str">
        <f t="shared" si="271"/>
        <v/>
      </c>
      <c r="V1327" s="3" t="str">
        <f t="shared" si="272"/>
        <v/>
      </c>
      <c r="W1327" s="3" t="str">
        <f t="shared" si="273"/>
        <v/>
      </c>
      <c r="X1327" s="83" t="str">
        <f t="shared" si="274"/>
        <v/>
      </c>
      <c r="Y1327" s="3" t="str">
        <f t="shared" si="275"/>
        <v/>
      </c>
      <c r="Z1327" s="3" t="str">
        <f t="shared" si="276"/>
        <v/>
      </c>
      <c r="AA1327" s="12" t="str">
        <f t="shared" si="277"/>
        <v/>
      </c>
      <c r="AB1327" s="12" t="str">
        <f t="shared" si="278"/>
        <v/>
      </c>
      <c r="AC1327" s="12" t="str">
        <f t="shared" si="279"/>
        <v/>
      </c>
      <c r="AD1327" t="str">
        <f t="shared" si="280"/>
        <v/>
      </c>
      <c r="AE1327" t="str">
        <f t="shared" si="281"/>
        <v/>
      </c>
      <c r="AF1327" t="s">
        <v>343</v>
      </c>
    </row>
    <row r="1328" spans="1:32" x14ac:dyDescent="0.25">
      <c r="A1328" t="s">
        <v>1</v>
      </c>
      <c r="B1328" t="s">
        <v>2</v>
      </c>
      <c r="C1328" t="s">
        <v>1959</v>
      </c>
      <c r="D1328" t="s">
        <v>2022</v>
      </c>
      <c r="E1328" t="s">
        <v>433</v>
      </c>
      <c r="F1328" s="2">
        <v>45390</v>
      </c>
      <c r="G1328" t="s">
        <v>2231</v>
      </c>
      <c r="H1328" t="s">
        <v>412</v>
      </c>
      <c r="I1328" t="s">
        <v>1429</v>
      </c>
      <c r="J1328" s="5">
        <v>78245.440000000002</v>
      </c>
      <c r="K1328" s="5">
        <v>78245.440000000002</v>
      </c>
      <c r="L1328" s="5">
        <v>78245.440000000002</v>
      </c>
      <c r="M1328" s="5"/>
      <c r="N1328"/>
      <c r="O1328" s="38"/>
      <c r="P1328" s="43"/>
      <c r="Q1328" s="64"/>
      <c r="R1328" s="8" t="str">
        <f t="shared" si="282"/>
        <v/>
      </c>
      <c r="S1328" s="7" t="str">
        <f t="shared" si="284"/>
        <v/>
      </c>
      <c r="T1328" s="9"/>
      <c r="U1328" s="3" t="str">
        <f t="shared" si="271"/>
        <v/>
      </c>
      <c r="V1328" s="3" t="str">
        <f t="shared" si="272"/>
        <v/>
      </c>
      <c r="W1328" s="3" t="str">
        <f t="shared" si="273"/>
        <v/>
      </c>
      <c r="X1328" s="83" t="str">
        <f t="shared" si="274"/>
        <v/>
      </c>
      <c r="Y1328" s="3" t="str">
        <f t="shared" si="275"/>
        <v/>
      </c>
      <c r="Z1328" s="3" t="str">
        <f t="shared" si="276"/>
        <v/>
      </c>
      <c r="AA1328" s="12" t="str">
        <f t="shared" si="277"/>
        <v/>
      </c>
      <c r="AB1328" s="12" t="str">
        <f t="shared" si="278"/>
        <v/>
      </c>
      <c r="AC1328" s="12" t="str">
        <f t="shared" si="279"/>
        <v/>
      </c>
      <c r="AD1328" t="str">
        <f t="shared" si="280"/>
        <v/>
      </c>
      <c r="AE1328" t="str">
        <f t="shared" si="281"/>
        <v/>
      </c>
      <c r="AF1328" t="s">
        <v>343</v>
      </c>
    </row>
    <row r="1329" spans="1:32" x14ac:dyDescent="0.25">
      <c r="A1329" t="s">
        <v>1</v>
      </c>
      <c r="B1329" t="s">
        <v>2</v>
      </c>
      <c r="C1329" t="s">
        <v>1959</v>
      </c>
      <c r="D1329" t="s">
        <v>2022</v>
      </c>
      <c r="E1329" t="s">
        <v>433</v>
      </c>
      <c r="F1329" s="2">
        <v>45390</v>
      </c>
      <c r="G1329" t="s">
        <v>2232</v>
      </c>
      <c r="H1329" t="s">
        <v>412</v>
      </c>
      <c r="I1329" t="s">
        <v>1429</v>
      </c>
      <c r="J1329" s="5">
        <v>245198.7</v>
      </c>
      <c r="K1329" s="5">
        <v>245198.7</v>
      </c>
      <c r="L1329" s="5">
        <v>245198.7</v>
      </c>
      <c r="M1329" s="5"/>
      <c r="N1329"/>
      <c r="O1329" s="38"/>
      <c r="P1329" s="43"/>
      <c r="Q1329" s="64"/>
      <c r="R1329" s="8" t="str">
        <f t="shared" si="282"/>
        <v/>
      </c>
      <c r="S1329" s="7" t="str">
        <f t="shared" si="284"/>
        <v/>
      </c>
      <c r="T1329" s="9"/>
      <c r="U1329" s="3" t="str">
        <f t="shared" si="271"/>
        <v/>
      </c>
      <c r="V1329" s="3" t="str">
        <f t="shared" si="272"/>
        <v/>
      </c>
      <c r="W1329" s="3" t="str">
        <f t="shared" si="273"/>
        <v/>
      </c>
      <c r="X1329" s="83" t="str">
        <f t="shared" si="274"/>
        <v/>
      </c>
      <c r="Y1329" s="3" t="str">
        <f t="shared" si="275"/>
        <v/>
      </c>
      <c r="Z1329" s="3" t="str">
        <f t="shared" si="276"/>
        <v/>
      </c>
      <c r="AA1329" s="12" t="str">
        <f t="shared" si="277"/>
        <v/>
      </c>
      <c r="AB1329" s="12" t="str">
        <f t="shared" si="278"/>
        <v/>
      </c>
      <c r="AC1329" s="12" t="str">
        <f t="shared" si="279"/>
        <v/>
      </c>
      <c r="AD1329" t="str">
        <f t="shared" si="280"/>
        <v/>
      </c>
      <c r="AE1329" t="str">
        <f t="shared" si="281"/>
        <v/>
      </c>
      <c r="AF1329" t="s">
        <v>343</v>
      </c>
    </row>
    <row r="1330" spans="1:32" x14ac:dyDescent="0.25">
      <c r="A1330" t="s">
        <v>1</v>
      </c>
      <c r="B1330" t="s">
        <v>2</v>
      </c>
      <c r="C1330" t="s">
        <v>1959</v>
      </c>
      <c r="D1330" t="s">
        <v>2022</v>
      </c>
      <c r="E1330" t="s">
        <v>433</v>
      </c>
      <c r="F1330" s="2">
        <v>45391</v>
      </c>
      <c r="G1330" t="s">
        <v>2233</v>
      </c>
      <c r="H1330" t="s">
        <v>412</v>
      </c>
      <c r="I1330" t="s">
        <v>1429</v>
      </c>
      <c r="J1330" s="5">
        <v>55172.74</v>
      </c>
      <c r="K1330" s="5">
        <v>55172.74</v>
      </c>
      <c r="L1330" s="5">
        <v>55172.74</v>
      </c>
      <c r="M1330" s="5"/>
      <c r="N1330"/>
      <c r="O1330" s="38"/>
      <c r="P1330" s="43"/>
      <c r="Q1330" s="64"/>
      <c r="R1330" s="8" t="str">
        <f t="shared" si="282"/>
        <v/>
      </c>
      <c r="S1330" s="7" t="str">
        <f t="shared" si="284"/>
        <v/>
      </c>
      <c r="T1330" s="9"/>
      <c r="U1330" s="3" t="str">
        <f t="shared" si="271"/>
        <v/>
      </c>
      <c r="V1330" s="3" t="str">
        <f t="shared" si="272"/>
        <v/>
      </c>
      <c r="W1330" s="3" t="str">
        <f t="shared" si="273"/>
        <v/>
      </c>
      <c r="X1330" s="83" t="str">
        <f t="shared" si="274"/>
        <v/>
      </c>
      <c r="Y1330" s="3" t="str">
        <f t="shared" si="275"/>
        <v/>
      </c>
      <c r="Z1330" s="3" t="str">
        <f t="shared" si="276"/>
        <v/>
      </c>
      <c r="AA1330" s="12" t="str">
        <f t="shared" si="277"/>
        <v/>
      </c>
      <c r="AB1330" s="12" t="str">
        <f t="shared" si="278"/>
        <v/>
      </c>
      <c r="AC1330" s="12" t="str">
        <f t="shared" si="279"/>
        <v/>
      </c>
      <c r="AD1330" t="str">
        <f t="shared" si="280"/>
        <v/>
      </c>
      <c r="AE1330" t="str">
        <f t="shared" si="281"/>
        <v/>
      </c>
      <c r="AF1330" t="s">
        <v>343</v>
      </c>
    </row>
    <row r="1331" spans="1:32" x14ac:dyDescent="0.25">
      <c r="A1331" t="s">
        <v>1</v>
      </c>
      <c r="B1331" t="s">
        <v>2</v>
      </c>
      <c r="C1331" t="s">
        <v>1959</v>
      </c>
      <c r="D1331" t="s">
        <v>2022</v>
      </c>
      <c r="E1331" t="s">
        <v>433</v>
      </c>
      <c r="F1331" s="2">
        <v>45391</v>
      </c>
      <c r="G1331" t="s">
        <v>2234</v>
      </c>
      <c r="H1331" t="s">
        <v>412</v>
      </c>
      <c r="I1331" t="s">
        <v>1429</v>
      </c>
      <c r="J1331" s="5">
        <v>33103.35</v>
      </c>
      <c r="K1331" s="5">
        <v>33103.35</v>
      </c>
      <c r="L1331" s="5">
        <v>33103.35</v>
      </c>
      <c r="M1331" s="5"/>
      <c r="N1331"/>
      <c r="O1331" s="38"/>
      <c r="P1331" s="43"/>
      <c r="Q1331" s="64"/>
      <c r="R1331" s="8" t="str">
        <f t="shared" si="282"/>
        <v/>
      </c>
      <c r="S1331" s="7" t="str">
        <f t="shared" si="284"/>
        <v/>
      </c>
      <c r="T1331" s="9"/>
      <c r="U1331" s="3" t="str">
        <f t="shared" si="271"/>
        <v/>
      </c>
      <c r="V1331" s="3" t="str">
        <f t="shared" si="272"/>
        <v/>
      </c>
      <c r="W1331" s="3" t="str">
        <f t="shared" si="273"/>
        <v/>
      </c>
      <c r="X1331" s="83" t="str">
        <f t="shared" si="274"/>
        <v/>
      </c>
      <c r="Y1331" s="3" t="str">
        <f t="shared" si="275"/>
        <v/>
      </c>
      <c r="Z1331" s="3" t="str">
        <f t="shared" si="276"/>
        <v/>
      </c>
      <c r="AA1331" s="12" t="str">
        <f t="shared" si="277"/>
        <v/>
      </c>
      <c r="AB1331" s="12" t="str">
        <f t="shared" si="278"/>
        <v/>
      </c>
      <c r="AC1331" s="12" t="str">
        <f t="shared" si="279"/>
        <v/>
      </c>
      <c r="AD1331" t="str">
        <f t="shared" si="280"/>
        <v/>
      </c>
      <c r="AE1331" t="str">
        <f t="shared" si="281"/>
        <v/>
      </c>
      <c r="AF1331" t="s">
        <v>343</v>
      </c>
    </row>
    <row r="1332" spans="1:32" x14ac:dyDescent="0.25">
      <c r="A1332" t="s">
        <v>1</v>
      </c>
      <c r="B1332" t="s">
        <v>2</v>
      </c>
      <c r="C1332" t="s">
        <v>1959</v>
      </c>
      <c r="D1332" t="s">
        <v>2022</v>
      </c>
      <c r="E1332" t="s">
        <v>433</v>
      </c>
      <c r="F1332" s="2">
        <v>45393</v>
      </c>
      <c r="G1332" t="s">
        <v>2235</v>
      </c>
      <c r="H1332" t="s">
        <v>412</v>
      </c>
      <c r="I1332" t="s">
        <v>1429</v>
      </c>
      <c r="J1332" s="5">
        <v>25221.599999999999</v>
      </c>
      <c r="K1332" s="5">
        <v>25221.599999999999</v>
      </c>
      <c r="L1332" s="5">
        <v>25221.599999999999</v>
      </c>
      <c r="M1332" s="5"/>
      <c r="N1332"/>
      <c r="O1332" s="38"/>
      <c r="P1332" s="43"/>
      <c r="Q1332" s="64"/>
      <c r="R1332" s="8" t="str">
        <f t="shared" si="282"/>
        <v/>
      </c>
      <c r="S1332" s="7" t="str">
        <f t="shared" si="284"/>
        <v/>
      </c>
      <c r="T1332" s="9"/>
      <c r="U1332" s="3" t="str">
        <f t="shared" si="271"/>
        <v/>
      </c>
      <c r="V1332" s="3" t="str">
        <f t="shared" si="272"/>
        <v/>
      </c>
      <c r="W1332" s="3" t="str">
        <f t="shared" si="273"/>
        <v/>
      </c>
      <c r="X1332" s="83" t="str">
        <f t="shared" si="274"/>
        <v/>
      </c>
      <c r="Y1332" s="3" t="str">
        <f t="shared" si="275"/>
        <v/>
      </c>
      <c r="Z1332" s="3" t="str">
        <f t="shared" si="276"/>
        <v/>
      </c>
      <c r="AA1332" s="12" t="str">
        <f t="shared" si="277"/>
        <v/>
      </c>
      <c r="AB1332" s="12" t="str">
        <f t="shared" si="278"/>
        <v/>
      </c>
      <c r="AC1332" s="12" t="str">
        <f t="shared" si="279"/>
        <v/>
      </c>
      <c r="AD1332" t="str">
        <f t="shared" si="280"/>
        <v/>
      </c>
      <c r="AE1332" t="str">
        <f t="shared" si="281"/>
        <v/>
      </c>
      <c r="AF1332" t="s">
        <v>343</v>
      </c>
    </row>
    <row r="1333" spans="1:32" x14ac:dyDescent="0.25">
      <c r="A1333" t="s">
        <v>1</v>
      </c>
      <c r="B1333" t="s">
        <v>2</v>
      </c>
      <c r="C1333" t="s">
        <v>1959</v>
      </c>
      <c r="D1333" t="s">
        <v>2022</v>
      </c>
      <c r="E1333" t="s">
        <v>433</v>
      </c>
      <c r="F1333" s="2">
        <v>45393</v>
      </c>
      <c r="G1333" t="s">
        <v>2236</v>
      </c>
      <c r="H1333" t="s">
        <v>412</v>
      </c>
      <c r="I1333" t="s">
        <v>1429</v>
      </c>
      <c r="J1333" s="5">
        <v>44290.35</v>
      </c>
      <c r="K1333" s="5">
        <v>44290.35</v>
      </c>
      <c r="L1333" s="5">
        <v>44290.35</v>
      </c>
      <c r="M1333" s="5"/>
      <c r="N1333"/>
      <c r="O1333" s="38"/>
      <c r="P1333" s="43"/>
      <c r="Q1333" s="64"/>
      <c r="R1333" s="8" t="str">
        <f t="shared" si="282"/>
        <v/>
      </c>
      <c r="S1333" s="7" t="str">
        <f t="shared" si="284"/>
        <v/>
      </c>
      <c r="T1333" s="9"/>
      <c r="U1333" s="3" t="str">
        <f t="shared" si="271"/>
        <v/>
      </c>
      <c r="V1333" s="3" t="str">
        <f t="shared" si="272"/>
        <v/>
      </c>
      <c r="W1333" s="3" t="str">
        <f t="shared" si="273"/>
        <v/>
      </c>
      <c r="X1333" s="83" t="str">
        <f t="shared" si="274"/>
        <v/>
      </c>
      <c r="Y1333" s="3" t="str">
        <f t="shared" si="275"/>
        <v/>
      </c>
      <c r="Z1333" s="3" t="str">
        <f t="shared" si="276"/>
        <v/>
      </c>
      <c r="AA1333" s="12" t="str">
        <f t="shared" si="277"/>
        <v/>
      </c>
      <c r="AB1333" s="12" t="str">
        <f t="shared" si="278"/>
        <v/>
      </c>
      <c r="AC1333" s="12" t="str">
        <f t="shared" si="279"/>
        <v/>
      </c>
      <c r="AD1333" t="str">
        <f t="shared" si="280"/>
        <v/>
      </c>
      <c r="AE1333" t="str">
        <f t="shared" si="281"/>
        <v/>
      </c>
      <c r="AF1333" t="s">
        <v>343</v>
      </c>
    </row>
    <row r="1334" spans="1:32" x14ac:dyDescent="0.25">
      <c r="A1334" t="s">
        <v>1</v>
      </c>
      <c r="B1334" t="s">
        <v>2</v>
      </c>
      <c r="C1334" t="s">
        <v>1959</v>
      </c>
      <c r="D1334" t="s">
        <v>2022</v>
      </c>
      <c r="E1334" t="s">
        <v>433</v>
      </c>
      <c r="F1334" s="2">
        <v>45395</v>
      </c>
      <c r="G1334" t="s">
        <v>2237</v>
      </c>
      <c r="H1334" t="s">
        <v>412</v>
      </c>
      <c r="I1334" t="s">
        <v>1429</v>
      </c>
      <c r="J1334" s="5">
        <v>131769.29999999999</v>
      </c>
      <c r="K1334" s="5">
        <v>131769.29999999999</v>
      </c>
      <c r="L1334" s="5">
        <v>131769.29999999999</v>
      </c>
      <c r="M1334" s="5"/>
      <c r="N1334"/>
      <c r="O1334" s="38"/>
      <c r="P1334" s="43"/>
      <c r="Q1334" s="64"/>
      <c r="R1334" s="8" t="str">
        <f t="shared" si="282"/>
        <v/>
      </c>
      <c r="S1334" s="7" t="str">
        <f t="shared" si="284"/>
        <v/>
      </c>
      <c r="T1334" s="9"/>
      <c r="U1334" s="3" t="str">
        <f t="shared" si="271"/>
        <v/>
      </c>
      <c r="V1334" s="3" t="str">
        <f t="shared" si="272"/>
        <v/>
      </c>
      <c r="W1334" s="3" t="str">
        <f t="shared" si="273"/>
        <v/>
      </c>
      <c r="X1334" s="83" t="str">
        <f t="shared" si="274"/>
        <v/>
      </c>
      <c r="Y1334" s="3" t="str">
        <f t="shared" si="275"/>
        <v/>
      </c>
      <c r="Z1334" s="3" t="str">
        <f t="shared" si="276"/>
        <v/>
      </c>
      <c r="AA1334" s="12" t="str">
        <f t="shared" si="277"/>
        <v/>
      </c>
      <c r="AB1334" s="12" t="str">
        <f t="shared" si="278"/>
        <v/>
      </c>
      <c r="AC1334" s="12" t="str">
        <f t="shared" si="279"/>
        <v/>
      </c>
      <c r="AD1334" t="str">
        <f t="shared" si="280"/>
        <v/>
      </c>
      <c r="AE1334" t="str">
        <f t="shared" si="281"/>
        <v/>
      </c>
      <c r="AF1334" t="s">
        <v>343</v>
      </c>
    </row>
    <row r="1335" spans="1:32" x14ac:dyDescent="0.25">
      <c r="A1335" t="s">
        <v>1</v>
      </c>
      <c r="B1335" t="s">
        <v>2</v>
      </c>
      <c r="C1335" t="s">
        <v>1959</v>
      </c>
      <c r="D1335" t="s">
        <v>2022</v>
      </c>
      <c r="E1335" t="s">
        <v>433</v>
      </c>
      <c r="F1335" s="2">
        <v>45398</v>
      </c>
      <c r="G1335" t="s">
        <v>2238</v>
      </c>
      <c r="H1335" t="s">
        <v>412</v>
      </c>
      <c r="I1335" t="s">
        <v>1429</v>
      </c>
      <c r="J1335" s="5">
        <v>44742.35</v>
      </c>
      <c r="K1335" s="5">
        <v>44742.35</v>
      </c>
      <c r="L1335" s="5">
        <v>44742.35</v>
      </c>
      <c r="M1335" s="5"/>
      <c r="N1335"/>
      <c r="O1335" s="38"/>
      <c r="P1335" s="43"/>
      <c r="Q1335" s="64"/>
      <c r="R1335" s="8" t="str">
        <f t="shared" si="282"/>
        <v/>
      </c>
      <c r="S1335" s="7" t="str">
        <f t="shared" si="284"/>
        <v/>
      </c>
      <c r="T1335" s="9"/>
      <c r="U1335" s="3" t="str">
        <f t="shared" si="271"/>
        <v/>
      </c>
      <c r="V1335" s="3" t="str">
        <f t="shared" si="272"/>
        <v/>
      </c>
      <c r="W1335" s="3" t="str">
        <f t="shared" si="273"/>
        <v/>
      </c>
      <c r="X1335" s="83" t="str">
        <f t="shared" si="274"/>
        <v/>
      </c>
      <c r="Y1335" s="3" t="str">
        <f t="shared" si="275"/>
        <v/>
      </c>
      <c r="Z1335" s="3" t="str">
        <f t="shared" si="276"/>
        <v/>
      </c>
      <c r="AA1335" s="12" t="str">
        <f t="shared" si="277"/>
        <v/>
      </c>
      <c r="AB1335" s="12" t="str">
        <f t="shared" si="278"/>
        <v/>
      </c>
      <c r="AC1335" s="12" t="str">
        <f t="shared" si="279"/>
        <v/>
      </c>
      <c r="AD1335" t="str">
        <f t="shared" si="280"/>
        <v/>
      </c>
      <c r="AE1335" t="str">
        <f t="shared" si="281"/>
        <v/>
      </c>
      <c r="AF1335" t="s">
        <v>343</v>
      </c>
    </row>
    <row r="1336" spans="1:32" x14ac:dyDescent="0.25">
      <c r="A1336" t="s">
        <v>1</v>
      </c>
      <c r="B1336" t="s">
        <v>2</v>
      </c>
      <c r="C1336" t="s">
        <v>1959</v>
      </c>
      <c r="D1336" t="s">
        <v>2022</v>
      </c>
      <c r="E1336" t="s">
        <v>433</v>
      </c>
      <c r="F1336" s="2">
        <v>45401</v>
      </c>
      <c r="G1336" t="s">
        <v>2330</v>
      </c>
      <c r="H1336" t="s">
        <v>412</v>
      </c>
      <c r="I1336" t="s">
        <v>1429</v>
      </c>
      <c r="J1336" s="5">
        <v>63506</v>
      </c>
      <c r="K1336" s="5">
        <v>63506</v>
      </c>
      <c r="L1336" s="5">
        <v>63506</v>
      </c>
      <c r="M1336" s="5"/>
      <c r="N1336"/>
      <c r="O1336" s="38"/>
      <c r="P1336" s="43"/>
      <c r="Q1336" s="64"/>
      <c r="R1336" s="8" t="str">
        <f t="shared" si="282"/>
        <v/>
      </c>
      <c r="S1336" s="7" t="str">
        <f t="shared" si="284"/>
        <v/>
      </c>
      <c r="T1336" s="9"/>
      <c r="U1336" s="3" t="str">
        <f t="shared" si="271"/>
        <v/>
      </c>
      <c r="V1336" s="3" t="str">
        <f t="shared" si="272"/>
        <v/>
      </c>
      <c r="W1336" s="3" t="str">
        <f t="shared" si="273"/>
        <v/>
      </c>
      <c r="X1336" s="83" t="str">
        <f t="shared" si="274"/>
        <v/>
      </c>
      <c r="Y1336" s="3" t="str">
        <f t="shared" si="275"/>
        <v/>
      </c>
      <c r="Z1336" s="3" t="str">
        <f t="shared" si="276"/>
        <v/>
      </c>
      <c r="AA1336" s="12" t="str">
        <f t="shared" si="277"/>
        <v/>
      </c>
      <c r="AB1336" s="12" t="str">
        <f t="shared" si="278"/>
        <v/>
      </c>
      <c r="AC1336" s="12" t="str">
        <f t="shared" si="279"/>
        <v/>
      </c>
      <c r="AD1336" t="str">
        <f t="shared" si="280"/>
        <v/>
      </c>
      <c r="AE1336" t="str">
        <f t="shared" si="281"/>
        <v/>
      </c>
      <c r="AF1336" t="s">
        <v>343</v>
      </c>
    </row>
    <row r="1337" spans="1:32" x14ac:dyDescent="0.25">
      <c r="A1337" t="s">
        <v>1</v>
      </c>
      <c r="B1337" t="s">
        <v>2</v>
      </c>
      <c r="C1337" t="s">
        <v>1959</v>
      </c>
      <c r="D1337" t="s">
        <v>2022</v>
      </c>
      <c r="E1337" t="s">
        <v>433</v>
      </c>
      <c r="F1337" s="2">
        <v>45406</v>
      </c>
      <c r="G1337" t="s">
        <v>2473</v>
      </c>
      <c r="H1337" t="s">
        <v>412</v>
      </c>
      <c r="I1337" t="s">
        <v>1429</v>
      </c>
      <c r="J1337" s="5">
        <v>28622.9</v>
      </c>
      <c r="K1337" s="5">
        <v>28622.9</v>
      </c>
      <c r="L1337" s="5">
        <v>28622.9</v>
      </c>
      <c r="M1337" s="5"/>
      <c r="N1337"/>
      <c r="O1337" s="38"/>
      <c r="P1337" s="43"/>
      <c r="Q1337" s="64"/>
      <c r="R1337" s="8" t="str">
        <f t="shared" si="282"/>
        <v/>
      </c>
      <c r="S1337" s="7" t="str">
        <f t="shared" si="284"/>
        <v/>
      </c>
      <c r="T1337" s="9"/>
      <c r="U1337" s="3" t="str">
        <f t="shared" si="271"/>
        <v/>
      </c>
      <c r="V1337" s="3" t="str">
        <f t="shared" si="272"/>
        <v/>
      </c>
      <c r="W1337" s="3" t="str">
        <f t="shared" si="273"/>
        <v/>
      </c>
      <c r="X1337" s="83" t="str">
        <f t="shared" si="274"/>
        <v/>
      </c>
      <c r="Y1337" s="3" t="str">
        <f t="shared" si="275"/>
        <v/>
      </c>
      <c r="Z1337" s="3" t="str">
        <f t="shared" si="276"/>
        <v/>
      </c>
      <c r="AA1337" s="12" t="str">
        <f t="shared" si="277"/>
        <v/>
      </c>
      <c r="AB1337" s="12" t="str">
        <f t="shared" si="278"/>
        <v/>
      </c>
      <c r="AC1337" s="12" t="str">
        <f t="shared" si="279"/>
        <v/>
      </c>
      <c r="AD1337" t="str">
        <f t="shared" si="280"/>
        <v/>
      </c>
      <c r="AE1337" t="str">
        <f t="shared" si="281"/>
        <v/>
      </c>
      <c r="AF1337" t="s">
        <v>343</v>
      </c>
    </row>
    <row r="1338" spans="1:32" x14ac:dyDescent="0.25">
      <c r="A1338" t="s">
        <v>1</v>
      </c>
      <c r="B1338" t="s">
        <v>2</v>
      </c>
      <c r="C1338" t="s">
        <v>1959</v>
      </c>
      <c r="D1338" t="s">
        <v>2023</v>
      </c>
      <c r="E1338" t="s">
        <v>71</v>
      </c>
      <c r="F1338" s="2">
        <v>45253</v>
      </c>
      <c r="G1338" t="s">
        <v>567</v>
      </c>
      <c r="H1338" t="s">
        <v>177</v>
      </c>
      <c r="I1338" t="s">
        <v>192</v>
      </c>
      <c r="J1338" s="5">
        <v>134784.44</v>
      </c>
      <c r="K1338" s="5">
        <v>134784.44</v>
      </c>
      <c r="L1338" s="5">
        <v>134784.44</v>
      </c>
      <c r="M1338" s="5"/>
      <c r="N1338"/>
      <c r="O1338" s="38"/>
      <c r="P1338" s="43"/>
      <c r="Q1338" s="64"/>
      <c r="R1338" s="8" t="str">
        <f t="shared" si="282"/>
        <v/>
      </c>
      <c r="S1338" s="7" t="str">
        <f t="shared" si="284"/>
        <v/>
      </c>
      <c r="T1338" s="9"/>
      <c r="U1338" s="3" t="str">
        <f t="shared" si="271"/>
        <v/>
      </c>
      <c r="V1338" s="3" t="str">
        <f t="shared" si="272"/>
        <v/>
      </c>
      <c r="W1338" s="3" t="str">
        <f t="shared" si="273"/>
        <v/>
      </c>
      <c r="X1338" s="83" t="str">
        <f t="shared" si="274"/>
        <v/>
      </c>
      <c r="Y1338" s="3" t="str">
        <f t="shared" si="275"/>
        <v/>
      </c>
      <c r="Z1338" s="3" t="str">
        <f t="shared" si="276"/>
        <v/>
      </c>
      <c r="AA1338" s="12" t="str">
        <f t="shared" si="277"/>
        <v/>
      </c>
      <c r="AB1338" s="12" t="str">
        <f t="shared" si="278"/>
        <v/>
      </c>
      <c r="AC1338" s="12" t="str">
        <f t="shared" si="279"/>
        <v/>
      </c>
      <c r="AD1338" t="str">
        <f t="shared" si="280"/>
        <v/>
      </c>
      <c r="AE1338" t="str">
        <f t="shared" si="281"/>
        <v/>
      </c>
      <c r="AF1338" t="s">
        <v>343</v>
      </c>
    </row>
    <row r="1339" spans="1:32" x14ac:dyDescent="0.25">
      <c r="A1339" t="s">
        <v>1</v>
      </c>
      <c r="B1339" t="s">
        <v>2</v>
      </c>
      <c r="C1339" t="s">
        <v>1959</v>
      </c>
      <c r="D1339" t="s">
        <v>2023</v>
      </c>
      <c r="E1339" t="s">
        <v>71</v>
      </c>
      <c r="F1339" s="2">
        <v>45257</v>
      </c>
      <c r="G1339" t="s">
        <v>568</v>
      </c>
      <c r="H1339" t="s">
        <v>177</v>
      </c>
      <c r="I1339" t="s">
        <v>192</v>
      </c>
      <c r="J1339" s="5">
        <v>18114.73</v>
      </c>
      <c r="K1339" s="5">
        <v>18114.73</v>
      </c>
      <c r="L1339" s="5">
        <v>18114.73</v>
      </c>
      <c r="M1339" s="5"/>
      <c r="N1339"/>
      <c r="O1339" s="38"/>
      <c r="P1339" s="43"/>
      <c r="Q1339" s="64"/>
      <c r="R1339" s="8" t="str">
        <f t="shared" si="282"/>
        <v/>
      </c>
      <c r="S1339" s="7" t="str">
        <f t="shared" si="284"/>
        <v/>
      </c>
      <c r="T1339" s="9"/>
      <c r="U1339" s="3" t="str">
        <f t="shared" si="271"/>
        <v/>
      </c>
      <c r="V1339" s="3" t="str">
        <f t="shared" si="272"/>
        <v/>
      </c>
      <c r="W1339" s="3" t="str">
        <f t="shared" si="273"/>
        <v/>
      </c>
      <c r="X1339" s="83" t="str">
        <f t="shared" si="274"/>
        <v/>
      </c>
      <c r="Y1339" s="3" t="str">
        <f t="shared" si="275"/>
        <v/>
      </c>
      <c r="Z1339" s="3" t="str">
        <f t="shared" si="276"/>
        <v/>
      </c>
      <c r="AA1339" s="12" t="str">
        <f t="shared" si="277"/>
        <v/>
      </c>
      <c r="AB1339" s="12" t="str">
        <f t="shared" si="278"/>
        <v/>
      </c>
      <c r="AC1339" s="12" t="str">
        <f t="shared" si="279"/>
        <v/>
      </c>
      <c r="AD1339" t="str">
        <f t="shared" si="280"/>
        <v/>
      </c>
      <c r="AE1339" t="str">
        <f t="shared" si="281"/>
        <v/>
      </c>
      <c r="AF1339" t="s">
        <v>343</v>
      </c>
    </row>
    <row r="1340" spans="1:32" x14ac:dyDescent="0.25">
      <c r="A1340" t="s">
        <v>1</v>
      </c>
      <c r="B1340" t="s">
        <v>2</v>
      </c>
      <c r="C1340" t="s">
        <v>1959</v>
      </c>
      <c r="D1340" t="s">
        <v>2023</v>
      </c>
      <c r="E1340" t="s">
        <v>71</v>
      </c>
      <c r="F1340" s="2">
        <v>45258</v>
      </c>
      <c r="G1340" t="s">
        <v>569</v>
      </c>
      <c r="H1340" t="s">
        <v>177</v>
      </c>
      <c r="I1340" t="s">
        <v>192</v>
      </c>
      <c r="J1340" s="5">
        <v>21779.39</v>
      </c>
      <c r="K1340" s="5">
        <v>21779.39</v>
      </c>
      <c r="L1340" s="5">
        <v>21779.39</v>
      </c>
      <c r="M1340" s="5"/>
      <c r="N1340"/>
      <c r="O1340" s="38"/>
      <c r="P1340" s="43"/>
      <c r="Q1340" s="64"/>
      <c r="R1340" s="8" t="str">
        <f t="shared" si="282"/>
        <v/>
      </c>
      <c r="S1340" s="7" t="str">
        <f t="shared" si="284"/>
        <v/>
      </c>
      <c r="T1340" s="9"/>
      <c r="U1340" s="3" t="str">
        <f t="shared" si="271"/>
        <v/>
      </c>
      <c r="V1340" s="3" t="str">
        <f t="shared" si="272"/>
        <v/>
      </c>
      <c r="W1340" s="3" t="str">
        <f t="shared" si="273"/>
        <v/>
      </c>
      <c r="X1340" s="83" t="str">
        <f t="shared" si="274"/>
        <v/>
      </c>
      <c r="Y1340" s="3" t="str">
        <f t="shared" si="275"/>
        <v/>
      </c>
      <c r="Z1340" s="3" t="str">
        <f t="shared" si="276"/>
        <v/>
      </c>
      <c r="AA1340" s="12" t="str">
        <f t="shared" si="277"/>
        <v/>
      </c>
      <c r="AB1340" s="12" t="str">
        <f t="shared" si="278"/>
        <v/>
      </c>
      <c r="AC1340" s="12" t="str">
        <f t="shared" si="279"/>
        <v/>
      </c>
      <c r="AD1340" t="str">
        <f t="shared" si="280"/>
        <v/>
      </c>
      <c r="AE1340" t="str">
        <f t="shared" si="281"/>
        <v/>
      </c>
      <c r="AF1340" t="s">
        <v>343</v>
      </c>
    </row>
    <row r="1341" spans="1:32" x14ac:dyDescent="0.25">
      <c r="A1341" t="s">
        <v>1</v>
      </c>
      <c r="B1341" t="s">
        <v>2</v>
      </c>
      <c r="C1341" t="s">
        <v>1959</v>
      </c>
      <c r="D1341" t="s">
        <v>2023</v>
      </c>
      <c r="E1341" t="s">
        <v>71</v>
      </c>
      <c r="F1341" s="2">
        <v>45260</v>
      </c>
      <c r="G1341" t="s">
        <v>570</v>
      </c>
      <c r="H1341" t="s">
        <v>177</v>
      </c>
      <c r="I1341" t="s">
        <v>192</v>
      </c>
      <c r="J1341" s="5">
        <v>136579.53</v>
      </c>
      <c r="K1341" s="5">
        <v>136579.53</v>
      </c>
      <c r="L1341" s="5">
        <v>136579.53</v>
      </c>
      <c r="M1341" s="5"/>
      <c r="N1341"/>
      <c r="O1341" s="38"/>
      <c r="P1341" s="43"/>
      <c r="Q1341" s="64"/>
      <c r="R1341" s="8" t="str">
        <f t="shared" si="282"/>
        <v/>
      </c>
      <c r="S1341" s="7" t="str">
        <f t="shared" si="284"/>
        <v/>
      </c>
      <c r="T1341" s="9"/>
      <c r="U1341" s="3" t="str">
        <f t="shared" si="271"/>
        <v/>
      </c>
      <c r="V1341" s="3" t="str">
        <f t="shared" si="272"/>
        <v/>
      </c>
      <c r="W1341" s="3" t="str">
        <f t="shared" si="273"/>
        <v/>
      </c>
      <c r="X1341" s="83" t="str">
        <f t="shared" si="274"/>
        <v/>
      </c>
      <c r="Y1341" s="3" t="str">
        <f t="shared" si="275"/>
        <v/>
      </c>
      <c r="Z1341" s="3" t="str">
        <f t="shared" si="276"/>
        <v/>
      </c>
      <c r="AA1341" s="12" t="str">
        <f t="shared" si="277"/>
        <v/>
      </c>
      <c r="AB1341" s="12" t="str">
        <f t="shared" si="278"/>
        <v/>
      </c>
      <c r="AC1341" s="12" t="str">
        <f t="shared" si="279"/>
        <v/>
      </c>
      <c r="AD1341" t="str">
        <f t="shared" si="280"/>
        <v/>
      </c>
      <c r="AE1341" t="str">
        <f t="shared" si="281"/>
        <v/>
      </c>
      <c r="AF1341" t="s">
        <v>343</v>
      </c>
    </row>
    <row r="1342" spans="1:32" x14ac:dyDescent="0.25">
      <c r="A1342" t="s">
        <v>1</v>
      </c>
      <c r="B1342" t="s">
        <v>2</v>
      </c>
      <c r="C1342" t="s">
        <v>1959</v>
      </c>
      <c r="D1342" t="s">
        <v>2023</v>
      </c>
      <c r="E1342" t="s">
        <v>71</v>
      </c>
      <c r="F1342" s="2">
        <v>45265</v>
      </c>
      <c r="G1342" t="s">
        <v>571</v>
      </c>
      <c r="H1342" t="s">
        <v>179</v>
      </c>
      <c r="I1342" t="s">
        <v>192</v>
      </c>
      <c r="J1342" s="5">
        <v>215175.01</v>
      </c>
      <c r="K1342" s="5">
        <v>215175.01</v>
      </c>
      <c r="L1342" s="5">
        <v>215175.01</v>
      </c>
      <c r="M1342" s="5"/>
      <c r="N1342"/>
      <c r="O1342" s="38"/>
      <c r="P1342" s="43"/>
      <c r="Q1342" s="64"/>
      <c r="R1342" s="8" t="str">
        <f t="shared" si="282"/>
        <v/>
      </c>
      <c r="S1342" s="7" t="str">
        <f t="shared" si="284"/>
        <v/>
      </c>
      <c r="T1342" s="9"/>
      <c r="U1342" s="3" t="str">
        <f t="shared" si="271"/>
        <v/>
      </c>
      <c r="V1342" s="3" t="str">
        <f t="shared" si="272"/>
        <v/>
      </c>
      <c r="W1342" s="3" t="str">
        <f t="shared" si="273"/>
        <v/>
      </c>
      <c r="X1342" s="83" t="str">
        <f t="shared" si="274"/>
        <v/>
      </c>
      <c r="Y1342" s="3" t="str">
        <f t="shared" si="275"/>
        <v/>
      </c>
      <c r="Z1342" s="3" t="str">
        <f t="shared" si="276"/>
        <v/>
      </c>
      <c r="AA1342" s="12" t="str">
        <f t="shared" si="277"/>
        <v/>
      </c>
      <c r="AB1342" s="12" t="str">
        <f t="shared" si="278"/>
        <v/>
      </c>
      <c r="AC1342" s="12" t="str">
        <f t="shared" si="279"/>
        <v/>
      </c>
      <c r="AD1342" t="str">
        <f t="shared" si="280"/>
        <v/>
      </c>
      <c r="AE1342" t="str">
        <f t="shared" si="281"/>
        <v/>
      </c>
      <c r="AF1342" t="s">
        <v>343</v>
      </c>
    </row>
    <row r="1343" spans="1:32" x14ac:dyDescent="0.25">
      <c r="A1343" t="s">
        <v>1</v>
      </c>
      <c r="B1343" t="s">
        <v>2</v>
      </c>
      <c r="C1343" t="s">
        <v>1959</v>
      </c>
      <c r="D1343" t="s">
        <v>2023</v>
      </c>
      <c r="E1343" t="s">
        <v>71</v>
      </c>
      <c r="F1343" s="2">
        <v>45266</v>
      </c>
      <c r="G1343" t="s">
        <v>572</v>
      </c>
      <c r="H1343" t="s">
        <v>179</v>
      </c>
      <c r="I1343" t="s">
        <v>192</v>
      </c>
      <c r="J1343" s="5">
        <v>177783.45</v>
      </c>
      <c r="K1343" s="5">
        <v>177783.45</v>
      </c>
      <c r="L1343" s="5">
        <v>177783.45</v>
      </c>
      <c r="M1343" s="5"/>
      <c r="N1343"/>
      <c r="O1343" s="38"/>
      <c r="P1343" s="43"/>
      <c r="Q1343" s="64"/>
      <c r="R1343" s="8" t="str">
        <f t="shared" si="282"/>
        <v/>
      </c>
      <c r="S1343" s="7" t="str">
        <f t="shared" si="284"/>
        <v/>
      </c>
      <c r="T1343" s="9"/>
      <c r="U1343" s="3" t="str">
        <f t="shared" si="271"/>
        <v/>
      </c>
      <c r="V1343" s="3" t="str">
        <f t="shared" si="272"/>
        <v/>
      </c>
      <c r="W1343" s="3" t="str">
        <f t="shared" si="273"/>
        <v/>
      </c>
      <c r="X1343" s="83" t="str">
        <f t="shared" si="274"/>
        <v/>
      </c>
      <c r="Y1343" s="3" t="str">
        <f t="shared" si="275"/>
        <v/>
      </c>
      <c r="Z1343" s="3" t="str">
        <f t="shared" si="276"/>
        <v/>
      </c>
      <c r="AA1343" s="12" t="str">
        <f t="shared" si="277"/>
        <v/>
      </c>
      <c r="AB1343" s="12" t="str">
        <f t="shared" si="278"/>
        <v/>
      </c>
      <c r="AC1343" s="12" t="str">
        <f t="shared" si="279"/>
        <v/>
      </c>
      <c r="AD1343" t="str">
        <f t="shared" si="280"/>
        <v/>
      </c>
      <c r="AE1343" t="str">
        <f t="shared" si="281"/>
        <v/>
      </c>
      <c r="AF1343" t="s">
        <v>343</v>
      </c>
    </row>
    <row r="1344" spans="1:32" x14ac:dyDescent="0.25">
      <c r="A1344" t="s">
        <v>1</v>
      </c>
      <c r="B1344" t="s">
        <v>2</v>
      </c>
      <c r="C1344" t="s">
        <v>1959</v>
      </c>
      <c r="D1344" t="s">
        <v>2023</v>
      </c>
      <c r="E1344" t="s">
        <v>71</v>
      </c>
      <c r="F1344" s="2">
        <v>45267</v>
      </c>
      <c r="G1344" t="s">
        <v>630</v>
      </c>
      <c r="H1344" t="s">
        <v>179</v>
      </c>
      <c r="I1344" t="s">
        <v>192</v>
      </c>
      <c r="J1344" s="5">
        <v>127252.36</v>
      </c>
      <c r="K1344" s="5">
        <v>127252.36</v>
      </c>
      <c r="L1344" s="5">
        <v>127252.36</v>
      </c>
      <c r="M1344" s="5"/>
      <c r="N1344"/>
      <c r="O1344" s="38"/>
      <c r="P1344" s="43"/>
      <c r="Q1344" s="64"/>
      <c r="R1344" s="8" t="str">
        <f t="shared" si="282"/>
        <v/>
      </c>
      <c r="S1344" s="7" t="str">
        <f t="shared" si="284"/>
        <v/>
      </c>
      <c r="T1344" s="9"/>
      <c r="U1344" s="3" t="str">
        <f t="shared" si="271"/>
        <v/>
      </c>
      <c r="V1344" s="3" t="str">
        <f t="shared" si="272"/>
        <v/>
      </c>
      <c r="W1344" s="3" t="str">
        <f t="shared" si="273"/>
        <v/>
      </c>
      <c r="X1344" s="83" t="str">
        <f t="shared" si="274"/>
        <v/>
      </c>
      <c r="Y1344" s="3" t="str">
        <f t="shared" si="275"/>
        <v/>
      </c>
      <c r="Z1344" s="3" t="str">
        <f t="shared" si="276"/>
        <v/>
      </c>
      <c r="AA1344" s="12" t="str">
        <f t="shared" si="277"/>
        <v/>
      </c>
      <c r="AB1344" s="12" t="str">
        <f t="shared" si="278"/>
        <v/>
      </c>
      <c r="AC1344" s="12" t="str">
        <f t="shared" si="279"/>
        <v/>
      </c>
      <c r="AD1344" t="str">
        <f t="shared" si="280"/>
        <v/>
      </c>
      <c r="AE1344" t="str">
        <f t="shared" si="281"/>
        <v/>
      </c>
      <c r="AF1344" t="s">
        <v>343</v>
      </c>
    </row>
    <row r="1345" spans="1:32" x14ac:dyDescent="0.25">
      <c r="A1345" t="s">
        <v>1</v>
      </c>
      <c r="B1345" t="s">
        <v>2</v>
      </c>
      <c r="C1345" t="s">
        <v>1959</v>
      </c>
      <c r="D1345" t="s">
        <v>2023</v>
      </c>
      <c r="E1345" t="s">
        <v>71</v>
      </c>
      <c r="F1345" s="2">
        <v>45268</v>
      </c>
      <c r="G1345" t="s">
        <v>631</v>
      </c>
      <c r="H1345" t="s">
        <v>179</v>
      </c>
      <c r="I1345" t="s">
        <v>192</v>
      </c>
      <c r="J1345" s="5">
        <v>67204.800000000003</v>
      </c>
      <c r="K1345" s="5">
        <v>67204.800000000003</v>
      </c>
      <c r="L1345" s="5">
        <v>67204.800000000003</v>
      </c>
      <c r="M1345" s="5"/>
      <c r="N1345"/>
      <c r="O1345" s="38"/>
      <c r="P1345" s="43"/>
      <c r="Q1345" s="64"/>
      <c r="R1345" s="8" t="str">
        <f t="shared" si="282"/>
        <v/>
      </c>
      <c r="S1345" s="7" t="str">
        <f t="shared" si="284"/>
        <v/>
      </c>
      <c r="T1345" s="9"/>
      <c r="U1345" s="3" t="str">
        <f t="shared" si="271"/>
        <v/>
      </c>
      <c r="V1345" s="3" t="str">
        <f t="shared" si="272"/>
        <v/>
      </c>
      <c r="W1345" s="3" t="str">
        <f t="shared" si="273"/>
        <v/>
      </c>
      <c r="X1345" s="83" t="str">
        <f t="shared" si="274"/>
        <v/>
      </c>
      <c r="Y1345" s="3" t="str">
        <f t="shared" si="275"/>
        <v/>
      </c>
      <c r="Z1345" s="3" t="str">
        <f t="shared" si="276"/>
        <v/>
      </c>
      <c r="AA1345" s="12" t="str">
        <f t="shared" si="277"/>
        <v/>
      </c>
      <c r="AB1345" s="12" t="str">
        <f t="shared" si="278"/>
        <v/>
      </c>
      <c r="AC1345" s="12" t="str">
        <f t="shared" si="279"/>
        <v/>
      </c>
      <c r="AD1345" t="str">
        <f t="shared" si="280"/>
        <v/>
      </c>
      <c r="AE1345" t="str">
        <f t="shared" si="281"/>
        <v/>
      </c>
      <c r="AF1345" t="s">
        <v>343</v>
      </c>
    </row>
    <row r="1346" spans="1:32" x14ac:dyDescent="0.25">
      <c r="A1346" t="s">
        <v>1</v>
      </c>
      <c r="B1346" t="s">
        <v>2</v>
      </c>
      <c r="C1346" t="s">
        <v>1959</v>
      </c>
      <c r="D1346" t="s">
        <v>2023</v>
      </c>
      <c r="E1346" t="s">
        <v>71</v>
      </c>
      <c r="F1346" s="2">
        <v>45271</v>
      </c>
      <c r="G1346" t="s">
        <v>632</v>
      </c>
      <c r="H1346" t="s">
        <v>179</v>
      </c>
      <c r="I1346" t="s">
        <v>192</v>
      </c>
      <c r="J1346" s="5">
        <v>63161.39</v>
      </c>
      <c r="K1346" s="5">
        <v>63161.39</v>
      </c>
      <c r="L1346" s="5">
        <v>63161.39</v>
      </c>
      <c r="M1346" s="5"/>
      <c r="N1346"/>
      <c r="O1346" s="38"/>
      <c r="P1346" s="43"/>
      <c r="Q1346" s="64"/>
      <c r="R1346" s="8" t="str">
        <f t="shared" si="282"/>
        <v/>
      </c>
      <c r="S1346" s="7" t="str">
        <f t="shared" si="284"/>
        <v/>
      </c>
      <c r="T1346" s="9"/>
      <c r="U1346" s="3" t="str">
        <f t="shared" si="271"/>
        <v/>
      </c>
      <c r="V1346" s="3" t="str">
        <f t="shared" si="272"/>
        <v/>
      </c>
      <c r="W1346" s="3" t="str">
        <f t="shared" si="273"/>
        <v/>
      </c>
      <c r="X1346" s="83" t="str">
        <f t="shared" si="274"/>
        <v/>
      </c>
      <c r="Y1346" s="3" t="str">
        <f t="shared" si="275"/>
        <v/>
      </c>
      <c r="Z1346" s="3" t="str">
        <f t="shared" si="276"/>
        <v/>
      </c>
      <c r="AA1346" s="12" t="str">
        <f t="shared" si="277"/>
        <v/>
      </c>
      <c r="AB1346" s="12" t="str">
        <f t="shared" si="278"/>
        <v/>
      </c>
      <c r="AC1346" s="12" t="str">
        <f t="shared" si="279"/>
        <v/>
      </c>
      <c r="AD1346" t="str">
        <f t="shared" si="280"/>
        <v/>
      </c>
      <c r="AE1346" t="str">
        <f t="shared" si="281"/>
        <v/>
      </c>
      <c r="AF1346" t="s">
        <v>343</v>
      </c>
    </row>
    <row r="1347" spans="1:32" x14ac:dyDescent="0.25">
      <c r="A1347" t="s">
        <v>1</v>
      </c>
      <c r="B1347" t="s">
        <v>2</v>
      </c>
      <c r="C1347" t="s">
        <v>1959</v>
      </c>
      <c r="D1347" t="s">
        <v>2023</v>
      </c>
      <c r="E1347" t="s">
        <v>71</v>
      </c>
      <c r="F1347" s="2">
        <v>45273</v>
      </c>
      <c r="G1347" t="s">
        <v>633</v>
      </c>
      <c r="H1347" t="s">
        <v>179</v>
      </c>
      <c r="I1347" t="s">
        <v>192</v>
      </c>
      <c r="J1347" s="5">
        <v>117647.64</v>
      </c>
      <c r="K1347" s="5">
        <v>117647.64</v>
      </c>
      <c r="L1347" s="5">
        <v>117647.64</v>
      </c>
      <c r="M1347" s="5"/>
      <c r="N1347"/>
      <c r="O1347" s="38"/>
      <c r="P1347" s="43"/>
      <c r="Q1347" s="64"/>
      <c r="R1347" s="8" t="str">
        <f t="shared" si="282"/>
        <v/>
      </c>
      <c r="S1347" s="7" t="str">
        <f t="shared" si="284"/>
        <v/>
      </c>
      <c r="T1347" s="9"/>
      <c r="U1347" s="3" t="str">
        <f t="shared" si="271"/>
        <v/>
      </c>
      <c r="V1347" s="3" t="str">
        <f t="shared" si="272"/>
        <v/>
      </c>
      <c r="W1347" s="3" t="str">
        <f t="shared" si="273"/>
        <v/>
      </c>
      <c r="X1347" s="83" t="str">
        <f t="shared" si="274"/>
        <v/>
      </c>
      <c r="Y1347" s="3" t="str">
        <f t="shared" si="275"/>
        <v/>
      </c>
      <c r="Z1347" s="3" t="str">
        <f t="shared" si="276"/>
        <v/>
      </c>
      <c r="AA1347" s="12" t="str">
        <f t="shared" si="277"/>
        <v/>
      </c>
      <c r="AB1347" s="12" t="str">
        <f t="shared" si="278"/>
        <v/>
      </c>
      <c r="AC1347" s="12" t="str">
        <f t="shared" si="279"/>
        <v/>
      </c>
      <c r="AD1347" t="str">
        <f t="shared" si="280"/>
        <v/>
      </c>
      <c r="AE1347" t="str">
        <f t="shared" si="281"/>
        <v/>
      </c>
      <c r="AF1347" t="s">
        <v>343</v>
      </c>
    </row>
    <row r="1348" spans="1:32" x14ac:dyDescent="0.25">
      <c r="A1348" t="s">
        <v>1</v>
      </c>
      <c r="B1348" t="s">
        <v>2</v>
      </c>
      <c r="C1348" t="s">
        <v>1959</v>
      </c>
      <c r="D1348" t="s">
        <v>2023</v>
      </c>
      <c r="E1348" t="s">
        <v>71</v>
      </c>
      <c r="F1348" s="2">
        <v>45273</v>
      </c>
      <c r="G1348" t="s">
        <v>634</v>
      </c>
      <c r="H1348" t="s">
        <v>179</v>
      </c>
      <c r="I1348" t="s">
        <v>192</v>
      </c>
      <c r="J1348" s="5">
        <v>121557.61</v>
      </c>
      <c r="K1348" s="5">
        <v>121557.61</v>
      </c>
      <c r="L1348" s="5">
        <v>121557.61</v>
      </c>
      <c r="M1348" s="5"/>
      <c r="N1348"/>
      <c r="O1348" s="38"/>
      <c r="P1348" s="43"/>
      <c r="Q1348" s="64"/>
      <c r="R1348" s="8" t="str">
        <f t="shared" si="282"/>
        <v/>
      </c>
      <c r="S1348" s="7" t="str">
        <f t="shared" si="284"/>
        <v/>
      </c>
      <c r="T1348" s="9"/>
      <c r="U1348" s="3" t="str">
        <f t="shared" si="271"/>
        <v/>
      </c>
      <c r="V1348" s="3" t="str">
        <f t="shared" si="272"/>
        <v/>
      </c>
      <c r="W1348" s="3" t="str">
        <f t="shared" si="273"/>
        <v/>
      </c>
      <c r="X1348" s="83" t="str">
        <f t="shared" si="274"/>
        <v/>
      </c>
      <c r="Y1348" s="3" t="str">
        <f t="shared" si="275"/>
        <v/>
      </c>
      <c r="Z1348" s="3" t="str">
        <f t="shared" si="276"/>
        <v/>
      </c>
      <c r="AA1348" s="12" t="str">
        <f t="shared" si="277"/>
        <v/>
      </c>
      <c r="AB1348" s="12" t="str">
        <f t="shared" si="278"/>
        <v/>
      </c>
      <c r="AC1348" s="12" t="str">
        <f t="shared" si="279"/>
        <v/>
      </c>
      <c r="AD1348" t="str">
        <f t="shared" si="280"/>
        <v/>
      </c>
      <c r="AE1348" t="str">
        <f t="shared" si="281"/>
        <v/>
      </c>
      <c r="AF1348" t="s">
        <v>343</v>
      </c>
    </row>
    <row r="1349" spans="1:32" x14ac:dyDescent="0.25">
      <c r="A1349" t="s">
        <v>1</v>
      </c>
      <c r="B1349" t="s">
        <v>2</v>
      </c>
      <c r="C1349" t="s">
        <v>1959</v>
      </c>
      <c r="D1349" t="s">
        <v>2023</v>
      </c>
      <c r="E1349" t="s">
        <v>71</v>
      </c>
      <c r="F1349" s="2">
        <v>45273</v>
      </c>
      <c r="G1349" t="s">
        <v>635</v>
      </c>
      <c r="H1349" t="s">
        <v>179</v>
      </c>
      <c r="I1349" t="s">
        <v>192</v>
      </c>
      <c r="J1349" s="5">
        <v>80937.84</v>
      </c>
      <c r="K1349" s="5">
        <v>80937.84</v>
      </c>
      <c r="L1349" s="5">
        <v>80937.84</v>
      </c>
      <c r="M1349" s="5"/>
      <c r="N1349"/>
      <c r="O1349" s="38"/>
      <c r="P1349" s="43"/>
      <c r="Q1349" s="64"/>
      <c r="R1349" s="8" t="str">
        <f t="shared" si="282"/>
        <v/>
      </c>
      <c r="S1349" s="7" t="str">
        <f t="shared" si="284"/>
        <v/>
      </c>
      <c r="T1349" s="9"/>
      <c r="U1349" s="3" t="str">
        <f t="shared" si="271"/>
        <v/>
      </c>
      <c r="V1349" s="3" t="str">
        <f t="shared" si="272"/>
        <v/>
      </c>
      <c r="W1349" s="3" t="str">
        <f t="shared" si="273"/>
        <v/>
      </c>
      <c r="X1349" s="83" t="str">
        <f t="shared" si="274"/>
        <v/>
      </c>
      <c r="Y1349" s="3" t="str">
        <f t="shared" si="275"/>
        <v/>
      </c>
      <c r="Z1349" s="3" t="str">
        <f t="shared" si="276"/>
        <v/>
      </c>
      <c r="AA1349" s="12" t="str">
        <f t="shared" si="277"/>
        <v/>
      </c>
      <c r="AB1349" s="12" t="str">
        <f t="shared" si="278"/>
        <v/>
      </c>
      <c r="AC1349" s="12" t="str">
        <f t="shared" si="279"/>
        <v/>
      </c>
      <c r="AD1349" t="str">
        <f t="shared" si="280"/>
        <v/>
      </c>
      <c r="AE1349" t="str">
        <f t="shared" si="281"/>
        <v/>
      </c>
      <c r="AF1349" t="s">
        <v>343</v>
      </c>
    </row>
    <row r="1350" spans="1:32" x14ac:dyDescent="0.25">
      <c r="A1350" t="s">
        <v>1</v>
      </c>
      <c r="B1350" t="s">
        <v>2</v>
      </c>
      <c r="C1350" t="s">
        <v>1959</v>
      </c>
      <c r="D1350" t="s">
        <v>2023</v>
      </c>
      <c r="E1350" t="s">
        <v>71</v>
      </c>
      <c r="F1350" s="2">
        <v>45274</v>
      </c>
      <c r="G1350" t="s">
        <v>688</v>
      </c>
      <c r="H1350" t="s">
        <v>179</v>
      </c>
      <c r="I1350" t="s">
        <v>192</v>
      </c>
      <c r="J1350" s="5">
        <v>45022.46</v>
      </c>
      <c r="K1350" s="5">
        <v>45022.46</v>
      </c>
      <c r="L1350" s="5">
        <v>45022.46</v>
      </c>
      <c r="M1350" s="5"/>
      <c r="N1350"/>
      <c r="O1350" s="38"/>
      <c r="P1350" s="43"/>
      <c r="Q1350" s="64"/>
      <c r="R1350" s="8" t="str">
        <f t="shared" si="282"/>
        <v/>
      </c>
      <c r="S1350" s="7" t="str">
        <f t="shared" si="284"/>
        <v/>
      </c>
      <c r="T1350" s="9"/>
      <c r="U1350" s="3" t="str">
        <f t="shared" si="271"/>
        <v/>
      </c>
      <c r="V1350" s="3" t="str">
        <f t="shared" si="272"/>
        <v/>
      </c>
      <c r="W1350" s="3" t="str">
        <f t="shared" si="273"/>
        <v/>
      </c>
      <c r="X1350" s="83" t="str">
        <f t="shared" si="274"/>
        <v/>
      </c>
      <c r="Y1350" s="3" t="str">
        <f t="shared" si="275"/>
        <v/>
      </c>
      <c r="Z1350" s="3" t="str">
        <f t="shared" si="276"/>
        <v/>
      </c>
      <c r="AA1350" s="12" t="str">
        <f t="shared" si="277"/>
        <v/>
      </c>
      <c r="AB1350" s="12" t="str">
        <f t="shared" si="278"/>
        <v/>
      </c>
      <c r="AC1350" s="12" t="str">
        <f t="shared" si="279"/>
        <v/>
      </c>
      <c r="AD1350" t="str">
        <f t="shared" si="280"/>
        <v/>
      </c>
      <c r="AE1350" t="str">
        <f t="shared" si="281"/>
        <v/>
      </c>
      <c r="AF1350" t="s">
        <v>343</v>
      </c>
    </row>
    <row r="1351" spans="1:32" x14ac:dyDescent="0.25">
      <c r="A1351" t="s">
        <v>1</v>
      </c>
      <c r="B1351" t="s">
        <v>2</v>
      </c>
      <c r="C1351" t="s">
        <v>1959</v>
      </c>
      <c r="D1351" t="s">
        <v>2023</v>
      </c>
      <c r="E1351" t="s">
        <v>71</v>
      </c>
      <c r="F1351" s="2">
        <v>45274</v>
      </c>
      <c r="G1351" t="s">
        <v>689</v>
      </c>
      <c r="H1351" t="s">
        <v>179</v>
      </c>
      <c r="I1351" t="s">
        <v>192</v>
      </c>
      <c r="J1351" s="5">
        <v>83343.91</v>
      </c>
      <c r="K1351" s="5">
        <v>83343.91</v>
      </c>
      <c r="L1351" s="5">
        <v>83343.91</v>
      </c>
      <c r="M1351" s="5"/>
      <c r="N1351"/>
      <c r="O1351" s="38"/>
      <c r="P1351" s="43"/>
      <c r="Q1351" s="64"/>
      <c r="R1351" s="8" t="str">
        <f t="shared" si="282"/>
        <v/>
      </c>
      <c r="S1351" s="7" t="str">
        <f t="shared" si="284"/>
        <v/>
      </c>
      <c r="T1351" s="9"/>
      <c r="U1351" s="3" t="str">
        <f t="shared" si="271"/>
        <v/>
      </c>
      <c r="V1351" s="3" t="str">
        <f t="shared" si="272"/>
        <v/>
      </c>
      <c r="W1351" s="3" t="str">
        <f t="shared" si="273"/>
        <v/>
      </c>
      <c r="X1351" s="83" t="str">
        <f t="shared" si="274"/>
        <v/>
      </c>
      <c r="Y1351" s="3" t="str">
        <f t="shared" si="275"/>
        <v/>
      </c>
      <c r="Z1351" s="3" t="str">
        <f t="shared" si="276"/>
        <v/>
      </c>
      <c r="AA1351" s="12" t="str">
        <f t="shared" si="277"/>
        <v/>
      </c>
      <c r="AB1351" s="12" t="str">
        <f t="shared" si="278"/>
        <v/>
      </c>
      <c r="AC1351" s="12" t="str">
        <f t="shared" si="279"/>
        <v/>
      </c>
      <c r="AD1351" t="str">
        <f t="shared" si="280"/>
        <v/>
      </c>
      <c r="AE1351" t="str">
        <f t="shared" si="281"/>
        <v/>
      </c>
      <c r="AF1351" t="s">
        <v>343</v>
      </c>
    </row>
    <row r="1352" spans="1:32" x14ac:dyDescent="0.25">
      <c r="A1352" t="s">
        <v>1</v>
      </c>
      <c r="B1352" t="s">
        <v>2</v>
      </c>
      <c r="C1352" t="s">
        <v>1959</v>
      </c>
      <c r="D1352" t="s">
        <v>2023</v>
      </c>
      <c r="E1352" t="s">
        <v>71</v>
      </c>
      <c r="F1352" s="2">
        <v>45274</v>
      </c>
      <c r="G1352" t="s">
        <v>690</v>
      </c>
      <c r="H1352" t="s">
        <v>179</v>
      </c>
      <c r="I1352" t="s">
        <v>192</v>
      </c>
      <c r="J1352" s="5">
        <v>75199</v>
      </c>
      <c r="K1352" s="5">
        <v>75199</v>
      </c>
      <c r="L1352" s="5">
        <v>75199</v>
      </c>
      <c r="M1352" s="5"/>
      <c r="N1352"/>
      <c r="O1352" s="38"/>
      <c r="P1352" s="43"/>
      <c r="Q1352" s="64"/>
      <c r="R1352" s="8" t="str">
        <f t="shared" si="282"/>
        <v/>
      </c>
      <c r="S1352" s="7" t="str">
        <f t="shared" si="284"/>
        <v/>
      </c>
      <c r="T1352" s="9"/>
      <c r="U1352" s="3" t="str">
        <f t="shared" ref="U1352:U1415" si="285">IF(OR(O1352="X",P1352&lt;&gt;""),A1352,"")</f>
        <v/>
      </c>
      <c r="V1352" s="3" t="str">
        <f t="shared" ref="V1352:V1415" si="286">IF(OR(O1352="X",P1352&lt;&gt;""),B1352,"")</f>
        <v/>
      </c>
      <c r="W1352" s="3" t="str">
        <f t="shared" ref="W1352:W1415" si="287">IF(OR(O1352="X",P1352&lt;&gt;""),E1352,"")</f>
        <v/>
      </c>
      <c r="X1352" s="83" t="str">
        <f t="shared" ref="X1352:X1415" si="288">IF(OR(P1352="X",Q1352&lt;&gt;""),F1352,"")</f>
        <v/>
      </c>
      <c r="Y1352" s="3" t="str">
        <f t="shared" ref="Y1352:Y1415" si="289">IF(OR(O1352="X",P1352&lt;&gt;""),G1352,"")</f>
        <v/>
      </c>
      <c r="Z1352" s="3" t="str">
        <f t="shared" ref="Z1352:Z1415" si="290">IF(OR(O1352="X",P1352&lt;&gt;""),H1352,"")</f>
        <v/>
      </c>
      <c r="AA1352" s="12" t="str">
        <f t="shared" ref="AA1352:AA1415" si="291">IF(OR(O1352="X",P1352&lt;&gt;""),J1352,"")</f>
        <v/>
      </c>
      <c r="AB1352" s="12" t="str">
        <f t="shared" ref="AB1352:AB1415" si="292">IF(O1352="X",K1352,"")</f>
        <v/>
      </c>
      <c r="AC1352" s="12" t="str">
        <f t="shared" ref="AC1352:AC1415" si="293">IF(P1352&gt;0,P1352,"")</f>
        <v/>
      </c>
      <c r="AD1352" t="str">
        <f t="shared" ref="AD1352:AD1415" si="294">IF(OR(O1352="X",P1352&gt;0),Q1352,"")</f>
        <v/>
      </c>
      <c r="AE1352" t="str">
        <f t="shared" ref="AE1352:AE1415" si="295">IF(OR(O1352="X",P1352&lt;&gt;""),R1352,"")</f>
        <v/>
      </c>
      <c r="AF1352" t="s">
        <v>343</v>
      </c>
    </row>
    <row r="1353" spans="1:32" x14ac:dyDescent="0.25">
      <c r="A1353" t="s">
        <v>1</v>
      </c>
      <c r="B1353" t="s">
        <v>2</v>
      </c>
      <c r="C1353" t="s">
        <v>1959</v>
      </c>
      <c r="D1353" t="s">
        <v>2023</v>
      </c>
      <c r="E1353" t="s">
        <v>71</v>
      </c>
      <c r="F1353" s="2">
        <v>45276</v>
      </c>
      <c r="G1353" t="s">
        <v>691</v>
      </c>
      <c r="H1353" t="s">
        <v>179</v>
      </c>
      <c r="I1353" t="s">
        <v>192</v>
      </c>
      <c r="J1353" s="5">
        <v>79326</v>
      </c>
      <c r="K1353" s="5">
        <v>79326</v>
      </c>
      <c r="L1353" s="5">
        <v>79326</v>
      </c>
      <c r="M1353" s="5"/>
      <c r="N1353"/>
      <c r="O1353" s="38"/>
      <c r="P1353" s="43"/>
      <c r="Q1353" s="64"/>
      <c r="R1353" s="8" t="str">
        <f t="shared" si="282"/>
        <v/>
      </c>
      <c r="S1353" s="7" t="str">
        <f t="shared" si="284"/>
        <v/>
      </c>
      <c r="T1353" s="9"/>
      <c r="U1353" s="3" t="str">
        <f t="shared" si="285"/>
        <v/>
      </c>
      <c r="V1353" s="3" t="str">
        <f t="shared" si="286"/>
        <v/>
      </c>
      <c r="W1353" s="3" t="str">
        <f t="shared" si="287"/>
        <v/>
      </c>
      <c r="X1353" s="83" t="str">
        <f t="shared" si="288"/>
        <v/>
      </c>
      <c r="Y1353" s="3" t="str">
        <f t="shared" si="289"/>
        <v/>
      </c>
      <c r="Z1353" s="3" t="str">
        <f t="shared" si="290"/>
        <v/>
      </c>
      <c r="AA1353" s="12" t="str">
        <f t="shared" si="291"/>
        <v/>
      </c>
      <c r="AB1353" s="12" t="str">
        <f t="shared" si="292"/>
        <v/>
      </c>
      <c r="AC1353" s="12" t="str">
        <f t="shared" si="293"/>
        <v/>
      </c>
      <c r="AD1353" t="str">
        <f t="shared" si="294"/>
        <v/>
      </c>
      <c r="AE1353" t="str">
        <f t="shared" si="295"/>
        <v/>
      </c>
      <c r="AF1353" t="s">
        <v>343</v>
      </c>
    </row>
    <row r="1354" spans="1:32" x14ac:dyDescent="0.25">
      <c r="A1354" t="s">
        <v>1</v>
      </c>
      <c r="B1354" t="s">
        <v>2</v>
      </c>
      <c r="C1354" t="s">
        <v>1959</v>
      </c>
      <c r="D1354" t="s">
        <v>2023</v>
      </c>
      <c r="E1354" t="s">
        <v>71</v>
      </c>
      <c r="F1354" s="2">
        <v>45278</v>
      </c>
      <c r="G1354" t="s">
        <v>692</v>
      </c>
      <c r="H1354" t="s">
        <v>179</v>
      </c>
      <c r="I1354" t="s">
        <v>192</v>
      </c>
      <c r="J1354" s="5">
        <v>133544.6</v>
      </c>
      <c r="K1354" s="5">
        <v>133544.6</v>
      </c>
      <c r="L1354" s="5">
        <v>133544.6</v>
      </c>
      <c r="M1354" s="5"/>
      <c r="N1354"/>
      <c r="O1354" s="38"/>
      <c r="P1354" s="43"/>
      <c r="Q1354" s="64"/>
      <c r="R1354" s="8" t="str">
        <f t="shared" si="282"/>
        <v/>
      </c>
      <c r="S1354" s="7" t="str">
        <f t="shared" si="284"/>
        <v/>
      </c>
      <c r="T1354" s="9"/>
      <c r="U1354" s="3" t="str">
        <f t="shared" si="285"/>
        <v/>
      </c>
      <c r="V1354" s="3" t="str">
        <f t="shared" si="286"/>
        <v/>
      </c>
      <c r="W1354" s="3" t="str">
        <f t="shared" si="287"/>
        <v/>
      </c>
      <c r="X1354" s="83" t="str">
        <f t="shared" si="288"/>
        <v/>
      </c>
      <c r="Y1354" s="3" t="str">
        <f t="shared" si="289"/>
        <v/>
      </c>
      <c r="Z1354" s="3" t="str">
        <f t="shared" si="290"/>
        <v/>
      </c>
      <c r="AA1354" s="12" t="str">
        <f t="shared" si="291"/>
        <v/>
      </c>
      <c r="AB1354" s="12" t="str">
        <f t="shared" si="292"/>
        <v/>
      </c>
      <c r="AC1354" s="12" t="str">
        <f t="shared" si="293"/>
        <v/>
      </c>
      <c r="AD1354" t="str">
        <f t="shared" si="294"/>
        <v/>
      </c>
      <c r="AE1354" t="str">
        <f t="shared" si="295"/>
        <v/>
      </c>
      <c r="AF1354" t="s">
        <v>343</v>
      </c>
    </row>
    <row r="1355" spans="1:32" x14ac:dyDescent="0.25">
      <c r="A1355" t="s">
        <v>1</v>
      </c>
      <c r="B1355" t="s">
        <v>2</v>
      </c>
      <c r="C1355" t="s">
        <v>1959</v>
      </c>
      <c r="D1355" t="s">
        <v>2023</v>
      </c>
      <c r="E1355" t="s">
        <v>71</v>
      </c>
      <c r="F1355" s="2">
        <v>45280</v>
      </c>
      <c r="G1355" t="s">
        <v>693</v>
      </c>
      <c r="H1355" t="s">
        <v>179</v>
      </c>
      <c r="I1355" t="s">
        <v>192</v>
      </c>
      <c r="J1355" s="5">
        <v>92564.02</v>
      </c>
      <c r="K1355" s="5">
        <v>92564.02</v>
      </c>
      <c r="L1355" s="5">
        <v>92564.02</v>
      </c>
      <c r="M1355" s="5"/>
      <c r="N1355"/>
      <c r="O1355" s="38"/>
      <c r="P1355" s="43"/>
      <c r="Q1355" s="64"/>
      <c r="R1355" s="8" t="str">
        <f t="shared" si="282"/>
        <v/>
      </c>
      <c r="S1355" s="7" t="str">
        <f t="shared" si="284"/>
        <v/>
      </c>
      <c r="T1355" s="9"/>
      <c r="U1355" s="3" t="str">
        <f t="shared" si="285"/>
        <v/>
      </c>
      <c r="V1355" s="3" t="str">
        <f t="shared" si="286"/>
        <v/>
      </c>
      <c r="W1355" s="3" t="str">
        <f t="shared" si="287"/>
        <v/>
      </c>
      <c r="X1355" s="83" t="str">
        <f t="shared" si="288"/>
        <v/>
      </c>
      <c r="Y1355" s="3" t="str">
        <f t="shared" si="289"/>
        <v/>
      </c>
      <c r="Z1355" s="3" t="str">
        <f t="shared" si="290"/>
        <v/>
      </c>
      <c r="AA1355" s="12" t="str">
        <f t="shared" si="291"/>
        <v/>
      </c>
      <c r="AB1355" s="12" t="str">
        <f t="shared" si="292"/>
        <v/>
      </c>
      <c r="AC1355" s="12" t="str">
        <f t="shared" si="293"/>
        <v/>
      </c>
      <c r="AD1355" t="str">
        <f t="shared" si="294"/>
        <v/>
      </c>
      <c r="AE1355" t="str">
        <f t="shared" si="295"/>
        <v/>
      </c>
      <c r="AF1355" t="s">
        <v>343</v>
      </c>
    </row>
    <row r="1356" spans="1:32" x14ac:dyDescent="0.25">
      <c r="A1356" t="s">
        <v>1</v>
      </c>
      <c r="B1356" t="s">
        <v>2</v>
      </c>
      <c r="C1356" t="s">
        <v>1959</v>
      </c>
      <c r="D1356" t="s">
        <v>2023</v>
      </c>
      <c r="E1356" t="s">
        <v>71</v>
      </c>
      <c r="F1356" s="2">
        <v>45281</v>
      </c>
      <c r="G1356" t="s">
        <v>739</v>
      </c>
      <c r="H1356" t="s">
        <v>179</v>
      </c>
      <c r="I1356" t="s">
        <v>192</v>
      </c>
      <c r="J1356" s="5">
        <v>85428</v>
      </c>
      <c r="K1356" s="5">
        <v>85428</v>
      </c>
      <c r="L1356" s="5">
        <v>85428</v>
      </c>
      <c r="M1356" s="5"/>
      <c r="N1356"/>
      <c r="O1356" s="38"/>
      <c r="P1356" s="43"/>
      <c r="Q1356" s="64"/>
      <c r="R1356" s="8" t="str">
        <f t="shared" si="282"/>
        <v/>
      </c>
      <c r="S1356" s="7" t="str">
        <f t="shared" si="284"/>
        <v/>
      </c>
      <c r="T1356" s="9"/>
      <c r="U1356" s="3" t="str">
        <f t="shared" si="285"/>
        <v/>
      </c>
      <c r="V1356" s="3" t="str">
        <f t="shared" si="286"/>
        <v/>
      </c>
      <c r="W1356" s="3" t="str">
        <f t="shared" si="287"/>
        <v/>
      </c>
      <c r="X1356" s="83" t="str">
        <f t="shared" si="288"/>
        <v/>
      </c>
      <c r="Y1356" s="3" t="str">
        <f t="shared" si="289"/>
        <v/>
      </c>
      <c r="Z1356" s="3" t="str">
        <f t="shared" si="290"/>
        <v/>
      </c>
      <c r="AA1356" s="12" t="str">
        <f t="shared" si="291"/>
        <v/>
      </c>
      <c r="AB1356" s="12" t="str">
        <f t="shared" si="292"/>
        <v/>
      </c>
      <c r="AC1356" s="12" t="str">
        <f t="shared" si="293"/>
        <v/>
      </c>
      <c r="AD1356" t="str">
        <f t="shared" si="294"/>
        <v/>
      </c>
      <c r="AE1356" t="str">
        <f t="shared" si="295"/>
        <v/>
      </c>
      <c r="AF1356" t="s">
        <v>343</v>
      </c>
    </row>
    <row r="1357" spans="1:32" x14ac:dyDescent="0.25">
      <c r="A1357" t="s">
        <v>1</v>
      </c>
      <c r="B1357" t="s">
        <v>2</v>
      </c>
      <c r="C1357" t="s">
        <v>1959</v>
      </c>
      <c r="D1357" t="s">
        <v>2023</v>
      </c>
      <c r="E1357" t="s">
        <v>71</v>
      </c>
      <c r="F1357" s="2">
        <v>45282</v>
      </c>
      <c r="G1357" t="s">
        <v>740</v>
      </c>
      <c r="H1357" t="s">
        <v>179</v>
      </c>
      <c r="I1357" t="s">
        <v>192</v>
      </c>
      <c r="J1357" s="5">
        <v>180269.58</v>
      </c>
      <c r="K1357" s="5">
        <v>180269.58</v>
      </c>
      <c r="L1357" s="5">
        <v>180269.58</v>
      </c>
      <c r="M1357" s="5"/>
      <c r="N1357"/>
      <c r="O1357" s="38"/>
      <c r="P1357" s="43"/>
      <c r="Q1357" s="64"/>
      <c r="R1357" s="8" t="str">
        <f t="shared" si="282"/>
        <v/>
      </c>
      <c r="S1357" s="7" t="str">
        <f t="shared" si="284"/>
        <v/>
      </c>
      <c r="T1357" s="9"/>
      <c r="U1357" s="3" t="str">
        <f t="shared" si="285"/>
        <v/>
      </c>
      <c r="V1357" s="3" t="str">
        <f t="shared" si="286"/>
        <v/>
      </c>
      <c r="W1357" s="3" t="str">
        <f t="shared" si="287"/>
        <v/>
      </c>
      <c r="X1357" s="83" t="str">
        <f t="shared" si="288"/>
        <v/>
      </c>
      <c r="Y1357" s="3" t="str">
        <f t="shared" si="289"/>
        <v/>
      </c>
      <c r="Z1357" s="3" t="str">
        <f t="shared" si="290"/>
        <v/>
      </c>
      <c r="AA1357" s="12" t="str">
        <f t="shared" si="291"/>
        <v/>
      </c>
      <c r="AB1357" s="12" t="str">
        <f t="shared" si="292"/>
        <v/>
      </c>
      <c r="AC1357" s="12" t="str">
        <f t="shared" si="293"/>
        <v/>
      </c>
      <c r="AD1357" t="str">
        <f t="shared" si="294"/>
        <v/>
      </c>
      <c r="AE1357" t="str">
        <f t="shared" si="295"/>
        <v/>
      </c>
      <c r="AF1357" t="s">
        <v>343</v>
      </c>
    </row>
    <row r="1358" spans="1:32" x14ac:dyDescent="0.25">
      <c r="A1358" t="s">
        <v>1</v>
      </c>
      <c r="B1358" t="s">
        <v>2</v>
      </c>
      <c r="C1358" t="s">
        <v>1959</v>
      </c>
      <c r="D1358" t="s">
        <v>2023</v>
      </c>
      <c r="E1358" t="s">
        <v>71</v>
      </c>
      <c r="F1358" s="2">
        <v>45293</v>
      </c>
      <c r="G1358" t="s">
        <v>1144</v>
      </c>
      <c r="H1358" t="s">
        <v>178</v>
      </c>
      <c r="I1358" t="s">
        <v>192</v>
      </c>
      <c r="J1358" s="5">
        <v>14965.94</v>
      </c>
      <c r="K1358" s="5">
        <v>14965.94</v>
      </c>
      <c r="L1358" s="5">
        <v>14965.94</v>
      </c>
      <c r="M1358" s="5"/>
      <c r="N1358"/>
      <c r="O1358" s="38"/>
      <c r="P1358" s="43"/>
      <c r="Q1358" s="64"/>
      <c r="R1358" s="8" t="str">
        <f t="shared" si="282"/>
        <v/>
      </c>
      <c r="S1358" s="7" t="str">
        <f t="shared" si="284"/>
        <v/>
      </c>
      <c r="T1358" s="9"/>
      <c r="U1358" s="3" t="str">
        <f t="shared" si="285"/>
        <v/>
      </c>
      <c r="V1358" s="3" t="str">
        <f t="shared" si="286"/>
        <v/>
      </c>
      <c r="W1358" s="3" t="str">
        <f t="shared" si="287"/>
        <v/>
      </c>
      <c r="X1358" s="83" t="str">
        <f t="shared" si="288"/>
        <v/>
      </c>
      <c r="Y1358" s="3" t="str">
        <f t="shared" si="289"/>
        <v/>
      </c>
      <c r="Z1358" s="3" t="str">
        <f t="shared" si="290"/>
        <v/>
      </c>
      <c r="AA1358" s="12" t="str">
        <f t="shared" si="291"/>
        <v/>
      </c>
      <c r="AB1358" s="12" t="str">
        <f t="shared" si="292"/>
        <v/>
      </c>
      <c r="AC1358" s="12" t="str">
        <f t="shared" si="293"/>
        <v/>
      </c>
      <c r="AD1358" t="str">
        <f t="shared" si="294"/>
        <v/>
      </c>
      <c r="AE1358" t="str">
        <f t="shared" si="295"/>
        <v/>
      </c>
      <c r="AF1358" t="s">
        <v>343</v>
      </c>
    </row>
    <row r="1359" spans="1:32" x14ac:dyDescent="0.25">
      <c r="A1359" t="s">
        <v>1</v>
      </c>
      <c r="B1359" t="s">
        <v>2</v>
      </c>
      <c r="C1359" t="s">
        <v>1959</v>
      </c>
      <c r="D1359" t="s">
        <v>2023</v>
      </c>
      <c r="E1359" t="s">
        <v>71</v>
      </c>
      <c r="F1359" s="2">
        <v>45293</v>
      </c>
      <c r="G1359" t="s">
        <v>1145</v>
      </c>
      <c r="H1359" t="s">
        <v>178</v>
      </c>
      <c r="I1359" t="s">
        <v>192</v>
      </c>
      <c r="J1359" s="5">
        <v>20671.09</v>
      </c>
      <c r="K1359" s="5">
        <v>20671.09</v>
      </c>
      <c r="L1359" s="5">
        <v>20671.09</v>
      </c>
      <c r="M1359" s="5"/>
      <c r="N1359"/>
      <c r="O1359" s="38"/>
      <c r="P1359" s="43"/>
      <c r="Q1359" s="64"/>
      <c r="R1359" s="8" t="str">
        <f t="shared" si="282"/>
        <v/>
      </c>
      <c r="S1359" s="7" t="str">
        <f t="shared" si="284"/>
        <v/>
      </c>
      <c r="T1359" s="9"/>
      <c r="U1359" s="3" t="str">
        <f t="shared" si="285"/>
        <v/>
      </c>
      <c r="V1359" s="3" t="str">
        <f t="shared" si="286"/>
        <v/>
      </c>
      <c r="W1359" s="3" t="str">
        <f t="shared" si="287"/>
        <v/>
      </c>
      <c r="X1359" s="83" t="str">
        <f t="shared" si="288"/>
        <v/>
      </c>
      <c r="Y1359" s="3" t="str">
        <f t="shared" si="289"/>
        <v/>
      </c>
      <c r="Z1359" s="3" t="str">
        <f t="shared" si="290"/>
        <v/>
      </c>
      <c r="AA1359" s="12" t="str">
        <f t="shared" si="291"/>
        <v/>
      </c>
      <c r="AB1359" s="12" t="str">
        <f t="shared" si="292"/>
        <v/>
      </c>
      <c r="AC1359" s="12" t="str">
        <f t="shared" si="293"/>
        <v/>
      </c>
      <c r="AD1359" t="str">
        <f t="shared" si="294"/>
        <v/>
      </c>
      <c r="AE1359" t="str">
        <f t="shared" si="295"/>
        <v/>
      </c>
      <c r="AF1359" t="s">
        <v>343</v>
      </c>
    </row>
    <row r="1360" spans="1:32" x14ac:dyDescent="0.25">
      <c r="A1360" t="s">
        <v>1</v>
      </c>
      <c r="B1360" t="s">
        <v>2</v>
      </c>
      <c r="C1360" t="s">
        <v>1959</v>
      </c>
      <c r="D1360" t="s">
        <v>2023</v>
      </c>
      <c r="E1360" t="s">
        <v>71</v>
      </c>
      <c r="F1360" s="2">
        <v>45296</v>
      </c>
      <c r="G1360" t="s">
        <v>1146</v>
      </c>
      <c r="H1360" t="s">
        <v>178</v>
      </c>
      <c r="I1360" t="s">
        <v>192</v>
      </c>
      <c r="J1360" s="5">
        <v>54393.7</v>
      </c>
      <c r="K1360" s="5">
        <v>54393.7</v>
      </c>
      <c r="L1360" s="5">
        <v>54393.7</v>
      </c>
      <c r="M1360" s="5"/>
      <c r="N1360"/>
      <c r="O1360" s="38"/>
      <c r="P1360" s="43"/>
      <c r="Q1360" s="64"/>
      <c r="R1360" s="8" t="str">
        <f t="shared" si="282"/>
        <v/>
      </c>
      <c r="S1360" s="7" t="str">
        <f t="shared" si="284"/>
        <v/>
      </c>
      <c r="T1360" s="9"/>
      <c r="U1360" s="3" t="str">
        <f t="shared" si="285"/>
        <v/>
      </c>
      <c r="V1360" s="3" t="str">
        <f t="shared" si="286"/>
        <v/>
      </c>
      <c r="W1360" s="3" t="str">
        <f t="shared" si="287"/>
        <v/>
      </c>
      <c r="X1360" s="83" t="str">
        <f t="shared" si="288"/>
        <v/>
      </c>
      <c r="Y1360" s="3" t="str">
        <f t="shared" si="289"/>
        <v/>
      </c>
      <c r="Z1360" s="3" t="str">
        <f t="shared" si="290"/>
        <v/>
      </c>
      <c r="AA1360" s="12" t="str">
        <f t="shared" si="291"/>
        <v/>
      </c>
      <c r="AB1360" s="12" t="str">
        <f t="shared" si="292"/>
        <v/>
      </c>
      <c r="AC1360" s="12" t="str">
        <f t="shared" si="293"/>
        <v/>
      </c>
      <c r="AD1360" t="str">
        <f t="shared" si="294"/>
        <v/>
      </c>
      <c r="AE1360" t="str">
        <f t="shared" si="295"/>
        <v/>
      </c>
      <c r="AF1360" t="s">
        <v>343</v>
      </c>
    </row>
    <row r="1361" spans="1:32" x14ac:dyDescent="0.25">
      <c r="A1361" t="s">
        <v>1</v>
      </c>
      <c r="B1361" t="s">
        <v>2</v>
      </c>
      <c r="C1361" t="s">
        <v>1959</v>
      </c>
      <c r="D1361" t="s">
        <v>2023</v>
      </c>
      <c r="E1361" t="s">
        <v>71</v>
      </c>
      <c r="F1361" s="2">
        <v>45296</v>
      </c>
      <c r="G1361" t="s">
        <v>1147</v>
      </c>
      <c r="H1361" t="s">
        <v>178</v>
      </c>
      <c r="I1361" t="s">
        <v>192</v>
      </c>
      <c r="J1361" s="5">
        <v>56648.24</v>
      </c>
      <c r="K1361" s="5">
        <v>56648.24</v>
      </c>
      <c r="L1361" s="5">
        <v>56648.24</v>
      </c>
      <c r="M1361" s="5"/>
      <c r="N1361"/>
      <c r="O1361" s="38"/>
      <c r="P1361" s="43"/>
      <c r="Q1361" s="64"/>
      <c r="R1361" s="8" t="str">
        <f t="shared" ref="R1361:R1406" si="296">IFERROR(VLOOKUP(Q1361,CTASPresup,2,0),"")</f>
        <v/>
      </c>
      <c r="S1361" s="7" t="str">
        <f t="shared" si="284"/>
        <v/>
      </c>
      <c r="T1361" s="9"/>
      <c r="U1361" s="3" t="str">
        <f t="shared" si="285"/>
        <v/>
      </c>
      <c r="V1361" s="3" t="str">
        <f t="shared" si="286"/>
        <v/>
      </c>
      <c r="W1361" s="3" t="str">
        <f t="shared" si="287"/>
        <v/>
      </c>
      <c r="X1361" s="83" t="str">
        <f t="shared" si="288"/>
        <v/>
      </c>
      <c r="Y1361" s="3" t="str">
        <f t="shared" si="289"/>
        <v/>
      </c>
      <c r="Z1361" s="3" t="str">
        <f t="shared" si="290"/>
        <v/>
      </c>
      <c r="AA1361" s="12" t="str">
        <f t="shared" si="291"/>
        <v/>
      </c>
      <c r="AB1361" s="12" t="str">
        <f t="shared" si="292"/>
        <v/>
      </c>
      <c r="AC1361" s="12" t="str">
        <f t="shared" si="293"/>
        <v/>
      </c>
      <c r="AD1361" t="str">
        <f t="shared" si="294"/>
        <v/>
      </c>
      <c r="AE1361" t="str">
        <f t="shared" si="295"/>
        <v/>
      </c>
      <c r="AF1361" t="s">
        <v>343</v>
      </c>
    </row>
    <row r="1362" spans="1:32" x14ac:dyDescent="0.25">
      <c r="A1362" t="s">
        <v>1</v>
      </c>
      <c r="B1362" t="s">
        <v>2</v>
      </c>
      <c r="C1362" t="s">
        <v>1959</v>
      </c>
      <c r="D1362" t="s">
        <v>2023</v>
      </c>
      <c r="E1362" t="s">
        <v>71</v>
      </c>
      <c r="F1362" s="2">
        <v>45296</v>
      </c>
      <c r="G1362" t="s">
        <v>1148</v>
      </c>
      <c r="H1362" t="s">
        <v>178</v>
      </c>
      <c r="I1362" t="s">
        <v>192</v>
      </c>
      <c r="J1362" s="5">
        <v>5809.09</v>
      </c>
      <c r="K1362" s="5">
        <v>5809.09</v>
      </c>
      <c r="L1362" s="5">
        <v>5809.09</v>
      </c>
      <c r="M1362" s="5"/>
      <c r="N1362"/>
      <c r="O1362" s="38"/>
      <c r="P1362" s="43"/>
      <c r="Q1362" s="64"/>
      <c r="R1362" s="8" t="str">
        <f t="shared" si="296"/>
        <v/>
      </c>
      <c r="S1362" s="7" t="str">
        <f t="shared" si="284"/>
        <v/>
      </c>
      <c r="T1362" s="9"/>
      <c r="U1362" s="3" t="str">
        <f t="shared" si="285"/>
        <v/>
      </c>
      <c r="V1362" s="3" t="str">
        <f t="shared" si="286"/>
        <v/>
      </c>
      <c r="W1362" s="3" t="str">
        <f t="shared" si="287"/>
        <v/>
      </c>
      <c r="X1362" s="83" t="str">
        <f t="shared" si="288"/>
        <v/>
      </c>
      <c r="Y1362" s="3" t="str">
        <f t="shared" si="289"/>
        <v/>
      </c>
      <c r="Z1362" s="3" t="str">
        <f t="shared" si="290"/>
        <v/>
      </c>
      <c r="AA1362" s="12" t="str">
        <f t="shared" si="291"/>
        <v/>
      </c>
      <c r="AB1362" s="12" t="str">
        <f t="shared" si="292"/>
        <v/>
      </c>
      <c r="AC1362" s="12" t="str">
        <f t="shared" si="293"/>
        <v/>
      </c>
      <c r="AD1362" t="str">
        <f t="shared" si="294"/>
        <v/>
      </c>
      <c r="AE1362" t="str">
        <f t="shared" si="295"/>
        <v/>
      </c>
      <c r="AF1362" t="s">
        <v>343</v>
      </c>
    </row>
    <row r="1363" spans="1:32" x14ac:dyDescent="0.25">
      <c r="A1363" t="s">
        <v>1</v>
      </c>
      <c r="B1363" t="s">
        <v>2</v>
      </c>
      <c r="C1363" t="s">
        <v>1959</v>
      </c>
      <c r="D1363" t="s">
        <v>2023</v>
      </c>
      <c r="E1363" t="s">
        <v>71</v>
      </c>
      <c r="F1363" s="2">
        <v>45297</v>
      </c>
      <c r="G1363" t="s">
        <v>1149</v>
      </c>
      <c r="H1363" t="s">
        <v>178</v>
      </c>
      <c r="I1363" t="s">
        <v>192</v>
      </c>
      <c r="J1363" s="5">
        <v>15344</v>
      </c>
      <c r="K1363" s="5">
        <v>15344</v>
      </c>
      <c r="L1363" s="5">
        <v>15344</v>
      </c>
      <c r="M1363" s="5"/>
      <c r="N1363"/>
      <c r="O1363" s="38"/>
      <c r="P1363" s="43"/>
      <c r="Q1363" s="64"/>
      <c r="R1363" s="8" t="str">
        <f t="shared" si="296"/>
        <v/>
      </c>
      <c r="S1363" s="7" t="str">
        <f t="shared" si="284"/>
        <v/>
      </c>
      <c r="T1363" s="9"/>
      <c r="U1363" s="3" t="str">
        <f t="shared" si="285"/>
        <v/>
      </c>
      <c r="V1363" s="3" t="str">
        <f t="shared" si="286"/>
        <v/>
      </c>
      <c r="W1363" s="3" t="str">
        <f t="shared" si="287"/>
        <v/>
      </c>
      <c r="X1363" s="83" t="str">
        <f t="shared" si="288"/>
        <v/>
      </c>
      <c r="Y1363" s="3" t="str">
        <f t="shared" si="289"/>
        <v/>
      </c>
      <c r="Z1363" s="3" t="str">
        <f t="shared" si="290"/>
        <v/>
      </c>
      <c r="AA1363" s="12" t="str">
        <f t="shared" si="291"/>
        <v/>
      </c>
      <c r="AB1363" s="12" t="str">
        <f t="shared" si="292"/>
        <v/>
      </c>
      <c r="AC1363" s="12" t="str">
        <f t="shared" si="293"/>
        <v/>
      </c>
      <c r="AD1363" t="str">
        <f t="shared" si="294"/>
        <v/>
      </c>
      <c r="AE1363" t="str">
        <f t="shared" si="295"/>
        <v/>
      </c>
      <c r="AF1363" t="s">
        <v>343</v>
      </c>
    </row>
    <row r="1364" spans="1:32" x14ac:dyDescent="0.25">
      <c r="A1364" t="s">
        <v>1</v>
      </c>
      <c r="B1364" t="s">
        <v>2</v>
      </c>
      <c r="C1364" t="s">
        <v>1959</v>
      </c>
      <c r="D1364" t="s">
        <v>2023</v>
      </c>
      <c r="E1364" t="s">
        <v>71</v>
      </c>
      <c r="F1364" s="2">
        <v>45300</v>
      </c>
      <c r="G1364" t="s">
        <v>1150</v>
      </c>
      <c r="H1364" t="s">
        <v>178</v>
      </c>
      <c r="I1364" t="s">
        <v>192</v>
      </c>
      <c r="J1364" s="5">
        <v>89160.2</v>
      </c>
      <c r="K1364" s="5">
        <v>89160.2</v>
      </c>
      <c r="L1364" s="5">
        <v>89160.2</v>
      </c>
      <c r="M1364" s="5"/>
      <c r="N1364"/>
      <c r="O1364" s="38"/>
      <c r="P1364" s="43"/>
      <c r="Q1364" s="64"/>
      <c r="R1364" s="8" t="str">
        <f t="shared" si="296"/>
        <v/>
      </c>
      <c r="S1364" s="7" t="str">
        <f t="shared" si="284"/>
        <v/>
      </c>
      <c r="T1364" s="9"/>
      <c r="U1364" s="3" t="str">
        <f t="shared" si="285"/>
        <v/>
      </c>
      <c r="V1364" s="3" t="str">
        <f t="shared" si="286"/>
        <v/>
      </c>
      <c r="W1364" s="3" t="str">
        <f t="shared" si="287"/>
        <v/>
      </c>
      <c r="X1364" s="83" t="str">
        <f t="shared" si="288"/>
        <v/>
      </c>
      <c r="Y1364" s="3" t="str">
        <f t="shared" si="289"/>
        <v/>
      </c>
      <c r="Z1364" s="3" t="str">
        <f t="shared" si="290"/>
        <v/>
      </c>
      <c r="AA1364" s="12" t="str">
        <f t="shared" si="291"/>
        <v/>
      </c>
      <c r="AB1364" s="12" t="str">
        <f t="shared" si="292"/>
        <v/>
      </c>
      <c r="AC1364" s="12" t="str">
        <f t="shared" si="293"/>
        <v/>
      </c>
      <c r="AD1364" t="str">
        <f t="shared" si="294"/>
        <v/>
      </c>
      <c r="AE1364" t="str">
        <f t="shared" si="295"/>
        <v/>
      </c>
      <c r="AF1364" t="s">
        <v>343</v>
      </c>
    </row>
    <row r="1365" spans="1:32" x14ac:dyDescent="0.25">
      <c r="A1365" t="s">
        <v>1</v>
      </c>
      <c r="B1365" t="s">
        <v>2</v>
      </c>
      <c r="C1365" t="s">
        <v>1959</v>
      </c>
      <c r="D1365" t="s">
        <v>2023</v>
      </c>
      <c r="E1365" t="s">
        <v>71</v>
      </c>
      <c r="F1365" s="2">
        <v>45300</v>
      </c>
      <c r="G1365" t="s">
        <v>1151</v>
      </c>
      <c r="H1365" t="s">
        <v>178</v>
      </c>
      <c r="I1365" t="s">
        <v>192</v>
      </c>
      <c r="J1365" s="5">
        <v>26501.88</v>
      </c>
      <c r="K1365" s="5">
        <v>26501.88</v>
      </c>
      <c r="L1365" s="5">
        <v>26501.88</v>
      </c>
      <c r="M1365" s="5"/>
      <c r="N1365"/>
      <c r="O1365" s="38"/>
      <c r="P1365" s="43"/>
      <c r="Q1365" s="64"/>
      <c r="R1365" s="8" t="str">
        <f t="shared" si="296"/>
        <v/>
      </c>
      <c r="S1365" s="7" t="str">
        <f t="shared" si="284"/>
        <v/>
      </c>
      <c r="T1365" s="9"/>
      <c r="U1365" s="3" t="str">
        <f t="shared" si="285"/>
        <v/>
      </c>
      <c r="V1365" s="3" t="str">
        <f t="shared" si="286"/>
        <v/>
      </c>
      <c r="W1365" s="3" t="str">
        <f t="shared" si="287"/>
        <v/>
      </c>
      <c r="X1365" s="83" t="str">
        <f t="shared" si="288"/>
        <v/>
      </c>
      <c r="Y1365" s="3" t="str">
        <f t="shared" si="289"/>
        <v/>
      </c>
      <c r="Z1365" s="3" t="str">
        <f t="shared" si="290"/>
        <v/>
      </c>
      <c r="AA1365" s="12" t="str">
        <f t="shared" si="291"/>
        <v/>
      </c>
      <c r="AB1365" s="12" t="str">
        <f t="shared" si="292"/>
        <v/>
      </c>
      <c r="AC1365" s="12" t="str">
        <f t="shared" si="293"/>
        <v/>
      </c>
      <c r="AD1365" t="str">
        <f t="shared" si="294"/>
        <v/>
      </c>
      <c r="AE1365" t="str">
        <f t="shared" si="295"/>
        <v/>
      </c>
      <c r="AF1365" t="s">
        <v>343</v>
      </c>
    </row>
    <row r="1366" spans="1:32" x14ac:dyDescent="0.25">
      <c r="A1366" t="s">
        <v>1</v>
      </c>
      <c r="B1366" t="s">
        <v>2</v>
      </c>
      <c r="C1366" t="s">
        <v>1959</v>
      </c>
      <c r="D1366" t="s">
        <v>2023</v>
      </c>
      <c r="E1366" t="s">
        <v>71</v>
      </c>
      <c r="F1366" s="2">
        <v>45302</v>
      </c>
      <c r="G1366" t="s">
        <v>1152</v>
      </c>
      <c r="H1366" t="s">
        <v>178</v>
      </c>
      <c r="I1366" t="s">
        <v>192</v>
      </c>
      <c r="J1366" s="5">
        <v>13733.2</v>
      </c>
      <c r="K1366" s="5">
        <v>13733.2</v>
      </c>
      <c r="L1366" s="5">
        <v>13733.2</v>
      </c>
      <c r="M1366" s="5"/>
      <c r="N1366"/>
      <c r="O1366" s="38"/>
      <c r="P1366" s="43"/>
      <c r="Q1366" s="64"/>
      <c r="R1366" s="8" t="str">
        <f t="shared" si="296"/>
        <v/>
      </c>
      <c r="S1366" s="7" t="str">
        <f t="shared" si="284"/>
        <v/>
      </c>
      <c r="T1366" s="9"/>
      <c r="U1366" s="3" t="str">
        <f t="shared" si="285"/>
        <v/>
      </c>
      <c r="V1366" s="3" t="str">
        <f t="shared" si="286"/>
        <v/>
      </c>
      <c r="W1366" s="3" t="str">
        <f t="shared" si="287"/>
        <v/>
      </c>
      <c r="X1366" s="83" t="str">
        <f t="shared" si="288"/>
        <v/>
      </c>
      <c r="Y1366" s="3" t="str">
        <f t="shared" si="289"/>
        <v/>
      </c>
      <c r="Z1366" s="3" t="str">
        <f t="shared" si="290"/>
        <v/>
      </c>
      <c r="AA1366" s="12" t="str">
        <f t="shared" si="291"/>
        <v/>
      </c>
      <c r="AB1366" s="12" t="str">
        <f t="shared" si="292"/>
        <v/>
      </c>
      <c r="AC1366" s="12" t="str">
        <f t="shared" si="293"/>
        <v/>
      </c>
      <c r="AD1366" t="str">
        <f t="shared" si="294"/>
        <v/>
      </c>
      <c r="AE1366" t="str">
        <f t="shared" si="295"/>
        <v/>
      </c>
      <c r="AF1366" t="s">
        <v>343</v>
      </c>
    </row>
    <row r="1367" spans="1:32" x14ac:dyDescent="0.25">
      <c r="A1367" t="s">
        <v>1</v>
      </c>
      <c r="B1367" t="s">
        <v>2</v>
      </c>
      <c r="C1367" t="s">
        <v>1959</v>
      </c>
      <c r="D1367" t="s">
        <v>2023</v>
      </c>
      <c r="E1367" t="s">
        <v>71</v>
      </c>
      <c r="F1367" s="2">
        <v>45306</v>
      </c>
      <c r="G1367" t="s">
        <v>1153</v>
      </c>
      <c r="H1367" t="s">
        <v>178</v>
      </c>
      <c r="I1367" t="s">
        <v>192</v>
      </c>
      <c r="J1367" s="5">
        <v>109404.71</v>
      </c>
      <c r="K1367" s="5">
        <v>109404.71</v>
      </c>
      <c r="L1367" s="5">
        <v>109404.71</v>
      </c>
      <c r="M1367" s="5"/>
      <c r="N1367"/>
      <c r="O1367" s="38"/>
      <c r="P1367" s="43"/>
      <c r="Q1367" s="64"/>
      <c r="R1367" s="8" t="str">
        <f t="shared" si="296"/>
        <v/>
      </c>
      <c r="S1367" s="7" t="str">
        <f t="shared" si="284"/>
        <v/>
      </c>
      <c r="T1367" s="9"/>
      <c r="U1367" s="3" t="str">
        <f t="shared" si="285"/>
        <v/>
      </c>
      <c r="V1367" s="3" t="str">
        <f t="shared" si="286"/>
        <v/>
      </c>
      <c r="W1367" s="3" t="str">
        <f t="shared" si="287"/>
        <v/>
      </c>
      <c r="X1367" s="83" t="str">
        <f t="shared" si="288"/>
        <v/>
      </c>
      <c r="Y1367" s="3" t="str">
        <f t="shared" si="289"/>
        <v/>
      </c>
      <c r="Z1367" s="3" t="str">
        <f t="shared" si="290"/>
        <v/>
      </c>
      <c r="AA1367" s="12" t="str">
        <f t="shared" si="291"/>
        <v/>
      </c>
      <c r="AB1367" s="12" t="str">
        <f t="shared" si="292"/>
        <v/>
      </c>
      <c r="AC1367" s="12" t="str">
        <f t="shared" si="293"/>
        <v/>
      </c>
      <c r="AD1367" t="str">
        <f t="shared" si="294"/>
        <v/>
      </c>
      <c r="AE1367" t="str">
        <f t="shared" si="295"/>
        <v/>
      </c>
      <c r="AF1367" t="s">
        <v>343</v>
      </c>
    </row>
    <row r="1368" spans="1:32" x14ac:dyDescent="0.25">
      <c r="A1368" t="s">
        <v>1</v>
      </c>
      <c r="B1368" t="s">
        <v>2</v>
      </c>
      <c r="C1368" t="s">
        <v>1959</v>
      </c>
      <c r="D1368" t="s">
        <v>2023</v>
      </c>
      <c r="E1368" t="s">
        <v>71</v>
      </c>
      <c r="F1368" s="2">
        <v>45306</v>
      </c>
      <c r="G1368" t="s">
        <v>1154</v>
      </c>
      <c r="H1368" t="s">
        <v>178</v>
      </c>
      <c r="I1368" t="s">
        <v>192</v>
      </c>
      <c r="J1368" s="5">
        <v>22757.4</v>
      </c>
      <c r="K1368" s="5">
        <v>22757.4</v>
      </c>
      <c r="L1368" s="5">
        <v>22757.4</v>
      </c>
      <c r="M1368" s="5"/>
      <c r="N1368"/>
      <c r="O1368" s="38"/>
      <c r="P1368" s="43"/>
      <c r="Q1368" s="64"/>
      <c r="R1368" s="8" t="str">
        <f t="shared" si="296"/>
        <v/>
      </c>
      <c r="S1368" s="7" t="str">
        <f t="shared" si="284"/>
        <v/>
      </c>
      <c r="T1368" s="9"/>
      <c r="U1368" s="3" t="str">
        <f t="shared" si="285"/>
        <v/>
      </c>
      <c r="V1368" s="3" t="str">
        <f t="shared" si="286"/>
        <v/>
      </c>
      <c r="W1368" s="3" t="str">
        <f t="shared" si="287"/>
        <v/>
      </c>
      <c r="X1368" s="83" t="str">
        <f t="shared" si="288"/>
        <v/>
      </c>
      <c r="Y1368" s="3" t="str">
        <f t="shared" si="289"/>
        <v/>
      </c>
      <c r="Z1368" s="3" t="str">
        <f t="shared" si="290"/>
        <v/>
      </c>
      <c r="AA1368" s="12" t="str">
        <f t="shared" si="291"/>
        <v/>
      </c>
      <c r="AB1368" s="12" t="str">
        <f t="shared" si="292"/>
        <v/>
      </c>
      <c r="AC1368" s="12" t="str">
        <f t="shared" si="293"/>
        <v/>
      </c>
      <c r="AD1368" t="str">
        <f t="shared" si="294"/>
        <v/>
      </c>
      <c r="AE1368" t="str">
        <f t="shared" si="295"/>
        <v/>
      </c>
      <c r="AF1368" t="s">
        <v>343</v>
      </c>
    </row>
    <row r="1369" spans="1:32" x14ac:dyDescent="0.25">
      <c r="A1369" t="s">
        <v>1</v>
      </c>
      <c r="B1369" t="s">
        <v>2</v>
      </c>
      <c r="C1369" t="s">
        <v>1959</v>
      </c>
      <c r="D1369" t="s">
        <v>2023</v>
      </c>
      <c r="E1369" t="s">
        <v>71</v>
      </c>
      <c r="F1369" s="2">
        <v>45306</v>
      </c>
      <c r="G1369" t="s">
        <v>1155</v>
      </c>
      <c r="H1369" t="s">
        <v>178</v>
      </c>
      <c r="I1369" t="s">
        <v>192</v>
      </c>
      <c r="J1369" s="5">
        <v>10289.32</v>
      </c>
      <c r="K1369" s="5">
        <v>10289.32</v>
      </c>
      <c r="L1369" s="5">
        <v>10289.32</v>
      </c>
      <c r="M1369" s="5"/>
      <c r="N1369"/>
      <c r="O1369" s="38"/>
      <c r="P1369" s="43"/>
      <c r="Q1369" s="64"/>
      <c r="R1369" s="8" t="str">
        <f t="shared" si="296"/>
        <v/>
      </c>
      <c r="S1369" s="7" t="str">
        <f t="shared" si="284"/>
        <v/>
      </c>
      <c r="T1369" s="9"/>
      <c r="U1369" s="3" t="str">
        <f t="shared" si="285"/>
        <v/>
      </c>
      <c r="V1369" s="3" t="str">
        <f t="shared" si="286"/>
        <v/>
      </c>
      <c r="W1369" s="3" t="str">
        <f t="shared" si="287"/>
        <v/>
      </c>
      <c r="X1369" s="83" t="str">
        <f t="shared" si="288"/>
        <v/>
      </c>
      <c r="Y1369" s="3" t="str">
        <f t="shared" si="289"/>
        <v/>
      </c>
      <c r="Z1369" s="3" t="str">
        <f t="shared" si="290"/>
        <v/>
      </c>
      <c r="AA1369" s="12" t="str">
        <f t="shared" si="291"/>
        <v/>
      </c>
      <c r="AB1369" s="12" t="str">
        <f t="shared" si="292"/>
        <v/>
      </c>
      <c r="AC1369" s="12" t="str">
        <f t="shared" si="293"/>
        <v/>
      </c>
      <c r="AD1369" t="str">
        <f t="shared" si="294"/>
        <v/>
      </c>
      <c r="AE1369" t="str">
        <f t="shared" si="295"/>
        <v/>
      </c>
      <c r="AF1369" t="s">
        <v>343</v>
      </c>
    </row>
    <row r="1370" spans="1:32" x14ac:dyDescent="0.25">
      <c r="A1370" t="s">
        <v>1</v>
      </c>
      <c r="B1370" t="s">
        <v>2</v>
      </c>
      <c r="C1370" t="s">
        <v>1959</v>
      </c>
      <c r="D1370" t="s">
        <v>2023</v>
      </c>
      <c r="E1370" t="s">
        <v>71</v>
      </c>
      <c r="F1370" s="2">
        <v>45307</v>
      </c>
      <c r="G1370" t="s">
        <v>1156</v>
      </c>
      <c r="H1370" t="s">
        <v>178</v>
      </c>
      <c r="I1370" t="s">
        <v>192</v>
      </c>
      <c r="J1370" s="5">
        <v>5143.46</v>
      </c>
      <c r="K1370" s="5">
        <v>5143.46</v>
      </c>
      <c r="L1370" s="5">
        <v>5143.46</v>
      </c>
      <c r="M1370" s="5"/>
      <c r="N1370"/>
      <c r="O1370" s="38"/>
      <c r="P1370" s="43"/>
      <c r="Q1370" s="64"/>
      <c r="R1370" s="8" t="str">
        <f t="shared" si="296"/>
        <v/>
      </c>
      <c r="S1370" s="7" t="str">
        <f t="shared" si="284"/>
        <v/>
      </c>
      <c r="T1370" s="9"/>
      <c r="U1370" s="3" t="str">
        <f t="shared" si="285"/>
        <v/>
      </c>
      <c r="V1370" s="3" t="str">
        <f t="shared" si="286"/>
        <v/>
      </c>
      <c r="W1370" s="3" t="str">
        <f t="shared" si="287"/>
        <v/>
      </c>
      <c r="X1370" s="83" t="str">
        <f t="shared" si="288"/>
        <v/>
      </c>
      <c r="Y1370" s="3" t="str">
        <f t="shared" si="289"/>
        <v/>
      </c>
      <c r="Z1370" s="3" t="str">
        <f t="shared" si="290"/>
        <v/>
      </c>
      <c r="AA1370" s="12" t="str">
        <f t="shared" si="291"/>
        <v/>
      </c>
      <c r="AB1370" s="12" t="str">
        <f t="shared" si="292"/>
        <v/>
      </c>
      <c r="AC1370" s="12" t="str">
        <f t="shared" si="293"/>
        <v/>
      </c>
      <c r="AD1370" t="str">
        <f t="shared" si="294"/>
        <v/>
      </c>
      <c r="AE1370" t="str">
        <f t="shared" si="295"/>
        <v/>
      </c>
      <c r="AF1370" t="s">
        <v>343</v>
      </c>
    </row>
    <row r="1371" spans="1:32" x14ac:dyDescent="0.25">
      <c r="A1371" t="s">
        <v>1</v>
      </c>
      <c r="B1371" t="s">
        <v>2</v>
      </c>
      <c r="C1371" t="s">
        <v>1959</v>
      </c>
      <c r="D1371" t="s">
        <v>2023</v>
      </c>
      <c r="E1371" t="s">
        <v>71</v>
      </c>
      <c r="F1371" s="2">
        <v>45307</v>
      </c>
      <c r="G1371" t="s">
        <v>1157</v>
      </c>
      <c r="H1371" t="s">
        <v>178</v>
      </c>
      <c r="I1371" t="s">
        <v>192</v>
      </c>
      <c r="J1371" s="5">
        <v>30754.080000000002</v>
      </c>
      <c r="K1371" s="5">
        <v>30754.080000000002</v>
      </c>
      <c r="L1371" s="5">
        <v>30754.080000000002</v>
      </c>
      <c r="M1371" s="5"/>
      <c r="N1371"/>
      <c r="O1371" s="38"/>
      <c r="P1371" s="43"/>
      <c r="Q1371" s="64"/>
      <c r="R1371" s="8" t="str">
        <f t="shared" si="296"/>
        <v/>
      </c>
      <c r="S1371" s="7" t="str">
        <f t="shared" si="284"/>
        <v/>
      </c>
      <c r="T1371" s="9"/>
      <c r="U1371" s="3" t="str">
        <f t="shared" si="285"/>
        <v/>
      </c>
      <c r="V1371" s="3" t="str">
        <f t="shared" si="286"/>
        <v/>
      </c>
      <c r="W1371" s="3" t="str">
        <f t="shared" si="287"/>
        <v/>
      </c>
      <c r="X1371" s="83" t="str">
        <f t="shared" si="288"/>
        <v/>
      </c>
      <c r="Y1371" s="3" t="str">
        <f t="shared" si="289"/>
        <v/>
      </c>
      <c r="Z1371" s="3" t="str">
        <f t="shared" si="290"/>
        <v/>
      </c>
      <c r="AA1371" s="12" t="str">
        <f t="shared" si="291"/>
        <v/>
      </c>
      <c r="AB1371" s="12" t="str">
        <f t="shared" si="292"/>
        <v/>
      </c>
      <c r="AC1371" s="12" t="str">
        <f t="shared" si="293"/>
        <v/>
      </c>
      <c r="AD1371" t="str">
        <f t="shared" si="294"/>
        <v/>
      </c>
      <c r="AE1371" t="str">
        <f t="shared" si="295"/>
        <v/>
      </c>
      <c r="AF1371" t="s">
        <v>343</v>
      </c>
    </row>
    <row r="1372" spans="1:32" x14ac:dyDescent="0.25">
      <c r="A1372" t="s">
        <v>1</v>
      </c>
      <c r="B1372" t="s">
        <v>2</v>
      </c>
      <c r="C1372" t="s">
        <v>1959</v>
      </c>
      <c r="D1372" t="s">
        <v>2023</v>
      </c>
      <c r="E1372" t="s">
        <v>71</v>
      </c>
      <c r="F1372" s="2">
        <v>45307</v>
      </c>
      <c r="G1372" t="s">
        <v>1158</v>
      </c>
      <c r="H1372" t="s">
        <v>178</v>
      </c>
      <c r="I1372" t="s">
        <v>192</v>
      </c>
      <c r="J1372" s="5">
        <v>81731.5</v>
      </c>
      <c r="K1372" s="5">
        <v>81731.5</v>
      </c>
      <c r="L1372" s="5">
        <v>81731.5</v>
      </c>
      <c r="M1372" s="5"/>
      <c r="N1372"/>
      <c r="O1372" s="38"/>
      <c r="P1372" s="43"/>
      <c r="Q1372" s="64"/>
      <c r="R1372" s="8" t="str">
        <f t="shared" si="296"/>
        <v/>
      </c>
      <c r="S1372" s="7" t="str">
        <f t="shared" si="284"/>
        <v/>
      </c>
      <c r="T1372" s="9"/>
      <c r="U1372" s="3" t="str">
        <f t="shared" si="285"/>
        <v/>
      </c>
      <c r="V1372" s="3" t="str">
        <f t="shared" si="286"/>
        <v/>
      </c>
      <c r="W1372" s="3" t="str">
        <f t="shared" si="287"/>
        <v/>
      </c>
      <c r="X1372" s="83" t="str">
        <f t="shared" si="288"/>
        <v/>
      </c>
      <c r="Y1372" s="3" t="str">
        <f t="shared" si="289"/>
        <v/>
      </c>
      <c r="Z1372" s="3" t="str">
        <f t="shared" si="290"/>
        <v/>
      </c>
      <c r="AA1372" s="12" t="str">
        <f t="shared" si="291"/>
        <v/>
      </c>
      <c r="AB1372" s="12" t="str">
        <f t="shared" si="292"/>
        <v/>
      </c>
      <c r="AC1372" s="12" t="str">
        <f t="shared" si="293"/>
        <v/>
      </c>
      <c r="AD1372" t="str">
        <f t="shared" si="294"/>
        <v/>
      </c>
      <c r="AE1372" t="str">
        <f t="shared" si="295"/>
        <v/>
      </c>
      <c r="AF1372" t="s">
        <v>343</v>
      </c>
    </row>
    <row r="1373" spans="1:32" x14ac:dyDescent="0.25">
      <c r="A1373" t="s">
        <v>1</v>
      </c>
      <c r="B1373" t="s">
        <v>2</v>
      </c>
      <c r="C1373" t="s">
        <v>1959</v>
      </c>
      <c r="D1373" t="s">
        <v>2023</v>
      </c>
      <c r="E1373" t="s">
        <v>71</v>
      </c>
      <c r="F1373" s="2">
        <v>45309</v>
      </c>
      <c r="G1373" t="s">
        <v>1159</v>
      </c>
      <c r="H1373" t="s">
        <v>178</v>
      </c>
      <c r="I1373" t="s">
        <v>192</v>
      </c>
      <c r="J1373" s="5">
        <v>62747.17</v>
      </c>
      <c r="K1373" s="5">
        <v>62747.17</v>
      </c>
      <c r="L1373" s="5">
        <v>62747.17</v>
      </c>
      <c r="M1373" s="5"/>
      <c r="N1373"/>
      <c r="O1373" s="38"/>
      <c r="P1373" s="43"/>
      <c r="Q1373" s="64"/>
      <c r="R1373" s="8" t="str">
        <f t="shared" si="296"/>
        <v/>
      </c>
      <c r="S1373" s="7" t="str">
        <f t="shared" si="284"/>
        <v/>
      </c>
      <c r="T1373" s="9"/>
      <c r="U1373" s="3" t="str">
        <f t="shared" si="285"/>
        <v/>
      </c>
      <c r="V1373" s="3" t="str">
        <f t="shared" si="286"/>
        <v/>
      </c>
      <c r="W1373" s="3" t="str">
        <f t="shared" si="287"/>
        <v/>
      </c>
      <c r="X1373" s="83" t="str">
        <f t="shared" si="288"/>
        <v/>
      </c>
      <c r="Y1373" s="3" t="str">
        <f t="shared" si="289"/>
        <v/>
      </c>
      <c r="Z1373" s="3" t="str">
        <f t="shared" si="290"/>
        <v/>
      </c>
      <c r="AA1373" s="12" t="str">
        <f t="shared" si="291"/>
        <v/>
      </c>
      <c r="AB1373" s="12" t="str">
        <f t="shared" si="292"/>
        <v/>
      </c>
      <c r="AC1373" s="12" t="str">
        <f t="shared" si="293"/>
        <v/>
      </c>
      <c r="AD1373" t="str">
        <f t="shared" si="294"/>
        <v/>
      </c>
      <c r="AE1373" t="str">
        <f t="shared" si="295"/>
        <v/>
      </c>
      <c r="AF1373" t="s">
        <v>343</v>
      </c>
    </row>
    <row r="1374" spans="1:32" x14ac:dyDescent="0.25">
      <c r="A1374" t="s">
        <v>1</v>
      </c>
      <c r="B1374" t="s">
        <v>2</v>
      </c>
      <c r="C1374" t="s">
        <v>1959</v>
      </c>
      <c r="D1374" t="s">
        <v>2023</v>
      </c>
      <c r="E1374" t="s">
        <v>71</v>
      </c>
      <c r="F1374" s="2">
        <v>45310</v>
      </c>
      <c r="G1374" t="s">
        <v>1160</v>
      </c>
      <c r="H1374" t="s">
        <v>178</v>
      </c>
      <c r="I1374" t="s">
        <v>192</v>
      </c>
      <c r="J1374" s="5">
        <v>29718.47</v>
      </c>
      <c r="K1374" s="5">
        <v>29718.47</v>
      </c>
      <c r="L1374" s="5">
        <v>29718.47</v>
      </c>
      <c r="M1374" s="5"/>
      <c r="N1374"/>
      <c r="O1374" s="38"/>
      <c r="P1374" s="43"/>
      <c r="Q1374" s="64"/>
      <c r="R1374" s="8" t="str">
        <f t="shared" si="296"/>
        <v/>
      </c>
      <c r="S1374" s="7" t="str">
        <f t="shared" ref="S1374:S1399" si="297">IF(AND(O1381&lt;&gt;"",P1381&lt;&gt;""),1,"")</f>
        <v/>
      </c>
      <c r="T1374" s="9"/>
      <c r="U1374" s="3" t="str">
        <f t="shared" si="285"/>
        <v/>
      </c>
      <c r="V1374" s="3" t="str">
        <f t="shared" si="286"/>
        <v/>
      </c>
      <c r="W1374" s="3" t="str">
        <f t="shared" si="287"/>
        <v/>
      </c>
      <c r="X1374" s="83" t="str">
        <f t="shared" si="288"/>
        <v/>
      </c>
      <c r="Y1374" s="3" t="str">
        <f t="shared" si="289"/>
        <v/>
      </c>
      <c r="Z1374" s="3" t="str">
        <f t="shared" si="290"/>
        <v/>
      </c>
      <c r="AA1374" s="12" t="str">
        <f t="shared" si="291"/>
        <v/>
      </c>
      <c r="AB1374" s="12" t="str">
        <f t="shared" si="292"/>
        <v/>
      </c>
      <c r="AC1374" s="12" t="str">
        <f t="shared" si="293"/>
        <v/>
      </c>
      <c r="AD1374" t="str">
        <f t="shared" si="294"/>
        <v/>
      </c>
      <c r="AE1374" t="str">
        <f t="shared" si="295"/>
        <v/>
      </c>
      <c r="AF1374" t="s">
        <v>343</v>
      </c>
    </row>
    <row r="1375" spans="1:32" x14ac:dyDescent="0.25">
      <c r="A1375" t="s">
        <v>1</v>
      </c>
      <c r="B1375" t="s">
        <v>2</v>
      </c>
      <c r="C1375" t="s">
        <v>1959</v>
      </c>
      <c r="D1375" t="s">
        <v>2023</v>
      </c>
      <c r="E1375" t="s">
        <v>71</v>
      </c>
      <c r="F1375" s="2">
        <v>45311</v>
      </c>
      <c r="G1375" t="s">
        <v>1161</v>
      </c>
      <c r="H1375" t="s">
        <v>178</v>
      </c>
      <c r="I1375" t="s">
        <v>192</v>
      </c>
      <c r="J1375" s="5">
        <v>32320.25</v>
      </c>
      <c r="K1375" s="5">
        <v>32320.25</v>
      </c>
      <c r="L1375" s="5">
        <v>32320.25</v>
      </c>
      <c r="M1375" s="5"/>
      <c r="N1375"/>
      <c r="O1375" s="38"/>
      <c r="P1375" s="43"/>
      <c r="Q1375" s="64"/>
      <c r="R1375" s="8" t="str">
        <f t="shared" si="296"/>
        <v/>
      </c>
      <c r="S1375" s="7" t="str">
        <f t="shared" si="297"/>
        <v/>
      </c>
      <c r="T1375" s="9"/>
      <c r="U1375" s="3" t="str">
        <f t="shared" si="285"/>
        <v/>
      </c>
      <c r="V1375" s="3" t="str">
        <f t="shared" si="286"/>
        <v/>
      </c>
      <c r="W1375" s="3" t="str">
        <f t="shared" si="287"/>
        <v/>
      </c>
      <c r="X1375" s="83" t="str">
        <f t="shared" si="288"/>
        <v/>
      </c>
      <c r="Y1375" s="3" t="str">
        <f t="shared" si="289"/>
        <v/>
      </c>
      <c r="Z1375" s="3" t="str">
        <f t="shared" si="290"/>
        <v/>
      </c>
      <c r="AA1375" s="12" t="str">
        <f t="shared" si="291"/>
        <v/>
      </c>
      <c r="AB1375" s="12" t="str">
        <f t="shared" si="292"/>
        <v/>
      </c>
      <c r="AC1375" s="12" t="str">
        <f t="shared" si="293"/>
        <v/>
      </c>
      <c r="AD1375" t="str">
        <f t="shared" si="294"/>
        <v/>
      </c>
      <c r="AE1375" t="str">
        <f t="shared" si="295"/>
        <v/>
      </c>
      <c r="AF1375" t="s">
        <v>343</v>
      </c>
    </row>
    <row r="1376" spans="1:32" x14ac:dyDescent="0.25">
      <c r="A1376" t="s">
        <v>1</v>
      </c>
      <c r="B1376" t="s">
        <v>2</v>
      </c>
      <c r="C1376" t="s">
        <v>1959</v>
      </c>
      <c r="D1376" t="s">
        <v>2023</v>
      </c>
      <c r="E1376" t="s">
        <v>71</v>
      </c>
      <c r="F1376" s="2">
        <v>45315</v>
      </c>
      <c r="G1376" t="s">
        <v>1162</v>
      </c>
      <c r="H1376" t="s">
        <v>178</v>
      </c>
      <c r="I1376" t="s">
        <v>192</v>
      </c>
      <c r="J1376" s="5">
        <v>99691.6</v>
      </c>
      <c r="K1376" s="5">
        <v>99691.6</v>
      </c>
      <c r="L1376" s="5">
        <v>99691.6</v>
      </c>
      <c r="M1376" s="5"/>
      <c r="N1376"/>
      <c r="O1376" s="38"/>
      <c r="P1376" s="43"/>
      <c r="Q1376" s="64"/>
      <c r="R1376" s="8" t="str">
        <f t="shared" si="296"/>
        <v/>
      </c>
      <c r="S1376" s="7" t="str">
        <f t="shared" si="297"/>
        <v/>
      </c>
      <c r="T1376" s="9"/>
      <c r="U1376" s="3" t="str">
        <f t="shared" si="285"/>
        <v/>
      </c>
      <c r="V1376" s="3" t="str">
        <f t="shared" si="286"/>
        <v/>
      </c>
      <c r="W1376" s="3" t="str">
        <f t="shared" si="287"/>
        <v/>
      </c>
      <c r="X1376" s="83" t="str">
        <f t="shared" si="288"/>
        <v/>
      </c>
      <c r="Y1376" s="3" t="str">
        <f t="shared" si="289"/>
        <v/>
      </c>
      <c r="Z1376" s="3" t="str">
        <f t="shared" si="290"/>
        <v/>
      </c>
      <c r="AA1376" s="12" t="str">
        <f t="shared" si="291"/>
        <v/>
      </c>
      <c r="AB1376" s="12" t="str">
        <f t="shared" si="292"/>
        <v/>
      </c>
      <c r="AC1376" s="12" t="str">
        <f t="shared" si="293"/>
        <v/>
      </c>
      <c r="AD1376" t="str">
        <f t="shared" si="294"/>
        <v/>
      </c>
      <c r="AE1376" t="str">
        <f t="shared" si="295"/>
        <v/>
      </c>
      <c r="AF1376" t="s">
        <v>343</v>
      </c>
    </row>
    <row r="1377" spans="1:32" x14ac:dyDescent="0.25">
      <c r="A1377" t="s">
        <v>1</v>
      </c>
      <c r="B1377" t="s">
        <v>2</v>
      </c>
      <c r="C1377" t="s">
        <v>1959</v>
      </c>
      <c r="D1377" t="s">
        <v>2023</v>
      </c>
      <c r="E1377" t="s">
        <v>71</v>
      </c>
      <c r="F1377" s="2">
        <v>45315</v>
      </c>
      <c r="G1377" t="s">
        <v>1163</v>
      </c>
      <c r="H1377" t="s">
        <v>178</v>
      </c>
      <c r="I1377" t="s">
        <v>192</v>
      </c>
      <c r="J1377" s="5">
        <v>5650</v>
      </c>
      <c r="K1377" s="5">
        <v>5650</v>
      </c>
      <c r="L1377" s="5">
        <v>5650</v>
      </c>
      <c r="M1377" s="5"/>
      <c r="N1377"/>
      <c r="O1377" s="38"/>
      <c r="P1377" s="43"/>
      <c r="Q1377" s="64"/>
      <c r="R1377" s="8" t="str">
        <f t="shared" si="296"/>
        <v/>
      </c>
      <c r="S1377" s="7" t="str">
        <f t="shared" si="297"/>
        <v/>
      </c>
      <c r="T1377" s="9"/>
      <c r="U1377" s="3" t="str">
        <f t="shared" si="285"/>
        <v/>
      </c>
      <c r="V1377" s="3" t="str">
        <f t="shared" si="286"/>
        <v/>
      </c>
      <c r="W1377" s="3" t="str">
        <f t="shared" si="287"/>
        <v/>
      </c>
      <c r="X1377" s="83" t="str">
        <f t="shared" si="288"/>
        <v/>
      </c>
      <c r="Y1377" s="3" t="str">
        <f t="shared" si="289"/>
        <v/>
      </c>
      <c r="Z1377" s="3" t="str">
        <f t="shared" si="290"/>
        <v/>
      </c>
      <c r="AA1377" s="12" t="str">
        <f t="shared" si="291"/>
        <v/>
      </c>
      <c r="AB1377" s="12" t="str">
        <f t="shared" si="292"/>
        <v/>
      </c>
      <c r="AC1377" s="12" t="str">
        <f t="shared" si="293"/>
        <v/>
      </c>
      <c r="AD1377" t="str">
        <f t="shared" si="294"/>
        <v/>
      </c>
      <c r="AE1377" t="str">
        <f t="shared" si="295"/>
        <v/>
      </c>
      <c r="AF1377" t="s">
        <v>343</v>
      </c>
    </row>
    <row r="1378" spans="1:32" x14ac:dyDescent="0.25">
      <c r="A1378" t="s">
        <v>1</v>
      </c>
      <c r="B1378" t="s">
        <v>2</v>
      </c>
      <c r="C1378" t="s">
        <v>1959</v>
      </c>
      <c r="D1378" t="s">
        <v>2023</v>
      </c>
      <c r="E1378" t="s">
        <v>71</v>
      </c>
      <c r="F1378" s="2">
        <v>45320</v>
      </c>
      <c r="G1378" t="s">
        <v>1164</v>
      </c>
      <c r="H1378" t="s">
        <v>178</v>
      </c>
      <c r="I1378" t="s">
        <v>192</v>
      </c>
      <c r="J1378" s="5">
        <v>53031.48</v>
      </c>
      <c r="K1378" s="5">
        <v>53031.48</v>
      </c>
      <c r="L1378" s="5">
        <v>53031.48</v>
      </c>
      <c r="M1378" s="5"/>
      <c r="N1378"/>
      <c r="O1378" s="38"/>
      <c r="P1378" s="43"/>
      <c r="Q1378" s="64"/>
      <c r="R1378" s="8" t="str">
        <f t="shared" si="296"/>
        <v/>
      </c>
      <c r="S1378" s="7" t="str">
        <f t="shared" si="297"/>
        <v/>
      </c>
      <c r="T1378" s="9"/>
      <c r="U1378" s="3" t="str">
        <f t="shared" si="285"/>
        <v/>
      </c>
      <c r="V1378" s="3" t="str">
        <f t="shared" si="286"/>
        <v/>
      </c>
      <c r="W1378" s="3" t="str">
        <f t="shared" si="287"/>
        <v/>
      </c>
      <c r="X1378" s="83" t="str">
        <f t="shared" si="288"/>
        <v/>
      </c>
      <c r="Y1378" s="3" t="str">
        <f t="shared" si="289"/>
        <v/>
      </c>
      <c r="Z1378" s="3" t="str">
        <f t="shared" si="290"/>
        <v/>
      </c>
      <c r="AA1378" s="12" t="str">
        <f t="shared" si="291"/>
        <v/>
      </c>
      <c r="AB1378" s="12" t="str">
        <f t="shared" si="292"/>
        <v/>
      </c>
      <c r="AC1378" s="12" t="str">
        <f t="shared" si="293"/>
        <v/>
      </c>
      <c r="AD1378" t="str">
        <f t="shared" si="294"/>
        <v/>
      </c>
      <c r="AE1378" t="str">
        <f t="shared" si="295"/>
        <v/>
      </c>
      <c r="AF1378" t="s">
        <v>343</v>
      </c>
    </row>
    <row r="1379" spans="1:32" x14ac:dyDescent="0.25">
      <c r="A1379" t="s">
        <v>1</v>
      </c>
      <c r="B1379" t="s">
        <v>2</v>
      </c>
      <c r="C1379" t="s">
        <v>1959</v>
      </c>
      <c r="D1379" t="s">
        <v>2023</v>
      </c>
      <c r="E1379" t="s">
        <v>71</v>
      </c>
      <c r="F1379" s="2">
        <v>45320</v>
      </c>
      <c r="G1379" t="s">
        <v>1165</v>
      </c>
      <c r="H1379" t="s">
        <v>178</v>
      </c>
      <c r="I1379" t="s">
        <v>192</v>
      </c>
      <c r="J1379" s="5">
        <v>13669.71</v>
      </c>
      <c r="K1379" s="5">
        <v>13669.71</v>
      </c>
      <c r="L1379" s="5">
        <v>13669.71</v>
      </c>
      <c r="M1379" s="5"/>
      <c r="N1379"/>
      <c r="O1379" s="38"/>
      <c r="P1379" s="43"/>
      <c r="Q1379" s="64"/>
      <c r="R1379" s="8" t="str">
        <f t="shared" si="296"/>
        <v/>
      </c>
      <c r="S1379" s="7" t="str">
        <f t="shared" si="297"/>
        <v/>
      </c>
      <c r="T1379" s="9"/>
      <c r="U1379" s="3" t="str">
        <f t="shared" si="285"/>
        <v/>
      </c>
      <c r="V1379" s="3" t="str">
        <f t="shared" si="286"/>
        <v/>
      </c>
      <c r="W1379" s="3" t="str">
        <f t="shared" si="287"/>
        <v/>
      </c>
      <c r="X1379" s="83" t="str">
        <f t="shared" si="288"/>
        <v/>
      </c>
      <c r="Y1379" s="3" t="str">
        <f t="shared" si="289"/>
        <v/>
      </c>
      <c r="Z1379" s="3" t="str">
        <f t="shared" si="290"/>
        <v/>
      </c>
      <c r="AA1379" s="12" t="str">
        <f t="shared" si="291"/>
        <v/>
      </c>
      <c r="AB1379" s="12" t="str">
        <f t="shared" si="292"/>
        <v/>
      </c>
      <c r="AC1379" s="12" t="str">
        <f t="shared" si="293"/>
        <v/>
      </c>
      <c r="AD1379" t="str">
        <f t="shared" si="294"/>
        <v/>
      </c>
      <c r="AE1379" t="str">
        <f t="shared" si="295"/>
        <v/>
      </c>
      <c r="AF1379" t="s">
        <v>343</v>
      </c>
    </row>
    <row r="1380" spans="1:32" x14ac:dyDescent="0.25">
      <c r="A1380" t="s">
        <v>1</v>
      </c>
      <c r="B1380" t="s">
        <v>2</v>
      </c>
      <c r="C1380" t="s">
        <v>1959</v>
      </c>
      <c r="D1380" t="s">
        <v>2023</v>
      </c>
      <c r="E1380" t="s">
        <v>71</v>
      </c>
      <c r="F1380" s="2">
        <v>45321</v>
      </c>
      <c r="G1380" t="s">
        <v>1166</v>
      </c>
      <c r="H1380" t="s">
        <v>176</v>
      </c>
      <c r="I1380" t="s">
        <v>192</v>
      </c>
      <c r="J1380" s="5">
        <v>95869.2</v>
      </c>
      <c r="K1380" s="5">
        <v>95869.2</v>
      </c>
      <c r="L1380" s="5">
        <v>95869.2</v>
      </c>
      <c r="M1380" s="5"/>
      <c r="N1380"/>
      <c r="O1380" s="38"/>
      <c r="P1380" s="43"/>
      <c r="Q1380" s="64"/>
      <c r="R1380" s="8" t="str">
        <f t="shared" si="296"/>
        <v/>
      </c>
      <c r="S1380" s="7" t="str">
        <f t="shared" si="297"/>
        <v/>
      </c>
      <c r="T1380" s="9"/>
      <c r="U1380" s="3" t="str">
        <f t="shared" si="285"/>
        <v/>
      </c>
      <c r="V1380" s="3" t="str">
        <f t="shared" si="286"/>
        <v/>
      </c>
      <c r="W1380" s="3" t="str">
        <f t="shared" si="287"/>
        <v/>
      </c>
      <c r="X1380" s="83" t="str">
        <f t="shared" si="288"/>
        <v/>
      </c>
      <c r="Y1380" s="3" t="str">
        <f t="shared" si="289"/>
        <v/>
      </c>
      <c r="Z1380" s="3" t="str">
        <f t="shared" si="290"/>
        <v/>
      </c>
      <c r="AA1380" s="12" t="str">
        <f t="shared" si="291"/>
        <v/>
      </c>
      <c r="AB1380" s="12" t="str">
        <f t="shared" si="292"/>
        <v/>
      </c>
      <c r="AC1380" s="12" t="str">
        <f t="shared" si="293"/>
        <v/>
      </c>
      <c r="AD1380" t="str">
        <f t="shared" si="294"/>
        <v/>
      </c>
      <c r="AE1380" t="str">
        <f t="shared" si="295"/>
        <v/>
      </c>
      <c r="AF1380" t="s">
        <v>343</v>
      </c>
    </row>
    <row r="1381" spans="1:32" x14ac:dyDescent="0.25">
      <c r="A1381" t="s">
        <v>1</v>
      </c>
      <c r="B1381" t="s">
        <v>2</v>
      </c>
      <c r="C1381" t="s">
        <v>1959</v>
      </c>
      <c r="D1381" t="s">
        <v>2023</v>
      </c>
      <c r="E1381" t="s">
        <v>71</v>
      </c>
      <c r="F1381" s="2">
        <v>45324</v>
      </c>
      <c r="G1381" t="s">
        <v>1167</v>
      </c>
      <c r="H1381" t="s">
        <v>176</v>
      </c>
      <c r="I1381" t="s">
        <v>192</v>
      </c>
      <c r="J1381" s="5">
        <v>112291.52</v>
      </c>
      <c r="K1381" s="5">
        <v>112291.52</v>
      </c>
      <c r="L1381" s="5">
        <v>112291.52</v>
      </c>
      <c r="M1381" s="5"/>
      <c r="N1381"/>
      <c r="O1381" s="38"/>
      <c r="P1381" s="43"/>
      <c r="Q1381" s="64"/>
      <c r="R1381" s="8" t="str">
        <f t="shared" si="296"/>
        <v/>
      </c>
      <c r="S1381" s="7" t="str">
        <f t="shared" si="297"/>
        <v/>
      </c>
      <c r="T1381" s="9"/>
      <c r="U1381" s="3" t="str">
        <f t="shared" si="285"/>
        <v/>
      </c>
      <c r="V1381" s="3" t="str">
        <f t="shared" si="286"/>
        <v/>
      </c>
      <c r="W1381" s="3" t="str">
        <f t="shared" si="287"/>
        <v/>
      </c>
      <c r="X1381" s="83" t="str">
        <f t="shared" si="288"/>
        <v/>
      </c>
      <c r="Y1381" s="3" t="str">
        <f t="shared" si="289"/>
        <v/>
      </c>
      <c r="Z1381" s="3" t="str">
        <f t="shared" si="290"/>
        <v/>
      </c>
      <c r="AA1381" s="12" t="str">
        <f t="shared" si="291"/>
        <v/>
      </c>
      <c r="AB1381" s="12" t="str">
        <f t="shared" si="292"/>
        <v/>
      </c>
      <c r="AC1381" s="12" t="str">
        <f t="shared" si="293"/>
        <v/>
      </c>
      <c r="AD1381" t="str">
        <f t="shared" si="294"/>
        <v/>
      </c>
      <c r="AE1381" t="str">
        <f t="shared" si="295"/>
        <v/>
      </c>
      <c r="AF1381" t="s">
        <v>343</v>
      </c>
    </row>
    <row r="1382" spans="1:32" x14ac:dyDescent="0.25">
      <c r="A1382" t="s">
        <v>1</v>
      </c>
      <c r="B1382" t="s">
        <v>2</v>
      </c>
      <c r="C1382" t="s">
        <v>1959</v>
      </c>
      <c r="D1382" t="s">
        <v>2023</v>
      </c>
      <c r="E1382" t="s">
        <v>71</v>
      </c>
      <c r="F1382" s="2">
        <v>45327</v>
      </c>
      <c r="G1382" t="s">
        <v>1168</v>
      </c>
      <c r="H1382" t="s">
        <v>176</v>
      </c>
      <c r="I1382" t="s">
        <v>192</v>
      </c>
      <c r="J1382" s="5">
        <v>52252.11</v>
      </c>
      <c r="K1382" s="5">
        <v>52252.11</v>
      </c>
      <c r="L1382" s="5">
        <v>52252.11</v>
      </c>
      <c r="M1382" s="5"/>
      <c r="N1382"/>
      <c r="O1382" s="38"/>
      <c r="P1382" s="43"/>
      <c r="Q1382" s="64"/>
      <c r="R1382" s="8" t="str">
        <f t="shared" si="296"/>
        <v/>
      </c>
      <c r="S1382" s="7" t="str">
        <f t="shared" si="297"/>
        <v/>
      </c>
      <c r="T1382" s="9"/>
      <c r="U1382" s="3" t="str">
        <f t="shared" si="285"/>
        <v/>
      </c>
      <c r="V1382" s="3" t="str">
        <f t="shared" si="286"/>
        <v/>
      </c>
      <c r="W1382" s="3" t="str">
        <f t="shared" si="287"/>
        <v/>
      </c>
      <c r="X1382" s="83" t="str">
        <f t="shared" si="288"/>
        <v/>
      </c>
      <c r="Y1382" s="3" t="str">
        <f t="shared" si="289"/>
        <v/>
      </c>
      <c r="Z1382" s="3" t="str">
        <f t="shared" si="290"/>
        <v/>
      </c>
      <c r="AA1382" s="12" t="str">
        <f t="shared" si="291"/>
        <v/>
      </c>
      <c r="AB1382" s="12" t="str">
        <f t="shared" si="292"/>
        <v/>
      </c>
      <c r="AC1382" s="12" t="str">
        <f t="shared" si="293"/>
        <v/>
      </c>
      <c r="AD1382" t="str">
        <f t="shared" si="294"/>
        <v/>
      </c>
      <c r="AE1382" t="str">
        <f t="shared" si="295"/>
        <v/>
      </c>
      <c r="AF1382" t="s">
        <v>343</v>
      </c>
    </row>
    <row r="1383" spans="1:32" x14ac:dyDescent="0.25">
      <c r="A1383" t="s">
        <v>1</v>
      </c>
      <c r="B1383" t="s">
        <v>2</v>
      </c>
      <c r="C1383" t="s">
        <v>1959</v>
      </c>
      <c r="D1383" t="s">
        <v>2023</v>
      </c>
      <c r="E1383" t="s">
        <v>71</v>
      </c>
      <c r="F1383" s="2">
        <v>45327</v>
      </c>
      <c r="G1383" t="s">
        <v>1169</v>
      </c>
      <c r="H1383" t="s">
        <v>176</v>
      </c>
      <c r="I1383" t="s">
        <v>192</v>
      </c>
      <c r="J1383" s="5">
        <v>107884</v>
      </c>
      <c r="K1383" s="5">
        <v>107884</v>
      </c>
      <c r="L1383" s="5">
        <v>107884</v>
      </c>
      <c r="M1383" s="5"/>
      <c r="N1383"/>
      <c r="O1383" s="38"/>
      <c r="P1383" s="43"/>
      <c r="Q1383" s="64"/>
      <c r="R1383" s="8" t="str">
        <f t="shared" si="296"/>
        <v/>
      </c>
      <c r="S1383" s="7" t="str">
        <f t="shared" si="297"/>
        <v/>
      </c>
      <c r="T1383" s="9"/>
      <c r="U1383" s="3" t="str">
        <f t="shared" si="285"/>
        <v/>
      </c>
      <c r="V1383" s="3" t="str">
        <f t="shared" si="286"/>
        <v/>
      </c>
      <c r="W1383" s="3" t="str">
        <f t="shared" si="287"/>
        <v/>
      </c>
      <c r="X1383" s="83" t="str">
        <f t="shared" si="288"/>
        <v/>
      </c>
      <c r="Y1383" s="3" t="str">
        <f t="shared" si="289"/>
        <v/>
      </c>
      <c r="Z1383" s="3" t="str">
        <f t="shared" si="290"/>
        <v/>
      </c>
      <c r="AA1383" s="12" t="str">
        <f t="shared" si="291"/>
        <v/>
      </c>
      <c r="AB1383" s="12" t="str">
        <f t="shared" si="292"/>
        <v/>
      </c>
      <c r="AC1383" s="12" t="str">
        <f t="shared" si="293"/>
        <v/>
      </c>
      <c r="AD1383" t="str">
        <f t="shared" si="294"/>
        <v/>
      </c>
      <c r="AE1383" t="str">
        <f t="shared" si="295"/>
        <v/>
      </c>
      <c r="AF1383" t="s">
        <v>343</v>
      </c>
    </row>
    <row r="1384" spans="1:32" x14ac:dyDescent="0.25">
      <c r="A1384" t="s">
        <v>1</v>
      </c>
      <c r="B1384" t="s">
        <v>2</v>
      </c>
      <c r="C1384" t="s">
        <v>1959</v>
      </c>
      <c r="D1384" t="s">
        <v>2023</v>
      </c>
      <c r="E1384" t="s">
        <v>71</v>
      </c>
      <c r="F1384" s="2">
        <v>45329</v>
      </c>
      <c r="G1384" t="s">
        <v>1170</v>
      </c>
      <c r="H1384" t="s">
        <v>176</v>
      </c>
      <c r="I1384" t="s">
        <v>192</v>
      </c>
      <c r="J1384" s="5">
        <v>85054.54</v>
      </c>
      <c r="K1384" s="5">
        <v>85054.54</v>
      </c>
      <c r="L1384" s="5">
        <v>85054.54</v>
      </c>
      <c r="M1384" s="5"/>
      <c r="N1384"/>
      <c r="O1384" s="38"/>
      <c r="P1384" s="43"/>
      <c r="Q1384" s="64"/>
      <c r="R1384" s="8" t="str">
        <f t="shared" si="296"/>
        <v/>
      </c>
      <c r="S1384" s="7" t="str">
        <f t="shared" si="297"/>
        <v/>
      </c>
      <c r="T1384" s="9"/>
      <c r="U1384" s="3" t="str">
        <f t="shared" si="285"/>
        <v/>
      </c>
      <c r="V1384" s="3" t="str">
        <f t="shared" si="286"/>
        <v/>
      </c>
      <c r="W1384" s="3" t="str">
        <f t="shared" si="287"/>
        <v/>
      </c>
      <c r="X1384" s="83" t="str">
        <f t="shared" si="288"/>
        <v/>
      </c>
      <c r="Y1384" s="3" t="str">
        <f t="shared" si="289"/>
        <v/>
      </c>
      <c r="Z1384" s="3" t="str">
        <f t="shared" si="290"/>
        <v/>
      </c>
      <c r="AA1384" s="12" t="str">
        <f t="shared" si="291"/>
        <v/>
      </c>
      <c r="AB1384" s="12" t="str">
        <f t="shared" si="292"/>
        <v/>
      </c>
      <c r="AC1384" s="12" t="str">
        <f t="shared" si="293"/>
        <v/>
      </c>
      <c r="AD1384" t="str">
        <f t="shared" si="294"/>
        <v/>
      </c>
      <c r="AE1384" t="str">
        <f t="shared" si="295"/>
        <v/>
      </c>
      <c r="AF1384" t="s">
        <v>343</v>
      </c>
    </row>
    <row r="1385" spans="1:32" x14ac:dyDescent="0.25">
      <c r="A1385" t="s">
        <v>1</v>
      </c>
      <c r="B1385" t="s">
        <v>2</v>
      </c>
      <c r="C1385" t="s">
        <v>1959</v>
      </c>
      <c r="D1385" t="s">
        <v>2023</v>
      </c>
      <c r="E1385" t="s">
        <v>71</v>
      </c>
      <c r="F1385" s="2">
        <v>45329</v>
      </c>
      <c r="G1385" t="s">
        <v>1171</v>
      </c>
      <c r="H1385" t="s">
        <v>176</v>
      </c>
      <c r="I1385" t="s">
        <v>192</v>
      </c>
      <c r="J1385" s="5">
        <v>87374.21</v>
      </c>
      <c r="K1385" s="5">
        <v>87374.21</v>
      </c>
      <c r="L1385" s="5">
        <v>87374.21</v>
      </c>
      <c r="M1385" s="5"/>
      <c r="N1385"/>
      <c r="O1385" s="38"/>
      <c r="P1385" s="43"/>
      <c r="Q1385" s="64"/>
      <c r="R1385" s="8" t="str">
        <f t="shared" si="296"/>
        <v/>
      </c>
      <c r="S1385" s="7" t="str">
        <f t="shared" si="297"/>
        <v/>
      </c>
      <c r="T1385" s="9"/>
      <c r="U1385" s="3" t="str">
        <f t="shared" si="285"/>
        <v/>
      </c>
      <c r="V1385" s="3" t="str">
        <f t="shared" si="286"/>
        <v/>
      </c>
      <c r="W1385" s="3" t="str">
        <f t="shared" si="287"/>
        <v/>
      </c>
      <c r="X1385" s="83" t="str">
        <f t="shared" si="288"/>
        <v/>
      </c>
      <c r="Y1385" s="3" t="str">
        <f t="shared" si="289"/>
        <v/>
      </c>
      <c r="Z1385" s="3" t="str">
        <f t="shared" si="290"/>
        <v/>
      </c>
      <c r="AA1385" s="12" t="str">
        <f t="shared" si="291"/>
        <v/>
      </c>
      <c r="AB1385" s="12" t="str">
        <f t="shared" si="292"/>
        <v/>
      </c>
      <c r="AC1385" s="12" t="str">
        <f t="shared" si="293"/>
        <v/>
      </c>
      <c r="AD1385" t="str">
        <f t="shared" si="294"/>
        <v/>
      </c>
      <c r="AE1385" t="str">
        <f t="shared" si="295"/>
        <v/>
      </c>
      <c r="AF1385" t="s">
        <v>343</v>
      </c>
    </row>
    <row r="1386" spans="1:32" x14ac:dyDescent="0.25">
      <c r="A1386" t="s">
        <v>1</v>
      </c>
      <c r="B1386" t="s">
        <v>2</v>
      </c>
      <c r="C1386" t="s">
        <v>1959</v>
      </c>
      <c r="D1386" t="s">
        <v>2023</v>
      </c>
      <c r="E1386" t="s">
        <v>71</v>
      </c>
      <c r="F1386" s="2">
        <v>45335</v>
      </c>
      <c r="G1386" t="s">
        <v>1172</v>
      </c>
      <c r="H1386" t="s">
        <v>176</v>
      </c>
      <c r="I1386" t="s">
        <v>192</v>
      </c>
      <c r="J1386" s="5">
        <v>8132.74</v>
      </c>
      <c r="K1386" s="5">
        <v>8132.74</v>
      </c>
      <c r="L1386" s="5">
        <v>8132.74</v>
      </c>
      <c r="M1386" s="5"/>
      <c r="N1386"/>
      <c r="O1386" s="38"/>
      <c r="P1386" s="43"/>
      <c r="Q1386" s="64"/>
      <c r="R1386" s="8" t="str">
        <f t="shared" si="296"/>
        <v/>
      </c>
      <c r="S1386" s="7" t="str">
        <f t="shared" si="297"/>
        <v/>
      </c>
      <c r="T1386" s="9"/>
      <c r="U1386" s="3" t="str">
        <f t="shared" si="285"/>
        <v/>
      </c>
      <c r="V1386" s="3" t="str">
        <f t="shared" si="286"/>
        <v/>
      </c>
      <c r="W1386" s="3" t="str">
        <f t="shared" si="287"/>
        <v/>
      </c>
      <c r="X1386" s="83" t="str">
        <f t="shared" si="288"/>
        <v/>
      </c>
      <c r="Y1386" s="3" t="str">
        <f t="shared" si="289"/>
        <v/>
      </c>
      <c r="Z1386" s="3" t="str">
        <f t="shared" si="290"/>
        <v/>
      </c>
      <c r="AA1386" s="12" t="str">
        <f t="shared" si="291"/>
        <v/>
      </c>
      <c r="AB1386" s="12" t="str">
        <f t="shared" si="292"/>
        <v/>
      </c>
      <c r="AC1386" s="12" t="str">
        <f t="shared" si="293"/>
        <v/>
      </c>
      <c r="AD1386" t="str">
        <f t="shared" si="294"/>
        <v/>
      </c>
      <c r="AE1386" t="str">
        <f t="shared" si="295"/>
        <v/>
      </c>
      <c r="AF1386" t="s">
        <v>343</v>
      </c>
    </row>
    <row r="1387" spans="1:32" x14ac:dyDescent="0.25">
      <c r="A1387" t="s">
        <v>1</v>
      </c>
      <c r="B1387" t="s">
        <v>2</v>
      </c>
      <c r="C1387" t="s">
        <v>1959</v>
      </c>
      <c r="D1387" t="s">
        <v>2023</v>
      </c>
      <c r="E1387" t="s">
        <v>71</v>
      </c>
      <c r="F1387" s="2">
        <v>45335</v>
      </c>
      <c r="G1387" t="s">
        <v>1173</v>
      </c>
      <c r="H1387" t="s">
        <v>176</v>
      </c>
      <c r="I1387" t="s">
        <v>192</v>
      </c>
      <c r="J1387" s="5">
        <v>58308</v>
      </c>
      <c r="K1387" s="5">
        <v>58308</v>
      </c>
      <c r="L1387" s="5">
        <v>58308</v>
      </c>
      <c r="M1387" s="5"/>
      <c r="N1387"/>
      <c r="O1387" s="38"/>
      <c r="P1387" s="43"/>
      <c r="Q1387" s="64"/>
      <c r="R1387" s="8" t="str">
        <f t="shared" si="296"/>
        <v/>
      </c>
      <c r="S1387" s="7" t="str">
        <f t="shared" si="297"/>
        <v/>
      </c>
      <c r="T1387" s="9"/>
      <c r="U1387" s="3" t="str">
        <f t="shared" si="285"/>
        <v/>
      </c>
      <c r="V1387" s="3" t="str">
        <f t="shared" si="286"/>
        <v/>
      </c>
      <c r="W1387" s="3" t="str">
        <f t="shared" si="287"/>
        <v/>
      </c>
      <c r="X1387" s="83" t="str">
        <f t="shared" si="288"/>
        <v/>
      </c>
      <c r="Y1387" s="3" t="str">
        <f t="shared" si="289"/>
        <v/>
      </c>
      <c r="Z1387" s="3" t="str">
        <f t="shared" si="290"/>
        <v/>
      </c>
      <c r="AA1387" s="12" t="str">
        <f t="shared" si="291"/>
        <v/>
      </c>
      <c r="AB1387" s="12" t="str">
        <f t="shared" si="292"/>
        <v/>
      </c>
      <c r="AC1387" s="12" t="str">
        <f t="shared" si="293"/>
        <v/>
      </c>
      <c r="AD1387" t="str">
        <f t="shared" si="294"/>
        <v/>
      </c>
      <c r="AE1387" t="str">
        <f t="shared" si="295"/>
        <v/>
      </c>
      <c r="AF1387" t="s">
        <v>343</v>
      </c>
    </row>
    <row r="1388" spans="1:32" x14ac:dyDescent="0.25">
      <c r="A1388" t="s">
        <v>1</v>
      </c>
      <c r="B1388" t="s">
        <v>2</v>
      </c>
      <c r="C1388" t="s">
        <v>1959</v>
      </c>
      <c r="D1388" t="s">
        <v>2023</v>
      </c>
      <c r="E1388" t="s">
        <v>71</v>
      </c>
      <c r="F1388" s="2">
        <v>45336</v>
      </c>
      <c r="G1388" t="s">
        <v>1174</v>
      </c>
      <c r="H1388" t="s">
        <v>176</v>
      </c>
      <c r="I1388" t="s">
        <v>192</v>
      </c>
      <c r="J1388" s="5">
        <v>25815.75</v>
      </c>
      <c r="K1388" s="5">
        <v>25815.75</v>
      </c>
      <c r="L1388" s="5">
        <v>25815.75</v>
      </c>
      <c r="M1388" s="5"/>
      <c r="N1388"/>
      <c r="O1388" s="38"/>
      <c r="P1388" s="43"/>
      <c r="Q1388" s="64"/>
      <c r="R1388" s="8" t="str">
        <f t="shared" si="296"/>
        <v/>
      </c>
      <c r="S1388" s="7" t="str">
        <f t="shared" si="297"/>
        <v/>
      </c>
      <c r="T1388" s="9"/>
      <c r="U1388" s="3" t="str">
        <f t="shared" si="285"/>
        <v/>
      </c>
      <c r="V1388" s="3" t="str">
        <f t="shared" si="286"/>
        <v/>
      </c>
      <c r="W1388" s="3" t="str">
        <f t="shared" si="287"/>
        <v/>
      </c>
      <c r="X1388" s="83" t="str">
        <f t="shared" si="288"/>
        <v/>
      </c>
      <c r="Y1388" s="3" t="str">
        <f t="shared" si="289"/>
        <v/>
      </c>
      <c r="Z1388" s="3" t="str">
        <f t="shared" si="290"/>
        <v/>
      </c>
      <c r="AA1388" s="12" t="str">
        <f t="shared" si="291"/>
        <v/>
      </c>
      <c r="AB1388" s="12" t="str">
        <f t="shared" si="292"/>
        <v/>
      </c>
      <c r="AC1388" s="12" t="str">
        <f t="shared" si="293"/>
        <v/>
      </c>
      <c r="AD1388" t="str">
        <f t="shared" si="294"/>
        <v/>
      </c>
      <c r="AE1388" t="str">
        <f t="shared" si="295"/>
        <v/>
      </c>
      <c r="AF1388" t="s">
        <v>343</v>
      </c>
    </row>
    <row r="1389" spans="1:32" x14ac:dyDescent="0.25">
      <c r="A1389" t="s">
        <v>1</v>
      </c>
      <c r="B1389" t="s">
        <v>2</v>
      </c>
      <c r="C1389" t="s">
        <v>1959</v>
      </c>
      <c r="D1389" t="s">
        <v>2023</v>
      </c>
      <c r="E1389" t="s">
        <v>71</v>
      </c>
      <c r="F1389" s="2">
        <v>45336</v>
      </c>
      <c r="G1389" t="s">
        <v>1175</v>
      </c>
      <c r="H1389" t="s">
        <v>176</v>
      </c>
      <c r="I1389" t="s">
        <v>192</v>
      </c>
      <c r="J1389" s="5">
        <v>112196.53</v>
      </c>
      <c r="K1389" s="5">
        <v>112196.53</v>
      </c>
      <c r="L1389" s="5">
        <v>112196.53</v>
      </c>
      <c r="M1389" s="5"/>
      <c r="N1389"/>
      <c r="O1389" s="38"/>
      <c r="P1389" s="43"/>
      <c r="Q1389" s="64"/>
      <c r="R1389" s="8" t="str">
        <f t="shared" si="296"/>
        <v/>
      </c>
      <c r="S1389" s="7" t="str">
        <f t="shared" si="297"/>
        <v/>
      </c>
      <c r="T1389" s="9"/>
      <c r="U1389" s="3" t="str">
        <f t="shared" si="285"/>
        <v/>
      </c>
      <c r="V1389" s="3" t="str">
        <f t="shared" si="286"/>
        <v/>
      </c>
      <c r="W1389" s="3" t="str">
        <f t="shared" si="287"/>
        <v/>
      </c>
      <c r="X1389" s="83" t="str">
        <f t="shared" si="288"/>
        <v/>
      </c>
      <c r="Y1389" s="3" t="str">
        <f t="shared" si="289"/>
        <v/>
      </c>
      <c r="Z1389" s="3" t="str">
        <f t="shared" si="290"/>
        <v/>
      </c>
      <c r="AA1389" s="12" t="str">
        <f t="shared" si="291"/>
        <v/>
      </c>
      <c r="AB1389" s="12" t="str">
        <f t="shared" si="292"/>
        <v/>
      </c>
      <c r="AC1389" s="12" t="str">
        <f t="shared" si="293"/>
        <v/>
      </c>
      <c r="AD1389" t="str">
        <f t="shared" si="294"/>
        <v/>
      </c>
      <c r="AE1389" t="str">
        <f t="shared" si="295"/>
        <v/>
      </c>
      <c r="AF1389" t="s">
        <v>343</v>
      </c>
    </row>
    <row r="1390" spans="1:32" x14ac:dyDescent="0.25">
      <c r="A1390" t="s">
        <v>1</v>
      </c>
      <c r="B1390" t="s">
        <v>2</v>
      </c>
      <c r="C1390" t="s">
        <v>1959</v>
      </c>
      <c r="D1390" t="s">
        <v>2023</v>
      </c>
      <c r="E1390" t="s">
        <v>71</v>
      </c>
      <c r="F1390" s="2">
        <v>45337</v>
      </c>
      <c r="G1390" t="s">
        <v>1176</v>
      </c>
      <c r="H1390" t="s">
        <v>176</v>
      </c>
      <c r="I1390" t="s">
        <v>207</v>
      </c>
      <c r="J1390" s="5">
        <v>22974.47</v>
      </c>
      <c r="K1390" s="5">
        <v>22974.47</v>
      </c>
      <c r="L1390" s="5">
        <v>22974.47</v>
      </c>
      <c r="M1390" s="5"/>
      <c r="N1390"/>
      <c r="O1390" s="38"/>
      <c r="P1390" s="43"/>
      <c r="Q1390" s="64"/>
      <c r="R1390" s="8" t="str">
        <f t="shared" si="296"/>
        <v/>
      </c>
      <c r="S1390" s="7" t="str">
        <f t="shared" si="297"/>
        <v/>
      </c>
      <c r="T1390" s="9"/>
      <c r="U1390" s="3" t="str">
        <f t="shared" si="285"/>
        <v/>
      </c>
      <c r="V1390" s="3" t="str">
        <f t="shared" si="286"/>
        <v/>
      </c>
      <c r="W1390" s="3" t="str">
        <f t="shared" si="287"/>
        <v/>
      </c>
      <c r="X1390" s="83" t="str">
        <f t="shared" si="288"/>
        <v/>
      </c>
      <c r="Y1390" s="3" t="str">
        <f t="shared" si="289"/>
        <v/>
      </c>
      <c r="Z1390" s="3" t="str">
        <f t="shared" si="290"/>
        <v/>
      </c>
      <c r="AA1390" s="12" t="str">
        <f t="shared" si="291"/>
        <v/>
      </c>
      <c r="AB1390" s="12" t="str">
        <f t="shared" si="292"/>
        <v/>
      </c>
      <c r="AC1390" s="12" t="str">
        <f t="shared" si="293"/>
        <v/>
      </c>
      <c r="AD1390" t="str">
        <f t="shared" si="294"/>
        <v/>
      </c>
      <c r="AE1390" t="str">
        <f t="shared" si="295"/>
        <v/>
      </c>
      <c r="AF1390" t="s">
        <v>343</v>
      </c>
    </row>
    <row r="1391" spans="1:32" x14ac:dyDescent="0.25">
      <c r="A1391" t="s">
        <v>1</v>
      </c>
      <c r="B1391" t="s">
        <v>2</v>
      </c>
      <c r="C1391" t="s">
        <v>1959</v>
      </c>
      <c r="D1391" t="s">
        <v>2023</v>
      </c>
      <c r="E1391" t="s">
        <v>71</v>
      </c>
      <c r="F1391" s="2">
        <v>45337</v>
      </c>
      <c r="G1391" t="s">
        <v>1177</v>
      </c>
      <c r="H1391" t="s">
        <v>176</v>
      </c>
      <c r="I1391" t="s">
        <v>207</v>
      </c>
      <c r="J1391" s="5">
        <v>21342.560000000001</v>
      </c>
      <c r="K1391" s="5">
        <v>21342.560000000001</v>
      </c>
      <c r="L1391" s="5">
        <v>21342.560000000001</v>
      </c>
      <c r="M1391" s="5"/>
      <c r="N1391"/>
      <c r="O1391" s="38"/>
      <c r="P1391" s="43"/>
      <c r="Q1391" s="64"/>
      <c r="R1391" s="8" t="str">
        <f t="shared" si="296"/>
        <v/>
      </c>
      <c r="S1391" s="7" t="str">
        <f t="shared" si="297"/>
        <v/>
      </c>
      <c r="T1391" s="9"/>
      <c r="U1391" s="3" t="str">
        <f t="shared" si="285"/>
        <v/>
      </c>
      <c r="V1391" s="3" t="str">
        <f t="shared" si="286"/>
        <v/>
      </c>
      <c r="W1391" s="3" t="str">
        <f t="shared" si="287"/>
        <v/>
      </c>
      <c r="X1391" s="83" t="str">
        <f t="shared" si="288"/>
        <v/>
      </c>
      <c r="Y1391" s="3" t="str">
        <f t="shared" si="289"/>
        <v/>
      </c>
      <c r="Z1391" s="3" t="str">
        <f t="shared" si="290"/>
        <v/>
      </c>
      <c r="AA1391" s="12" t="str">
        <f t="shared" si="291"/>
        <v/>
      </c>
      <c r="AB1391" s="12" t="str">
        <f t="shared" si="292"/>
        <v/>
      </c>
      <c r="AC1391" s="12" t="str">
        <f t="shared" si="293"/>
        <v/>
      </c>
      <c r="AD1391" t="str">
        <f t="shared" si="294"/>
        <v/>
      </c>
      <c r="AE1391" t="str">
        <f t="shared" si="295"/>
        <v/>
      </c>
      <c r="AF1391" t="s">
        <v>343</v>
      </c>
    </row>
    <row r="1392" spans="1:32" x14ac:dyDescent="0.25">
      <c r="A1392" t="s">
        <v>1</v>
      </c>
      <c r="B1392" t="s">
        <v>2</v>
      </c>
      <c r="C1392" t="s">
        <v>1959</v>
      </c>
      <c r="D1392" t="s">
        <v>2023</v>
      </c>
      <c r="E1392" t="s">
        <v>71</v>
      </c>
      <c r="F1392" s="2">
        <v>45338</v>
      </c>
      <c r="G1392" t="s">
        <v>1178</v>
      </c>
      <c r="H1392" t="s">
        <v>176</v>
      </c>
      <c r="I1392" t="s">
        <v>207</v>
      </c>
      <c r="J1392" s="5">
        <v>31323.599999999999</v>
      </c>
      <c r="K1392" s="5">
        <v>31323.599999999999</v>
      </c>
      <c r="L1392" s="5">
        <v>31323.599999999999</v>
      </c>
      <c r="M1392" s="5"/>
      <c r="N1392"/>
      <c r="O1392" s="38"/>
      <c r="P1392" s="43"/>
      <c r="Q1392" s="64"/>
      <c r="R1392" s="8" t="str">
        <f t="shared" si="296"/>
        <v/>
      </c>
      <c r="S1392" s="7" t="str">
        <f t="shared" si="297"/>
        <v/>
      </c>
      <c r="T1392" s="9"/>
      <c r="U1392" s="3" t="str">
        <f t="shared" si="285"/>
        <v/>
      </c>
      <c r="V1392" s="3" t="str">
        <f t="shared" si="286"/>
        <v/>
      </c>
      <c r="W1392" s="3" t="str">
        <f t="shared" si="287"/>
        <v/>
      </c>
      <c r="X1392" s="83" t="str">
        <f t="shared" si="288"/>
        <v/>
      </c>
      <c r="Y1392" s="3" t="str">
        <f t="shared" si="289"/>
        <v/>
      </c>
      <c r="Z1392" s="3" t="str">
        <f t="shared" si="290"/>
        <v/>
      </c>
      <c r="AA1392" s="12" t="str">
        <f t="shared" si="291"/>
        <v/>
      </c>
      <c r="AB1392" s="12" t="str">
        <f t="shared" si="292"/>
        <v/>
      </c>
      <c r="AC1392" s="12" t="str">
        <f t="shared" si="293"/>
        <v/>
      </c>
      <c r="AD1392" t="str">
        <f t="shared" si="294"/>
        <v/>
      </c>
      <c r="AE1392" t="str">
        <f t="shared" si="295"/>
        <v/>
      </c>
      <c r="AF1392" t="s">
        <v>343</v>
      </c>
    </row>
    <row r="1393" spans="1:32" x14ac:dyDescent="0.25">
      <c r="A1393" t="s">
        <v>1</v>
      </c>
      <c r="B1393" t="s">
        <v>2</v>
      </c>
      <c r="C1393" t="s">
        <v>1959</v>
      </c>
      <c r="D1393" t="s">
        <v>2023</v>
      </c>
      <c r="E1393" t="s">
        <v>71</v>
      </c>
      <c r="F1393" s="2">
        <v>45338</v>
      </c>
      <c r="G1393" t="s">
        <v>1179</v>
      </c>
      <c r="H1393" t="s">
        <v>176</v>
      </c>
      <c r="I1393" t="s">
        <v>207</v>
      </c>
      <c r="J1393" s="5">
        <v>106636.05</v>
      </c>
      <c r="K1393" s="5">
        <v>106636.05</v>
      </c>
      <c r="L1393" s="5">
        <v>106636.05</v>
      </c>
      <c r="M1393" s="5"/>
      <c r="N1393"/>
      <c r="O1393" s="38"/>
      <c r="P1393" s="43"/>
      <c r="Q1393" s="64"/>
      <c r="R1393" s="8" t="str">
        <f t="shared" si="296"/>
        <v/>
      </c>
      <c r="S1393" s="7" t="str">
        <f t="shared" si="297"/>
        <v/>
      </c>
      <c r="T1393" s="9"/>
      <c r="U1393" s="3" t="str">
        <f t="shared" si="285"/>
        <v/>
      </c>
      <c r="V1393" s="3" t="str">
        <f t="shared" si="286"/>
        <v/>
      </c>
      <c r="W1393" s="3" t="str">
        <f t="shared" si="287"/>
        <v/>
      </c>
      <c r="X1393" s="83" t="str">
        <f t="shared" si="288"/>
        <v/>
      </c>
      <c r="Y1393" s="3" t="str">
        <f t="shared" si="289"/>
        <v/>
      </c>
      <c r="Z1393" s="3" t="str">
        <f t="shared" si="290"/>
        <v/>
      </c>
      <c r="AA1393" s="12" t="str">
        <f t="shared" si="291"/>
        <v/>
      </c>
      <c r="AB1393" s="12" t="str">
        <f t="shared" si="292"/>
        <v/>
      </c>
      <c r="AC1393" s="12" t="str">
        <f t="shared" si="293"/>
        <v/>
      </c>
      <c r="AD1393" t="str">
        <f t="shared" si="294"/>
        <v/>
      </c>
      <c r="AE1393" t="str">
        <f t="shared" si="295"/>
        <v/>
      </c>
      <c r="AF1393" t="s">
        <v>343</v>
      </c>
    </row>
    <row r="1394" spans="1:32" x14ac:dyDescent="0.25">
      <c r="A1394" t="s">
        <v>1</v>
      </c>
      <c r="B1394" t="s">
        <v>2</v>
      </c>
      <c r="C1394" t="s">
        <v>1959</v>
      </c>
      <c r="D1394" t="s">
        <v>2023</v>
      </c>
      <c r="E1394" t="s">
        <v>71</v>
      </c>
      <c r="F1394" s="2">
        <v>45341</v>
      </c>
      <c r="G1394" t="s">
        <v>1180</v>
      </c>
      <c r="H1394" t="s">
        <v>176</v>
      </c>
      <c r="I1394" t="s">
        <v>207</v>
      </c>
      <c r="J1394" s="5">
        <v>35364.720000000001</v>
      </c>
      <c r="K1394" s="5">
        <v>35364.720000000001</v>
      </c>
      <c r="L1394" s="5">
        <v>35364.720000000001</v>
      </c>
      <c r="M1394" s="5"/>
      <c r="N1394"/>
      <c r="O1394" s="38"/>
      <c r="P1394" s="43"/>
      <c r="Q1394" s="64"/>
      <c r="R1394" s="8" t="str">
        <f t="shared" si="296"/>
        <v/>
      </c>
      <c r="S1394" s="7" t="str">
        <f t="shared" si="297"/>
        <v/>
      </c>
      <c r="T1394" s="9"/>
      <c r="U1394" s="3" t="str">
        <f t="shared" si="285"/>
        <v/>
      </c>
      <c r="V1394" s="3" t="str">
        <f t="shared" si="286"/>
        <v/>
      </c>
      <c r="W1394" s="3" t="str">
        <f t="shared" si="287"/>
        <v/>
      </c>
      <c r="X1394" s="83" t="str">
        <f t="shared" si="288"/>
        <v/>
      </c>
      <c r="Y1394" s="3" t="str">
        <f t="shared" si="289"/>
        <v/>
      </c>
      <c r="Z1394" s="3" t="str">
        <f t="shared" si="290"/>
        <v/>
      </c>
      <c r="AA1394" s="12" t="str">
        <f t="shared" si="291"/>
        <v/>
      </c>
      <c r="AB1394" s="12" t="str">
        <f t="shared" si="292"/>
        <v/>
      </c>
      <c r="AC1394" s="12" t="str">
        <f t="shared" si="293"/>
        <v/>
      </c>
      <c r="AD1394" t="str">
        <f t="shared" si="294"/>
        <v/>
      </c>
      <c r="AE1394" t="str">
        <f t="shared" si="295"/>
        <v/>
      </c>
      <c r="AF1394" t="s">
        <v>343</v>
      </c>
    </row>
    <row r="1395" spans="1:32" x14ac:dyDescent="0.25">
      <c r="A1395" t="s">
        <v>1</v>
      </c>
      <c r="B1395" t="s">
        <v>2</v>
      </c>
      <c r="C1395" t="s">
        <v>1959</v>
      </c>
      <c r="D1395" t="s">
        <v>2023</v>
      </c>
      <c r="E1395" t="s">
        <v>71</v>
      </c>
      <c r="F1395" s="2">
        <v>45341</v>
      </c>
      <c r="G1395" t="s">
        <v>1181</v>
      </c>
      <c r="H1395" t="s">
        <v>176</v>
      </c>
      <c r="I1395" t="s">
        <v>192</v>
      </c>
      <c r="J1395" s="5">
        <v>50814.16</v>
      </c>
      <c r="K1395" s="5">
        <v>50814.16</v>
      </c>
      <c r="L1395" s="5">
        <v>50814.16</v>
      </c>
      <c r="M1395" s="5"/>
      <c r="N1395"/>
      <c r="O1395" s="38"/>
      <c r="P1395" s="43"/>
      <c r="Q1395" s="64"/>
      <c r="R1395" s="8" t="str">
        <f t="shared" si="296"/>
        <v/>
      </c>
      <c r="S1395" s="7" t="str">
        <f t="shared" si="297"/>
        <v/>
      </c>
      <c r="T1395" s="9"/>
      <c r="U1395" s="3" t="str">
        <f t="shared" si="285"/>
        <v/>
      </c>
      <c r="V1395" s="3" t="str">
        <f t="shared" si="286"/>
        <v/>
      </c>
      <c r="W1395" s="3" t="str">
        <f t="shared" si="287"/>
        <v/>
      </c>
      <c r="X1395" s="83" t="str">
        <f t="shared" si="288"/>
        <v/>
      </c>
      <c r="Y1395" s="3" t="str">
        <f t="shared" si="289"/>
        <v/>
      </c>
      <c r="Z1395" s="3" t="str">
        <f t="shared" si="290"/>
        <v/>
      </c>
      <c r="AA1395" s="12" t="str">
        <f t="shared" si="291"/>
        <v/>
      </c>
      <c r="AB1395" s="12" t="str">
        <f t="shared" si="292"/>
        <v/>
      </c>
      <c r="AC1395" s="12" t="str">
        <f t="shared" si="293"/>
        <v/>
      </c>
      <c r="AD1395" t="str">
        <f t="shared" si="294"/>
        <v/>
      </c>
      <c r="AE1395" t="str">
        <f t="shared" si="295"/>
        <v/>
      </c>
      <c r="AF1395" t="s">
        <v>343</v>
      </c>
    </row>
    <row r="1396" spans="1:32" x14ac:dyDescent="0.25">
      <c r="A1396" t="s">
        <v>1</v>
      </c>
      <c r="B1396" t="s">
        <v>2</v>
      </c>
      <c r="C1396" t="s">
        <v>1959</v>
      </c>
      <c r="D1396" t="s">
        <v>2023</v>
      </c>
      <c r="E1396" t="s">
        <v>71</v>
      </c>
      <c r="F1396" s="2">
        <v>45341</v>
      </c>
      <c r="G1396" t="s">
        <v>1182</v>
      </c>
      <c r="H1396" t="s">
        <v>176</v>
      </c>
      <c r="I1396" t="s">
        <v>207</v>
      </c>
      <c r="J1396" s="5">
        <v>165661.97</v>
      </c>
      <c r="K1396" s="5">
        <v>165661.97</v>
      </c>
      <c r="L1396" s="5">
        <v>165661.97</v>
      </c>
      <c r="M1396" s="5"/>
      <c r="N1396"/>
      <c r="O1396" s="38"/>
      <c r="P1396" s="43"/>
      <c r="Q1396" s="64"/>
      <c r="R1396" s="8" t="str">
        <f t="shared" si="296"/>
        <v/>
      </c>
      <c r="S1396" s="7" t="str">
        <f t="shared" si="297"/>
        <v/>
      </c>
      <c r="T1396" s="9"/>
      <c r="U1396" s="3" t="str">
        <f t="shared" si="285"/>
        <v/>
      </c>
      <c r="V1396" s="3" t="str">
        <f t="shared" si="286"/>
        <v/>
      </c>
      <c r="W1396" s="3" t="str">
        <f t="shared" si="287"/>
        <v/>
      </c>
      <c r="X1396" s="83" t="str">
        <f t="shared" si="288"/>
        <v/>
      </c>
      <c r="Y1396" s="3" t="str">
        <f t="shared" si="289"/>
        <v/>
      </c>
      <c r="Z1396" s="3" t="str">
        <f t="shared" si="290"/>
        <v/>
      </c>
      <c r="AA1396" s="12" t="str">
        <f t="shared" si="291"/>
        <v/>
      </c>
      <c r="AB1396" s="12" t="str">
        <f t="shared" si="292"/>
        <v/>
      </c>
      <c r="AC1396" s="12" t="str">
        <f t="shared" si="293"/>
        <v/>
      </c>
      <c r="AD1396" t="str">
        <f t="shared" si="294"/>
        <v/>
      </c>
      <c r="AE1396" t="str">
        <f t="shared" si="295"/>
        <v/>
      </c>
      <c r="AF1396" t="s">
        <v>343</v>
      </c>
    </row>
    <row r="1397" spans="1:32" x14ac:dyDescent="0.25">
      <c r="A1397" t="s">
        <v>1</v>
      </c>
      <c r="B1397" t="s">
        <v>2</v>
      </c>
      <c r="C1397" t="s">
        <v>1959</v>
      </c>
      <c r="D1397" t="s">
        <v>2023</v>
      </c>
      <c r="E1397" t="s">
        <v>71</v>
      </c>
      <c r="F1397" s="2">
        <v>45342</v>
      </c>
      <c r="G1397" t="s">
        <v>1183</v>
      </c>
      <c r="H1397" t="s">
        <v>176</v>
      </c>
      <c r="I1397" t="s">
        <v>207</v>
      </c>
      <c r="J1397" s="5">
        <v>65630.399999999994</v>
      </c>
      <c r="K1397" s="5">
        <v>65630.399999999994</v>
      </c>
      <c r="L1397" s="5">
        <v>65630.399999999994</v>
      </c>
      <c r="M1397" s="5"/>
      <c r="N1397"/>
      <c r="O1397" s="38"/>
      <c r="P1397" s="43"/>
      <c r="Q1397" s="64"/>
      <c r="R1397" s="8" t="str">
        <f t="shared" si="296"/>
        <v/>
      </c>
      <c r="S1397" s="7" t="str">
        <f t="shared" si="297"/>
        <v/>
      </c>
      <c r="T1397" s="9"/>
      <c r="U1397" s="3" t="str">
        <f t="shared" si="285"/>
        <v/>
      </c>
      <c r="V1397" s="3" t="str">
        <f t="shared" si="286"/>
        <v/>
      </c>
      <c r="W1397" s="3" t="str">
        <f t="shared" si="287"/>
        <v/>
      </c>
      <c r="X1397" s="83" t="str">
        <f t="shared" si="288"/>
        <v/>
      </c>
      <c r="Y1397" s="3" t="str">
        <f t="shared" si="289"/>
        <v/>
      </c>
      <c r="Z1397" s="3" t="str">
        <f t="shared" si="290"/>
        <v/>
      </c>
      <c r="AA1397" s="12" t="str">
        <f t="shared" si="291"/>
        <v/>
      </c>
      <c r="AB1397" s="12" t="str">
        <f t="shared" si="292"/>
        <v/>
      </c>
      <c r="AC1397" s="12" t="str">
        <f t="shared" si="293"/>
        <v/>
      </c>
      <c r="AD1397" t="str">
        <f t="shared" si="294"/>
        <v/>
      </c>
      <c r="AE1397" t="str">
        <f t="shared" si="295"/>
        <v/>
      </c>
      <c r="AF1397" t="s">
        <v>343</v>
      </c>
    </row>
    <row r="1398" spans="1:32" x14ac:dyDescent="0.25">
      <c r="A1398" t="s">
        <v>1</v>
      </c>
      <c r="B1398" t="s">
        <v>2</v>
      </c>
      <c r="C1398" t="s">
        <v>1959</v>
      </c>
      <c r="D1398" t="s">
        <v>2023</v>
      </c>
      <c r="E1398" t="s">
        <v>71</v>
      </c>
      <c r="F1398" s="2">
        <v>45342</v>
      </c>
      <c r="G1398" t="s">
        <v>1184</v>
      </c>
      <c r="H1398" t="s">
        <v>176</v>
      </c>
      <c r="I1398" t="s">
        <v>192</v>
      </c>
      <c r="J1398" s="5">
        <v>111870</v>
      </c>
      <c r="K1398" s="5">
        <v>111870</v>
      </c>
      <c r="L1398" s="5">
        <v>111870</v>
      </c>
      <c r="M1398" s="5"/>
      <c r="N1398"/>
      <c r="O1398" s="38"/>
      <c r="P1398" s="43"/>
      <c r="Q1398" s="64"/>
      <c r="R1398" s="8" t="str">
        <f t="shared" si="296"/>
        <v/>
      </c>
      <c r="S1398" s="7" t="str">
        <f t="shared" si="297"/>
        <v/>
      </c>
      <c r="T1398" s="9"/>
      <c r="U1398" s="3" t="str">
        <f t="shared" si="285"/>
        <v/>
      </c>
      <c r="V1398" s="3" t="str">
        <f t="shared" si="286"/>
        <v/>
      </c>
      <c r="W1398" s="3" t="str">
        <f t="shared" si="287"/>
        <v/>
      </c>
      <c r="X1398" s="83" t="str">
        <f t="shared" si="288"/>
        <v/>
      </c>
      <c r="Y1398" s="3" t="str">
        <f t="shared" si="289"/>
        <v/>
      </c>
      <c r="Z1398" s="3" t="str">
        <f t="shared" si="290"/>
        <v/>
      </c>
      <c r="AA1398" s="12" t="str">
        <f t="shared" si="291"/>
        <v/>
      </c>
      <c r="AB1398" s="12" t="str">
        <f t="shared" si="292"/>
        <v/>
      </c>
      <c r="AC1398" s="12" t="str">
        <f t="shared" si="293"/>
        <v/>
      </c>
      <c r="AD1398" t="str">
        <f t="shared" si="294"/>
        <v/>
      </c>
      <c r="AE1398" t="str">
        <f t="shared" si="295"/>
        <v/>
      </c>
      <c r="AF1398" t="s">
        <v>343</v>
      </c>
    </row>
    <row r="1399" spans="1:32" x14ac:dyDescent="0.25">
      <c r="A1399" t="s">
        <v>1</v>
      </c>
      <c r="B1399" t="s">
        <v>2</v>
      </c>
      <c r="C1399" t="s">
        <v>1959</v>
      </c>
      <c r="D1399" t="s">
        <v>2023</v>
      </c>
      <c r="E1399" t="s">
        <v>71</v>
      </c>
      <c r="F1399" s="2">
        <v>45342</v>
      </c>
      <c r="G1399" t="s">
        <v>1185</v>
      </c>
      <c r="H1399" t="s">
        <v>176</v>
      </c>
      <c r="I1399" t="s">
        <v>207</v>
      </c>
      <c r="J1399" s="5">
        <v>132229.51999999999</v>
      </c>
      <c r="K1399" s="5">
        <v>132229.51999999999</v>
      </c>
      <c r="L1399" s="5">
        <v>132229.51999999999</v>
      </c>
      <c r="M1399" s="5"/>
      <c r="N1399"/>
      <c r="O1399" s="38"/>
      <c r="P1399" s="43"/>
      <c r="Q1399" s="64"/>
      <c r="R1399" s="8" t="str">
        <f t="shared" si="296"/>
        <v/>
      </c>
      <c r="S1399" s="7" t="str">
        <f t="shared" si="297"/>
        <v/>
      </c>
      <c r="T1399" s="9"/>
      <c r="U1399" s="3" t="str">
        <f t="shared" si="285"/>
        <v/>
      </c>
      <c r="V1399" s="3" t="str">
        <f t="shared" si="286"/>
        <v/>
      </c>
      <c r="W1399" s="3" t="str">
        <f t="shared" si="287"/>
        <v/>
      </c>
      <c r="X1399" s="83" t="str">
        <f t="shared" si="288"/>
        <v/>
      </c>
      <c r="Y1399" s="3" t="str">
        <f t="shared" si="289"/>
        <v/>
      </c>
      <c r="Z1399" s="3" t="str">
        <f t="shared" si="290"/>
        <v/>
      </c>
      <c r="AA1399" s="12" t="str">
        <f t="shared" si="291"/>
        <v/>
      </c>
      <c r="AB1399" s="12" t="str">
        <f t="shared" si="292"/>
        <v/>
      </c>
      <c r="AC1399" s="12" t="str">
        <f t="shared" si="293"/>
        <v/>
      </c>
      <c r="AD1399" t="str">
        <f t="shared" si="294"/>
        <v/>
      </c>
      <c r="AE1399" t="str">
        <f t="shared" si="295"/>
        <v/>
      </c>
      <c r="AF1399" t="s">
        <v>343</v>
      </c>
    </row>
    <row r="1400" spans="1:32" x14ac:dyDescent="0.25">
      <c r="A1400" t="s">
        <v>1</v>
      </c>
      <c r="B1400" t="s">
        <v>2</v>
      </c>
      <c r="C1400" t="s">
        <v>1959</v>
      </c>
      <c r="D1400" t="s">
        <v>2023</v>
      </c>
      <c r="E1400" t="s">
        <v>71</v>
      </c>
      <c r="F1400" s="2">
        <v>45345</v>
      </c>
      <c r="G1400" t="s">
        <v>1186</v>
      </c>
      <c r="H1400" t="s">
        <v>176</v>
      </c>
      <c r="I1400" t="s">
        <v>207</v>
      </c>
      <c r="J1400" s="5">
        <v>42488</v>
      </c>
      <c r="K1400" s="5">
        <v>42488</v>
      </c>
      <c r="L1400" s="5">
        <v>42488</v>
      </c>
      <c r="M1400" s="5"/>
      <c r="N1400"/>
      <c r="O1400" s="38"/>
      <c r="P1400" s="43"/>
      <c r="Q1400" s="64"/>
      <c r="R1400" s="8" t="str">
        <f t="shared" si="296"/>
        <v/>
      </c>
      <c r="S1400" s="7" t="str">
        <f>IF(AND(O1408&lt;&gt;"",P1408&lt;&gt;""),1,"")</f>
        <v/>
      </c>
      <c r="T1400" s="9"/>
      <c r="U1400" s="3" t="str">
        <f t="shared" si="285"/>
        <v/>
      </c>
      <c r="V1400" s="3" t="str">
        <f t="shared" si="286"/>
        <v/>
      </c>
      <c r="W1400" s="3" t="str">
        <f t="shared" si="287"/>
        <v/>
      </c>
      <c r="X1400" s="83" t="str">
        <f t="shared" si="288"/>
        <v/>
      </c>
      <c r="Y1400" s="3" t="str">
        <f t="shared" si="289"/>
        <v/>
      </c>
      <c r="Z1400" s="3" t="str">
        <f t="shared" si="290"/>
        <v/>
      </c>
      <c r="AA1400" s="12" t="str">
        <f t="shared" si="291"/>
        <v/>
      </c>
      <c r="AB1400" s="12" t="str">
        <f t="shared" si="292"/>
        <v/>
      </c>
      <c r="AC1400" s="12" t="str">
        <f t="shared" si="293"/>
        <v/>
      </c>
      <c r="AD1400" t="str">
        <f t="shared" si="294"/>
        <v/>
      </c>
      <c r="AE1400" t="str">
        <f t="shared" si="295"/>
        <v/>
      </c>
      <c r="AF1400" t="s">
        <v>343</v>
      </c>
    </row>
    <row r="1401" spans="1:32" x14ac:dyDescent="0.25">
      <c r="A1401" t="s">
        <v>1</v>
      </c>
      <c r="B1401" t="s">
        <v>2</v>
      </c>
      <c r="C1401" t="s">
        <v>1959</v>
      </c>
      <c r="D1401" t="s">
        <v>2023</v>
      </c>
      <c r="E1401" t="s">
        <v>71</v>
      </c>
      <c r="F1401" s="2">
        <v>45345</v>
      </c>
      <c r="G1401" t="s">
        <v>1187</v>
      </c>
      <c r="H1401" t="s">
        <v>176</v>
      </c>
      <c r="I1401" t="s">
        <v>207</v>
      </c>
      <c r="J1401" s="5">
        <v>52252.11</v>
      </c>
      <c r="K1401" s="5">
        <v>52252.11</v>
      </c>
      <c r="L1401" s="5">
        <v>52252.11</v>
      </c>
      <c r="M1401" s="5"/>
      <c r="N1401"/>
      <c r="O1401" s="38"/>
      <c r="P1401" s="43"/>
      <c r="Q1401" s="64"/>
      <c r="R1401" s="8" t="str">
        <f t="shared" si="296"/>
        <v/>
      </c>
      <c r="S1401" s="7" t="str">
        <f t="shared" ref="S1401:S1433" si="298">IF(AND(O1409&lt;&gt;"",P1409&lt;&gt;""),1,"")</f>
        <v/>
      </c>
      <c r="T1401" s="9"/>
      <c r="U1401" s="3" t="str">
        <f t="shared" si="285"/>
        <v/>
      </c>
      <c r="V1401" s="3" t="str">
        <f t="shared" si="286"/>
        <v/>
      </c>
      <c r="W1401" s="3" t="str">
        <f t="shared" si="287"/>
        <v/>
      </c>
      <c r="X1401" s="83" t="str">
        <f t="shared" si="288"/>
        <v/>
      </c>
      <c r="Y1401" s="3" t="str">
        <f t="shared" si="289"/>
        <v/>
      </c>
      <c r="Z1401" s="3" t="str">
        <f t="shared" si="290"/>
        <v/>
      </c>
      <c r="AA1401" s="12" t="str">
        <f t="shared" si="291"/>
        <v/>
      </c>
      <c r="AB1401" s="12" t="str">
        <f t="shared" si="292"/>
        <v/>
      </c>
      <c r="AC1401" s="12" t="str">
        <f t="shared" si="293"/>
        <v/>
      </c>
      <c r="AD1401" t="str">
        <f t="shared" si="294"/>
        <v/>
      </c>
      <c r="AE1401" t="str">
        <f t="shared" si="295"/>
        <v/>
      </c>
      <c r="AF1401" t="s">
        <v>343</v>
      </c>
    </row>
    <row r="1402" spans="1:32" x14ac:dyDescent="0.25">
      <c r="A1402" t="s">
        <v>1</v>
      </c>
      <c r="B1402" t="s">
        <v>2</v>
      </c>
      <c r="C1402" t="s">
        <v>1959</v>
      </c>
      <c r="D1402" t="s">
        <v>2023</v>
      </c>
      <c r="E1402" t="s">
        <v>71</v>
      </c>
      <c r="F1402" s="2">
        <v>45349</v>
      </c>
      <c r="G1402" t="s">
        <v>1328</v>
      </c>
      <c r="H1402" t="s">
        <v>176</v>
      </c>
      <c r="I1402" t="s">
        <v>207</v>
      </c>
      <c r="J1402" s="5">
        <v>60036.89</v>
      </c>
      <c r="K1402" s="5">
        <v>60036.89</v>
      </c>
      <c r="L1402" s="5">
        <v>60036.89</v>
      </c>
      <c r="M1402" s="5"/>
      <c r="N1402"/>
      <c r="O1402" s="38"/>
      <c r="P1402" s="43"/>
      <c r="Q1402" s="64"/>
      <c r="R1402" s="8" t="str">
        <f t="shared" si="296"/>
        <v/>
      </c>
      <c r="S1402" s="7" t="str">
        <f t="shared" si="298"/>
        <v/>
      </c>
      <c r="T1402" s="9"/>
      <c r="U1402" s="3" t="str">
        <f t="shared" si="285"/>
        <v/>
      </c>
      <c r="V1402" s="3" t="str">
        <f t="shared" si="286"/>
        <v/>
      </c>
      <c r="W1402" s="3" t="str">
        <f t="shared" si="287"/>
        <v/>
      </c>
      <c r="X1402" s="83" t="str">
        <f t="shared" si="288"/>
        <v/>
      </c>
      <c r="Y1402" s="3" t="str">
        <f t="shared" si="289"/>
        <v/>
      </c>
      <c r="Z1402" s="3" t="str">
        <f t="shared" si="290"/>
        <v/>
      </c>
      <c r="AA1402" s="12" t="str">
        <f t="shared" si="291"/>
        <v/>
      </c>
      <c r="AB1402" s="12" t="str">
        <f t="shared" si="292"/>
        <v/>
      </c>
      <c r="AC1402" s="12" t="str">
        <f t="shared" si="293"/>
        <v/>
      </c>
      <c r="AD1402" t="str">
        <f t="shared" si="294"/>
        <v/>
      </c>
      <c r="AE1402" t="str">
        <f t="shared" si="295"/>
        <v/>
      </c>
      <c r="AF1402" t="s">
        <v>343</v>
      </c>
    </row>
    <row r="1403" spans="1:32" x14ac:dyDescent="0.25">
      <c r="A1403" t="s">
        <v>1</v>
      </c>
      <c r="B1403" t="s">
        <v>2</v>
      </c>
      <c r="C1403" t="s">
        <v>1959</v>
      </c>
      <c r="D1403" t="s">
        <v>2023</v>
      </c>
      <c r="E1403" t="s">
        <v>71</v>
      </c>
      <c r="F1403" s="2">
        <v>45350</v>
      </c>
      <c r="G1403" t="s">
        <v>1329</v>
      </c>
      <c r="H1403" t="s">
        <v>176</v>
      </c>
      <c r="I1403" t="s">
        <v>207</v>
      </c>
      <c r="J1403" s="5">
        <v>22109.71</v>
      </c>
      <c r="K1403" s="5">
        <v>22109.71</v>
      </c>
      <c r="L1403" s="5">
        <v>22109.71</v>
      </c>
      <c r="M1403" s="5"/>
      <c r="N1403"/>
      <c r="O1403" s="38"/>
      <c r="P1403" s="43"/>
      <c r="Q1403" s="64"/>
      <c r="R1403" s="8" t="str">
        <f t="shared" si="296"/>
        <v/>
      </c>
      <c r="S1403" s="7" t="str">
        <f t="shared" si="298"/>
        <v/>
      </c>
      <c r="T1403" s="9"/>
      <c r="U1403" s="3" t="str">
        <f t="shared" si="285"/>
        <v/>
      </c>
      <c r="V1403" s="3" t="str">
        <f t="shared" si="286"/>
        <v/>
      </c>
      <c r="W1403" s="3" t="str">
        <f t="shared" si="287"/>
        <v/>
      </c>
      <c r="X1403" s="83" t="str">
        <f t="shared" si="288"/>
        <v/>
      </c>
      <c r="Y1403" s="3" t="str">
        <f t="shared" si="289"/>
        <v/>
      </c>
      <c r="Z1403" s="3" t="str">
        <f t="shared" si="290"/>
        <v/>
      </c>
      <c r="AA1403" s="12" t="str">
        <f t="shared" si="291"/>
        <v/>
      </c>
      <c r="AB1403" s="12" t="str">
        <f t="shared" si="292"/>
        <v/>
      </c>
      <c r="AC1403" s="12" t="str">
        <f t="shared" si="293"/>
        <v/>
      </c>
      <c r="AD1403" t="str">
        <f t="shared" si="294"/>
        <v/>
      </c>
      <c r="AE1403" t="str">
        <f t="shared" si="295"/>
        <v/>
      </c>
      <c r="AF1403" t="s">
        <v>343</v>
      </c>
    </row>
    <row r="1404" spans="1:32" x14ac:dyDescent="0.25">
      <c r="A1404" t="s">
        <v>1</v>
      </c>
      <c r="B1404" t="s">
        <v>2</v>
      </c>
      <c r="C1404" t="s">
        <v>1959</v>
      </c>
      <c r="D1404" t="s">
        <v>2023</v>
      </c>
      <c r="E1404" t="s">
        <v>71</v>
      </c>
      <c r="F1404" s="2">
        <v>45351</v>
      </c>
      <c r="G1404" t="s">
        <v>1330</v>
      </c>
      <c r="H1404" t="s">
        <v>412</v>
      </c>
      <c r="I1404" t="s">
        <v>207</v>
      </c>
      <c r="J1404" s="5">
        <v>48940.75</v>
      </c>
      <c r="K1404" s="5">
        <v>48940.75</v>
      </c>
      <c r="L1404" s="5">
        <v>48940.75</v>
      </c>
      <c r="M1404" s="5"/>
      <c r="N1404"/>
      <c r="O1404" s="38"/>
      <c r="P1404" s="43"/>
      <c r="Q1404" s="64"/>
      <c r="R1404" s="8" t="str">
        <f t="shared" si="296"/>
        <v/>
      </c>
      <c r="S1404" s="7" t="str">
        <f t="shared" si="298"/>
        <v/>
      </c>
      <c r="T1404" s="9"/>
      <c r="U1404" s="3" t="str">
        <f t="shared" si="285"/>
        <v/>
      </c>
      <c r="V1404" s="3" t="str">
        <f t="shared" si="286"/>
        <v/>
      </c>
      <c r="W1404" s="3" t="str">
        <f t="shared" si="287"/>
        <v/>
      </c>
      <c r="X1404" s="83" t="str">
        <f t="shared" si="288"/>
        <v/>
      </c>
      <c r="Y1404" s="3" t="str">
        <f t="shared" si="289"/>
        <v/>
      </c>
      <c r="Z1404" s="3" t="str">
        <f t="shared" si="290"/>
        <v/>
      </c>
      <c r="AA1404" s="12" t="str">
        <f t="shared" si="291"/>
        <v/>
      </c>
      <c r="AB1404" s="12" t="str">
        <f t="shared" si="292"/>
        <v/>
      </c>
      <c r="AC1404" s="12" t="str">
        <f t="shared" si="293"/>
        <v/>
      </c>
      <c r="AD1404" t="str">
        <f t="shared" si="294"/>
        <v/>
      </c>
      <c r="AE1404" t="str">
        <f t="shared" si="295"/>
        <v/>
      </c>
      <c r="AF1404" t="s">
        <v>343</v>
      </c>
    </row>
    <row r="1405" spans="1:32" x14ac:dyDescent="0.25">
      <c r="A1405" t="s">
        <v>1</v>
      </c>
      <c r="B1405" t="s">
        <v>2</v>
      </c>
      <c r="C1405" t="s">
        <v>1959</v>
      </c>
      <c r="D1405" t="s">
        <v>2023</v>
      </c>
      <c r="E1405" t="s">
        <v>71</v>
      </c>
      <c r="F1405" s="2">
        <v>45352</v>
      </c>
      <c r="G1405" t="s">
        <v>1331</v>
      </c>
      <c r="H1405" t="s">
        <v>412</v>
      </c>
      <c r="I1405" t="s">
        <v>207</v>
      </c>
      <c r="J1405" s="5">
        <v>40794.86</v>
      </c>
      <c r="K1405" s="5">
        <v>40794.86</v>
      </c>
      <c r="L1405" s="5">
        <v>40794.86</v>
      </c>
      <c r="M1405" s="5"/>
      <c r="N1405"/>
      <c r="O1405" s="38"/>
      <c r="P1405" s="43"/>
      <c r="Q1405" s="64"/>
      <c r="R1405" s="8" t="str">
        <f t="shared" si="296"/>
        <v/>
      </c>
      <c r="S1405" s="7" t="str">
        <f t="shared" si="298"/>
        <v/>
      </c>
      <c r="T1405" s="9"/>
      <c r="U1405" s="3" t="str">
        <f t="shared" si="285"/>
        <v/>
      </c>
      <c r="V1405" s="3" t="str">
        <f t="shared" si="286"/>
        <v/>
      </c>
      <c r="W1405" s="3" t="str">
        <f t="shared" si="287"/>
        <v/>
      </c>
      <c r="X1405" s="83" t="str">
        <f t="shared" si="288"/>
        <v/>
      </c>
      <c r="Y1405" s="3" t="str">
        <f t="shared" si="289"/>
        <v/>
      </c>
      <c r="Z1405" s="3" t="str">
        <f t="shared" si="290"/>
        <v/>
      </c>
      <c r="AA1405" s="12" t="str">
        <f t="shared" si="291"/>
        <v/>
      </c>
      <c r="AB1405" s="12" t="str">
        <f t="shared" si="292"/>
        <v/>
      </c>
      <c r="AC1405" s="12" t="str">
        <f t="shared" si="293"/>
        <v/>
      </c>
      <c r="AD1405" t="str">
        <f t="shared" si="294"/>
        <v/>
      </c>
      <c r="AE1405" t="str">
        <f t="shared" si="295"/>
        <v/>
      </c>
      <c r="AF1405" t="s">
        <v>343</v>
      </c>
    </row>
    <row r="1406" spans="1:32" x14ac:dyDescent="0.25">
      <c r="A1406" t="s">
        <v>1</v>
      </c>
      <c r="B1406" t="s">
        <v>2</v>
      </c>
      <c r="C1406" t="s">
        <v>1959</v>
      </c>
      <c r="D1406" t="s">
        <v>2023</v>
      </c>
      <c r="E1406" t="s">
        <v>71</v>
      </c>
      <c r="F1406" s="2">
        <v>45352</v>
      </c>
      <c r="G1406" t="s">
        <v>1393</v>
      </c>
      <c r="H1406" t="s">
        <v>412</v>
      </c>
      <c r="I1406" t="s">
        <v>207</v>
      </c>
      <c r="J1406" s="5">
        <v>26881.919999999998</v>
      </c>
      <c r="K1406" s="5">
        <v>26881.919999999998</v>
      </c>
      <c r="L1406" s="5">
        <v>26881.919999999998</v>
      </c>
      <c r="M1406" s="5"/>
      <c r="N1406"/>
      <c r="O1406" s="38"/>
      <c r="P1406" s="43"/>
      <c r="Q1406" s="64"/>
      <c r="R1406" s="8" t="str">
        <f t="shared" si="296"/>
        <v/>
      </c>
      <c r="S1406" s="7" t="str">
        <f t="shared" si="298"/>
        <v/>
      </c>
      <c r="T1406" s="9"/>
      <c r="U1406" s="3" t="str">
        <f t="shared" si="285"/>
        <v/>
      </c>
      <c r="V1406" s="3" t="str">
        <f t="shared" si="286"/>
        <v/>
      </c>
      <c r="W1406" s="3" t="str">
        <f t="shared" si="287"/>
        <v/>
      </c>
      <c r="X1406" s="83" t="str">
        <f t="shared" si="288"/>
        <v/>
      </c>
      <c r="Y1406" s="3" t="str">
        <f t="shared" si="289"/>
        <v/>
      </c>
      <c r="Z1406" s="3" t="str">
        <f t="shared" si="290"/>
        <v/>
      </c>
      <c r="AA1406" s="12" t="str">
        <f t="shared" si="291"/>
        <v/>
      </c>
      <c r="AB1406" s="12" t="str">
        <f t="shared" si="292"/>
        <v/>
      </c>
      <c r="AC1406" s="12" t="str">
        <f t="shared" si="293"/>
        <v/>
      </c>
      <c r="AD1406" t="str">
        <f t="shared" si="294"/>
        <v/>
      </c>
      <c r="AE1406" t="str">
        <f t="shared" si="295"/>
        <v/>
      </c>
      <c r="AF1406" t="s">
        <v>343</v>
      </c>
    </row>
    <row r="1407" spans="1:32" x14ac:dyDescent="0.25">
      <c r="A1407" t="s">
        <v>1</v>
      </c>
      <c r="B1407" t="s">
        <v>2</v>
      </c>
      <c r="C1407" t="s">
        <v>1959</v>
      </c>
      <c r="D1407" t="s">
        <v>2023</v>
      </c>
      <c r="E1407" t="s">
        <v>71</v>
      </c>
      <c r="F1407" s="2">
        <v>45355</v>
      </c>
      <c r="G1407" t="s">
        <v>1394</v>
      </c>
      <c r="H1407" t="s">
        <v>412</v>
      </c>
      <c r="I1407" t="s">
        <v>207</v>
      </c>
      <c r="J1407" s="5">
        <v>175352.51</v>
      </c>
      <c r="K1407" s="5">
        <v>175352.51</v>
      </c>
      <c r="L1407" s="5">
        <v>175352.51</v>
      </c>
      <c r="M1407" s="5"/>
      <c r="N1407"/>
      <c r="O1407" s="38"/>
      <c r="P1407" s="43"/>
      <c r="Q1407" s="64"/>
      <c r="R1407" s="8" t="str">
        <f t="shared" ref="R1407:R1434" si="299">IFERROR(VLOOKUP(Q1407,CTASPresup,2,0),"")</f>
        <v/>
      </c>
      <c r="S1407" s="7" t="str">
        <f t="shared" si="298"/>
        <v/>
      </c>
      <c r="T1407" s="9"/>
      <c r="U1407" s="3" t="str">
        <f t="shared" si="285"/>
        <v/>
      </c>
      <c r="V1407" s="3" t="str">
        <f t="shared" si="286"/>
        <v/>
      </c>
      <c r="W1407" s="3" t="str">
        <f t="shared" si="287"/>
        <v/>
      </c>
      <c r="X1407" s="83" t="str">
        <f t="shared" si="288"/>
        <v/>
      </c>
      <c r="Y1407" s="3" t="str">
        <f t="shared" si="289"/>
        <v/>
      </c>
      <c r="Z1407" s="3" t="str">
        <f t="shared" si="290"/>
        <v/>
      </c>
      <c r="AA1407" s="12" t="str">
        <f t="shared" si="291"/>
        <v/>
      </c>
      <c r="AB1407" s="12" t="str">
        <f t="shared" si="292"/>
        <v/>
      </c>
      <c r="AC1407" s="12" t="str">
        <f t="shared" si="293"/>
        <v/>
      </c>
      <c r="AD1407" t="str">
        <f t="shared" si="294"/>
        <v/>
      </c>
      <c r="AE1407" t="str">
        <f t="shared" si="295"/>
        <v/>
      </c>
      <c r="AF1407" t="s">
        <v>343</v>
      </c>
    </row>
    <row r="1408" spans="1:32" x14ac:dyDescent="0.25">
      <c r="A1408" t="s">
        <v>1</v>
      </c>
      <c r="B1408" t="s">
        <v>2</v>
      </c>
      <c r="C1408" t="s">
        <v>1959</v>
      </c>
      <c r="D1408" t="s">
        <v>2023</v>
      </c>
      <c r="E1408" t="s">
        <v>71</v>
      </c>
      <c r="F1408" s="2">
        <v>45356</v>
      </c>
      <c r="G1408" t="s">
        <v>1395</v>
      </c>
      <c r="H1408" t="s">
        <v>412</v>
      </c>
      <c r="I1408" t="s">
        <v>207</v>
      </c>
      <c r="J1408" s="5">
        <v>26881.919999999998</v>
      </c>
      <c r="K1408" s="5">
        <v>26881.919999999998</v>
      </c>
      <c r="L1408" s="5">
        <v>26881.919999999998</v>
      </c>
      <c r="M1408" s="5"/>
      <c r="N1408"/>
      <c r="O1408" s="38"/>
      <c r="P1408" s="43"/>
      <c r="Q1408" s="64"/>
      <c r="R1408" s="8" t="str">
        <f t="shared" si="299"/>
        <v/>
      </c>
      <c r="S1408" s="7" t="str">
        <f t="shared" si="298"/>
        <v/>
      </c>
      <c r="T1408" s="9"/>
      <c r="U1408" s="3" t="str">
        <f t="shared" si="285"/>
        <v/>
      </c>
      <c r="V1408" s="3" t="str">
        <f t="shared" si="286"/>
        <v/>
      </c>
      <c r="W1408" s="3" t="str">
        <f t="shared" si="287"/>
        <v/>
      </c>
      <c r="X1408" s="83" t="str">
        <f t="shared" si="288"/>
        <v/>
      </c>
      <c r="Y1408" s="3" t="str">
        <f t="shared" si="289"/>
        <v/>
      </c>
      <c r="Z1408" s="3" t="str">
        <f t="shared" si="290"/>
        <v/>
      </c>
      <c r="AA1408" s="12" t="str">
        <f t="shared" si="291"/>
        <v/>
      </c>
      <c r="AB1408" s="12" t="str">
        <f t="shared" si="292"/>
        <v/>
      </c>
      <c r="AC1408" s="12" t="str">
        <f t="shared" si="293"/>
        <v/>
      </c>
      <c r="AD1408" t="str">
        <f t="shared" si="294"/>
        <v/>
      </c>
      <c r="AE1408" t="str">
        <f t="shared" si="295"/>
        <v/>
      </c>
      <c r="AF1408" t="s">
        <v>343</v>
      </c>
    </row>
    <row r="1409" spans="1:32" x14ac:dyDescent="0.25">
      <c r="A1409" t="s">
        <v>1</v>
      </c>
      <c r="B1409" t="s">
        <v>2</v>
      </c>
      <c r="C1409" t="s">
        <v>1959</v>
      </c>
      <c r="D1409" t="s">
        <v>2023</v>
      </c>
      <c r="E1409" t="s">
        <v>71</v>
      </c>
      <c r="F1409" s="2">
        <v>45356</v>
      </c>
      <c r="G1409" t="s">
        <v>1396</v>
      </c>
      <c r="H1409" t="s">
        <v>412</v>
      </c>
      <c r="I1409" t="s">
        <v>192</v>
      </c>
      <c r="J1409" s="5">
        <v>61451.199999999997</v>
      </c>
      <c r="K1409" s="5">
        <v>61451.199999999997</v>
      </c>
      <c r="L1409" s="5">
        <v>61451.199999999997</v>
      </c>
      <c r="M1409" s="5"/>
      <c r="N1409"/>
      <c r="O1409" s="38"/>
      <c r="P1409" s="43"/>
      <c r="Q1409" s="64"/>
      <c r="R1409" s="8" t="str">
        <f t="shared" si="299"/>
        <v/>
      </c>
      <c r="S1409" s="7" t="str">
        <f t="shared" si="298"/>
        <v/>
      </c>
      <c r="T1409" s="9"/>
      <c r="U1409" s="3" t="str">
        <f t="shared" si="285"/>
        <v/>
      </c>
      <c r="V1409" s="3" t="str">
        <f t="shared" si="286"/>
        <v/>
      </c>
      <c r="W1409" s="3" t="str">
        <f t="shared" si="287"/>
        <v/>
      </c>
      <c r="X1409" s="83" t="str">
        <f t="shared" si="288"/>
        <v/>
      </c>
      <c r="Y1409" s="3" t="str">
        <f t="shared" si="289"/>
        <v/>
      </c>
      <c r="Z1409" s="3" t="str">
        <f t="shared" si="290"/>
        <v/>
      </c>
      <c r="AA1409" s="12" t="str">
        <f t="shared" si="291"/>
        <v/>
      </c>
      <c r="AB1409" s="12" t="str">
        <f t="shared" si="292"/>
        <v/>
      </c>
      <c r="AC1409" s="12" t="str">
        <f t="shared" si="293"/>
        <v/>
      </c>
      <c r="AD1409" t="str">
        <f t="shared" si="294"/>
        <v/>
      </c>
      <c r="AE1409" t="str">
        <f t="shared" si="295"/>
        <v/>
      </c>
      <c r="AF1409" t="s">
        <v>343</v>
      </c>
    </row>
    <row r="1410" spans="1:32" x14ac:dyDescent="0.25">
      <c r="A1410" t="s">
        <v>1</v>
      </c>
      <c r="B1410" t="s">
        <v>2</v>
      </c>
      <c r="C1410" t="s">
        <v>1959</v>
      </c>
      <c r="D1410" t="s">
        <v>2023</v>
      </c>
      <c r="E1410" t="s">
        <v>71</v>
      </c>
      <c r="F1410" s="2">
        <v>45357</v>
      </c>
      <c r="G1410" t="s">
        <v>1397</v>
      </c>
      <c r="H1410" t="s">
        <v>412</v>
      </c>
      <c r="I1410" t="s">
        <v>207</v>
      </c>
      <c r="J1410" s="5">
        <v>21074.83</v>
      </c>
      <c r="K1410" s="5">
        <v>21074.83</v>
      </c>
      <c r="L1410" s="5">
        <v>21074.83</v>
      </c>
      <c r="M1410" s="5"/>
      <c r="N1410"/>
      <c r="O1410" s="38"/>
      <c r="P1410" s="43"/>
      <c r="Q1410" s="64"/>
      <c r="R1410" s="8" t="str">
        <f t="shared" si="299"/>
        <v/>
      </c>
      <c r="S1410" s="7" t="str">
        <f t="shared" si="298"/>
        <v/>
      </c>
      <c r="T1410" s="9"/>
      <c r="U1410" s="3" t="str">
        <f t="shared" si="285"/>
        <v/>
      </c>
      <c r="V1410" s="3" t="str">
        <f t="shared" si="286"/>
        <v/>
      </c>
      <c r="W1410" s="3" t="str">
        <f t="shared" si="287"/>
        <v/>
      </c>
      <c r="X1410" s="83" t="str">
        <f t="shared" si="288"/>
        <v/>
      </c>
      <c r="Y1410" s="3" t="str">
        <f t="shared" si="289"/>
        <v/>
      </c>
      <c r="Z1410" s="3" t="str">
        <f t="shared" si="290"/>
        <v/>
      </c>
      <c r="AA1410" s="12" t="str">
        <f t="shared" si="291"/>
        <v/>
      </c>
      <c r="AB1410" s="12" t="str">
        <f t="shared" si="292"/>
        <v/>
      </c>
      <c r="AC1410" s="12" t="str">
        <f t="shared" si="293"/>
        <v/>
      </c>
      <c r="AD1410" t="str">
        <f t="shared" si="294"/>
        <v/>
      </c>
      <c r="AE1410" t="str">
        <f t="shared" si="295"/>
        <v/>
      </c>
      <c r="AF1410" t="s">
        <v>343</v>
      </c>
    </row>
    <row r="1411" spans="1:32" x14ac:dyDescent="0.25">
      <c r="A1411" t="s">
        <v>1</v>
      </c>
      <c r="B1411" t="s">
        <v>2</v>
      </c>
      <c r="C1411" t="s">
        <v>1959</v>
      </c>
      <c r="D1411" t="s">
        <v>2023</v>
      </c>
      <c r="E1411" t="s">
        <v>71</v>
      </c>
      <c r="F1411" s="2">
        <v>45362</v>
      </c>
      <c r="G1411" t="s">
        <v>1475</v>
      </c>
      <c r="H1411" t="s">
        <v>412</v>
      </c>
      <c r="I1411" t="s">
        <v>207</v>
      </c>
      <c r="J1411" s="5">
        <v>54814.95</v>
      </c>
      <c r="K1411" s="5">
        <v>54814.95</v>
      </c>
      <c r="L1411" s="5">
        <v>54814.95</v>
      </c>
      <c r="M1411" s="5"/>
      <c r="N1411"/>
      <c r="O1411" s="38"/>
      <c r="P1411" s="43"/>
      <c r="Q1411" s="64"/>
      <c r="R1411" s="8" t="str">
        <f t="shared" si="299"/>
        <v/>
      </c>
      <c r="S1411" s="7" t="str">
        <f t="shared" si="298"/>
        <v/>
      </c>
      <c r="T1411" s="9"/>
      <c r="U1411" s="3" t="str">
        <f t="shared" si="285"/>
        <v/>
      </c>
      <c r="V1411" s="3" t="str">
        <f t="shared" si="286"/>
        <v/>
      </c>
      <c r="W1411" s="3" t="str">
        <f t="shared" si="287"/>
        <v/>
      </c>
      <c r="X1411" s="83" t="str">
        <f t="shared" si="288"/>
        <v/>
      </c>
      <c r="Y1411" s="3" t="str">
        <f t="shared" si="289"/>
        <v/>
      </c>
      <c r="Z1411" s="3" t="str">
        <f t="shared" si="290"/>
        <v/>
      </c>
      <c r="AA1411" s="12" t="str">
        <f t="shared" si="291"/>
        <v/>
      </c>
      <c r="AB1411" s="12" t="str">
        <f t="shared" si="292"/>
        <v/>
      </c>
      <c r="AC1411" s="12" t="str">
        <f t="shared" si="293"/>
        <v/>
      </c>
      <c r="AD1411" t="str">
        <f t="shared" si="294"/>
        <v/>
      </c>
      <c r="AE1411" t="str">
        <f t="shared" si="295"/>
        <v/>
      </c>
      <c r="AF1411" t="s">
        <v>343</v>
      </c>
    </row>
    <row r="1412" spans="1:32" x14ac:dyDescent="0.25">
      <c r="A1412" t="s">
        <v>1</v>
      </c>
      <c r="B1412" t="s">
        <v>2</v>
      </c>
      <c r="C1412" t="s">
        <v>1959</v>
      </c>
      <c r="D1412" t="s">
        <v>2023</v>
      </c>
      <c r="E1412" t="s">
        <v>71</v>
      </c>
      <c r="F1412" s="2">
        <v>45366</v>
      </c>
      <c r="G1412" t="s">
        <v>1476</v>
      </c>
      <c r="H1412" t="s">
        <v>412</v>
      </c>
      <c r="I1412" t="s">
        <v>1429</v>
      </c>
      <c r="J1412" s="5">
        <v>136237.01999999999</v>
      </c>
      <c r="K1412" s="5">
        <v>136237.01999999999</v>
      </c>
      <c r="L1412" s="5">
        <v>136237.01999999999</v>
      </c>
      <c r="M1412" s="5"/>
      <c r="N1412"/>
      <c r="O1412" s="38"/>
      <c r="P1412" s="43"/>
      <c r="Q1412" s="64"/>
      <c r="R1412" s="8" t="str">
        <f t="shared" si="299"/>
        <v/>
      </c>
      <c r="S1412" s="7" t="str">
        <f t="shared" si="298"/>
        <v/>
      </c>
      <c r="T1412" s="9"/>
      <c r="U1412" s="3" t="str">
        <f t="shared" si="285"/>
        <v/>
      </c>
      <c r="V1412" s="3" t="str">
        <f t="shared" si="286"/>
        <v/>
      </c>
      <c r="W1412" s="3" t="str">
        <f t="shared" si="287"/>
        <v/>
      </c>
      <c r="X1412" s="83" t="str">
        <f t="shared" si="288"/>
        <v/>
      </c>
      <c r="Y1412" s="3" t="str">
        <f t="shared" si="289"/>
        <v/>
      </c>
      <c r="Z1412" s="3" t="str">
        <f t="shared" si="290"/>
        <v/>
      </c>
      <c r="AA1412" s="12" t="str">
        <f t="shared" si="291"/>
        <v/>
      </c>
      <c r="AB1412" s="12" t="str">
        <f t="shared" si="292"/>
        <v/>
      </c>
      <c r="AC1412" s="12" t="str">
        <f t="shared" si="293"/>
        <v/>
      </c>
      <c r="AD1412" t="str">
        <f t="shared" si="294"/>
        <v/>
      </c>
      <c r="AE1412" t="str">
        <f t="shared" si="295"/>
        <v/>
      </c>
      <c r="AF1412" t="s">
        <v>343</v>
      </c>
    </row>
    <row r="1413" spans="1:32" x14ac:dyDescent="0.25">
      <c r="A1413" t="s">
        <v>1</v>
      </c>
      <c r="B1413" t="s">
        <v>2</v>
      </c>
      <c r="C1413" t="s">
        <v>1959</v>
      </c>
      <c r="D1413" t="s">
        <v>2023</v>
      </c>
      <c r="E1413" t="s">
        <v>71</v>
      </c>
      <c r="F1413" s="2">
        <v>45366</v>
      </c>
      <c r="G1413" t="s">
        <v>1477</v>
      </c>
      <c r="H1413" t="s">
        <v>412</v>
      </c>
      <c r="I1413" t="s">
        <v>1429</v>
      </c>
      <c r="J1413" s="5">
        <v>45878.5</v>
      </c>
      <c r="K1413" s="5">
        <v>45878.5</v>
      </c>
      <c r="L1413" s="5">
        <v>45878.5</v>
      </c>
      <c r="M1413" s="5"/>
      <c r="N1413"/>
      <c r="O1413" s="38"/>
      <c r="P1413" s="43"/>
      <c r="Q1413" s="64"/>
      <c r="R1413" s="8" t="str">
        <f t="shared" si="299"/>
        <v/>
      </c>
      <c r="S1413" s="7" t="str">
        <f t="shared" si="298"/>
        <v/>
      </c>
      <c r="T1413" s="9"/>
      <c r="U1413" s="3" t="str">
        <f t="shared" si="285"/>
        <v/>
      </c>
      <c r="V1413" s="3" t="str">
        <f t="shared" si="286"/>
        <v/>
      </c>
      <c r="W1413" s="3" t="str">
        <f t="shared" si="287"/>
        <v/>
      </c>
      <c r="X1413" s="83" t="str">
        <f t="shared" si="288"/>
        <v/>
      </c>
      <c r="Y1413" s="3" t="str">
        <f t="shared" si="289"/>
        <v/>
      </c>
      <c r="Z1413" s="3" t="str">
        <f t="shared" si="290"/>
        <v/>
      </c>
      <c r="AA1413" s="12" t="str">
        <f t="shared" si="291"/>
        <v/>
      </c>
      <c r="AB1413" s="12" t="str">
        <f t="shared" si="292"/>
        <v/>
      </c>
      <c r="AC1413" s="12" t="str">
        <f t="shared" si="293"/>
        <v/>
      </c>
      <c r="AD1413" t="str">
        <f t="shared" si="294"/>
        <v/>
      </c>
      <c r="AE1413" t="str">
        <f t="shared" si="295"/>
        <v/>
      </c>
      <c r="AF1413" t="s">
        <v>343</v>
      </c>
    </row>
    <row r="1414" spans="1:32" x14ac:dyDescent="0.25">
      <c r="A1414" t="s">
        <v>1</v>
      </c>
      <c r="B1414" t="s">
        <v>2</v>
      </c>
      <c r="C1414" t="s">
        <v>1959</v>
      </c>
      <c r="D1414" t="s">
        <v>2023</v>
      </c>
      <c r="E1414" t="s">
        <v>71</v>
      </c>
      <c r="F1414" s="2">
        <v>45368</v>
      </c>
      <c r="G1414" t="s">
        <v>1820</v>
      </c>
      <c r="H1414" t="s">
        <v>412</v>
      </c>
      <c r="I1414" t="s">
        <v>1429</v>
      </c>
      <c r="J1414" s="5">
        <v>58049.67</v>
      </c>
      <c r="K1414" s="5">
        <v>58049.67</v>
      </c>
      <c r="L1414" s="5">
        <v>58049.67</v>
      </c>
      <c r="M1414" s="5"/>
      <c r="N1414"/>
      <c r="O1414" s="38"/>
      <c r="P1414" s="43"/>
      <c r="Q1414" s="64"/>
      <c r="R1414" s="8" t="str">
        <f t="shared" si="299"/>
        <v/>
      </c>
      <c r="S1414" s="7" t="str">
        <f>IF(AND(O1423&lt;&gt;"",P1423&lt;&gt;""),1,"")</f>
        <v/>
      </c>
      <c r="T1414" s="9"/>
      <c r="U1414" s="3" t="str">
        <f t="shared" si="285"/>
        <v/>
      </c>
      <c r="V1414" s="3" t="str">
        <f t="shared" si="286"/>
        <v/>
      </c>
      <c r="W1414" s="3" t="str">
        <f t="shared" si="287"/>
        <v/>
      </c>
      <c r="X1414" s="83" t="str">
        <f t="shared" si="288"/>
        <v/>
      </c>
      <c r="Y1414" s="3" t="str">
        <f t="shared" si="289"/>
        <v/>
      </c>
      <c r="Z1414" s="3" t="str">
        <f t="shared" si="290"/>
        <v/>
      </c>
      <c r="AA1414" s="12" t="str">
        <f t="shared" si="291"/>
        <v/>
      </c>
      <c r="AB1414" s="12" t="str">
        <f t="shared" si="292"/>
        <v/>
      </c>
      <c r="AC1414" s="12" t="str">
        <f t="shared" si="293"/>
        <v/>
      </c>
      <c r="AD1414" t="str">
        <f t="shared" si="294"/>
        <v/>
      </c>
      <c r="AE1414" t="str">
        <f t="shared" si="295"/>
        <v/>
      </c>
      <c r="AF1414" t="s">
        <v>343</v>
      </c>
    </row>
    <row r="1415" spans="1:32" x14ac:dyDescent="0.25">
      <c r="A1415" t="s">
        <v>1</v>
      </c>
      <c r="B1415" t="s">
        <v>2</v>
      </c>
      <c r="C1415" t="s">
        <v>1959</v>
      </c>
      <c r="D1415" t="s">
        <v>2023</v>
      </c>
      <c r="E1415" t="s">
        <v>71</v>
      </c>
      <c r="F1415" s="2">
        <v>45371</v>
      </c>
      <c r="G1415" t="s">
        <v>1821</v>
      </c>
      <c r="H1415" t="s">
        <v>412</v>
      </c>
      <c r="I1415" t="s">
        <v>1429</v>
      </c>
      <c r="J1415" s="5">
        <v>272876.69</v>
      </c>
      <c r="K1415" s="5">
        <v>272876.69</v>
      </c>
      <c r="L1415" s="5">
        <v>272876.69</v>
      </c>
      <c r="M1415" s="5"/>
      <c r="N1415"/>
      <c r="O1415" s="38"/>
      <c r="P1415" s="43"/>
      <c r="Q1415" s="64"/>
      <c r="R1415" s="8" t="str">
        <f t="shared" si="299"/>
        <v/>
      </c>
      <c r="S1415" s="7" t="str">
        <f>IF(AND(O1424&lt;&gt;"",P1424&lt;&gt;""),1,"")</f>
        <v/>
      </c>
      <c r="T1415" s="9"/>
      <c r="U1415" s="3" t="str">
        <f t="shared" si="285"/>
        <v/>
      </c>
      <c r="V1415" s="3" t="str">
        <f t="shared" si="286"/>
        <v/>
      </c>
      <c r="W1415" s="3" t="str">
        <f t="shared" si="287"/>
        <v/>
      </c>
      <c r="X1415" s="83" t="str">
        <f t="shared" si="288"/>
        <v/>
      </c>
      <c r="Y1415" s="3" t="str">
        <f t="shared" si="289"/>
        <v/>
      </c>
      <c r="Z1415" s="3" t="str">
        <f t="shared" si="290"/>
        <v/>
      </c>
      <c r="AA1415" s="12" t="str">
        <f t="shared" si="291"/>
        <v/>
      </c>
      <c r="AB1415" s="12" t="str">
        <f t="shared" si="292"/>
        <v/>
      </c>
      <c r="AC1415" s="12" t="str">
        <f t="shared" si="293"/>
        <v/>
      </c>
      <c r="AD1415" t="str">
        <f t="shared" si="294"/>
        <v/>
      </c>
      <c r="AE1415" t="str">
        <f t="shared" si="295"/>
        <v/>
      </c>
      <c r="AF1415" t="s">
        <v>343</v>
      </c>
    </row>
    <row r="1416" spans="1:32" x14ac:dyDescent="0.25">
      <c r="A1416" t="s">
        <v>1</v>
      </c>
      <c r="B1416" t="s">
        <v>2</v>
      </c>
      <c r="C1416" t="s">
        <v>1959</v>
      </c>
      <c r="D1416" t="s">
        <v>2023</v>
      </c>
      <c r="E1416" t="s">
        <v>71</v>
      </c>
      <c r="F1416" s="2">
        <v>45374</v>
      </c>
      <c r="G1416" t="s">
        <v>1822</v>
      </c>
      <c r="H1416" t="s">
        <v>412</v>
      </c>
      <c r="I1416" t="s">
        <v>1447</v>
      </c>
      <c r="J1416" s="5">
        <v>250934.94</v>
      </c>
      <c r="K1416" s="5">
        <v>250934.94</v>
      </c>
      <c r="L1416" s="5">
        <v>250934.94</v>
      </c>
      <c r="M1416" s="5"/>
      <c r="N1416"/>
      <c r="O1416" s="38"/>
      <c r="P1416" s="43"/>
      <c r="Q1416" s="64"/>
      <c r="R1416" s="8" t="str">
        <f t="shared" si="299"/>
        <v/>
      </c>
      <c r="S1416" s="7" t="e">
        <f>IF(AND(#REF!&lt;&gt;"",#REF!&lt;&gt;""),1,"")</f>
        <v>#REF!</v>
      </c>
      <c r="T1416" s="9"/>
      <c r="U1416" s="3" t="str">
        <f t="shared" ref="U1416:U1479" si="300">IF(OR(O1416="X",P1416&lt;&gt;""),A1416,"")</f>
        <v/>
      </c>
      <c r="V1416" s="3" t="str">
        <f t="shared" ref="V1416:V1479" si="301">IF(OR(O1416="X",P1416&lt;&gt;""),B1416,"")</f>
        <v/>
      </c>
      <c r="W1416" s="3" t="str">
        <f t="shared" ref="W1416:W1479" si="302">IF(OR(O1416="X",P1416&lt;&gt;""),E1416,"")</f>
        <v/>
      </c>
      <c r="X1416" s="83" t="str">
        <f t="shared" ref="X1416:X1479" si="303">IF(OR(P1416="X",Q1416&lt;&gt;""),F1416,"")</f>
        <v/>
      </c>
      <c r="Y1416" s="3" t="str">
        <f t="shared" ref="Y1416:Y1479" si="304">IF(OR(O1416="X",P1416&lt;&gt;""),G1416,"")</f>
        <v/>
      </c>
      <c r="Z1416" s="3" t="str">
        <f t="shared" ref="Z1416:Z1479" si="305">IF(OR(O1416="X",P1416&lt;&gt;""),H1416,"")</f>
        <v/>
      </c>
      <c r="AA1416" s="12" t="str">
        <f t="shared" ref="AA1416:AA1479" si="306">IF(OR(O1416="X",P1416&lt;&gt;""),J1416,"")</f>
        <v/>
      </c>
      <c r="AB1416" s="12" t="str">
        <f t="shared" ref="AB1416:AB1479" si="307">IF(O1416="X",K1416,"")</f>
        <v/>
      </c>
      <c r="AC1416" s="12" t="str">
        <f t="shared" ref="AC1416:AC1479" si="308">IF(P1416&gt;0,P1416,"")</f>
        <v/>
      </c>
      <c r="AD1416" t="str">
        <f t="shared" ref="AD1416:AD1479" si="309">IF(OR(O1416="X",P1416&gt;0),Q1416,"")</f>
        <v/>
      </c>
      <c r="AE1416" t="str">
        <f t="shared" ref="AE1416:AE1479" si="310">IF(OR(O1416="X",P1416&lt;&gt;""),R1416,"")</f>
        <v/>
      </c>
      <c r="AF1416" t="s">
        <v>343</v>
      </c>
    </row>
    <row r="1417" spans="1:32" x14ac:dyDescent="0.25">
      <c r="A1417" t="s">
        <v>1</v>
      </c>
      <c r="B1417" t="s">
        <v>2</v>
      </c>
      <c r="C1417" t="s">
        <v>1959</v>
      </c>
      <c r="D1417" t="s">
        <v>2023</v>
      </c>
      <c r="E1417" t="s">
        <v>71</v>
      </c>
      <c r="F1417" s="2">
        <v>45377</v>
      </c>
      <c r="G1417" t="s">
        <v>1823</v>
      </c>
      <c r="H1417" t="s">
        <v>412</v>
      </c>
      <c r="I1417" t="s">
        <v>1447</v>
      </c>
      <c r="J1417" s="5">
        <v>94348.11</v>
      </c>
      <c r="K1417" s="5">
        <v>94348.11</v>
      </c>
      <c r="L1417" s="5">
        <v>94348.11</v>
      </c>
      <c r="M1417" s="5"/>
      <c r="N1417"/>
      <c r="O1417" s="38"/>
      <c r="P1417" s="43"/>
      <c r="Q1417" s="64"/>
      <c r="R1417" s="8" t="str">
        <f t="shared" si="299"/>
        <v/>
      </c>
      <c r="S1417" s="7" t="str">
        <f t="shared" si="298"/>
        <v/>
      </c>
      <c r="T1417" s="9"/>
      <c r="U1417" s="3" t="str">
        <f t="shared" si="300"/>
        <v/>
      </c>
      <c r="V1417" s="3" t="str">
        <f t="shared" si="301"/>
        <v/>
      </c>
      <c r="W1417" s="3" t="str">
        <f t="shared" si="302"/>
        <v/>
      </c>
      <c r="X1417" s="83" t="str">
        <f t="shared" si="303"/>
        <v/>
      </c>
      <c r="Y1417" s="3" t="str">
        <f t="shared" si="304"/>
        <v/>
      </c>
      <c r="Z1417" s="3" t="str">
        <f t="shared" si="305"/>
        <v/>
      </c>
      <c r="AA1417" s="12" t="str">
        <f t="shared" si="306"/>
        <v/>
      </c>
      <c r="AB1417" s="12" t="str">
        <f t="shared" si="307"/>
        <v/>
      </c>
      <c r="AC1417" s="12" t="str">
        <f t="shared" si="308"/>
        <v/>
      </c>
      <c r="AD1417" t="str">
        <f t="shared" si="309"/>
        <v/>
      </c>
      <c r="AE1417" t="str">
        <f t="shared" si="310"/>
        <v/>
      </c>
      <c r="AF1417" t="s">
        <v>343</v>
      </c>
    </row>
    <row r="1418" spans="1:32" x14ac:dyDescent="0.25">
      <c r="A1418" t="s">
        <v>1</v>
      </c>
      <c r="B1418" t="s">
        <v>2</v>
      </c>
      <c r="C1418" t="s">
        <v>1959</v>
      </c>
      <c r="D1418" t="s">
        <v>2023</v>
      </c>
      <c r="E1418" t="s">
        <v>71</v>
      </c>
      <c r="F1418" s="2">
        <v>45378</v>
      </c>
      <c r="G1418" t="s">
        <v>1824</v>
      </c>
      <c r="H1418" t="s">
        <v>412</v>
      </c>
      <c r="I1418" t="s">
        <v>1429</v>
      </c>
      <c r="J1418" s="5">
        <v>73352</v>
      </c>
      <c r="K1418" s="5">
        <v>73352</v>
      </c>
      <c r="L1418" s="5">
        <v>73352</v>
      </c>
      <c r="M1418" s="5"/>
      <c r="N1418"/>
      <c r="O1418" s="38"/>
      <c r="P1418" s="43"/>
      <c r="Q1418" s="64"/>
      <c r="R1418" s="8" t="str">
        <f t="shared" si="299"/>
        <v/>
      </c>
      <c r="S1418" s="7" t="str">
        <f t="shared" si="298"/>
        <v/>
      </c>
      <c r="T1418" s="9"/>
      <c r="U1418" s="3" t="str">
        <f t="shared" si="300"/>
        <v/>
      </c>
      <c r="V1418" s="3" t="str">
        <f t="shared" si="301"/>
        <v/>
      </c>
      <c r="W1418" s="3" t="str">
        <f t="shared" si="302"/>
        <v/>
      </c>
      <c r="X1418" s="83" t="str">
        <f t="shared" si="303"/>
        <v/>
      </c>
      <c r="Y1418" s="3" t="str">
        <f t="shared" si="304"/>
        <v/>
      </c>
      <c r="Z1418" s="3" t="str">
        <f t="shared" si="305"/>
        <v/>
      </c>
      <c r="AA1418" s="12" t="str">
        <f t="shared" si="306"/>
        <v/>
      </c>
      <c r="AB1418" s="12" t="str">
        <f t="shared" si="307"/>
        <v/>
      </c>
      <c r="AC1418" s="12" t="str">
        <f t="shared" si="308"/>
        <v/>
      </c>
      <c r="AD1418" t="str">
        <f t="shared" si="309"/>
        <v/>
      </c>
      <c r="AE1418" t="str">
        <f t="shared" si="310"/>
        <v/>
      </c>
      <c r="AF1418" t="s">
        <v>343</v>
      </c>
    </row>
    <row r="1419" spans="1:32" x14ac:dyDescent="0.25">
      <c r="A1419" t="s">
        <v>1</v>
      </c>
      <c r="B1419" t="s">
        <v>2</v>
      </c>
      <c r="C1419" t="s">
        <v>1959</v>
      </c>
      <c r="D1419" t="s">
        <v>2023</v>
      </c>
      <c r="E1419" t="s">
        <v>71</v>
      </c>
      <c r="F1419" s="2">
        <v>45378</v>
      </c>
      <c r="G1419" t="s">
        <v>1825</v>
      </c>
      <c r="H1419" t="s">
        <v>412</v>
      </c>
      <c r="I1419" t="s">
        <v>1429</v>
      </c>
      <c r="J1419" s="5">
        <v>157249.59</v>
      </c>
      <c r="K1419" s="5">
        <v>157249.59</v>
      </c>
      <c r="L1419" s="5">
        <v>157249.59</v>
      </c>
      <c r="M1419" s="5"/>
      <c r="N1419"/>
      <c r="O1419" s="38"/>
      <c r="P1419" s="43"/>
      <c r="Q1419" s="64"/>
      <c r="R1419" s="8" t="str">
        <f t="shared" si="299"/>
        <v/>
      </c>
      <c r="S1419" s="7" t="str">
        <f t="shared" si="298"/>
        <v/>
      </c>
      <c r="T1419" s="9"/>
      <c r="U1419" s="3" t="str">
        <f t="shared" si="300"/>
        <v/>
      </c>
      <c r="V1419" s="3" t="str">
        <f t="shared" si="301"/>
        <v/>
      </c>
      <c r="W1419" s="3" t="str">
        <f t="shared" si="302"/>
        <v/>
      </c>
      <c r="X1419" s="83" t="str">
        <f t="shared" si="303"/>
        <v/>
      </c>
      <c r="Y1419" s="3" t="str">
        <f t="shared" si="304"/>
        <v/>
      </c>
      <c r="Z1419" s="3" t="str">
        <f t="shared" si="305"/>
        <v/>
      </c>
      <c r="AA1419" s="12" t="str">
        <f t="shared" si="306"/>
        <v/>
      </c>
      <c r="AB1419" s="12" t="str">
        <f t="shared" si="307"/>
        <v/>
      </c>
      <c r="AC1419" s="12" t="str">
        <f t="shared" si="308"/>
        <v/>
      </c>
      <c r="AD1419" t="str">
        <f t="shared" si="309"/>
        <v/>
      </c>
      <c r="AE1419" t="str">
        <f t="shared" si="310"/>
        <v/>
      </c>
      <c r="AF1419" t="s">
        <v>343</v>
      </c>
    </row>
    <row r="1420" spans="1:32" x14ac:dyDescent="0.25">
      <c r="A1420" t="s">
        <v>1</v>
      </c>
      <c r="B1420" t="s">
        <v>2</v>
      </c>
      <c r="C1420" t="s">
        <v>1959</v>
      </c>
      <c r="D1420" t="s">
        <v>2023</v>
      </c>
      <c r="E1420" t="s">
        <v>71</v>
      </c>
      <c r="F1420" s="2">
        <v>45383</v>
      </c>
      <c r="G1420" t="s">
        <v>1930</v>
      </c>
      <c r="H1420" t="s">
        <v>412</v>
      </c>
      <c r="I1420" t="s">
        <v>1429</v>
      </c>
      <c r="J1420" s="5">
        <v>33270.400000000001</v>
      </c>
      <c r="K1420" s="5">
        <v>33270.400000000001</v>
      </c>
      <c r="L1420" s="5">
        <v>33270.400000000001</v>
      </c>
      <c r="M1420" s="5"/>
      <c r="N1420"/>
      <c r="O1420" s="38"/>
      <c r="P1420" s="43"/>
      <c r="Q1420" s="64"/>
      <c r="R1420" s="8" t="str">
        <f t="shared" si="299"/>
        <v/>
      </c>
      <c r="S1420" s="7" t="str">
        <f t="shared" si="298"/>
        <v/>
      </c>
      <c r="T1420" s="9"/>
      <c r="U1420" s="3" t="str">
        <f t="shared" si="300"/>
        <v/>
      </c>
      <c r="V1420" s="3" t="str">
        <f t="shared" si="301"/>
        <v/>
      </c>
      <c r="W1420" s="3" t="str">
        <f t="shared" si="302"/>
        <v/>
      </c>
      <c r="X1420" s="83" t="str">
        <f t="shared" si="303"/>
        <v/>
      </c>
      <c r="Y1420" s="3" t="str">
        <f t="shared" si="304"/>
        <v/>
      </c>
      <c r="Z1420" s="3" t="str">
        <f t="shared" si="305"/>
        <v/>
      </c>
      <c r="AA1420" s="12" t="str">
        <f t="shared" si="306"/>
        <v/>
      </c>
      <c r="AB1420" s="12" t="str">
        <f t="shared" si="307"/>
        <v/>
      </c>
      <c r="AC1420" s="12" t="str">
        <f t="shared" si="308"/>
        <v/>
      </c>
      <c r="AD1420" t="str">
        <f t="shared" si="309"/>
        <v/>
      </c>
      <c r="AE1420" t="str">
        <f t="shared" si="310"/>
        <v/>
      </c>
      <c r="AF1420" t="s">
        <v>343</v>
      </c>
    </row>
    <row r="1421" spans="1:32" x14ac:dyDescent="0.25">
      <c r="A1421" t="s">
        <v>1</v>
      </c>
      <c r="B1421" t="s">
        <v>2</v>
      </c>
      <c r="C1421" t="s">
        <v>1959</v>
      </c>
      <c r="D1421" t="s">
        <v>2023</v>
      </c>
      <c r="E1421" t="s">
        <v>71</v>
      </c>
      <c r="F1421" s="2">
        <v>45384</v>
      </c>
      <c r="G1421" t="s">
        <v>1931</v>
      </c>
      <c r="H1421" t="s">
        <v>412</v>
      </c>
      <c r="I1421" t="s">
        <v>1429</v>
      </c>
      <c r="J1421" s="5">
        <v>188170.61</v>
      </c>
      <c r="K1421" s="5">
        <v>188170.61</v>
      </c>
      <c r="L1421" s="5">
        <v>188170.61</v>
      </c>
      <c r="M1421" s="5"/>
      <c r="N1421"/>
      <c r="O1421" s="38"/>
      <c r="P1421" s="43"/>
      <c r="Q1421" s="64"/>
      <c r="R1421" s="8" t="str">
        <f t="shared" si="299"/>
        <v/>
      </c>
      <c r="S1421" s="7" t="str">
        <f t="shared" si="298"/>
        <v/>
      </c>
      <c r="T1421" s="9"/>
      <c r="U1421" s="3" t="str">
        <f t="shared" si="300"/>
        <v/>
      </c>
      <c r="V1421" s="3" t="str">
        <f t="shared" si="301"/>
        <v/>
      </c>
      <c r="W1421" s="3" t="str">
        <f t="shared" si="302"/>
        <v/>
      </c>
      <c r="X1421" s="83" t="str">
        <f t="shared" si="303"/>
        <v/>
      </c>
      <c r="Y1421" s="3" t="str">
        <f t="shared" si="304"/>
        <v/>
      </c>
      <c r="Z1421" s="3" t="str">
        <f t="shared" si="305"/>
        <v/>
      </c>
      <c r="AA1421" s="12" t="str">
        <f t="shared" si="306"/>
        <v/>
      </c>
      <c r="AB1421" s="12" t="str">
        <f t="shared" si="307"/>
        <v/>
      </c>
      <c r="AC1421" s="12" t="str">
        <f t="shared" si="308"/>
        <v/>
      </c>
      <c r="AD1421" t="str">
        <f t="shared" si="309"/>
        <v/>
      </c>
      <c r="AE1421" t="str">
        <f t="shared" si="310"/>
        <v/>
      </c>
      <c r="AF1421" t="s">
        <v>343</v>
      </c>
    </row>
    <row r="1422" spans="1:32" x14ac:dyDescent="0.25">
      <c r="A1422" t="s">
        <v>1</v>
      </c>
      <c r="B1422" t="s">
        <v>2</v>
      </c>
      <c r="C1422" t="s">
        <v>1959</v>
      </c>
      <c r="D1422" t="s">
        <v>2023</v>
      </c>
      <c r="E1422" t="s">
        <v>71</v>
      </c>
      <c r="F1422" s="2">
        <v>45385</v>
      </c>
      <c r="G1422" t="s">
        <v>1932</v>
      </c>
      <c r="H1422" t="s">
        <v>412</v>
      </c>
      <c r="I1422" t="s">
        <v>192</v>
      </c>
      <c r="J1422" s="5">
        <v>120371.86</v>
      </c>
      <c r="K1422" s="5">
        <v>120371.86</v>
      </c>
      <c r="L1422" s="5">
        <v>120371.86</v>
      </c>
      <c r="M1422" s="5"/>
      <c r="N1422"/>
      <c r="O1422" s="38"/>
      <c r="P1422" s="43"/>
      <c r="Q1422" s="64"/>
      <c r="R1422" s="8" t="str">
        <f t="shared" si="299"/>
        <v/>
      </c>
      <c r="S1422" s="7" t="str">
        <f t="shared" si="298"/>
        <v/>
      </c>
      <c r="T1422" s="9"/>
      <c r="U1422" s="3" t="str">
        <f t="shared" si="300"/>
        <v/>
      </c>
      <c r="V1422" s="3" t="str">
        <f t="shared" si="301"/>
        <v/>
      </c>
      <c r="W1422" s="3" t="str">
        <f t="shared" si="302"/>
        <v/>
      </c>
      <c r="X1422" s="83" t="str">
        <f t="shared" si="303"/>
        <v/>
      </c>
      <c r="Y1422" s="3" t="str">
        <f t="shared" si="304"/>
        <v/>
      </c>
      <c r="Z1422" s="3" t="str">
        <f t="shared" si="305"/>
        <v/>
      </c>
      <c r="AA1422" s="12" t="str">
        <f t="shared" si="306"/>
        <v/>
      </c>
      <c r="AB1422" s="12" t="str">
        <f t="shared" si="307"/>
        <v/>
      </c>
      <c r="AC1422" s="12" t="str">
        <f t="shared" si="308"/>
        <v/>
      </c>
      <c r="AD1422" t="str">
        <f t="shared" si="309"/>
        <v/>
      </c>
      <c r="AE1422" t="str">
        <f t="shared" si="310"/>
        <v/>
      </c>
      <c r="AF1422" t="s">
        <v>343</v>
      </c>
    </row>
    <row r="1423" spans="1:32" x14ac:dyDescent="0.25">
      <c r="A1423" t="s">
        <v>1</v>
      </c>
      <c r="B1423" t="s">
        <v>2</v>
      </c>
      <c r="C1423" t="s">
        <v>1959</v>
      </c>
      <c r="D1423" t="s">
        <v>2023</v>
      </c>
      <c r="E1423" t="s">
        <v>71</v>
      </c>
      <c r="F1423" s="2">
        <v>45385</v>
      </c>
      <c r="G1423" t="s">
        <v>1933</v>
      </c>
      <c r="H1423" t="s">
        <v>412</v>
      </c>
      <c r="I1423" t="s">
        <v>192</v>
      </c>
      <c r="J1423" s="5">
        <v>72226.52</v>
      </c>
      <c r="K1423" s="5">
        <v>72226.52</v>
      </c>
      <c r="L1423" s="5">
        <v>72226.52</v>
      </c>
      <c r="M1423" s="5"/>
      <c r="N1423"/>
      <c r="O1423" s="38"/>
      <c r="P1423" s="43"/>
      <c r="Q1423" s="64"/>
      <c r="R1423" s="8" t="str">
        <f t="shared" si="299"/>
        <v/>
      </c>
      <c r="S1423" s="7" t="str">
        <f t="shared" si="298"/>
        <v/>
      </c>
      <c r="T1423" s="9"/>
      <c r="U1423" s="3" t="str">
        <f t="shared" si="300"/>
        <v/>
      </c>
      <c r="V1423" s="3" t="str">
        <f t="shared" si="301"/>
        <v/>
      </c>
      <c r="W1423" s="3" t="str">
        <f t="shared" si="302"/>
        <v/>
      </c>
      <c r="X1423" s="83" t="str">
        <f t="shared" si="303"/>
        <v/>
      </c>
      <c r="Y1423" s="3" t="str">
        <f t="shared" si="304"/>
        <v/>
      </c>
      <c r="Z1423" s="3" t="str">
        <f t="shared" si="305"/>
        <v/>
      </c>
      <c r="AA1423" s="12" t="str">
        <f t="shared" si="306"/>
        <v/>
      </c>
      <c r="AB1423" s="12" t="str">
        <f t="shared" si="307"/>
        <v/>
      </c>
      <c r="AC1423" s="12" t="str">
        <f t="shared" si="308"/>
        <v/>
      </c>
      <c r="AD1423" t="str">
        <f t="shared" si="309"/>
        <v/>
      </c>
      <c r="AE1423" t="str">
        <f t="shared" si="310"/>
        <v/>
      </c>
      <c r="AF1423" t="s">
        <v>343</v>
      </c>
    </row>
    <row r="1424" spans="1:32" x14ac:dyDescent="0.25">
      <c r="A1424" t="s">
        <v>1</v>
      </c>
      <c r="B1424" t="s">
        <v>2</v>
      </c>
      <c r="C1424" t="s">
        <v>1959</v>
      </c>
      <c r="D1424" t="s">
        <v>2023</v>
      </c>
      <c r="E1424" t="s">
        <v>71</v>
      </c>
      <c r="F1424" s="2">
        <v>45387</v>
      </c>
      <c r="G1424" t="s">
        <v>1934</v>
      </c>
      <c r="H1424" t="s">
        <v>412</v>
      </c>
      <c r="I1424" t="s">
        <v>192</v>
      </c>
      <c r="J1424" s="5">
        <v>25167.35</v>
      </c>
      <c r="K1424" s="5">
        <v>25167.35</v>
      </c>
      <c r="L1424" s="5">
        <v>25167.35</v>
      </c>
      <c r="M1424" s="5"/>
      <c r="N1424"/>
      <c r="O1424" s="38"/>
      <c r="P1424" s="43"/>
      <c r="Q1424" s="64"/>
      <c r="R1424" s="8" t="str">
        <f t="shared" si="299"/>
        <v/>
      </c>
      <c r="S1424" s="7" t="str">
        <f t="shared" si="298"/>
        <v/>
      </c>
      <c r="T1424" s="9"/>
      <c r="U1424" s="3" t="str">
        <f t="shared" si="300"/>
        <v/>
      </c>
      <c r="V1424" s="3" t="str">
        <f t="shared" si="301"/>
        <v/>
      </c>
      <c r="W1424" s="3" t="str">
        <f t="shared" si="302"/>
        <v/>
      </c>
      <c r="X1424" s="83" t="str">
        <f t="shared" si="303"/>
        <v/>
      </c>
      <c r="Y1424" s="3" t="str">
        <f t="shared" si="304"/>
        <v/>
      </c>
      <c r="Z1424" s="3" t="str">
        <f t="shared" si="305"/>
        <v/>
      </c>
      <c r="AA1424" s="12" t="str">
        <f t="shared" si="306"/>
        <v/>
      </c>
      <c r="AB1424" s="12" t="str">
        <f t="shared" si="307"/>
        <v/>
      </c>
      <c r="AC1424" s="12" t="str">
        <f t="shared" si="308"/>
        <v/>
      </c>
      <c r="AD1424" t="str">
        <f t="shared" si="309"/>
        <v/>
      </c>
      <c r="AE1424" t="str">
        <f t="shared" si="310"/>
        <v/>
      </c>
      <c r="AF1424" t="s">
        <v>343</v>
      </c>
    </row>
    <row r="1425" spans="1:32" x14ac:dyDescent="0.25">
      <c r="A1425" t="s">
        <v>1</v>
      </c>
      <c r="B1425" t="s">
        <v>2</v>
      </c>
      <c r="C1425" t="s">
        <v>1959</v>
      </c>
      <c r="D1425" t="s">
        <v>2023</v>
      </c>
      <c r="E1425" t="s">
        <v>71</v>
      </c>
      <c r="F1425" s="2">
        <v>45387</v>
      </c>
      <c r="G1425" t="s">
        <v>1935</v>
      </c>
      <c r="H1425" t="s">
        <v>412</v>
      </c>
      <c r="I1425" t="s">
        <v>1508</v>
      </c>
      <c r="J1425" s="5">
        <v>81786.600000000006</v>
      </c>
      <c r="K1425" s="5">
        <v>81786.600000000006</v>
      </c>
      <c r="L1425" s="5">
        <v>81786.600000000006</v>
      </c>
      <c r="M1425" s="5"/>
      <c r="N1425"/>
      <c r="O1425" s="38"/>
      <c r="P1425" s="43"/>
      <c r="Q1425" s="64"/>
      <c r="R1425" s="8" t="str">
        <f t="shared" si="299"/>
        <v/>
      </c>
      <c r="S1425" s="7" t="str">
        <f t="shared" si="298"/>
        <v/>
      </c>
      <c r="T1425" s="9"/>
      <c r="U1425" s="3" t="str">
        <f t="shared" si="300"/>
        <v/>
      </c>
      <c r="V1425" s="3" t="str">
        <f t="shared" si="301"/>
        <v/>
      </c>
      <c r="W1425" s="3" t="str">
        <f t="shared" si="302"/>
        <v/>
      </c>
      <c r="X1425" s="83" t="str">
        <f t="shared" si="303"/>
        <v/>
      </c>
      <c r="Y1425" s="3" t="str">
        <f t="shared" si="304"/>
        <v/>
      </c>
      <c r="Z1425" s="3" t="str">
        <f t="shared" si="305"/>
        <v/>
      </c>
      <c r="AA1425" s="12" t="str">
        <f t="shared" si="306"/>
        <v/>
      </c>
      <c r="AB1425" s="12" t="str">
        <f t="shared" si="307"/>
        <v/>
      </c>
      <c r="AC1425" s="12" t="str">
        <f t="shared" si="308"/>
        <v/>
      </c>
      <c r="AD1425" t="str">
        <f t="shared" si="309"/>
        <v/>
      </c>
      <c r="AE1425" t="str">
        <f t="shared" si="310"/>
        <v/>
      </c>
      <c r="AF1425" t="s">
        <v>343</v>
      </c>
    </row>
    <row r="1426" spans="1:32" x14ac:dyDescent="0.25">
      <c r="A1426" t="s">
        <v>1</v>
      </c>
      <c r="B1426" t="s">
        <v>2</v>
      </c>
      <c r="C1426" t="s">
        <v>1959</v>
      </c>
      <c r="D1426" t="s">
        <v>2023</v>
      </c>
      <c r="E1426" t="s">
        <v>71</v>
      </c>
      <c r="F1426" s="2">
        <v>45390</v>
      </c>
      <c r="G1426" t="s">
        <v>2239</v>
      </c>
      <c r="H1426" t="s">
        <v>412</v>
      </c>
      <c r="I1426" t="s">
        <v>1429</v>
      </c>
      <c r="J1426" s="5">
        <v>100430.39</v>
      </c>
      <c r="K1426" s="5">
        <v>100430.39</v>
      </c>
      <c r="L1426" s="5">
        <v>100430.39</v>
      </c>
      <c r="M1426" s="5"/>
      <c r="N1426"/>
      <c r="O1426" s="38"/>
      <c r="P1426" s="43"/>
      <c r="Q1426" s="64"/>
      <c r="R1426" s="8" t="str">
        <f t="shared" si="299"/>
        <v/>
      </c>
      <c r="S1426" s="7" t="str">
        <f t="shared" si="298"/>
        <v/>
      </c>
      <c r="T1426" s="9"/>
      <c r="U1426" s="3" t="str">
        <f t="shared" si="300"/>
        <v/>
      </c>
      <c r="V1426" s="3" t="str">
        <f t="shared" si="301"/>
        <v/>
      </c>
      <c r="W1426" s="3" t="str">
        <f t="shared" si="302"/>
        <v/>
      </c>
      <c r="X1426" s="83" t="str">
        <f t="shared" si="303"/>
        <v/>
      </c>
      <c r="Y1426" s="3" t="str">
        <f t="shared" si="304"/>
        <v/>
      </c>
      <c r="Z1426" s="3" t="str">
        <f t="shared" si="305"/>
        <v/>
      </c>
      <c r="AA1426" s="12" t="str">
        <f t="shared" si="306"/>
        <v/>
      </c>
      <c r="AB1426" s="12" t="str">
        <f t="shared" si="307"/>
        <v/>
      </c>
      <c r="AC1426" s="12" t="str">
        <f t="shared" si="308"/>
        <v/>
      </c>
      <c r="AD1426" t="str">
        <f t="shared" si="309"/>
        <v/>
      </c>
      <c r="AE1426" t="str">
        <f t="shared" si="310"/>
        <v/>
      </c>
      <c r="AF1426" t="s">
        <v>343</v>
      </c>
    </row>
    <row r="1427" spans="1:32" x14ac:dyDescent="0.25">
      <c r="A1427" t="s">
        <v>1</v>
      </c>
      <c r="B1427" t="s">
        <v>2</v>
      </c>
      <c r="C1427" t="s">
        <v>1959</v>
      </c>
      <c r="D1427" t="s">
        <v>2023</v>
      </c>
      <c r="E1427" t="s">
        <v>71</v>
      </c>
      <c r="F1427" s="2">
        <v>45392</v>
      </c>
      <c r="G1427" t="s">
        <v>2240</v>
      </c>
      <c r="H1427" t="s">
        <v>412</v>
      </c>
      <c r="I1427" t="s">
        <v>1429</v>
      </c>
      <c r="J1427" s="5">
        <v>121734.59</v>
      </c>
      <c r="K1427" s="5">
        <v>121734.59</v>
      </c>
      <c r="L1427" s="5">
        <v>121734.59</v>
      </c>
      <c r="M1427" s="5"/>
      <c r="N1427"/>
      <c r="O1427" s="38"/>
      <c r="P1427" s="43"/>
      <c r="Q1427" s="64"/>
      <c r="R1427" s="8" t="str">
        <f t="shared" si="299"/>
        <v/>
      </c>
      <c r="S1427" s="7" t="str">
        <f t="shared" si="298"/>
        <v/>
      </c>
      <c r="T1427" s="9"/>
      <c r="U1427" s="3" t="str">
        <f t="shared" si="300"/>
        <v/>
      </c>
      <c r="V1427" s="3" t="str">
        <f t="shared" si="301"/>
        <v/>
      </c>
      <c r="W1427" s="3" t="str">
        <f t="shared" si="302"/>
        <v/>
      </c>
      <c r="X1427" s="83" t="str">
        <f t="shared" si="303"/>
        <v/>
      </c>
      <c r="Y1427" s="3" t="str">
        <f t="shared" si="304"/>
        <v/>
      </c>
      <c r="Z1427" s="3" t="str">
        <f t="shared" si="305"/>
        <v/>
      </c>
      <c r="AA1427" s="12" t="str">
        <f t="shared" si="306"/>
        <v/>
      </c>
      <c r="AB1427" s="12" t="str">
        <f t="shared" si="307"/>
        <v/>
      </c>
      <c r="AC1427" s="12" t="str">
        <f t="shared" si="308"/>
        <v/>
      </c>
      <c r="AD1427" t="str">
        <f t="shared" si="309"/>
        <v/>
      </c>
      <c r="AE1427" t="str">
        <f t="shared" si="310"/>
        <v/>
      </c>
      <c r="AF1427" t="s">
        <v>343</v>
      </c>
    </row>
    <row r="1428" spans="1:32" x14ac:dyDescent="0.25">
      <c r="A1428" t="s">
        <v>1</v>
      </c>
      <c r="B1428" t="s">
        <v>2</v>
      </c>
      <c r="C1428" t="s">
        <v>1959</v>
      </c>
      <c r="D1428" t="s">
        <v>2023</v>
      </c>
      <c r="E1428" t="s">
        <v>71</v>
      </c>
      <c r="F1428" s="2">
        <v>45393</v>
      </c>
      <c r="G1428" t="s">
        <v>2241</v>
      </c>
      <c r="H1428" t="s">
        <v>412</v>
      </c>
      <c r="I1428" t="s">
        <v>1429</v>
      </c>
      <c r="J1428" s="5">
        <v>85890.82</v>
      </c>
      <c r="K1428" s="5">
        <v>85890.82</v>
      </c>
      <c r="L1428" s="5">
        <v>85890.82</v>
      </c>
      <c r="M1428" s="5"/>
      <c r="N1428"/>
      <c r="O1428" s="38"/>
      <c r="P1428" s="43"/>
      <c r="Q1428" s="64"/>
      <c r="R1428" s="8" t="str">
        <f t="shared" si="299"/>
        <v/>
      </c>
      <c r="S1428" s="7" t="str">
        <f t="shared" si="298"/>
        <v/>
      </c>
      <c r="T1428" s="9"/>
      <c r="U1428" s="3" t="str">
        <f t="shared" si="300"/>
        <v/>
      </c>
      <c r="V1428" s="3" t="str">
        <f t="shared" si="301"/>
        <v/>
      </c>
      <c r="W1428" s="3" t="str">
        <f t="shared" si="302"/>
        <v/>
      </c>
      <c r="X1428" s="83" t="str">
        <f t="shared" si="303"/>
        <v/>
      </c>
      <c r="Y1428" s="3" t="str">
        <f t="shared" si="304"/>
        <v/>
      </c>
      <c r="Z1428" s="3" t="str">
        <f t="shared" si="305"/>
        <v/>
      </c>
      <c r="AA1428" s="12" t="str">
        <f t="shared" si="306"/>
        <v/>
      </c>
      <c r="AB1428" s="12" t="str">
        <f t="shared" si="307"/>
        <v/>
      </c>
      <c r="AC1428" s="12" t="str">
        <f t="shared" si="308"/>
        <v/>
      </c>
      <c r="AD1428" t="str">
        <f t="shared" si="309"/>
        <v/>
      </c>
      <c r="AE1428" t="str">
        <f t="shared" si="310"/>
        <v/>
      </c>
      <c r="AF1428" t="s">
        <v>343</v>
      </c>
    </row>
    <row r="1429" spans="1:32" x14ac:dyDescent="0.25">
      <c r="A1429" t="s">
        <v>1</v>
      </c>
      <c r="B1429" t="s">
        <v>2</v>
      </c>
      <c r="C1429" t="s">
        <v>1959</v>
      </c>
      <c r="D1429" t="s">
        <v>2023</v>
      </c>
      <c r="E1429" t="s">
        <v>71</v>
      </c>
      <c r="F1429" s="2">
        <v>45394</v>
      </c>
      <c r="G1429" t="s">
        <v>2242</v>
      </c>
      <c r="H1429" t="s">
        <v>412</v>
      </c>
      <c r="I1429" t="s">
        <v>1429</v>
      </c>
      <c r="J1429" s="5">
        <v>75125.84</v>
      </c>
      <c r="K1429" s="5">
        <v>75125.84</v>
      </c>
      <c r="L1429" s="5">
        <v>75125.84</v>
      </c>
      <c r="M1429" s="5"/>
      <c r="N1429"/>
      <c r="O1429" s="38"/>
      <c r="P1429" s="43"/>
      <c r="Q1429" s="64"/>
      <c r="R1429" s="8" t="str">
        <f t="shared" si="299"/>
        <v/>
      </c>
      <c r="S1429" s="7" t="str">
        <f t="shared" si="298"/>
        <v/>
      </c>
      <c r="T1429" s="9"/>
      <c r="U1429" s="3" t="str">
        <f t="shared" si="300"/>
        <v/>
      </c>
      <c r="V1429" s="3" t="str">
        <f t="shared" si="301"/>
        <v/>
      </c>
      <c r="W1429" s="3" t="str">
        <f t="shared" si="302"/>
        <v/>
      </c>
      <c r="X1429" s="83" t="str">
        <f t="shared" si="303"/>
        <v/>
      </c>
      <c r="Y1429" s="3" t="str">
        <f t="shared" si="304"/>
        <v/>
      </c>
      <c r="Z1429" s="3" t="str">
        <f t="shared" si="305"/>
        <v/>
      </c>
      <c r="AA1429" s="12" t="str">
        <f t="shared" si="306"/>
        <v/>
      </c>
      <c r="AB1429" s="12" t="str">
        <f t="shared" si="307"/>
        <v/>
      </c>
      <c r="AC1429" s="12" t="str">
        <f t="shared" si="308"/>
        <v/>
      </c>
      <c r="AD1429" t="str">
        <f t="shared" si="309"/>
        <v/>
      </c>
      <c r="AE1429" t="str">
        <f t="shared" si="310"/>
        <v/>
      </c>
      <c r="AF1429" t="s">
        <v>343</v>
      </c>
    </row>
    <row r="1430" spans="1:32" x14ac:dyDescent="0.25">
      <c r="A1430" t="s">
        <v>1</v>
      </c>
      <c r="B1430" t="s">
        <v>2</v>
      </c>
      <c r="C1430" t="s">
        <v>1959</v>
      </c>
      <c r="D1430" t="s">
        <v>2023</v>
      </c>
      <c r="E1430" t="s">
        <v>71</v>
      </c>
      <c r="F1430" s="2">
        <v>45398</v>
      </c>
      <c r="G1430" t="s">
        <v>2243</v>
      </c>
      <c r="H1430" t="s">
        <v>412</v>
      </c>
      <c r="I1430" t="s">
        <v>192</v>
      </c>
      <c r="J1430" s="5">
        <v>20078.3</v>
      </c>
      <c r="K1430" s="5">
        <v>20078.3</v>
      </c>
      <c r="L1430" s="5">
        <v>20078.3</v>
      </c>
      <c r="M1430" s="5"/>
      <c r="N1430"/>
      <c r="O1430" s="38"/>
      <c r="P1430" s="43"/>
      <c r="Q1430" s="64"/>
      <c r="R1430" s="8" t="str">
        <f t="shared" si="299"/>
        <v/>
      </c>
      <c r="S1430" s="7" t="str">
        <f t="shared" si="298"/>
        <v/>
      </c>
      <c r="T1430" s="9"/>
      <c r="U1430" s="3" t="str">
        <f t="shared" si="300"/>
        <v/>
      </c>
      <c r="V1430" s="3" t="str">
        <f t="shared" si="301"/>
        <v/>
      </c>
      <c r="W1430" s="3" t="str">
        <f t="shared" si="302"/>
        <v/>
      </c>
      <c r="X1430" s="83" t="str">
        <f t="shared" si="303"/>
        <v/>
      </c>
      <c r="Y1430" s="3" t="str">
        <f t="shared" si="304"/>
        <v/>
      </c>
      <c r="Z1430" s="3" t="str">
        <f t="shared" si="305"/>
        <v/>
      </c>
      <c r="AA1430" s="12" t="str">
        <f t="shared" si="306"/>
        <v/>
      </c>
      <c r="AB1430" s="12" t="str">
        <f t="shared" si="307"/>
        <v/>
      </c>
      <c r="AC1430" s="12" t="str">
        <f t="shared" si="308"/>
        <v/>
      </c>
      <c r="AD1430" t="str">
        <f t="shared" si="309"/>
        <v/>
      </c>
      <c r="AE1430" t="str">
        <f t="shared" si="310"/>
        <v/>
      </c>
      <c r="AF1430" t="s">
        <v>343</v>
      </c>
    </row>
    <row r="1431" spans="1:32" x14ac:dyDescent="0.25">
      <c r="A1431" t="s">
        <v>1</v>
      </c>
      <c r="B1431" t="s">
        <v>2</v>
      </c>
      <c r="C1431" t="s">
        <v>1959</v>
      </c>
      <c r="D1431" t="s">
        <v>2023</v>
      </c>
      <c r="E1431" t="s">
        <v>71</v>
      </c>
      <c r="F1431" s="2">
        <v>45399</v>
      </c>
      <c r="G1431" t="s">
        <v>2474</v>
      </c>
      <c r="H1431" t="s">
        <v>412</v>
      </c>
      <c r="I1431" t="s">
        <v>192</v>
      </c>
      <c r="J1431" s="5">
        <v>91127.46</v>
      </c>
      <c r="K1431" s="5">
        <v>91127.46</v>
      </c>
      <c r="L1431" s="5">
        <v>91127.46</v>
      </c>
      <c r="M1431" s="5"/>
      <c r="N1431"/>
      <c r="O1431" s="38"/>
      <c r="P1431" s="43"/>
      <c r="Q1431" s="64"/>
      <c r="R1431" s="8" t="str">
        <f t="shared" si="299"/>
        <v/>
      </c>
      <c r="S1431" s="7" t="str">
        <f t="shared" si="298"/>
        <v/>
      </c>
      <c r="T1431" s="9"/>
      <c r="U1431" s="3" t="str">
        <f t="shared" si="300"/>
        <v/>
      </c>
      <c r="V1431" s="3" t="str">
        <f t="shared" si="301"/>
        <v/>
      </c>
      <c r="W1431" s="3" t="str">
        <f t="shared" si="302"/>
        <v/>
      </c>
      <c r="X1431" s="83" t="str">
        <f t="shared" si="303"/>
        <v/>
      </c>
      <c r="Y1431" s="3" t="str">
        <f t="shared" si="304"/>
        <v/>
      </c>
      <c r="Z1431" s="3" t="str">
        <f t="shared" si="305"/>
        <v/>
      </c>
      <c r="AA1431" s="12" t="str">
        <f t="shared" si="306"/>
        <v/>
      </c>
      <c r="AB1431" s="12" t="str">
        <f t="shared" si="307"/>
        <v/>
      </c>
      <c r="AC1431" s="12" t="str">
        <f t="shared" si="308"/>
        <v/>
      </c>
      <c r="AD1431" t="str">
        <f t="shared" si="309"/>
        <v/>
      </c>
      <c r="AE1431" t="str">
        <f t="shared" si="310"/>
        <v/>
      </c>
      <c r="AF1431" t="s">
        <v>343</v>
      </c>
    </row>
    <row r="1432" spans="1:32" x14ac:dyDescent="0.25">
      <c r="A1432" t="s">
        <v>1</v>
      </c>
      <c r="B1432" t="s">
        <v>2</v>
      </c>
      <c r="C1432" t="s">
        <v>1959</v>
      </c>
      <c r="D1432" t="s">
        <v>2023</v>
      </c>
      <c r="E1432" t="s">
        <v>71</v>
      </c>
      <c r="F1432" s="2">
        <v>45399</v>
      </c>
      <c r="G1432" t="s">
        <v>2331</v>
      </c>
      <c r="H1432" t="s">
        <v>412</v>
      </c>
      <c r="I1432" t="s">
        <v>1429</v>
      </c>
      <c r="J1432" s="5">
        <v>24596.04</v>
      </c>
      <c r="K1432" s="5">
        <v>24596.04</v>
      </c>
      <c r="L1432" s="5">
        <v>24596.04</v>
      </c>
      <c r="M1432" s="5"/>
      <c r="N1432"/>
      <c r="O1432" s="38"/>
      <c r="P1432" s="43"/>
      <c r="Q1432" s="64"/>
      <c r="R1432" s="8" t="str">
        <f t="shared" si="299"/>
        <v/>
      </c>
      <c r="S1432" s="7" t="str">
        <f t="shared" si="298"/>
        <v/>
      </c>
      <c r="T1432" s="9"/>
      <c r="U1432" s="3" t="str">
        <f t="shared" si="300"/>
        <v/>
      </c>
      <c r="V1432" s="3" t="str">
        <f t="shared" si="301"/>
        <v/>
      </c>
      <c r="W1432" s="3" t="str">
        <f t="shared" si="302"/>
        <v/>
      </c>
      <c r="X1432" s="83" t="str">
        <f t="shared" si="303"/>
        <v/>
      </c>
      <c r="Y1432" s="3" t="str">
        <f t="shared" si="304"/>
        <v/>
      </c>
      <c r="Z1432" s="3" t="str">
        <f t="shared" si="305"/>
        <v/>
      </c>
      <c r="AA1432" s="12" t="str">
        <f t="shared" si="306"/>
        <v/>
      </c>
      <c r="AB1432" s="12" t="str">
        <f t="shared" si="307"/>
        <v/>
      </c>
      <c r="AC1432" s="12" t="str">
        <f t="shared" si="308"/>
        <v/>
      </c>
      <c r="AD1432" t="str">
        <f t="shared" si="309"/>
        <v/>
      </c>
      <c r="AE1432" t="str">
        <f t="shared" si="310"/>
        <v/>
      </c>
      <c r="AF1432" t="s">
        <v>343</v>
      </c>
    </row>
    <row r="1433" spans="1:32" x14ac:dyDescent="0.25">
      <c r="A1433" t="s">
        <v>1</v>
      </c>
      <c r="B1433" t="s">
        <v>2</v>
      </c>
      <c r="C1433" t="s">
        <v>1959</v>
      </c>
      <c r="D1433" t="s">
        <v>2023</v>
      </c>
      <c r="E1433" t="s">
        <v>71</v>
      </c>
      <c r="F1433" s="2">
        <v>45404</v>
      </c>
      <c r="G1433" t="s">
        <v>2475</v>
      </c>
      <c r="H1433" t="s">
        <v>412</v>
      </c>
      <c r="I1433" t="s">
        <v>192</v>
      </c>
      <c r="J1433" s="5">
        <v>31323.599999999999</v>
      </c>
      <c r="K1433" s="5">
        <v>31323.599999999999</v>
      </c>
      <c r="L1433" s="5">
        <v>31323.599999999999</v>
      </c>
      <c r="M1433" s="5"/>
      <c r="N1433"/>
      <c r="O1433" s="38"/>
      <c r="P1433" s="43"/>
      <c r="Q1433" s="64"/>
      <c r="R1433" s="8" t="str">
        <f t="shared" si="299"/>
        <v/>
      </c>
      <c r="S1433" s="7" t="str">
        <f t="shared" si="298"/>
        <v/>
      </c>
      <c r="T1433" s="9"/>
      <c r="U1433" s="3" t="str">
        <f t="shared" si="300"/>
        <v/>
      </c>
      <c r="V1433" s="3" t="str">
        <f t="shared" si="301"/>
        <v/>
      </c>
      <c r="W1433" s="3" t="str">
        <f t="shared" si="302"/>
        <v/>
      </c>
      <c r="X1433" s="83" t="str">
        <f t="shared" si="303"/>
        <v/>
      </c>
      <c r="Y1433" s="3" t="str">
        <f t="shared" si="304"/>
        <v/>
      </c>
      <c r="Z1433" s="3" t="str">
        <f t="shared" si="305"/>
        <v/>
      </c>
      <c r="AA1433" s="12" t="str">
        <f t="shared" si="306"/>
        <v/>
      </c>
      <c r="AB1433" s="12" t="str">
        <f t="shared" si="307"/>
        <v/>
      </c>
      <c r="AC1433" s="12" t="str">
        <f t="shared" si="308"/>
        <v/>
      </c>
      <c r="AD1433" t="str">
        <f t="shared" si="309"/>
        <v/>
      </c>
      <c r="AE1433" t="str">
        <f t="shared" si="310"/>
        <v/>
      </c>
      <c r="AF1433" t="s">
        <v>343</v>
      </c>
    </row>
    <row r="1434" spans="1:32" x14ac:dyDescent="0.25">
      <c r="A1434" t="s">
        <v>1</v>
      </c>
      <c r="B1434" t="s">
        <v>2</v>
      </c>
      <c r="C1434" t="s">
        <v>1959</v>
      </c>
      <c r="D1434" t="s">
        <v>2023</v>
      </c>
      <c r="E1434" t="s">
        <v>71</v>
      </c>
      <c r="F1434" s="2">
        <v>45404</v>
      </c>
      <c r="G1434" t="s">
        <v>2476</v>
      </c>
      <c r="H1434" t="s">
        <v>412</v>
      </c>
      <c r="I1434" t="s">
        <v>1429</v>
      </c>
      <c r="J1434" s="5">
        <v>87701.01</v>
      </c>
      <c r="K1434" s="5">
        <v>87701.01</v>
      </c>
      <c r="L1434" s="5">
        <v>87701.01</v>
      </c>
      <c r="M1434" s="5"/>
      <c r="N1434"/>
      <c r="O1434" s="38"/>
      <c r="P1434" s="43"/>
      <c r="Q1434" s="64"/>
      <c r="R1434" s="8" t="str">
        <f t="shared" si="299"/>
        <v/>
      </c>
      <c r="S1434" s="7" t="str">
        <f>IF(AND(O1444&lt;&gt;"",P1444&lt;&gt;""),1,"")</f>
        <v/>
      </c>
      <c r="T1434" s="9"/>
      <c r="U1434" s="3" t="str">
        <f t="shared" si="300"/>
        <v/>
      </c>
      <c r="V1434" s="3" t="str">
        <f t="shared" si="301"/>
        <v/>
      </c>
      <c r="W1434" s="3" t="str">
        <f t="shared" si="302"/>
        <v/>
      </c>
      <c r="X1434" s="83" t="str">
        <f t="shared" si="303"/>
        <v/>
      </c>
      <c r="Y1434" s="3" t="str">
        <f t="shared" si="304"/>
        <v/>
      </c>
      <c r="Z1434" s="3" t="str">
        <f t="shared" si="305"/>
        <v/>
      </c>
      <c r="AA1434" s="12" t="str">
        <f t="shared" si="306"/>
        <v/>
      </c>
      <c r="AB1434" s="12" t="str">
        <f t="shared" si="307"/>
        <v/>
      </c>
      <c r="AC1434" s="12" t="str">
        <f t="shared" si="308"/>
        <v/>
      </c>
      <c r="AD1434" t="str">
        <f t="shared" si="309"/>
        <v/>
      </c>
      <c r="AE1434" t="str">
        <f t="shared" si="310"/>
        <v/>
      </c>
      <c r="AF1434" t="s">
        <v>343</v>
      </c>
    </row>
    <row r="1435" spans="1:32" x14ac:dyDescent="0.25">
      <c r="A1435" t="s">
        <v>1</v>
      </c>
      <c r="B1435" t="s">
        <v>2</v>
      </c>
      <c r="C1435" t="s">
        <v>1959</v>
      </c>
      <c r="D1435" t="s">
        <v>2023</v>
      </c>
      <c r="E1435" t="s">
        <v>71</v>
      </c>
      <c r="F1435" s="2">
        <v>45405</v>
      </c>
      <c r="G1435" t="s">
        <v>2477</v>
      </c>
      <c r="H1435" t="s">
        <v>412</v>
      </c>
      <c r="I1435" t="s">
        <v>1429</v>
      </c>
      <c r="J1435" s="5">
        <v>66754.19</v>
      </c>
      <c r="K1435" s="5">
        <v>66754.19</v>
      </c>
      <c r="L1435" s="5">
        <v>66754.19</v>
      </c>
      <c r="M1435" s="5"/>
      <c r="N1435"/>
      <c r="O1435" s="38"/>
      <c r="P1435" s="43"/>
      <c r="Q1435" s="64"/>
      <c r="R1435" s="8" t="str">
        <f t="shared" ref="R1435:R1498" si="311">IFERROR(VLOOKUP(Q1435,CTASPresup,2,0),"")</f>
        <v/>
      </c>
      <c r="S1435" s="7" t="str">
        <f t="shared" ref="S1435:S1497" si="312">IF(AND(O1445&lt;&gt;"",P1445&lt;&gt;""),1,"")</f>
        <v/>
      </c>
      <c r="T1435" s="9"/>
      <c r="U1435" s="3" t="str">
        <f t="shared" si="300"/>
        <v/>
      </c>
      <c r="V1435" s="3" t="str">
        <f t="shared" si="301"/>
        <v/>
      </c>
      <c r="W1435" s="3" t="str">
        <f t="shared" si="302"/>
        <v/>
      </c>
      <c r="X1435" s="83" t="str">
        <f t="shared" si="303"/>
        <v/>
      </c>
      <c r="Y1435" s="3" t="str">
        <f t="shared" si="304"/>
        <v/>
      </c>
      <c r="Z1435" s="3" t="str">
        <f t="shared" si="305"/>
        <v/>
      </c>
      <c r="AA1435" s="12" t="str">
        <f t="shared" si="306"/>
        <v/>
      </c>
      <c r="AB1435" s="12" t="str">
        <f t="shared" si="307"/>
        <v/>
      </c>
      <c r="AC1435" s="12" t="str">
        <f t="shared" si="308"/>
        <v/>
      </c>
      <c r="AD1435" t="str">
        <f t="shared" si="309"/>
        <v/>
      </c>
      <c r="AE1435" t="str">
        <f t="shared" si="310"/>
        <v/>
      </c>
      <c r="AF1435" t="s">
        <v>343</v>
      </c>
    </row>
    <row r="1436" spans="1:32" x14ac:dyDescent="0.25">
      <c r="A1436" t="s">
        <v>1</v>
      </c>
      <c r="B1436" t="s">
        <v>2</v>
      </c>
      <c r="C1436" t="s">
        <v>1959</v>
      </c>
      <c r="D1436" t="s">
        <v>2023</v>
      </c>
      <c r="E1436" t="s">
        <v>71</v>
      </c>
      <c r="F1436" s="2">
        <v>45405</v>
      </c>
      <c r="G1436" t="s">
        <v>2478</v>
      </c>
      <c r="H1436" t="s">
        <v>412</v>
      </c>
      <c r="I1436" t="s">
        <v>1429</v>
      </c>
      <c r="J1436" s="5">
        <v>24634.6</v>
      </c>
      <c r="K1436" s="5">
        <v>24634.6</v>
      </c>
      <c r="L1436" s="5">
        <v>24634.6</v>
      </c>
      <c r="M1436" s="5"/>
      <c r="N1436"/>
      <c r="O1436" s="38"/>
      <c r="P1436" s="43"/>
      <c r="Q1436" s="64"/>
      <c r="R1436" s="8" t="str">
        <f t="shared" si="311"/>
        <v/>
      </c>
      <c r="S1436" s="7" t="str">
        <f t="shared" si="312"/>
        <v/>
      </c>
      <c r="T1436" s="9"/>
      <c r="U1436" s="3" t="str">
        <f t="shared" si="300"/>
        <v/>
      </c>
      <c r="V1436" s="3" t="str">
        <f t="shared" si="301"/>
        <v/>
      </c>
      <c r="W1436" s="3" t="str">
        <f t="shared" si="302"/>
        <v/>
      </c>
      <c r="X1436" s="83" t="str">
        <f t="shared" si="303"/>
        <v/>
      </c>
      <c r="Y1436" s="3" t="str">
        <f t="shared" si="304"/>
        <v/>
      </c>
      <c r="Z1436" s="3" t="str">
        <f t="shared" si="305"/>
        <v/>
      </c>
      <c r="AA1436" s="12" t="str">
        <f t="shared" si="306"/>
        <v/>
      </c>
      <c r="AB1436" s="12" t="str">
        <f t="shared" si="307"/>
        <v/>
      </c>
      <c r="AC1436" s="12" t="str">
        <f t="shared" si="308"/>
        <v/>
      </c>
      <c r="AD1436" t="str">
        <f t="shared" si="309"/>
        <v/>
      </c>
      <c r="AE1436" t="str">
        <f t="shared" si="310"/>
        <v/>
      </c>
      <c r="AF1436" t="s">
        <v>343</v>
      </c>
    </row>
    <row r="1437" spans="1:32" x14ac:dyDescent="0.25">
      <c r="A1437" t="s">
        <v>1</v>
      </c>
      <c r="B1437" t="s">
        <v>2</v>
      </c>
      <c r="C1437" t="s">
        <v>1959</v>
      </c>
      <c r="D1437" t="s">
        <v>2023</v>
      </c>
      <c r="E1437" t="s">
        <v>71</v>
      </c>
      <c r="F1437" s="2">
        <v>45407</v>
      </c>
      <c r="G1437" t="s">
        <v>2479</v>
      </c>
      <c r="H1437" t="s">
        <v>412</v>
      </c>
      <c r="I1437" t="s">
        <v>1429</v>
      </c>
      <c r="J1437" s="5">
        <v>38781.19</v>
      </c>
      <c r="K1437" s="5">
        <v>38781.19</v>
      </c>
      <c r="L1437" s="5">
        <v>38781.19</v>
      </c>
      <c r="M1437" s="5"/>
      <c r="N1437"/>
      <c r="O1437" s="38"/>
      <c r="P1437" s="43"/>
      <c r="Q1437" s="64"/>
      <c r="R1437" s="8" t="str">
        <f t="shared" si="311"/>
        <v/>
      </c>
      <c r="S1437" s="7" t="str">
        <f t="shared" si="312"/>
        <v/>
      </c>
      <c r="T1437" s="9"/>
      <c r="U1437" s="3" t="str">
        <f t="shared" si="300"/>
        <v/>
      </c>
      <c r="V1437" s="3" t="str">
        <f t="shared" si="301"/>
        <v/>
      </c>
      <c r="W1437" s="3" t="str">
        <f t="shared" si="302"/>
        <v/>
      </c>
      <c r="X1437" s="83" t="str">
        <f t="shared" si="303"/>
        <v/>
      </c>
      <c r="Y1437" s="3" t="str">
        <f t="shared" si="304"/>
        <v/>
      </c>
      <c r="Z1437" s="3" t="str">
        <f t="shared" si="305"/>
        <v/>
      </c>
      <c r="AA1437" s="12" t="str">
        <f t="shared" si="306"/>
        <v/>
      </c>
      <c r="AB1437" s="12" t="str">
        <f t="shared" si="307"/>
        <v/>
      </c>
      <c r="AC1437" s="12" t="str">
        <f t="shared" si="308"/>
        <v/>
      </c>
      <c r="AD1437" t="str">
        <f t="shared" si="309"/>
        <v/>
      </c>
      <c r="AE1437" t="str">
        <f t="shared" si="310"/>
        <v/>
      </c>
      <c r="AF1437" t="s">
        <v>343</v>
      </c>
    </row>
    <row r="1438" spans="1:32" x14ac:dyDescent="0.25">
      <c r="A1438" t="s">
        <v>1</v>
      </c>
      <c r="B1438" t="s">
        <v>2</v>
      </c>
      <c r="C1438" t="s">
        <v>1959</v>
      </c>
      <c r="D1438" t="s">
        <v>2023</v>
      </c>
      <c r="E1438" t="s">
        <v>71</v>
      </c>
      <c r="F1438" s="2">
        <v>45407</v>
      </c>
      <c r="G1438" t="s">
        <v>2480</v>
      </c>
      <c r="H1438" t="s">
        <v>412</v>
      </c>
      <c r="I1438" t="s">
        <v>1429</v>
      </c>
      <c r="J1438" s="5">
        <v>111779.51</v>
      </c>
      <c r="K1438" s="5">
        <v>111779.51</v>
      </c>
      <c r="L1438" s="5">
        <v>111779.51</v>
      </c>
      <c r="M1438" s="5"/>
      <c r="N1438"/>
      <c r="O1438" s="38"/>
      <c r="P1438" s="43"/>
      <c r="Q1438" s="64"/>
      <c r="R1438" s="8" t="str">
        <f t="shared" si="311"/>
        <v/>
      </c>
      <c r="S1438" s="7" t="str">
        <f t="shared" si="312"/>
        <v/>
      </c>
      <c r="T1438" s="9"/>
      <c r="U1438" s="3" t="str">
        <f t="shared" si="300"/>
        <v/>
      </c>
      <c r="V1438" s="3" t="str">
        <f t="shared" si="301"/>
        <v/>
      </c>
      <c r="W1438" s="3" t="str">
        <f t="shared" si="302"/>
        <v/>
      </c>
      <c r="X1438" s="83" t="str">
        <f t="shared" si="303"/>
        <v/>
      </c>
      <c r="Y1438" s="3" t="str">
        <f t="shared" si="304"/>
        <v/>
      </c>
      <c r="Z1438" s="3" t="str">
        <f t="shared" si="305"/>
        <v/>
      </c>
      <c r="AA1438" s="12" t="str">
        <f t="shared" si="306"/>
        <v/>
      </c>
      <c r="AB1438" s="12" t="str">
        <f t="shared" si="307"/>
        <v/>
      </c>
      <c r="AC1438" s="12" t="str">
        <f t="shared" si="308"/>
        <v/>
      </c>
      <c r="AD1438" t="str">
        <f t="shared" si="309"/>
        <v/>
      </c>
      <c r="AE1438" t="str">
        <f t="shared" si="310"/>
        <v/>
      </c>
      <c r="AF1438" t="s">
        <v>343</v>
      </c>
    </row>
    <row r="1439" spans="1:32" x14ac:dyDescent="0.25">
      <c r="A1439" t="s">
        <v>1</v>
      </c>
      <c r="B1439" t="s">
        <v>2</v>
      </c>
      <c r="C1439" t="s">
        <v>1959</v>
      </c>
      <c r="D1439" t="s">
        <v>2023</v>
      </c>
      <c r="E1439" t="s">
        <v>71</v>
      </c>
      <c r="F1439" s="2">
        <v>45407</v>
      </c>
      <c r="G1439" t="s">
        <v>2481</v>
      </c>
      <c r="H1439" t="s">
        <v>412</v>
      </c>
      <c r="I1439" t="s">
        <v>1429</v>
      </c>
      <c r="J1439" s="5">
        <v>44748</v>
      </c>
      <c r="K1439" s="5">
        <v>44748</v>
      </c>
      <c r="L1439" s="5">
        <v>44748</v>
      </c>
      <c r="M1439" s="5"/>
      <c r="N1439"/>
      <c r="O1439" s="38"/>
      <c r="P1439" s="43"/>
      <c r="Q1439" s="64"/>
      <c r="R1439" s="8" t="str">
        <f t="shared" si="311"/>
        <v/>
      </c>
      <c r="S1439" s="7" t="str">
        <f t="shared" si="312"/>
        <v/>
      </c>
      <c r="T1439" s="9"/>
      <c r="U1439" s="3" t="str">
        <f t="shared" si="300"/>
        <v/>
      </c>
      <c r="V1439" s="3" t="str">
        <f t="shared" si="301"/>
        <v/>
      </c>
      <c r="W1439" s="3" t="str">
        <f t="shared" si="302"/>
        <v/>
      </c>
      <c r="X1439" s="83" t="str">
        <f t="shared" si="303"/>
        <v/>
      </c>
      <c r="Y1439" s="3" t="str">
        <f t="shared" si="304"/>
        <v/>
      </c>
      <c r="Z1439" s="3" t="str">
        <f t="shared" si="305"/>
        <v/>
      </c>
      <c r="AA1439" s="12" t="str">
        <f t="shared" si="306"/>
        <v/>
      </c>
      <c r="AB1439" s="12" t="str">
        <f t="shared" si="307"/>
        <v/>
      </c>
      <c r="AC1439" s="12" t="str">
        <f t="shared" si="308"/>
        <v/>
      </c>
      <c r="AD1439" t="str">
        <f t="shared" si="309"/>
        <v/>
      </c>
      <c r="AE1439" t="str">
        <f t="shared" si="310"/>
        <v/>
      </c>
      <c r="AF1439" t="s">
        <v>343</v>
      </c>
    </row>
    <row r="1440" spans="1:32" x14ac:dyDescent="0.25">
      <c r="A1440" t="s">
        <v>1</v>
      </c>
      <c r="B1440" t="s">
        <v>2</v>
      </c>
      <c r="C1440" t="s">
        <v>1959</v>
      </c>
      <c r="D1440" t="s">
        <v>2023</v>
      </c>
      <c r="E1440" t="s">
        <v>71</v>
      </c>
      <c r="F1440" s="2">
        <v>45409</v>
      </c>
      <c r="G1440" t="s">
        <v>2482</v>
      </c>
      <c r="H1440" t="s">
        <v>412</v>
      </c>
      <c r="I1440" t="s">
        <v>1429</v>
      </c>
      <c r="J1440" s="5">
        <v>23865</v>
      </c>
      <c r="K1440" s="5">
        <v>23865</v>
      </c>
      <c r="L1440" s="5">
        <v>23865</v>
      </c>
      <c r="M1440" s="5"/>
      <c r="N1440"/>
      <c r="O1440" s="38"/>
      <c r="P1440" s="43"/>
      <c r="Q1440" s="64"/>
      <c r="R1440" s="8" t="str">
        <f t="shared" si="311"/>
        <v/>
      </c>
      <c r="S1440" s="7" t="str">
        <f t="shared" si="312"/>
        <v/>
      </c>
      <c r="T1440" s="9"/>
      <c r="U1440" s="3" t="str">
        <f t="shared" si="300"/>
        <v/>
      </c>
      <c r="V1440" s="3" t="str">
        <f t="shared" si="301"/>
        <v/>
      </c>
      <c r="W1440" s="3" t="str">
        <f t="shared" si="302"/>
        <v/>
      </c>
      <c r="X1440" s="83" t="str">
        <f t="shared" si="303"/>
        <v/>
      </c>
      <c r="Y1440" s="3" t="str">
        <f t="shared" si="304"/>
        <v/>
      </c>
      <c r="Z1440" s="3" t="str">
        <f t="shared" si="305"/>
        <v/>
      </c>
      <c r="AA1440" s="12" t="str">
        <f t="shared" si="306"/>
        <v/>
      </c>
      <c r="AB1440" s="12" t="str">
        <f t="shared" si="307"/>
        <v/>
      </c>
      <c r="AC1440" s="12" t="str">
        <f t="shared" si="308"/>
        <v/>
      </c>
      <c r="AD1440" t="str">
        <f t="shared" si="309"/>
        <v/>
      </c>
      <c r="AE1440" t="str">
        <f t="shared" si="310"/>
        <v/>
      </c>
      <c r="AF1440" t="s">
        <v>343</v>
      </c>
    </row>
    <row r="1441" spans="1:32" x14ac:dyDescent="0.25">
      <c r="A1441" t="s">
        <v>1</v>
      </c>
      <c r="B1441" t="s">
        <v>2</v>
      </c>
      <c r="C1441" t="s">
        <v>1959</v>
      </c>
      <c r="D1441" t="s">
        <v>2024</v>
      </c>
      <c r="E1441" t="s">
        <v>74</v>
      </c>
      <c r="F1441" s="2">
        <v>45331</v>
      </c>
      <c r="G1441" t="s">
        <v>1195</v>
      </c>
      <c r="H1441" t="s">
        <v>178</v>
      </c>
      <c r="I1441" t="s">
        <v>192</v>
      </c>
      <c r="J1441" s="5">
        <v>254878.31</v>
      </c>
      <c r="K1441" s="5">
        <v>254878.31</v>
      </c>
      <c r="L1441" s="5">
        <v>254878.31</v>
      </c>
      <c r="M1441" s="5"/>
      <c r="N1441"/>
      <c r="O1441" s="38"/>
      <c r="P1441" s="43"/>
      <c r="Q1441" s="64"/>
      <c r="R1441" s="8" t="str">
        <f t="shared" si="311"/>
        <v/>
      </c>
      <c r="S1441" s="7" t="str">
        <f t="shared" si="312"/>
        <v/>
      </c>
      <c r="T1441" s="9"/>
      <c r="U1441" s="3" t="str">
        <f t="shared" si="300"/>
        <v/>
      </c>
      <c r="V1441" s="3" t="str">
        <f t="shared" si="301"/>
        <v/>
      </c>
      <c r="W1441" s="3" t="str">
        <f t="shared" si="302"/>
        <v/>
      </c>
      <c r="X1441" s="83" t="str">
        <f t="shared" si="303"/>
        <v/>
      </c>
      <c r="Y1441" s="3" t="str">
        <f t="shared" si="304"/>
        <v/>
      </c>
      <c r="Z1441" s="3" t="str">
        <f t="shared" si="305"/>
        <v/>
      </c>
      <c r="AA1441" s="12" t="str">
        <f t="shared" si="306"/>
        <v/>
      </c>
      <c r="AB1441" s="12" t="str">
        <f t="shared" si="307"/>
        <v/>
      </c>
      <c r="AC1441" s="12" t="str">
        <f t="shared" si="308"/>
        <v/>
      </c>
      <c r="AD1441" t="str">
        <f t="shared" si="309"/>
        <v/>
      </c>
      <c r="AE1441" t="str">
        <f t="shared" si="310"/>
        <v/>
      </c>
      <c r="AF1441" t="s">
        <v>343</v>
      </c>
    </row>
    <row r="1442" spans="1:32" x14ac:dyDescent="0.25">
      <c r="A1442" t="s">
        <v>1</v>
      </c>
      <c r="B1442" t="s">
        <v>2</v>
      </c>
      <c r="C1442" t="s">
        <v>1959</v>
      </c>
      <c r="D1442" t="s">
        <v>2024</v>
      </c>
      <c r="E1442" t="s">
        <v>74</v>
      </c>
      <c r="F1442" s="2">
        <v>45338</v>
      </c>
      <c r="G1442" t="s">
        <v>1196</v>
      </c>
      <c r="H1442" t="s">
        <v>178</v>
      </c>
      <c r="I1442" t="s">
        <v>207</v>
      </c>
      <c r="J1442" s="5">
        <v>18645</v>
      </c>
      <c r="K1442" s="5">
        <v>18645</v>
      </c>
      <c r="L1442" s="5">
        <v>18645</v>
      </c>
      <c r="M1442" s="5"/>
      <c r="N1442"/>
      <c r="O1442" s="38"/>
      <c r="P1442" s="43"/>
      <c r="Q1442" s="64"/>
      <c r="R1442" s="8" t="str">
        <f t="shared" si="311"/>
        <v/>
      </c>
      <c r="S1442" s="7" t="str">
        <f t="shared" si="312"/>
        <v/>
      </c>
      <c r="T1442" s="9"/>
      <c r="U1442" s="3" t="str">
        <f t="shared" si="300"/>
        <v/>
      </c>
      <c r="V1442" s="3" t="str">
        <f t="shared" si="301"/>
        <v/>
      </c>
      <c r="W1442" s="3" t="str">
        <f t="shared" si="302"/>
        <v/>
      </c>
      <c r="X1442" s="83" t="str">
        <f t="shared" si="303"/>
        <v/>
      </c>
      <c r="Y1442" s="3" t="str">
        <f t="shared" si="304"/>
        <v/>
      </c>
      <c r="Z1442" s="3" t="str">
        <f t="shared" si="305"/>
        <v/>
      </c>
      <c r="AA1442" s="12" t="str">
        <f t="shared" si="306"/>
        <v/>
      </c>
      <c r="AB1442" s="12" t="str">
        <f t="shared" si="307"/>
        <v/>
      </c>
      <c r="AC1442" s="12" t="str">
        <f t="shared" si="308"/>
        <v/>
      </c>
      <c r="AD1442" t="str">
        <f t="shared" si="309"/>
        <v/>
      </c>
      <c r="AE1442" t="str">
        <f t="shared" si="310"/>
        <v/>
      </c>
      <c r="AF1442" t="s">
        <v>343</v>
      </c>
    </row>
    <row r="1443" spans="1:32" x14ac:dyDescent="0.25">
      <c r="A1443" t="s">
        <v>1</v>
      </c>
      <c r="B1443" t="s">
        <v>2</v>
      </c>
      <c r="C1443" t="s">
        <v>1959</v>
      </c>
      <c r="D1443" t="s">
        <v>2024</v>
      </c>
      <c r="E1443" t="s">
        <v>74</v>
      </c>
      <c r="F1443" s="2">
        <v>45357</v>
      </c>
      <c r="G1443" t="s">
        <v>1400</v>
      </c>
      <c r="H1443" t="s">
        <v>176</v>
      </c>
      <c r="I1443" t="s">
        <v>207</v>
      </c>
      <c r="J1443" s="5">
        <v>25625.33</v>
      </c>
      <c r="K1443" s="5">
        <v>25625.33</v>
      </c>
      <c r="L1443" s="5">
        <v>25625.33</v>
      </c>
      <c r="M1443" s="5"/>
      <c r="N1443"/>
      <c r="O1443" s="38"/>
      <c r="P1443" s="43"/>
      <c r="Q1443" s="64"/>
      <c r="R1443" s="8" t="str">
        <f t="shared" si="311"/>
        <v/>
      </c>
      <c r="S1443" s="7" t="str">
        <f t="shared" si="312"/>
        <v/>
      </c>
      <c r="T1443" s="9"/>
      <c r="U1443" s="3" t="str">
        <f t="shared" si="300"/>
        <v/>
      </c>
      <c r="V1443" s="3" t="str">
        <f t="shared" si="301"/>
        <v/>
      </c>
      <c r="W1443" s="3" t="str">
        <f t="shared" si="302"/>
        <v/>
      </c>
      <c r="X1443" s="83" t="str">
        <f t="shared" si="303"/>
        <v/>
      </c>
      <c r="Y1443" s="3" t="str">
        <f t="shared" si="304"/>
        <v/>
      </c>
      <c r="Z1443" s="3" t="str">
        <f t="shared" si="305"/>
        <v/>
      </c>
      <c r="AA1443" s="12" t="str">
        <f t="shared" si="306"/>
        <v/>
      </c>
      <c r="AB1443" s="12" t="str">
        <f t="shared" si="307"/>
        <v/>
      </c>
      <c r="AC1443" s="12" t="str">
        <f t="shared" si="308"/>
        <v/>
      </c>
      <c r="AD1443" t="str">
        <f t="shared" si="309"/>
        <v/>
      </c>
      <c r="AE1443" t="str">
        <f t="shared" si="310"/>
        <v/>
      </c>
      <c r="AF1443" t="s">
        <v>343</v>
      </c>
    </row>
    <row r="1444" spans="1:32" x14ac:dyDescent="0.25">
      <c r="A1444" t="s">
        <v>1</v>
      </c>
      <c r="B1444" t="s">
        <v>2</v>
      </c>
      <c r="C1444" t="s">
        <v>1959</v>
      </c>
      <c r="D1444" t="s">
        <v>2024</v>
      </c>
      <c r="E1444" t="s">
        <v>74</v>
      </c>
      <c r="F1444" s="2">
        <v>45364</v>
      </c>
      <c r="G1444" t="s">
        <v>1480</v>
      </c>
      <c r="H1444" t="s">
        <v>176</v>
      </c>
      <c r="I1444" t="s">
        <v>207</v>
      </c>
      <c r="J1444" s="5">
        <v>7450.66</v>
      </c>
      <c r="K1444" s="5">
        <v>7450.66</v>
      </c>
      <c r="L1444" s="5">
        <v>7450.66</v>
      </c>
      <c r="M1444" s="5"/>
      <c r="N1444"/>
      <c r="O1444" s="38"/>
      <c r="P1444" s="43"/>
      <c r="Q1444" s="64"/>
      <c r="R1444" s="8" t="str">
        <f t="shared" si="311"/>
        <v/>
      </c>
      <c r="S1444" s="7" t="str">
        <f t="shared" si="312"/>
        <v/>
      </c>
      <c r="T1444" s="9"/>
      <c r="U1444" s="3" t="str">
        <f t="shared" si="300"/>
        <v/>
      </c>
      <c r="V1444" s="3" t="str">
        <f t="shared" si="301"/>
        <v/>
      </c>
      <c r="W1444" s="3" t="str">
        <f t="shared" si="302"/>
        <v/>
      </c>
      <c r="X1444" s="83" t="str">
        <f t="shared" si="303"/>
        <v/>
      </c>
      <c r="Y1444" s="3" t="str">
        <f t="shared" si="304"/>
        <v/>
      </c>
      <c r="Z1444" s="3" t="str">
        <f t="shared" si="305"/>
        <v/>
      </c>
      <c r="AA1444" s="12" t="str">
        <f t="shared" si="306"/>
        <v/>
      </c>
      <c r="AB1444" s="12" t="str">
        <f t="shared" si="307"/>
        <v/>
      </c>
      <c r="AC1444" s="12" t="str">
        <f t="shared" si="308"/>
        <v/>
      </c>
      <c r="AD1444" t="str">
        <f t="shared" si="309"/>
        <v/>
      </c>
      <c r="AE1444" t="str">
        <f t="shared" si="310"/>
        <v/>
      </c>
      <c r="AF1444" t="s">
        <v>343</v>
      </c>
    </row>
    <row r="1445" spans="1:32" x14ac:dyDescent="0.25">
      <c r="A1445" t="s">
        <v>1</v>
      </c>
      <c r="B1445" t="s">
        <v>2</v>
      </c>
      <c r="C1445" t="s">
        <v>1959</v>
      </c>
      <c r="D1445" t="s">
        <v>2024</v>
      </c>
      <c r="E1445" t="s">
        <v>74</v>
      </c>
      <c r="F1445" s="2">
        <v>45365</v>
      </c>
      <c r="G1445" t="s">
        <v>1827</v>
      </c>
      <c r="H1445" t="s">
        <v>176</v>
      </c>
      <c r="I1445" t="s">
        <v>1429</v>
      </c>
      <c r="J1445" s="5">
        <v>21230.35</v>
      </c>
      <c r="K1445" s="5">
        <v>21230.35</v>
      </c>
      <c r="L1445" s="5">
        <v>21230.35</v>
      </c>
      <c r="M1445" s="5"/>
      <c r="N1445"/>
      <c r="O1445" s="38"/>
      <c r="P1445" s="43"/>
      <c r="Q1445" s="64"/>
      <c r="R1445" s="8" t="str">
        <f t="shared" si="311"/>
        <v/>
      </c>
      <c r="S1445" s="7" t="str">
        <f t="shared" si="312"/>
        <v/>
      </c>
      <c r="T1445" s="9"/>
      <c r="U1445" s="3" t="str">
        <f t="shared" si="300"/>
        <v/>
      </c>
      <c r="V1445" s="3" t="str">
        <f t="shared" si="301"/>
        <v/>
      </c>
      <c r="W1445" s="3" t="str">
        <f t="shared" si="302"/>
        <v/>
      </c>
      <c r="X1445" s="83" t="str">
        <f t="shared" si="303"/>
        <v/>
      </c>
      <c r="Y1445" s="3" t="str">
        <f t="shared" si="304"/>
        <v/>
      </c>
      <c r="Z1445" s="3" t="str">
        <f t="shared" si="305"/>
        <v/>
      </c>
      <c r="AA1445" s="12" t="str">
        <f t="shared" si="306"/>
        <v/>
      </c>
      <c r="AB1445" s="12" t="str">
        <f t="shared" si="307"/>
        <v/>
      </c>
      <c r="AC1445" s="12" t="str">
        <f t="shared" si="308"/>
        <v/>
      </c>
      <c r="AD1445" t="str">
        <f t="shared" si="309"/>
        <v/>
      </c>
      <c r="AE1445" t="str">
        <f t="shared" si="310"/>
        <v/>
      </c>
      <c r="AF1445" t="s">
        <v>343</v>
      </c>
    </row>
    <row r="1446" spans="1:32" x14ac:dyDescent="0.25">
      <c r="A1446" t="s">
        <v>1</v>
      </c>
      <c r="B1446" t="s">
        <v>2</v>
      </c>
      <c r="C1446" t="s">
        <v>1959</v>
      </c>
      <c r="D1446" t="s">
        <v>2024</v>
      </c>
      <c r="E1446" t="s">
        <v>74</v>
      </c>
      <c r="F1446" s="2">
        <v>45370</v>
      </c>
      <c r="G1446" t="s">
        <v>1828</v>
      </c>
      <c r="H1446" t="s">
        <v>176</v>
      </c>
      <c r="I1446" t="s">
        <v>1447</v>
      </c>
      <c r="J1446" s="5">
        <v>35685.4</v>
      </c>
      <c r="K1446" s="5">
        <v>35685.4</v>
      </c>
      <c r="L1446" s="5">
        <v>35685.4</v>
      </c>
      <c r="M1446" s="5"/>
      <c r="N1446"/>
      <c r="O1446" s="38"/>
      <c r="P1446" s="43"/>
      <c r="Q1446" s="64"/>
      <c r="R1446" s="8" t="str">
        <f t="shared" si="311"/>
        <v/>
      </c>
      <c r="S1446" s="7" t="str">
        <f t="shared" si="312"/>
        <v/>
      </c>
      <c r="T1446" s="9"/>
      <c r="U1446" s="3" t="str">
        <f t="shared" si="300"/>
        <v/>
      </c>
      <c r="V1446" s="3" t="str">
        <f t="shared" si="301"/>
        <v/>
      </c>
      <c r="W1446" s="3" t="str">
        <f t="shared" si="302"/>
        <v/>
      </c>
      <c r="X1446" s="83" t="str">
        <f t="shared" si="303"/>
        <v/>
      </c>
      <c r="Y1446" s="3" t="str">
        <f t="shared" si="304"/>
        <v/>
      </c>
      <c r="Z1446" s="3" t="str">
        <f t="shared" si="305"/>
        <v/>
      </c>
      <c r="AA1446" s="12" t="str">
        <f t="shared" si="306"/>
        <v/>
      </c>
      <c r="AB1446" s="12" t="str">
        <f t="shared" si="307"/>
        <v/>
      </c>
      <c r="AC1446" s="12" t="str">
        <f t="shared" si="308"/>
        <v/>
      </c>
      <c r="AD1446" t="str">
        <f t="shared" si="309"/>
        <v/>
      </c>
      <c r="AE1446" t="str">
        <f t="shared" si="310"/>
        <v/>
      </c>
      <c r="AF1446" t="s">
        <v>343</v>
      </c>
    </row>
    <row r="1447" spans="1:32" x14ac:dyDescent="0.25">
      <c r="A1447" t="s">
        <v>1</v>
      </c>
      <c r="B1447" t="s">
        <v>2</v>
      </c>
      <c r="C1447" t="s">
        <v>1959</v>
      </c>
      <c r="D1447" t="s">
        <v>2024</v>
      </c>
      <c r="E1447" t="s">
        <v>74</v>
      </c>
      <c r="F1447" s="2">
        <v>45371</v>
      </c>
      <c r="G1447" t="s">
        <v>1829</v>
      </c>
      <c r="H1447" t="s">
        <v>176</v>
      </c>
      <c r="I1447" t="s">
        <v>1447</v>
      </c>
      <c r="J1447" s="5">
        <v>108735.15</v>
      </c>
      <c r="K1447" s="5">
        <v>108735.15</v>
      </c>
      <c r="L1447" s="5">
        <v>108735.15</v>
      </c>
      <c r="M1447" s="5"/>
      <c r="N1447"/>
      <c r="O1447" s="38"/>
      <c r="P1447" s="43"/>
      <c r="Q1447" s="64"/>
      <c r="R1447" s="8" t="str">
        <f t="shared" si="311"/>
        <v/>
      </c>
      <c r="S1447" s="7" t="str">
        <f t="shared" si="312"/>
        <v/>
      </c>
      <c r="T1447" s="9"/>
      <c r="U1447" s="3" t="str">
        <f t="shared" si="300"/>
        <v/>
      </c>
      <c r="V1447" s="3" t="str">
        <f t="shared" si="301"/>
        <v/>
      </c>
      <c r="W1447" s="3" t="str">
        <f t="shared" si="302"/>
        <v/>
      </c>
      <c r="X1447" s="83" t="str">
        <f t="shared" si="303"/>
        <v/>
      </c>
      <c r="Y1447" s="3" t="str">
        <f t="shared" si="304"/>
        <v/>
      </c>
      <c r="Z1447" s="3" t="str">
        <f t="shared" si="305"/>
        <v/>
      </c>
      <c r="AA1447" s="12" t="str">
        <f t="shared" si="306"/>
        <v/>
      </c>
      <c r="AB1447" s="12" t="str">
        <f t="shared" si="307"/>
        <v/>
      </c>
      <c r="AC1447" s="12" t="str">
        <f t="shared" si="308"/>
        <v/>
      </c>
      <c r="AD1447" t="str">
        <f t="shared" si="309"/>
        <v/>
      </c>
      <c r="AE1447" t="str">
        <f t="shared" si="310"/>
        <v/>
      </c>
      <c r="AF1447" t="s">
        <v>343</v>
      </c>
    </row>
    <row r="1448" spans="1:32" x14ac:dyDescent="0.25">
      <c r="A1448" t="s">
        <v>1</v>
      </c>
      <c r="B1448" t="s">
        <v>2</v>
      </c>
      <c r="C1448" t="s">
        <v>1959</v>
      </c>
      <c r="D1448" t="s">
        <v>2024</v>
      </c>
      <c r="E1448" t="s">
        <v>74</v>
      </c>
      <c r="F1448" s="2">
        <v>45371</v>
      </c>
      <c r="G1448" t="s">
        <v>1830</v>
      </c>
      <c r="H1448" t="s">
        <v>176</v>
      </c>
      <c r="I1448" t="s">
        <v>1429</v>
      </c>
      <c r="J1448" s="5">
        <v>37385.64</v>
      </c>
      <c r="K1448" s="5">
        <v>37385.64</v>
      </c>
      <c r="L1448" s="5">
        <v>37385.64</v>
      </c>
      <c r="M1448" s="5"/>
      <c r="N1448"/>
      <c r="O1448" s="38"/>
      <c r="P1448" s="43"/>
      <c r="Q1448" s="64"/>
      <c r="R1448" s="8" t="str">
        <f t="shared" si="311"/>
        <v/>
      </c>
      <c r="S1448" s="7" t="str">
        <f t="shared" si="312"/>
        <v/>
      </c>
      <c r="T1448" s="9"/>
      <c r="U1448" s="3" t="str">
        <f t="shared" si="300"/>
        <v/>
      </c>
      <c r="V1448" s="3" t="str">
        <f t="shared" si="301"/>
        <v/>
      </c>
      <c r="W1448" s="3" t="str">
        <f t="shared" si="302"/>
        <v/>
      </c>
      <c r="X1448" s="83" t="str">
        <f t="shared" si="303"/>
        <v/>
      </c>
      <c r="Y1448" s="3" t="str">
        <f t="shared" si="304"/>
        <v/>
      </c>
      <c r="Z1448" s="3" t="str">
        <f t="shared" si="305"/>
        <v/>
      </c>
      <c r="AA1448" s="12" t="str">
        <f t="shared" si="306"/>
        <v/>
      </c>
      <c r="AB1448" s="12" t="str">
        <f t="shared" si="307"/>
        <v/>
      </c>
      <c r="AC1448" s="12" t="str">
        <f t="shared" si="308"/>
        <v/>
      </c>
      <c r="AD1448" t="str">
        <f t="shared" si="309"/>
        <v/>
      </c>
      <c r="AE1448" t="str">
        <f t="shared" si="310"/>
        <v/>
      </c>
      <c r="AF1448" t="s">
        <v>343</v>
      </c>
    </row>
    <row r="1449" spans="1:32" x14ac:dyDescent="0.25">
      <c r="A1449" t="s">
        <v>1</v>
      </c>
      <c r="B1449" t="s">
        <v>2</v>
      </c>
      <c r="C1449" t="s">
        <v>1959</v>
      </c>
      <c r="D1449" t="s">
        <v>2024</v>
      </c>
      <c r="E1449" t="s">
        <v>74</v>
      </c>
      <c r="F1449" s="2">
        <v>45372</v>
      </c>
      <c r="G1449" t="s">
        <v>1831</v>
      </c>
      <c r="H1449" t="s">
        <v>176</v>
      </c>
      <c r="I1449" t="s">
        <v>1447</v>
      </c>
      <c r="J1449" s="5">
        <v>52453.7</v>
      </c>
      <c r="K1449" s="5">
        <v>52453.7</v>
      </c>
      <c r="L1449" s="5">
        <v>52453.7</v>
      </c>
      <c r="M1449" s="5"/>
      <c r="N1449"/>
      <c r="O1449" s="38"/>
      <c r="P1449" s="43"/>
      <c r="Q1449" s="64"/>
      <c r="R1449" s="8" t="str">
        <f t="shared" si="311"/>
        <v/>
      </c>
      <c r="S1449" s="7" t="str">
        <f t="shared" si="312"/>
        <v/>
      </c>
      <c r="T1449" s="9"/>
      <c r="U1449" s="3" t="str">
        <f t="shared" si="300"/>
        <v/>
      </c>
      <c r="V1449" s="3" t="str">
        <f t="shared" si="301"/>
        <v/>
      </c>
      <c r="W1449" s="3" t="str">
        <f t="shared" si="302"/>
        <v/>
      </c>
      <c r="X1449" s="83" t="str">
        <f t="shared" si="303"/>
        <v/>
      </c>
      <c r="Y1449" s="3" t="str">
        <f t="shared" si="304"/>
        <v/>
      </c>
      <c r="Z1449" s="3" t="str">
        <f t="shared" si="305"/>
        <v/>
      </c>
      <c r="AA1449" s="12" t="str">
        <f t="shared" si="306"/>
        <v/>
      </c>
      <c r="AB1449" s="12" t="str">
        <f t="shared" si="307"/>
        <v/>
      </c>
      <c r="AC1449" s="12" t="str">
        <f t="shared" si="308"/>
        <v/>
      </c>
      <c r="AD1449" t="str">
        <f t="shared" si="309"/>
        <v/>
      </c>
      <c r="AE1449" t="str">
        <f t="shared" si="310"/>
        <v/>
      </c>
      <c r="AF1449" t="s">
        <v>343</v>
      </c>
    </row>
    <row r="1450" spans="1:32" x14ac:dyDescent="0.25">
      <c r="A1450" t="s">
        <v>1</v>
      </c>
      <c r="B1450" t="s">
        <v>2</v>
      </c>
      <c r="C1450" t="s">
        <v>1959</v>
      </c>
      <c r="D1450" t="s">
        <v>2024</v>
      </c>
      <c r="E1450" t="s">
        <v>74</v>
      </c>
      <c r="F1450" s="2">
        <v>45383</v>
      </c>
      <c r="G1450" t="s">
        <v>1941</v>
      </c>
      <c r="H1450" t="s">
        <v>412</v>
      </c>
      <c r="I1450" t="s">
        <v>1429</v>
      </c>
      <c r="J1450" s="5">
        <v>66387.5</v>
      </c>
      <c r="K1450" s="5">
        <v>66387.5</v>
      </c>
      <c r="L1450" s="5">
        <v>66387.5</v>
      </c>
      <c r="M1450" s="5"/>
      <c r="N1450"/>
      <c r="O1450" s="38"/>
      <c r="P1450" s="43"/>
      <c r="Q1450" s="64"/>
      <c r="R1450" s="8" t="str">
        <f t="shared" si="311"/>
        <v/>
      </c>
      <c r="S1450" s="7" t="str">
        <f t="shared" si="312"/>
        <v/>
      </c>
      <c r="T1450" s="9"/>
      <c r="U1450" s="3" t="str">
        <f t="shared" si="300"/>
        <v/>
      </c>
      <c r="V1450" s="3" t="str">
        <f t="shared" si="301"/>
        <v/>
      </c>
      <c r="W1450" s="3" t="str">
        <f t="shared" si="302"/>
        <v/>
      </c>
      <c r="X1450" s="83" t="str">
        <f t="shared" si="303"/>
        <v/>
      </c>
      <c r="Y1450" s="3" t="str">
        <f t="shared" si="304"/>
        <v/>
      </c>
      <c r="Z1450" s="3" t="str">
        <f t="shared" si="305"/>
        <v/>
      </c>
      <c r="AA1450" s="12" t="str">
        <f t="shared" si="306"/>
        <v/>
      </c>
      <c r="AB1450" s="12" t="str">
        <f t="shared" si="307"/>
        <v/>
      </c>
      <c r="AC1450" s="12" t="str">
        <f t="shared" si="308"/>
        <v/>
      </c>
      <c r="AD1450" t="str">
        <f t="shared" si="309"/>
        <v/>
      </c>
      <c r="AE1450" t="str">
        <f t="shared" si="310"/>
        <v/>
      </c>
      <c r="AF1450" t="s">
        <v>343</v>
      </c>
    </row>
    <row r="1451" spans="1:32" x14ac:dyDescent="0.25">
      <c r="A1451" t="s">
        <v>1</v>
      </c>
      <c r="B1451" t="s">
        <v>2</v>
      </c>
      <c r="C1451" t="s">
        <v>1959</v>
      </c>
      <c r="D1451" t="s">
        <v>2024</v>
      </c>
      <c r="E1451" t="s">
        <v>74</v>
      </c>
      <c r="F1451" s="2">
        <v>45387</v>
      </c>
      <c r="G1451" t="s">
        <v>2244</v>
      </c>
      <c r="H1451" t="s">
        <v>412</v>
      </c>
      <c r="I1451" t="s">
        <v>1429</v>
      </c>
      <c r="J1451" s="5">
        <v>99264.29</v>
      </c>
      <c r="K1451" s="5">
        <v>99264.29</v>
      </c>
      <c r="L1451" s="5">
        <v>99264.29</v>
      </c>
      <c r="M1451" s="5"/>
      <c r="N1451"/>
      <c r="O1451" s="38"/>
      <c r="P1451" s="43"/>
      <c r="Q1451" s="64"/>
      <c r="R1451" s="8" t="str">
        <f t="shared" si="311"/>
        <v/>
      </c>
      <c r="S1451" s="7" t="str">
        <f t="shared" si="312"/>
        <v/>
      </c>
      <c r="T1451" s="9"/>
      <c r="U1451" s="3" t="str">
        <f t="shared" si="300"/>
        <v/>
      </c>
      <c r="V1451" s="3" t="str">
        <f t="shared" si="301"/>
        <v/>
      </c>
      <c r="W1451" s="3" t="str">
        <f t="shared" si="302"/>
        <v/>
      </c>
      <c r="X1451" s="83" t="str">
        <f t="shared" si="303"/>
        <v/>
      </c>
      <c r="Y1451" s="3" t="str">
        <f t="shared" si="304"/>
        <v/>
      </c>
      <c r="Z1451" s="3" t="str">
        <f t="shared" si="305"/>
        <v/>
      </c>
      <c r="AA1451" s="12" t="str">
        <f t="shared" si="306"/>
        <v/>
      </c>
      <c r="AB1451" s="12" t="str">
        <f t="shared" si="307"/>
        <v/>
      </c>
      <c r="AC1451" s="12" t="str">
        <f t="shared" si="308"/>
        <v/>
      </c>
      <c r="AD1451" t="str">
        <f t="shared" si="309"/>
        <v/>
      </c>
      <c r="AE1451" t="str">
        <f t="shared" si="310"/>
        <v/>
      </c>
      <c r="AF1451" t="s">
        <v>343</v>
      </c>
    </row>
    <row r="1452" spans="1:32" x14ac:dyDescent="0.25">
      <c r="A1452" t="s">
        <v>1</v>
      </c>
      <c r="B1452" t="s">
        <v>2</v>
      </c>
      <c r="C1452" t="s">
        <v>1959</v>
      </c>
      <c r="D1452" t="s">
        <v>2024</v>
      </c>
      <c r="E1452" t="s">
        <v>74</v>
      </c>
      <c r="F1452" s="2">
        <v>45387</v>
      </c>
      <c r="G1452" t="s">
        <v>2245</v>
      </c>
      <c r="H1452" t="s">
        <v>412</v>
      </c>
      <c r="I1452" t="s">
        <v>1429</v>
      </c>
      <c r="J1452" s="5">
        <v>136356.32999999999</v>
      </c>
      <c r="K1452" s="5">
        <v>136356.32999999999</v>
      </c>
      <c r="L1452" s="5">
        <v>136356.32999999999</v>
      </c>
      <c r="M1452" s="5"/>
      <c r="N1452"/>
      <c r="O1452" s="38"/>
      <c r="P1452" s="43"/>
      <c r="Q1452" s="64"/>
      <c r="R1452" s="8" t="str">
        <f t="shared" si="311"/>
        <v/>
      </c>
      <c r="S1452" s="7" t="str">
        <f t="shared" si="312"/>
        <v/>
      </c>
      <c r="T1452" s="9"/>
      <c r="U1452" s="3" t="str">
        <f t="shared" si="300"/>
        <v/>
      </c>
      <c r="V1452" s="3" t="str">
        <f t="shared" si="301"/>
        <v/>
      </c>
      <c r="W1452" s="3" t="str">
        <f t="shared" si="302"/>
        <v/>
      </c>
      <c r="X1452" s="83" t="str">
        <f t="shared" si="303"/>
        <v/>
      </c>
      <c r="Y1452" s="3" t="str">
        <f t="shared" si="304"/>
        <v/>
      </c>
      <c r="Z1452" s="3" t="str">
        <f t="shared" si="305"/>
        <v/>
      </c>
      <c r="AA1452" s="12" t="str">
        <f t="shared" si="306"/>
        <v/>
      </c>
      <c r="AB1452" s="12" t="str">
        <f t="shared" si="307"/>
        <v/>
      </c>
      <c r="AC1452" s="12" t="str">
        <f t="shared" si="308"/>
        <v/>
      </c>
      <c r="AD1452" t="str">
        <f t="shared" si="309"/>
        <v/>
      </c>
      <c r="AE1452" t="str">
        <f t="shared" si="310"/>
        <v/>
      </c>
      <c r="AF1452" t="s">
        <v>343</v>
      </c>
    </row>
    <row r="1453" spans="1:32" x14ac:dyDescent="0.25">
      <c r="A1453" t="s">
        <v>1</v>
      </c>
      <c r="B1453" t="s">
        <v>2</v>
      </c>
      <c r="C1453" t="s">
        <v>1959</v>
      </c>
      <c r="D1453" t="s">
        <v>2024</v>
      </c>
      <c r="E1453" t="s">
        <v>74</v>
      </c>
      <c r="F1453" s="2">
        <v>45390</v>
      </c>
      <c r="G1453" t="s">
        <v>2246</v>
      </c>
      <c r="H1453" t="s">
        <v>412</v>
      </c>
      <c r="I1453" t="s">
        <v>1429</v>
      </c>
      <c r="J1453" s="5">
        <v>226088.52</v>
      </c>
      <c r="K1453" s="5">
        <v>226088.52</v>
      </c>
      <c r="L1453" s="5">
        <v>226088.52</v>
      </c>
      <c r="M1453" s="5"/>
      <c r="N1453"/>
      <c r="O1453" s="38"/>
      <c r="P1453" s="43"/>
      <c r="Q1453" s="64"/>
      <c r="R1453" s="8" t="str">
        <f t="shared" si="311"/>
        <v/>
      </c>
      <c r="S1453" s="7" t="str">
        <f t="shared" si="312"/>
        <v/>
      </c>
      <c r="T1453" s="9"/>
      <c r="U1453" s="3" t="str">
        <f t="shared" si="300"/>
        <v/>
      </c>
      <c r="V1453" s="3" t="str">
        <f t="shared" si="301"/>
        <v/>
      </c>
      <c r="W1453" s="3" t="str">
        <f t="shared" si="302"/>
        <v/>
      </c>
      <c r="X1453" s="83" t="str">
        <f t="shared" si="303"/>
        <v/>
      </c>
      <c r="Y1453" s="3" t="str">
        <f t="shared" si="304"/>
        <v/>
      </c>
      <c r="Z1453" s="3" t="str">
        <f t="shared" si="305"/>
        <v/>
      </c>
      <c r="AA1453" s="12" t="str">
        <f t="shared" si="306"/>
        <v/>
      </c>
      <c r="AB1453" s="12" t="str">
        <f t="shared" si="307"/>
        <v/>
      </c>
      <c r="AC1453" s="12" t="str">
        <f t="shared" si="308"/>
        <v/>
      </c>
      <c r="AD1453" t="str">
        <f t="shared" si="309"/>
        <v/>
      </c>
      <c r="AE1453" t="str">
        <f t="shared" si="310"/>
        <v/>
      </c>
      <c r="AF1453" t="s">
        <v>343</v>
      </c>
    </row>
    <row r="1454" spans="1:32" x14ac:dyDescent="0.25">
      <c r="A1454" t="s">
        <v>1</v>
      </c>
      <c r="B1454" t="s">
        <v>2</v>
      </c>
      <c r="C1454" t="s">
        <v>1959</v>
      </c>
      <c r="D1454" t="s">
        <v>2024</v>
      </c>
      <c r="E1454" t="s">
        <v>74</v>
      </c>
      <c r="F1454" s="2">
        <v>45392</v>
      </c>
      <c r="G1454" t="s">
        <v>2247</v>
      </c>
      <c r="H1454" t="s">
        <v>412</v>
      </c>
      <c r="I1454" t="s">
        <v>1429</v>
      </c>
      <c r="J1454" s="5">
        <v>53477.25</v>
      </c>
      <c r="K1454" s="5">
        <v>53477.25</v>
      </c>
      <c r="L1454" s="5">
        <v>53477.25</v>
      </c>
      <c r="M1454" s="5"/>
      <c r="N1454"/>
      <c r="O1454" s="38"/>
      <c r="P1454" s="43"/>
      <c r="Q1454" s="64"/>
      <c r="R1454" s="8" t="str">
        <f t="shared" si="311"/>
        <v/>
      </c>
      <c r="S1454" s="7" t="str">
        <f t="shared" si="312"/>
        <v/>
      </c>
      <c r="T1454" s="9"/>
      <c r="U1454" s="3" t="str">
        <f t="shared" si="300"/>
        <v/>
      </c>
      <c r="V1454" s="3" t="str">
        <f t="shared" si="301"/>
        <v/>
      </c>
      <c r="W1454" s="3" t="str">
        <f t="shared" si="302"/>
        <v/>
      </c>
      <c r="X1454" s="83" t="str">
        <f t="shared" si="303"/>
        <v/>
      </c>
      <c r="Y1454" s="3" t="str">
        <f t="shared" si="304"/>
        <v/>
      </c>
      <c r="Z1454" s="3" t="str">
        <f t="shared" si="305"/>
        <v/>
      </c>
      <c r="AA1454" s="12" t="str">
        <f t="shared" si="306"/>
        <v/>
      </c>
      <c r="AB1454" s="12" t="str">
        <f t="shared" si="307"/>
        <v/>
      </c>
      <c r="AC1454" s="12" t="str">
        <f t="shared" si="308"/>
        <v/>
      </c>
      <c r="AD1454" t="str">
        <f t="shared" si="309"/>
        <v/>
      </c>
      <c r="AE1454" t="str">
        <f t="shared" si="310"/>
        <v/>
      </c>
      <c r="AF1454" t="s">
        <v>343</v>
      </c>
    </row>
    <row r="1455" spans="1:32" x14ac:dyDescent="0.25">
      <c r="A1455" t="s">
        <v>1</v>
      </c>
      <c r="B1455" t="s">
        <v>2</v>
      </c>
      <c r="C1455" t="s">
        <v>1959</v>
      </c>
      <c r="D1455" t="s">
        <v>2025</v>
      </c>
      <c r="E1455" t="s">
        <v>1843</v>
      </c>
      <c r="F1455" s="2">
        <v>45378</v>
      </c>
      <c r="G1455" t="s">
        <v>1844</v>
      </c>
      <c r="H1455" t="s">
        <v>178</v>
      </c>
      <c r="I1455" t="s">
        <v>1429</v>
      </c>
      <c r="J1455" s="5">
        <v>40239.910000000003</v>
      </c>
      <c r="K1455" s="5">
        <v>0.01</v>
      </c>
      <c r="L1455" s="5">
        <v>40239.910000000003</v>
      </c>
      <c r="M1455" s="5"/>
      <c r="N1455"/>
      <c r="O1455" s="38"/>
      <c r="P1455" s="43"/>
      <c r="Q1455" s="64"/>
      <c r="R1455" s="8" t="str">
        <f t="shared" si="311"/>
        <v/>
      </c>
      <c r="S1455" s="7" t="str">
        <f t="shared" si="312"/>
        <v/>
      </c>
      <c r="T1455" s="9"/>
      <c r="U1455" s="3" t="str">
        <f t="shared" si="300"/>
        <v/>
      </c>
      <c r="V1455" s="3" t="str">
        <f t="shared" si="301"/>
        <v/>
      </c>
      <c r="W1455" s="3" t="str">
        <f t="shared" si="302"/>
        <v/>
      </c>
      <c r="X1455" s="83" t="str">
        <f t="shared" si="303"/>
        <v/>
      </c>
      <c r="Y1455" s="3" t="str">
        <f t="shared" si="304"/>
        <v/>
      </c>
      <c r="Z1455" s="3" t="str">
        <f t="shared" si="305"/>
        <v/>
      </c>
      <c r="AA1455" s="12" t="str">
        <f t="shared" si="306"/>
        <v/>
      </c>
      <c r="AB1455" s="12" t="str">
        <f t="shared" si="307"/>
        <v/>
      </c>
      <c r="AC1455" s="12" t="str">
        <f t="shared" si="308"/>
        <v/>
      </c>
      <c r="AD1455" t="str">
        <f t="shared" si="309"/>
        <v/>
      </c>
      <c r="AE1455" t="str">
        <f t="shared" si="310"/>
        <v/>
      </c>
      <c r="AF1455" t="s">
        <v>343</v>
      </c>
    </row>
    <row r="1456" spans="1:32" x14ac:dyDescent="0.25">
      <c r="A1456" t="s">
        <v>1</v>
      </c>
      <c r="B1456" t="s">
        <v>2</v>
      </c>
      <c r="C1456" t="s">
        <v>1959</v>
      </c>
      <c r="D1456" t="s">
        <v>2026</v>
      </c>
      <c r="E1456" t="s">
        <v>574</v>
      </c>
      <c r="F1456" s="2">
        <v>45316</v>
      </c>
      <c r="G1456" t="s">
        <v>575</v>
      </c>
      <c r="H1456" t="s">
        <v>177</v>
      </c>
      <c r="I1456" t="s">
        <v>192</v>
      </c>
      <c r="J1456" s="5">
        <v>63162.3</v>
      </c>
      <c r="K1456" s="5">
        <v>0.03</v>
      </c>
      <c r="L1456" s="5">
        <v>63162.3</v>
      </c>
      <c r="M1456" s="5"/>
      <c r="N1456"/>
      <c r="O1456" s="38"/>
      <c r="P1456" s="43"/>
      <c r="Q1456" s="64"/>
      <c r="R1456" s="8" t="str">
        <f t="shared" si="311"/>
        <v/>
      </c>
      <c r="S1456" s="7" t="str">
        <f t="shared" si="312"/>
        <v/>
      </c>
      <c r="T1456" s="9"/>
      <c r="U1456" s="3" t="str">
        <f t="shared" si="300"/>
        <v/>
      </c>
      <c r="V1456" s="3" t="str">
        <f t="shared" si="301"/>
        <v/>
      </c>
      <c r="W1456" s="3" t="str">
        <f t="shared" si="302"/>
        <v/>
      </c>
      <c r="X1456" s="83" t="str">
        <f t="shared" si="303"/>
        <v/>
      </c>
      <c r="Y1456" s="3" t="str">
        <f t="shared" si="304"/>
        <v/>
      </c>
      <c r="Z1456" s="3" t="str">
        <f t="shared" si="305"/>
        <v/>
      </c>
      <c r="AA1456" s="12" t="str">
        <f t="shared" si="306"/>
        <v/>
      </c>
      <c r="AB1456" s="12" t="str">
        <f t="shared" si="307"/>
        <v/>
      </c>
      <c r="AC1456" s="12" t="str">
        <f t="shared" si="308"/>
        <v/>
      </c>
      <c r="AD1456" t="str">
        <f t="shared" si="309"/>
        <v/>
      </c>
      <c r="AE1456" t="str">
        <f t="shared" si="310"/>
        <v/>
      </c>
      <c r="AF1456" t="s">
        <v>343</v>
      </c>
    </row>
    <row r="1457" spans="1:32" x14ac:dyDescent="0.25">
      <c r="A1457" t="s">
        <v>1</v>
      </c>
      <c r="B1457" t="s">
        <v>2</v>
      </c>
      <c r="C1457" t="s">
        <v>1959</v>
      </c>
      <c r="D1457" t="s">
        <v>2027</v>
      </c>
      <c r="E1457" t="s">
        <v>72</v>
      </c>
      <c r="F1457" s="2">
        <v>45315</v>
      </c>
      <c r="G1457" t="s">
        <v>741</v>
      </c>
      <c r="H1457" t="s">
        <v>179</v>
      </c>
      <c r="I1457" t="s">
        <v>192</v>
      </c>
      <c r="J1457" s="5">
        <v>420360</v>
      </c>
      <c r="K1457" s="5">
        <v>420360</v>
      </c>
      <c r="L1457" s="5">
        <v>420360</v>
      </c>
      <c r="M1457" s="5"/>
      <c r="N1457"/>
      <c r="O1457" s="38"/>
      <c r="P1457" s="43"/>
      <c r="Q1457" s="64"/>
      <c r="R1457" s="8" t="str">
        <f t="shared" si="311"/>
        <v/>
      </c>
      <c r="S1457" s="7" t="str">
        <f t="shared" si="312"/>
        <v/>
      </c>
      <c r="T1457" s="9"/>
      <c r="U1457" s="3" t="str">
        <f t="shared" si="300"/>
        <v/>
      </c>
      <c r="V1457" s="3" t="str">
        <f t="shared" si="301"/>
        <v/>
      </c>
      <c r="W1457" s="3" t="str">
        <f t="shared" si="302"/>
        <v/>
      </c>
      <c r="X1457" s="83" t="str">
        <f t="shared" si="303"/>
        <v/>
      </c>
      <c r="Y1457" s="3" t="str">
        <f t="shared" si="304"/>
        <v/>
      </c>
      <c r="Z1457" s="3" t="str">
        <f t="shared" si="305"/>
        <v/>
      </c>
      <c r="AA1457" s="12" t="str">
        <f t="shared" si="306"/>
        <v/>
      </c>
      <c r="AB1457" s="12" t="str">
        <f t="shared" si="307"/>
        <v/>
      </c>
      <c r="AC1457" s="12" t="str">
        <f t="shared" si="308"/>
        <v/>
      </c>
      <c r="AD1457" t="str">
        <f t="shared" si="309"/>
        <v/>
      </c>
      <c r="AE1457" t="str">
        <f t="shared" si="310"/>
        <v/>
      </c>
      <c r="AF1457" t="s">
        <v>343</v>
      </c>
    </row>
    <row r="1458" spans="1:32" x14ac:dyDescent="0.25">
      <c r="A1458" t="s">
        <v>1</v>
      </c>
      <c r="B1458" t="s">
        <v>2</v>
      </c>
      <c r="C1458" t="s">
        <v>1959</v>
      </c>
      <c r="D1458" t="s">
        <v>2027</v>
      </c>
      <c r="E1458" t="s">
        <v>72</v>
      </c>
      <c r="F1458" s="2">
        <v>45315</v>
      </c>
      <c r="G1458" t="s">
        <v>742</v>
      </c>
      <c r="H1458" t="s">
        <v>179</v>
      </c>
      <c r="I1458" t="s">
        <v>192</v>
      </c>
      <c r="J1458" s="5">
        <v>96050</v>
      </c>
      <c r="K1458" s="5">
        <v>96050</v>
      </c>
      <c r="L1458" s="5">
        <v>96050</v>
      </c>
      <c r="M1458" s="5"/>
      <c r="N1458"/>
      <c r="O1458" s="39"/>
      <c r="P1458" s="44"/>
      <c r="Q1458" s="65"/>
      <c r="R1458" s="8" t="str">
        <f t="shared" si="311"/>
        <v/>
      </c>
      <c r="S1458" s="7" t="str">
        <f t="shared" si="312"/>
        <v/>
      </c>
      <c r="T1458" s="9"/>
      <c r="U1458" s="3" t="str">
        <f t="shared" si="300"/>
        <v/>
      </c>
      <c r="V1458" s="3" t="str">
        <f t="shared" si="301"/>
        <v/>
      </c>
      <c r="W1458" s="3" t="str">
        <f t="shared" si="302"/>
        <v/>
      </c>
      <c r="X1458" s="83" t="str">
        <f t="shared" si="303"/>
        <v/>
      </c>
      <c r="Y1458" s="3" t="str">
        <f t="shared" si="304"/>
        <v/>
      </c>
      <c r="Z1458" s="3" t="str">
        <f t="shared" si="305"/>
        <v/>
      </c>
      <c r="AA1458" s="12" t="str">
        <f t="shared" si="306"/>
        <v/>
      </c>
      <c r="AB1458" s="12" t="str">
        <f t="shared" si="307"/>
        <v/>
      </c>
      <c r="AC1458" s="12" t="str">
        <f t="shared" si="308"/>
        <v/>
      </c>
      <c r="AD1458" t="str">
        <f t="shared" si="309"/>
        <v/>
      </c>
      <c r="AE1458" t="str">
        <f t="shared" si="310"/>
        <v/>
      </c>
      <c r="AF1458" t="s">
        <v>343</v>
      </c>
    </row>
    <row r="1459" spans="1:32" x14ac:dyDescent="0.25">
      <c r="A1459" t="s">
        <v>1</v>
      </c>
      <c r="B1459" t="s">
        <v>2</v>
      </c>
      <c r="C1459" t="s">
        <v>1959</v>
      </c>
      <c r="D1459" t="s">
        <v>2027</v>
      </c>
      <c r="E1459" t="s">
        <v>72</v>
      </c>
      <c r="F1459" s="2">
        <v>45322</v>
      </c>
      <c r="G1459" t="s">
        <v>1188</v>
      </c>
      <c r="H1459" t="s">
        <v>178</v>
      </c>
      <c r="I1459" t="s">
        <v>192</v>
      </c>
      <c r="J1459" s="5">
        <v>73450</v>
      </c>
      <c r="K1459" s="5">
        <v>73450</v>
      </c>
      <c r="L1459" s="5">
        <v>73450</v>
      </c>
      <c r="M1459" s="5"/>
      <c r="N1459"/>
      <c r="O1459" s="39"/>
      <c r="P1459" s="44"/>
      <c r="Q1459" s="65"/>
      <c r="R1459" s="8" t="str">
        <f t="shared" si="311"/>
        <v/>
      </c>
      <c r="S1459" s="7" t="str">
        <f t="shared" si="312"/>
        <v/>
      </c>
      <c r="T1459" s="9"/>
      <c r="U1459" s="3" t="str">
        <f t="shared" si="300"/>
        <v/>
      </c>
      <c r="V1459" s="3" t="str">
        <f t="shared" si="301"/>
        <v/>
      </c>
      <c r="W1459" s="3" t="str">
        <f t="shared" si="302"/>
        <v/>
      </c>
      <c r="X1459" s="83" t="str">
        <f t="shared" si="303"/>
        <v/>
      </c>
      <c r="Y1459" s="3" t="str">
        <f t="shared" si="304"/>
        <v/>
      </c>
      <c r="Z1459" s="3" t="str">
        <f t="shared" si="305"/>
        <v/>
      </c>
      <c r="AA1459" s="12" t="str">
        <f t="shared" si="306"/>
        <v/>
      </c>
      <c r="AB1459" s="12" t="str">
        <f t="shared" si="307"/>
        <v/>
      </c>
      <c r="AC1459" s="12" t="str">
        <f t="shared" si="308"/>
        <v/>
      </c>
      <c r="AD1459" t="str">
        <f t="shared" si="309"/>
        <v/>
      </c>
      <c r="AE1459" t="str">
        <f t="shared" si="310"/>
        <v/>
      </c>
      <c r="AF1459" t="s">
        <v>343</v>
      </c>
    </row>
    <row r="1460" spans="1:32" x14ac:dyDescent="0.25">
      <c r="A1460" t="s">
        <v>1</v>
      </c>
      <c r="B1460" t="s">
        <v>2</v>
      </c>
      <c r="C1460" t="s">
        <v>1959</v>
      </c>
      <c r="D1460" t="s">
        <v>2027</v>
      </c>
      <c r="E1460" t="s">
        <v>72</v>
      </c>
      <c r="F1460" s="2">
        <v>45327</v>
      </c>
      <c r="G1460" t="s">
        <v>1189</v>
      </c>
      <c r="H1460" t="s">
        <v>178</v>
      </c>
      <c r="I1460" t="s">
        <v>192</v>
      </c>
      <c r="J1460" s="5">
        <v>124300</v>
      </c>
      <c r="K1460" s="5">
        <v>124300</v>
      </c>
      <c r="L1460" s="5">
        <v>124300</v>
      </c>
      <c r="M1460" s="5"/>
      <c r="N1460"/>
      <c r="O1460" s="39"/>
      <c r="P1460" s="44"/>
      <c r="Q1460" s="65"/>
      <c r="R1460" s="8" t="str">
        <f t="shared" si="311"/>
        <v/>
      </c>
      <c r="S1460" s="7" t="str">
        <f t="shared" si="312"/>
        <v/>
      </c>
      <c r="T1460" s="9"/>
      <c r="U1460" s="3" t="str">
        <f t="shared" si="300"/>
        <v/>
      </c>
      <c r="V1460" s="3" t="str">
        <f t="shared" si="301"/>
        <v/>
      </c>
      <c r="W1460" s="3" t="str">
        <f t="shared" si="302"/>
        <v/>
      </c>
      <c r="X1460" s="83" t="str">
        <f t="shared" si="303"/>
        <v/>
      </c>
      <c r="Y1460" s="3" t="str">
        <f t="shared" si="304"/>
        <v/>
      </c>
      <c r="Z1460" s="3" t="str">
        <f t="shared" si="305"/>
        <v/>
      </c>
      <c r="AA1460" s="12" t="str">
        <f t="shared" si="306"/>
        <v/>
      </c>
      <c r="AB1460" s="12" t="str">
        <f t="shared" si="307"/>
        <v/>
      </c>
      <c r="AC1460" s="12" t="str">
        <f t="shared" si="308"/>
        <v/>
      </c>
      <c r="AD1460" t="str">
        <f t="shared" si="309"/>
        <v/>
      </c>
      <c r="AE1460" t="str">
        <f t="shared" si="310"/>
        <v/>
      </c>
      <c r="AF1460" t="s">
        <v>343</v>
      </c>
    </row>
    <row r="1461" spans="1:32" x14ac:dyDescent="0.25">
      <c r="A1461" t="s">
        <v>1</v>
      </c>
      <c r="B1461" t="s">
        <v>2</v>
      </c>
      <c r="C1461" t="s">
        <v>1959</v>
      </c>
      <c r="D1461" t="s">
        <v>2027</v>
      </c>
      <c r="E1461" t="s">
        <v>72</v>
      </c>
      <c r="F1461" s="2">
        <v>45329</v>
      </c>
      <c r="G1461" t="s">
        <v>1190</v>
      </c>
      <c r="H1461" t="s">
        <v>178</v>
      </c>
      <c r="I1461" t="s">
        <v>192</v>
      </c>
      <c r="J1461" s="5">
        <v>28250</v>
      </c>
      <c r="K1461" s="5">
        <v>28250</v>
      </c>
      <c r="L1461" s="5">
        <v>28250</v>
      </c>
      <c r="M1461" s="5"/>
      <c r="N1461"/>
      <c r="O1461" s="39"/>
      <c r="P1461" s="44"/>
      <c r="Q1461" s="65"/>
      <c r="R1461" s="8" t="str">
        <f t="shared" si="311"/>
        <v/>
      </c>
      <c r="S1461" s="7" t="str">
        <f t="shared" si="312"/>
        <v/>
      </c>
      <c r="T1461" s="9"/>
      <c r="U1461" s="3" t="str">
        <f t="shared" si="300"/>
        <v/>
      </c>
      <c r="V1461" s="3" t="str">
        <f t="shared" si="301"/>
        <v/>
      </c>
      <c r="W1461" s="3" t="str">
        <f t="shared" si="302"/>
        <v/>
      </c>
      <c r="X1461" s="83" t="str">
        <f t="shared" si="303"/>
        <v/>
      </c>
      <c r="Y1461" s="3" t="str">
        <f t="shared" si="304"/>
        <v/>
      </c>
      <c r="Z1461" s="3" t="str">
        <f t="shared" si="305"/>
        <v/>
      </c>
      <c r="AA1461" s="12" t="str">
        <f t="shared" si="306"/>
        <v/>
      </c>
      <c r="AB1461" s="12" t="str">
        <f t="shared" si="307"/>
        <v/>
      </c>
      <c r="AC1461" s="12" t="str">
        <f t="shared" si="308"/>
        <v/>
      </c>
      <c r="AD1461" t="str">
        <f t="shared" si="309"/>
        <v/>
      </c>
      <c r="AE1461" t="str">
        <f t="shared" si="310"/>
        <v/>
      </c>
      <c r="AF1461" t="s">
        <v>343</v>
      </c>
    </row>
    <row r="1462" spans="1:32" x14ac:dyDescent="0.25">
      <c r="A1462" t="s">
        <v>1</v>
      </c>
      <c r="B1462" t="s">
        <v>2</v>
      </c>
      <c r="C1462" t="s">
        <v>1959</v>
      </c>
      <c r="D1462" t="s">
        <v>2027</v>
      </c>
      <c r="E1462" t="s">
        <v>72</v>
      </c>
      <c r="F1462" s="2">
        <v>45329</v>
      </c>
      <c r="G1462" t="s">
        <v>1191</v>
      </c>
      <c r="H1462" t="s">
        <v>178</v>
      </c>
      <c r="I1462" t="s">
        <v>192</v>
      </c>
      <c r="J1462" s="5">
        <v>39550</v>
      </c>
      <c r="K1462" s="5">
        <v>39550</v>
      </c>
      <c r="L1462" s="5">
        <v>39550</v>
      </c>
      <c r="M1462" s="5"/>
      <c r="N1462"/>
      <c r="O1462" s="39"/>
      <c r="P1462" s="44"/>
      <c r="Q1462" s="65"/>
      <c r="R1462" s="8" t="str">
        <f t="shared" si="311"/>
        <v/>
      </c>
      <c r="S1462" s="7" t="str">
        <f t="shared" si="312"/>
        <v/>
      </c>
      <c r="T1462" s="9"/>
      <c r="U1462" s="3" t="str">
        <f t="shared" si="300"/>
        <v/>
      </c>
      <c r="V1462" s="3" t="str">
        <f t="shared" si="301"/>
        <v/>
      </c>
      <c r="W1462" s="3" t="str">
        <f t="shared" si="302"/>
        <v/>
      </c>
      <c r="X1462" s="83" t="str">
        <f t="shared" si="303"/>
        <v/>
      </c>
      <c r="Y1462" s="3" t="str">
        <f t="shared" si="304"/>
        <v/>
      </c>
      <c r="Z1462" s="3" t="str">
        <f t="shared" si="305"/>
        <v/>
      </c>
      <c r="AA1462" s="12" t="str">
        <f t="shared" si="306"/>
        <v/>
      </c>
      <c r="AB1462" s="12" t="str">
        <f t="shared" si="307"/>
        <v/>
      </c>
      <c r="AC1462" s="12" t="str">
        <f t="shared" si="308"/>
        <v/>
      </c>
      <c r="AD1462" t="str">
        <f t="shared" si="309"/>
        <v/>
      </c>
      <c r="AE1462" t="str">
        <f t="shared" si="310"/>
        <v/>
      </c>
      <c r="AF1462" t="s">
        <v>343</v>
      </c>
    </row>
    <row r="1463" spans="1:32" x14ac:dyDescent="0.25">
      <c r="A1463" t="s">
        <v>1</v>
      </c>
      <c r="B1463" t="s">
        <v>2</v>
      </c>
      <c r="C1463" t="s">
        <v>1959</v>
      </c>
      <c r="D1463" t="s">
        <v>2027</v>
      </c>
      <c r="E1463" t="s">
        <v>72</v>
      </c>
      <c r="F1463" s="2">
        <v>45338</v>
      </c>
      <c r="G1463" t="s">
        <v>1192</v>
      </c>
      <c r="H1463" t="s">
        <v>178</v>
      </c>
      <c r="I1463" t="s">
        <v>207</v>
      </c>
      <c r="J1463" s="5">
        <v>266680</v>
      </c>
      <c r="K1463" s="5">
        <v>266680</v>
      </c>
      <c r="L1463" s="5">
        <v>266680</v>
      </c>
      <c r="M1463" s="5"/>
      <c r="N1463"/>
      <c r="O1463" s="39"/>
      <c r="P1463" s="44"/>
      <c r="Q1463" s="65"/>
      <c r="R1463" s="8" t="str">
        <f t="shared" si="311"/>
        <v/>
      </c>
      <c r="S1463" s="7" t="str">
        <f t="shared" si="312"/>
        <v/>
      </c>
      <c r="T1463" s="9"/>
      <c r="U1463" s="3" t="str">
        <f t="shared" si="300"/>
        <v/>
      </c>
      <c r="V1463" s="3" t="str">
        <f t="shared" si="301"/>
        <v/>
      </c>
      <c r="W1463" s="3" t="str">
        <f t="shared" si="302"/>
        <v/>
      </c>
      <c r="X1463" s="83" t="str">
        <f t="shared" si="303"/>
        <v/>
      </c>
      <c r="Y1463" s="3" t="str">
        <f t="shared" si="304"/>
        <v/>
      </c>
      <c r="Z1463" s="3" t="str">
        <f t="shared" si="305"/>
        <v/>
      </c>
      <c r="AA1463" s="12" t="str">
        <f t="shared" si="306"/>
        <v/>
      </c>
      <c r="AB1463" s="12" t="str">
        <f t="shared" si="307"/>
        <v/>
      </c>
      <c r="AC1463" s="12" t="str">
        <f t="shared" si="308"/>
        <v/>
      </c>
      <c r="AD1463" t="str">
        <f t="shared" si="309"/>
        <v/>
      </c>
      <c r="AE1463" t="str">
        <f t="shared" si="310"/>
        <v/>
      </c>
      <c r="AF1463" t="s">
        <v>343</v>
      </c>
    </row>
    <row r="1464" spans="1:32" x14ac:dyDescent="0.25">
      <c r="A1464" t="s">
        <v>1</v>
      </c>
      <c r="B1464" t="s">
        <v>2</v>
      </c>
      <c r="C1464" t="s">
        <v>1959</v>
      </c>
      <c r="D1464" t="s">
        <v>2027</v>
      </c>
      <c r="E1464" t="s">
        <v>72</v>
      </c>
      <c r="F1464" s="2">
        <v>45343</v>
      </c>
      <c r="G1464" t="s">
        <v>1193</v>
      </c>
      <c r="H1464" t="s">
        <v>178</v>
      </c>
      <c r="I1464" t="s">
        <v>192</v>
      </c>
      <c r="J1464" s="5">
        <v>420360</v>
      </c>
      <c r="K1464" s="5">
        <v>420360</v>
      </c>
      <c r="L1464" s="5">
        <v>420360</v>
      </c>
      <c r="M1464" s="5"/>
      <c r="N1464"/>
      <c r="O1464" s="39"/>
      <c r="P1464" s="44"/>
      <c r="Q1464" s="65"/>
      <c r="R1464" s="8" t="str">
        <f t="shared" si="311"/>
        <v/>
      </c>
      <c r="S1464" s="7" t="str">
        <f t="shared" si="312"/>
        <v/>
      </c>
      <c r="T1464" s="9"/>
      <c r="U1464" s="3" t="str">
        <f t="shared" si="300"/>
        <v/>
      </c>
      <c r="V1464" s="3" t="str">
        <f t="shared" si="301"/>
        <v/>
      </c>
      <c r="W1464" s="3" t="str">
        <f t="shared" si="302"/>
        <v/>
      </c>
      <c r="X1464" s="83" t="str">
        <f t="shared" si="303"/>
        <v/>
      </c>
      <c r="Y1464" s="3" t="str">
        <f t="shared" si="304"/>
        <v/>
      </c>
      <c r="Z1464" s="3" t="str">
        <f t="shared" si="305"/>
        <v/>
      </c>
      <c r="AA1464" s="12" t="str">
        <f t="shared" si="306"/>
        <v/>
      </c>
      <c r="AB1464" s="12" t="str">
        <f t="shared" si="307"/>
        <v/>
      </c>
      <c r="AC1464" s="12" t="str">
        <f t="shared" si="308"/>
        <v/>
      </c>
      <c r="AD1464" t="str">
        <f t="shared" si="309"/>
        <v/>
      </c>
      <c r="AE1464" t="str">
        <f t="shared" si="310"/>
        <v/>
      </c>
      <c r="AF1464" t="s">
        <v>343</v>
      </c>
    </row>
    <row r="1465" spans="1:32" x14ac:dyDescent="0.25">
      <c r="A1465" t="s">
        <v>1</v>
      </c>
      <c r="B1465" t="s">
        <v>2</v>
      </c>
      <c r="C1465" t="s">
        <v>1959</v>
      </c>
      <c r="D1465" t="s">
        <v>2027</v>
      </c>
      <c r="E1465" t="s">
        <v>72</v>
      </c>
      <c r="F1465" s="2">
        <v>45345</v>
      </c>
      <c r="G1465" t="s">
        <v>1194</v>
      </c>
      <c r="H1465" t="s">
        <v>178</v>
      </c>
      <c r="I1465" t="s">
        <v>207</v>
      </c>
      <c r="J1465" s="5">
        <v>169500</v>
      </c>
      <c r="K1465" s="5">
        <v>169500</v>
      </c>
      <c r="L1465" s="5">
        <v>169500</v>
      </c>
      <c r="M1465" s="5"/>
      <c r="N1465"/>
      <c r="O1465" s="39"/>
      <c r="P1465" s="44"/>
      <c r="Q1465" s="65"/>
      <c r="R1465" s="8" t="str">
        <f t="shared" si="311"/>
        <v/>
      </c>
      <c r="S1465" s="7" t="str">
        <f t="shared" si="312"/>
        <v/>
      </c>
      <c r="T1465" s="9"/>
      <c r="U1465" s="3" t="str">
        <f t="shared" si="300"/>
        <v/>
      </c>
      <c r="V1465" s="3" t="str">
        <f t="shared" si="301"/>
        <v/>
      </c>
      <c r="W1465" s="3" t="str">
        <f t="shared" si="302"/>
        <v/>
      </c>
      <c r="X1465" s="83" t="str">
        <f t="shared" si="303"/>
        <v/>
      </c>
      <c r="Y1465" s="3" t="str">
        <f t="shared" si="304"/>
        <v/>
      </c>
      <c r="Z1465" s="3" t="str">
        <f t="shared" si="305"/>
        <v/>
      </c>
      <c r="AA1465" s="12" t="str">
        <f t="shared" si="306"/>
        <v/>
      </c>
      <c r="AB1465" s="12" t="str">
        <f t="shared" si="307"/>
        <v/>
      </c>
      <c r="AC1465" s="12" t="str">
        <f t="shared" si="308"/>
        <v/>
      </c>
      <c r="AD1465" t="str">
        <f t="shared" si="309"/>
        <v/>
      </c>
      <c r="AE1465" t="str">
        <f t="shared" si="310"/>
        <v/>
      </c>
      <c r="AF1465" t="s">
        <v>343</v>
      </c>
    </row>
    <row r="1466" spans="1:32" x14ac:dyDescent="0.25">
      <c r="A1466" t="s">
        <v>1</v>
      </c>
      <c r="B1466" t="s">
        <v>2</v>
      </c>
      <c r="C1466" t="s">
        <v>1959</v>
      </c>
      <c r="D1466" t="s">
        <v>2027</v>
      </c>
      <c r="E1466" t="s">
        <v>72</v>
      </c>
      <c r="F1466" s="2">
        <v>45348</v>
      </c>
      <c r="G1466" t="s">
        <v>1332</v>
      </c>
      <c r="H1466" t="s">
        <v>178</v>
      </c>
      <c r="I1466" t="s">
        <v>192</v>
      </c>
      <c r="J1466" s="5">
        <v>203400</v>
      </c>
      <c r="K1466" s="5">
        <v>203400</v>
      </c>
      <c r="L1466" s="5">
        <v>203400</v>
      </c>
      <c r="M1466" s="5"/>
      <c r="N1466"/>
      <c r="O1466" s="39"/>
      <c r="P1466" s="44"/>
      <c r="Q1466" s="65"/>
      <c r="R1466" s="8" t="str">
        <f t="shared" si="311"/>
        <v/>
      </c>
      <c r="S1466" s="7" t="str">
        <f t="shared" si="312"/>
        <v/>
      </c>
      <c r="T1466" s="9"/>
      <c r="U1466" s="3" t="str">
        <f t="shared" si="300"/>
        <v/>
      </c>
      <c r="V1466" s="3" t="str">
        <f t="shared" si="301"/>
        <v/>
      </c>
      <c r="W1466" s="3" t="str">
        <f t="shared" si="302"/>
        <v/>
      </c>
      <c r="X1466" s="83" t="str">
        <f t="shared" si="303"/>
        <v/>
      </c>
      <c r="Y1466" s="3" t="str">
        <f t="shared" si="304"/>
        <v/>
      </c>
      <c r="Z1466" s="3" t="str">
        <f t="shared" si="305"/>
        <v/>
      </c>
      <c r="AA1466" s="12" t="str">
        <f t="shared" si="306"/>
        <v/>
      </c>
      <c r="AB1466" s="12" t="str">
        <f t="shared" si="307"/>
        <v/>
      </c>
      <c r="AC1466" s="12" t="str">
        <f t="shared" si="308"/>
        <v/>
      </c>
      <c r="AD1466" t="str">
        <f t="shared" si="309"/>
        <v/>
      </c>
      <c r="AE1466" t="str">
        <f t="shared" si="310"/>
        <v/>
      </c>
      <c r="AF1466" t="s">
        <v>343</v>
      </c>
    </row>
    <row r="1467" spans="1:32" x14ac:dyDescent="0.25">
      <c r="A1467" t="s">
        <v>1</v>
      </c>
      <c r="B1467" t="s">
        <v>2</v>
      </c>
      <c r="C1467" t="s">
        <v>1959</v>
      </c>
      <c r="D1467" t="s">
        <v>2027</v>
      </c>
      <c r="E1467" t="s">
        <v>72</v>
      </c>
      <c r="F1467" s="2">
        <v>45358</v>
      </c>
      <c r="G1467" t="s">
        <v>1398</v>
      </c>
      <c r="H1467" t="s">
        <v>176</v>
      </c>
      <c r="I1467" t="s">
        <v>207</v>
      </c>
      <c r="J1467" s="5">
        <v>203400</v>
      </c>
      <c r="K1467" s="5">
        <v>203400</v>
      </c>
      <c r="L1467" s="5">
        <v>203400</v>
      </c>
      <c r="M1467" s="5"/>
      <c r="N1467"/>
      <c r="O1467" s="39"/>
      <c r="P1467" s="44"/>
      <c r="Q1467" s="65"/>
      <c r="R1467" s="8" t="str">
        <f t="shared" si="311"/>
        <v/>
      </c>
      <c r="S1467" s="7" t="str">
        <f t="shared" si="312"/>
        <v/>
      </c>
      <c r="T1467" s="9"/>
      <c r="U1467" s="3" t="str">
        <f t="shared" si="300"/>
        <v/>
      </c>
      <c r="V1467" s="3" t="str">
        <f t="shared" si="301"/>
        <v/>
      </c>
      <c r="W1467" s="3" t="str">
        <f t="shared" si="302"/>
        <v/>
      </c>
      <c r="X1467" s="83" t="str">
        <f t="shared" si="303"/>
        <v/>
      </c>
      <c r="Y1467" s="3" t="str">
        <f t="shared" si="304"/>
        <v/>
      </c>
      <c r="Z1467" s="3" t="str">
        <f t="shared" si="305"/>
        <v/>
      </c>
      <c r="AA1467" s="12" t="str">
        <f t="shared" si="306"/>
        <v/>
      </c>
      <c r="AB1467" s="12" t="str">
        <f t="shared" si="307"/>
        <v/>
      </c>
      <c r="AC1467" s="12" t="str">
        <f t="shared" si="308"/>
        <v/>
      </c>
      <c r="AD1467" t="str">
        <f t="shared" si="309"/>
        <v/>
      </c>
      <c r="AE1467" t="str">
        <f t="shared" si="310"/>
        <v/>
      </c>
      <c r="AF1467" t="s">
        <v>343</v>
      </c>
    </row>
    <row r="1468" spans="1:32" x14ac:dyDescent="0.25">
      <c r="A1468" t="s">
        <v>1</v>
      </c>
      <c r="B1468" t="s">
        <v>2</v>
      </c>
      <c r="C1468" t="s">
        <v>1959</v>
      </c>
      <c r="D1468" t="s">
        <v>2027</v>
      </c>
      <c r="E1468" t="s">
        <v>72</v>
      </c>
      <c r="F1468" s="2">
        <v>45359</v>
      </c>
      <c r="G1468" t="s">
        <v>1399</v>
      </c>
      <c r="H1468" t="s">
        <v>176</v>
      </c>
      <c r="I1468" t="s">
        <v>207</v>
      </c>
      <c r="J1468" s="5">
        <v>171760</v>
      </c>
      <c r="K1468" s="5">
        <v>171760</v>
      </c>
      <c r="L1468" s="5">
        <v>171760</v>
      </c>
      <c r="M1468" s="5"/>
      <c r="N1468"/>
      <c r="O1468" s="39"/>
      <c r="P1468" s="44"/>
      <c r="Q1468" s="65"/>
      <c r="R1468" s="8" t="str">
        <f t="shared" si="311"/>
        <v/>
      </c>
      <c r="S1468" s="7" t="str">
        <f t="shared" si="312"/>
        <v/>
      </c>
      <c r="T1468" s="9"/>
      <c r="U1468" s="3" t="str">
        <f t="shared" si="300"/>
        <v/>
      </c>
      <c r="V1468" s="3" t="str">
        <f t="shared" si="301"/>
        <v/>
      </c>
      <c r="W1468" s="3" t="str">
        <f t="shared" si="302"/>
        <v/>
      </c>
      <c r="X1468" s="83" t="str">
        <f t="shared" si="303"/>
        <v/>
      </c>
      <c r="Y1468" s="3" t="str">
        <f t="shared" si="304"/>
        <v/>
      </c>
      <c r="Z1468" s="3" t="str">
        <f t="shared" si="305"/>
        <v/>
      </c>
      <c r="AA1468" s="12" t="str">
        <f t="shared" si="306"/>
        <v/>
      </c>
      <c r="AB1468" s="12" t="str">
        <f t="shared" si="307"/>
        <v/>
      </c>
      <c r="AC1468" s="12" t="str">
        <f t="shared" si="308"/>
        <v/>
      </c>
      <c r="AD1468" t="str">
        <f t="shared" si="309"/>
        <v/>
      </c>
      <c r="AE1468" t="str">
        <f t="shared" si="310"/>
        <v/>
      </c>
      <c r="AF1468" t="s">
        <v>343</v>
      </c>
    </row>
    <row r="1469" spans="1:32" x14ac:dyDescent="0.25">
      <c r="A1469" t="s">
        <v>1</v>
      </c>
      <c r="B1469" t="s">
        <v>2</v>
      </c>
      <c r="C1469" t="s">
        <v>1959</v>
      </c>
      <c r="D1469" t="s">
        <v>2027</v>
      </c>
      <c r="E1469" t="s">
        <v>72</v>
      </c>
      <c r="F1469" s="2">
        <v>45366</v>
      </c>
      <c r="G1469" t="s">
        <v>1478</v>
      </c>
      <c r="H1469" t="s">
        <v>176</v>
      </c>
      <c r="I1469" t="s">
        <v>1479</v>
      </c>
      <c r="J1469" s="5">
        <v>124300</v>
      </c>
      <c r="K1469" s="5">
        <v>124300</v>
      </c>
      <c r="L1469" s="5">
        <v>124300</v>
      </c>
      <c r="M1469" s="5"/>
      <c r="N1469"/>
      <c r="O1469" s="39"/>
      <c r="P1469" s="44"/>
      <c r="Q1469" s="65"/>
      <c r="R1469" s="8" t="str">
        <f t="shared" si="311"/>
        <v/>
      </c>
      <c r="S1469" s="7" t="str">
        <f t="shared" si="312"/>
        <v/>
      </c>
      <c r="T1469" s="9"/>
      <c r="U1469" s="3" t="str">
        <f t="shared" si="300"/>
        <v/>
      </c>
      <c r="V1469" s="3" t="str">
        <f t="shared" si="301"/>
        <v/>
      </c>
      <c r="W1469" s="3" t="str">
        <f t="shared" si="302"/>
        <v/>
      </c>
      <c r="X1469" s="83" t="str">
        <f t="shared" si="303"/>
        <v/>
      </c>
      <c r="Y1469" s="3" t="str">
        <f t="shared" si="304"/>
        <v/>
      </c>
      <c r="Z1469" s="3" t="str">
        <f t="shared" si="305"/>
        <v/>
      </c>
      <c r="AA1469" s="12" t="str">
        <f t="shared" si="306"/>
        <v/>
      </c>
      <c r="AB1469" s="12" t="str">
        <f t="shared" si="307"/>
        <v/>
      </c>
      <c r="AC1469" s="12" t="str">
        <f t="shared" si="308"/>
        <v/>
      </c>
      <c r="AD1469" t="str">
        <f t="shared" si="309"/>
        <v/>
      </c>
      <c r="AE1469" t="str">
        <f t="shared" si="310"/>
        <v/>
      </c>
      <c r="AF1469" t="s">
        <v>343</v>
      </c>
    </row>
    <row r="1470" spans="1:32" x14ac:dyDescent="0.25">
      <c r="A1470" t="s">
        <v>1</v>
      </c>
      <c r="B1470" t="s">
        <v>2</v>
      </c>
      <c r="C1470" t="s">
        <v>1959</v>
      </c>
      <c r="D1470" t="s">
        <v>2027</v>
      </c>
      <c r="E1470" t="s">
        <v>72</v>
      </c>
      <c r="F1470" s="2">
        <v>45384</v>
      </c>
      <c r="G1470" t="s">
        <v>1936</v>
      </c>
      <c r="H1470" t="s">
        <v>412</v>
      </c>
      <c r="I1470" t="s">
        <v>1479</v>
      </c>
      <c r="J1470" s="5">
        <v>84750</v>
      </c>
      <c r="K1470" s="5">
        <v>84750</v>
      </c>
      <c r="L1470" s="5">
        <v>84750</v>
      </c>
      <c r="M1470" s="5"/>
      <c r="N1470"/>
      <c r="O1470" s="39"/>
      <c r="P1470" s="44"/>
      <c r="Q1470" s="65"/>
      <c r="R1470" s="8" t="str">
        <f t="shared" si="311"/>
        <v/>
      </c>
      <c r="S1470" s="7" t="str">
        <f t="shared" si="312"/>
        <v/>
      </c>
      <c r="T1470" s="9"/>
      <c r="U1470" s="3" t="str">
        <f t="shared" si="300"/>
        <v/>
      </c>
      <c r="V1470" s="3" t="str">
        <f t="shared" si="301"/>
        <v/>
      </c>
      <c r="W1470" s="3" t="str">
        <f t="shared" si="302"/>
        <v/>
      </c>
      <c r="X1470" s="83" t="str">
        <f t="shared" si="303"/>
        <v/>
      </c>
      <c r="Y1470" s="3" t="str">
        <f t="shared" si="304"/>
        <v/>
      </c>
      <c r="Z1470" s="3" t="str">
        <f t="shared" si="305"/>
        <v/>
      </c>
      <c r="AA1470" s="12" t="str">
        <f t="shared" si="306"/>
        <v/>
      </c>
      <c r="AB1470" s="12" t="str">
        <f t="shared" si="307"/>
        <v/>
      </c>
      <c r="AC1470" s="12" t="str">
        <f t="shared" si="308"/>
        <v/>
      </c>
      <c r="AD1470" t="str">
        <f t="shared" si="309"/>
        <v/>
      </c>
      <c r="AE1470" t="str">
        <f t="shared" si="310"/>
        <v/>
      </c>
      <c r="AF1470" t="s">
        <v>343</v>
      </c>
    </row>
    <row r="1471" spans="1:32" x14ac:dyDescent="0.25">
      <c r="A1471" t="s">
        <v>1</v>
      </c>
      <c r="B1471" t="s">
        <v>2</v>
      </c>
      <c r="C1471" t="s">
        <v>1959</v>
      </c>
      <c r="D1471" t="s">
        <v>2027</v>
      </c>
      <c r="E1471" t="s">
        <v>72</v>
      </c>
      <c r="F1471" s="2">
        <v>45385</v>
      </c>
      <c r="G1471" t="s">
        <v>1937</v>
      </c>
      <c r="H1471" t="s">
        <v>412</v>
      </c>
      <c r="I1471" t="s">
        <v>1479</v>
      </c>
      <c r="J1471" s="5">
        <v>186450</v>
      </c>
      <c r="K1471" s="5">
        <v>186450</v>
      </c>
      <c r="L1471" s="5">
        <v>186450</v>
      </c>
      <c r="M1471" s="5"/>
      <c r="N1471"/>
      <c r="O1471" s="39"/>
      <c r="P1471" s="44"/>
      <c r="Q1471" s="65"/>
      <c r="R1471" s="8" t="str">
        <f t="shared" si="311"/>
        <v/>
      </c>
      <c r="S1471" s="7" t="str">
        <f t="shared" si="312"/>
        <v/>
      </c>
      <c r="T1471" s="9"/>
      <c r="U1471" s="3" t="str">
        <f t="shared" si="300"/>
        <v/>
      </c>
      <c r="V1471" s="3" t="str">
        <f t="shared" si="301"/>
        <v/>
      </c>
      <c r="W1471" s="3" t="str">
        <f t="shared" si="302"/>
        <v/>
      </c>
      <c r="X1471" s="83" t="str">
        <f t="shared" si="303"/>
        <v/>
      </c>
      <c r="Y1471" s="3" t="str">
        <f t="shared" si="304"/>
        <v/>
      </c>
      <c r="Z1471" s="3" t="str">
        <f t="shared" si="305"/>
        <v/>
      </c>
      <c r="AA1471" s="12" t="str">
        <f t="shared" si="306"/>
        <v/>
      </c>
      <c r="AB1471" s="12" t="str">
        <f t="shared" si="307"/>
        <v/>
      </c>
      <c r="AC1471" s="12" t="str">
        <f t="shared" si="308"/>
        <v/>
      </c>
      <c r="AD1471" t="str">
        <f t="shared" si="309"/>
        <v/>
      </c>
      <c r="AE1471" t="str">
        <f t="shared" si="310"/>
        <v/>
      </c>
      <c r="AF1471" t="s">
        <v>343</v>
      </c>
    </row>
    <row r="1472" spans="1:32" x14ac:dyDescent="0.25">
      <c r="A1472" t="s">
        <v>1</v>
      </c>
      <c r="B1472" t="s">
        <v>2</v>
      </c>
      <c r="C1472" t="s">
        <v>1959</v>
      </c>
      <c r="D1472" t="s">
        <v>2027</v>
      </c>
      <c r="E1472" t="s">
        <v>72</v>
      </c>
      <c r="F1472" s="2">
        <v>45385</v>
      </c>
      <c r="G1472" t="s">
        <v>1938</v>
      </c>
      <c r="H1472" t="s">
        <v>412</v>
      </c>
      <c r="I1472" t="s">
        <v>1479</v>
      </c>
      <c r="J1472" s="5">
        <v>560480</v>
      </c>
      <c r="K1472" s="5">
        <v>560480</v>
      </c>
      <c r="L1472" s="5">
        <v>560480</v>
      </c>
      <c r="M1472" s="5"/>
      <c r="N1472"/>
      <c r="O1472" s="39"/>
      <c r="P1472" s="44"/>
      <c r="Q1472" s="65"/>
      <c r="R1472" s="8" t="str">
        <f t="shared" si="311"/>
        <v/>
      </c>
      <c r="S1472" s="7" t="str">
        <f t="shared" si="312"/>
        <v/>
      </c>
      <c r="T1472" s="9"/>
      <c r="U1472" s="3" t="str">
        <f t="shared" si="300"/>
        <v/>
      </c>
      <c r="V1472" s="3" t="str">
        <f t="shared" si="301"/>
        <v/>
      </c>
      <c r="W1472" s="3" t="str">
        <f t="shared" si="302"/>
        <v/>
      </c>
      <c r="X1472" s="83" t="str">
        <f t="shared" si="303"/>
        <v/>
      </c>
      <c r="Y1472" s="3" t="str">
        <f t="shared" si="304"/>
        <v/>
      </c>
      <c r="Z1472" s="3" t="str">
        <f t="shared" si="305"/>
        <v/>
      </c>
      <c r="AA1472" s="12" t="str">
        <f t="shared" si="306"/>
        <v/>
      </c>
      <c r="AB1472" s="12" t="str">
        <f t="shared" si="307"/>
        <v/>
      </c>
      <c r="AC1472" s="12" t="str">
        <f t="shared" si="308"/>
        <v/>
      </c>
      <c r="AD1472" t="str">
        <f t="shared" si="309"/>
        <v/>
      </c>
      <c r="AE1472" t="str">
        <f t="shared" si="310"/>
        <v/>
      </c>
      <c r="AF1472" t="s">
        <v>343</v>
      </c>
    </row>
    <row r="1473" spans="1:32" x14ac:dyDescent="0.25">
      <c r="A1473" t="s">
        <v>1</v>
      </c>
      <c r="B1473" t="s">
        <v>2</v>
      </c>
      <c r="C1473" t="s">
        <v>1959</v>
      </c>
      <c r="D1473" t="s">
        <v>2027</v>
      </c>
      <c r="E1473" t="s">
        <v>72</v>
      </c>
      <c r="F1473" s="2">
        <v>45394</v>
      </c>
      <c r="G1473" t="s">
        <v>2248</v>
      </c>
      <c r="H1473" t="s">
        <v>412</v>
      </c>
      <c r="I1473" t="s">
        <v>192</v>
      </c>
      <c r="J1473" s="5">
        <v>271200</v>
      </c>
      <c r="K1473" s="5">
        <v>271200</v>
      </c>
      <c r="L1473" s="5">
        <v>271200</v>
      </c>
      <c r="M1473" s="5"/>
      <c r="N1473"/>
      <c r="O1473" s="39"/>
      <c r="P1473" s="44"/>
      <c r="Q1473" s="65"/>
      <c r="R1473" s="8" t="str">
        <f t="shared" si="311"/>
        <v/>
      </c>
      <c r="S1473" s="7" t="str">
        <f t="shared" si="312"/>
        <v/>
      </c>
      <c r="T1473" s="9"/>
      <c r="U1473" s="3" t="str">
        <f t="shared" si="300"/>
        <v/>
      </c>
      <c r="V1473" s="3" t="str">
        <f t="shared" si="301"/>
        <v/>
      </c>
      <c r="W1473" s="3" t="str">
        <f t="shared" si="302"/>
        <v/>
      </c>
      <c r="X1473" s="83" t="str">
        <f t="shared" si="303"/>
        <v/>
      </c>
      <c r="Y1473" s="3" t="str">
        <f t="shared" si="304"/>
        <v/>
      </c>
      <c r="Z1473" s="3" t="str">
        <f t="shared" si="305"/>
        <v/>
      </c>
      <c r="AA1473" s="12" t="str">
        <f t="shared" si="306"/>
        <v/>
      </c>
      <c r="AB1473" s="12" t="str">
        <f t="shared" si="307"/>
        <v/>
      </c>
      <c r="AC1473" s="12" t="str">
        <f t="shared" si="308"/>
        <v/>
      </c>
      <c r="AD1473" t="str">
        <f t="shared" si="309"/>
        <v/>
      </c>
      <c r="AE1473" t="str">
        <f t="shared" si="310"/>
        <v/>
      </c>
      <c r="AF1473" t="s">
        <v>343</v>
      </c>
    </row>
    <row r="1474" spans="1:32" x14ac:dyDescent="0.25">
      <c r="A1474" t="s">
        <v>1</v>
      </c>
      <c r="B1474" t="s">
        <v>2</v>
      </c>
      <c r="C1474" t="s">
        <v>1959</v>
      </c>
      <c r="D1474" t="s">
        <v>2027</v>
      </c>
      <c r="E1474" t="s">
        <v>72</v>
      </c>
      <c r="F1474" s="2">
        <v>45400</v>
      </c>
      <c r="G1474" t="s">
        <v>2332</v>
      </c>
      <c r="H1474" t="s">
        <v>412</v>
      </c>
      <c r="I1474" t="s">
        <v>1479</v>
      </c>
      <c r="J1474" s="5">
        <v>316400</v>
      </c>
      <c r="K1474" s="5">
        <v>316400</v>
      </c>
      <c r="L1474" s="5">
        <v>316400</v>
      </c>
      <c r="M1474" s="5"/>
      <c r="N1474"/>
      <c r="O1474" s="39"/>
      <c r="P1474" s="44"/>
      <c r="Q1474" s="65"/>
      <c r="R1474" s="8" t="str">
        <f t="shared" si="311"/>
        <v/>
      </c>
      <c r="S1474" s="7" t="str">
        <f t="shared" si="312"/>
        <v/>
      </c>
      <c r="T1474" s="9"/>
      <c r="U1474" s="3" t="str">
        <f t="shared" si="300"/>
        <v/>
      </c>
      <c r="V1474" s="3" t="str">
        <f t="shared" si="301"/>
        <v/>
      </c>
      <c r="W1474" s="3" t="str">
        <f t="shared" si="302"/>
        <v/>
      </c>
      <c r="X1474" s="83" t="str">
        <f t="shared" si="303"/>
        <v/>
      </c>
      <c r="Y1474" s="3" t="str">
        <f t="shared" si="304"/>
        <v/>
      </c>
      <c r="Z1474" s="3" t="str">
        <f t="shared" si="305"/>
        <v/>
      </c>
      <c r="AA1474" s="12" t="str">
        <f t="shared" si="306"/>
        <v/>
      </c>
      <c r="AB1474" s="12" t="str">
        <f t="shared" si="307"/>
        <v/>
      </c>
      <c r="AC1474" s="12" t="str">
        <f t="shared" si="308"/>
        <v/>
      </c>
      <c r="AD1474" t="str">
        <f t="shared" si="309"/>
        <v/>
      </c>
      <c r="AE1474" t="str">
        <f t="shared" si="310"/>
        <v/>
      </c>
      <c r="AF1474" t="s">
        <v>343</v>
      </c>
    </row>
    <row r="1475" spans="1:32" x14ac:dyDescent="0.25">
      <c r="A1475" t="s">
        <v>1</v>
      </c>
      <c r="B1475" t="s">
        <v>2</v>
      </c>
      <c r="C1475" t="s">
        <v>1959</v>
      </c>
      <c r="D1475" t="s">
        <v>2027</v>
      </c>
      <c r="E1475" t="s">
        <v>72</v>
      </c>
      <c r="F1475" s="2">
        <v>45404</v>
      </c>
      <c r="G1475" t="s">
        <v>2483</v>
      </c>
      <c r="H1475" t="s">
        <v>412</v>
      </c>
      <c r="I1475" t="s">
        <v>1479</v>
      </c>
      <c r="J1475" s="5">
        <v>50850</v>
      </c>
      <c r="K1475" s="5">
        <v>50850</v>
      </c>
      <c r="L1475" s="5">
        <v>50850</v>
      </c>
      <c r="M1475" s="5"/>
      <c r="N1475"/>
      <c r="O1475" s="39"/>
      <c r="P1475" s="44"/>
      <c r="Q1475" s="65"/>
      <c r="R1475" s="8" t="str">
        <f t="shared" si="311"/>
        <v/>
      </c>
      <c r="S1475" s="7" t="str">
        <f t="shared" si="312"/>
        <v/>
      </c>
      <c r="T1475" s="9"/>
      <c r="U1475" s="3" t="str">
        <f t="shared" si="300"/>
        <v/>
      </c>
      <c r="V1475" s="3" t="str">
        <f t="shared" si="301"/>
        <v/>
      </c>
      <c r="W1475" s="3" t="str">
        <f t="shared" si="302"/>
        <v/>
      </c>
      <c r="X1475" s="83" t="str">
        <f t="shared" si="303"/>
        <v/>
      </c>
      <c r="Y1475" s="3" t="str">
        <f t="shared" si="304"/>
        <v/>
      </c>
      <c r="Z1475" s="3" t="str">
        <f t="shared" si="305"/>
        <v/>
      </c>
      <c r="AA1475" s="12" t="str">
        <f t="shared" si="306"/>
        <v/>
      </c>
      <c r="AB1475" s="12" t="str">
        <f t="shared" si="307"/>
        <v/>
      </c>
      <c r="AC1475" s="12" t="str">
        <f t="shared" si="308"/>
        <v/>
      </c>
      <c r="AD1475" t="str">
        <f t="shared" si="309"/>
        <v/>
      </c>
      <c r="AE1475" t="str">
        <f t="shared" si="310"/>
        <v/>
      </c>
      <c r="AF1475" t="s">
        <v>343</v>
      </c>
    </row>
    <row r="1476" spans="1:32" x14ac:dyDescent="0.25">
      <c r="A1476" t="s">
        <v>1</v>
      </c>
      <c r="B1476" t="s">
        <v>2</v>
      </c>
      <c r="C1476" t="s">
        <v>1959</v>
      </c>
      <c r="D1476" t="s">
        <v>2027</v>
      </c>
      <c r="E1476" t="s">
        <v>72</v>
      </c>
      <c r="F1476" s="2">
        <v>45404</v>
      </c>
      <c r="G1476" t="s">
        <v>2484</v>
      </c>
      <c r="H1476" t="s">
        <v>412</v>
      </c>
      <c r="I1476" t="s">
        <v>1479</v>
      </c>
      <c r="J1476" s="5">
        <v>746930</v>
      </c>
      <c r="K1476" s="5">
        <v>746930</v>
      </c>
      <c r="L1476" s="5">
        <v>746930</v>
      </c>
      <c r="M1476" s="5"/>
      <c r="N1476"/>
      <c r="O1476" s="39"/>
      <c r="P1476" s="44"/>
      <c r="Q1476" s="65"/>
      <c r="R1476" s="8" t="str">
        <f t="shared" si="311"/>
        <v/>
      </c>
      <c r="S1476" s="7" t="str">
        <f t="shared" si="312"/>
        <v/>
      </c>
      <c r="T1476" s="9"/>
      <c r="U1476" s="3" t="str">
        <f t="shared" si="300"/>
        <v/>
      </c>
      <c r="V1476" s="3" t="str">
        <f t="shared" si="301"/>
        <v/>
      </c>
      <c r="W1476" s="3" t="str">
        <f t="shared" si="302"/>
        <v/>
      </c>
      <c r="X1476" s="83" t="str">
        <f t="shared" si="303"/>
        <v/>
      </c>
      <c r="Y1476" s="3" t="str">
        <f t="shared" si="304"/>
        <v/>
      </c>
      <c r="Z1476" s="3" t="str">
        <f t="shared" si="305"/>
        <v/>
      </c>
      <c r="AA1476" s="12" t="str">
        <f t="shared" si="306"/>
        <v/>
      </c>
      <c r="AB1476" s="12" t="str">
        <f t="shared" si="307"/>
        <v/>
      </c>
      <c r="AC1476" s="12" t="str">
        <f t="shared" si="308"/>
        <v/>
      </c>
      <c r="AD1476" t="str">
        <f t="shared" si="309"/>
        <v/>
      </c>
      <c r="AE1476" t="str">
        <f t="shared" si="310"/>
        <v/>
      </c>
      <c r="AF1476" t="s">
        <v>343</v>
      </c>
    </row>
    <row r="1477" spans="1:32" x14ac:dyDescent="0.25">
      <c r="A1477" t="s">
        <v>1</v>
      </c>
      <c r="B1477" t="s">
        <v>2</v>
      </c>
      <c r="C1477" t="s">
        <v>1959</v>
      </c>
      <c r="D1477" t="s">
        <v>2028</v>
      </c>
      <c r="E1477" t="s">
        <v>47</v>
      </c>
      <c r="F1477" s="2">
        <v>45035</v>
      </c>
      <c r="G1477" t="s">
        <v>303</v>
      </c>
      <c r="H1477" t="s">
        <v>175</v>
      </c>
      <c r="I1477" t="s">
        <v>192</v>
      </c>
      <c r="J1477" s="5">
        <v>416002.72</v>
      </c>
      <c r="K1477" s="5">
        <v>0.42</v>
      </c>
      <c r="L1477" s="5">
        <v>416002.72</v>
      </c>
      <c r="M1477" s="5"/>
      <c r="N1477"/>
      <c r="O1477" s="39"/>
      <c r="P1477" s="44"/>
      <c r="Q1477" s="65"/>
      <c r="R1477" s="8" t="str">
        <f t="shared" si="311"/>
        <v/>
      </c>
      <c r="S1477" s="7" t="str">
        <f t="shared" si="312"/>
        <v/>
      </c>
      <c r="T1477" s="9"/>
      <c r="U1477" s="3" t="str">
        <f t="shared" si="300"/>
        <v/>
      </c>
      <c r="V1477" s="3" t="str">
        <f t="shared" si="301"/>
        <v/>
      </c>
      <c r="W1477" s="3" t="str">
        <f t="shared" si="302"/>
        <v/>
      </c>
      <c r="X1477" s="83" t="str">
        <f t="shared" si="303"/>
        <v/>
      </c>
      <c r="Y1477" s="3" t="str">
        <f t="shared" si="304"/>
        <v/>
      </c>
      <c r="Z1477" s="3" t="str">
        <f t="shared" si="305"/>
        <v/>
      </c>
      <c r="AA1477" s="12" t="str">
        <f t="shared" si="306"/>
        <v/>
      </c>
      <c r="AB1477" s="12" t="str">
        <f t="shared" si="307"/>
        <v/>
      </c>
      <c r="AC1477" s="12" t="str">
        <f t="shared" si="308"/>
        <v/>
      </c>
      <c r="AD1477" t="str">
        <f t="shared" si="309"/>
        <v/>
      </c>
      <c r="AE1477" t="str">
        <f t="shared" si="310"/>
        <v/>
      </c>
      <c r="AF1477" t="s">
        <v>343</v>
      </c>
    </row>
    <row r="1478" spans="1:32" x14ac:dyDescent="0.25">
      <c r="A1478" t="s">
        <v>1</v>
      </c>
      <c r="B1478" t="s">
        <v>2</v>
      </c>
      <c r="C1478" t="s">
        <v>1959</v>
      </c>
      <c r="D1478" t="s">
        <v>2028</v>
      </c>
      <c r="E1478" t="s">
        <v>47</v>
      </c>
      <c r="F1478" s="2">
        <v>45247</v>
      </c>
      <c r="G1478" t="s">
        <v>479</v>
      </c>
      <c r="H1478" t="s">
        <v>177</v>
      </c>
      <c r="I1478" t="s">
        <v>192</v>
      </c>
      <c r="J1478" s="5">
        <v>726285.44</v>
      </c>
      <c r="K1478" s="5">
        <v>726285.44</v>
      </c>
      <c r="L1478" s="5">
        <v>726285.44</v>
      </c>
      <c r="M1478" s="5"/>
      <c r="N1478"/>
      <c r="O1478" s="39" t="s">
        <v>2083</v>
      </c>
      <c r="P1478" s="44"/>
      <c r="Q1478" s="65" t="s">
        <v>1429</v>
      </c>
      <c r="R1478" s="8" t="str">
        <f t="shared" si="311"/>
        <v>Repuestos para Mantenimiento de UT</v>
      </c>
      <c r="S1478" s="7" t="str">
        <f t="shared" si="312"/>
        <v/>
      </c>
      <c r="T1478" s="9"/>
      <c r="U1478" s="3" t="str">
        <f t="shared" si="300"/>
        <v>RYMSA</v>
      </c>
      <c r="V1478" s="3" t="str">
        <f t="shared" si="301"/>
        <v>CRC</v>
      </c>
      <c r="W1478" s="3" t="str">
        <f t="shared" si="302"/>
        <v>IMPORTADORA P Y G CINCO S.A.</v>
      </c>
      <c r="X1478" s="83">
        <f t="shared" si="303"/>
        <v>45247</v>
      </c>
      <c r="Y1478" s="3" t="str">
        <f t="shared" si="304"/>
        <v>15468</v>
      </c>
      <c r="Z1478" s="3" t="str">
        <f t="shared" si="305"/>
        <v>91 A 120</v>
      </c>
      <c r="AA1478" s="12">
        <f t="shared" si="306"/>
        <v>726285.44</v>
      </c>
      <c r="AB1478" s="12">
        <f t="shared" si="307"/>
        <v>726285.44</v>
      </c>
      <c r="AC1478" s="12" t="str">
        <f t="shared" si="308"/>
        <v/>
      </c>
      <c r="AD1478" t="str">
        <f t="shared" si="309"/>
        <v>12-04-02</v>
      </c>
      <c r="AE1478" t="str">
        <f t="shared" si="310"/>
        <v>Repuestos para Mantenimiento de UT</v>
      </c>
      <c r="AF1478" t="s">
        <v>343</v>
      </c>
    </row>
    <row r="1479" spans="1:32" x14ac:dyDescent="0.25">
      <c r="A1479" t="s">
        <v>1</v>
      </c>
      <c r="B1479" t="s">
        <v>2</v>
      </c>
      <c r="C1479" t="s">
        <v>1959</v>
      </c>
      <c r="D1479" t="s">
        <v>2028</v>
      </c>
      <c r="E1479" t="s">
        <v>47</v>
      </c>
      <c r="F1479" s="2">
        <v>45252</v>
      </c>
      <c r="G1479" t="s">
        <v>480</v>
      </c>
      <c r="H1479" t="s">
        <v>177</v>
      </c>
      <c r="I1479" t="s">
        <v>404</v>
      </c>
      <c r="J1479" s="5">
        <v>208000.23</v>
      </c>
      <c r="K1479" s="5">
        <v>208000.23</v>
      </c>
      <c r="L1479" s="5">
        <v>208000.23</v>
      </c>
      <c r="M1479" s="5"/>
      <c r="N1479"/>
      <c r="O1479" s="39"/>
      <c r="P1479" s="44"/>
      <c r="Q1479" s="65"/>
      <c r="R1479" s="8" t="str">
        <f t="shared" si="311"/>
        <v/>
      </c>
      <c r="S1479" s="7" t="str">
        <f t="shared" si="312"/>
        <v/>
      </c>
      <c r="T1479" s="9"/>
      <c r="U1479" s="3" t="str">
        <f t="shared" si="300"/>
        <v/>
      </c>
      <c r="V1479" s="3" t="str">
        <f t="shared" si="301"/>
        <v/>
      </c>
      <c r="W1479" s="3" t="str">
        <f t="shared" si="302"/>
        <v/>
      </c>
      <c r="X1479" s="83" t="str">
        <f t="shared" si="303"/>
        <v/>
      </c>
      <c r="Y1479" s="3" t="str">
        <f t="shared" si="304"/>
        <v/>
      </c>
      <c r="Z1479" s="3" t="str">
        <f t="shared" si="305"/>
        <v/>
      </c>
      <c r="AA1479" s="12" t="str">
        <f t="shared" si="306"/>
        <v/>
      </c>
      <c r="AB1479" s="12" t="str">
        <f t="shared" si="307"/>
        <v/>
      </c>
      <c r="AC1479" s="12" t="str">
        <f t="shared" si="308"/>
        <v/>
      </c>
      <c r="AD1479" t="str">
        <f t="shared" si="309"/>
        <v/>
      </c>
      <c r="AE1479" t="str">
        <f t="shared" si="310"/>
        <v/>
      </c>
      <c r="AF1479" t="s">
        <v>343</v>
      </c>
    </row>
    <row r="1480" spans="1:32" x14ac:dyDescent="0.25">
      <c r="A1480" t="s">
        <v>1</v>
      </c>
      <c r="B1480" t="s">
        <v>2</v>
      </c>
      <c r="C1480" t="s">
        <v>1959</v>
      </c>
      <c r="D1480" t="s">
        <v>2028</v>
      </c>
      <c r="E1480" t="s">
        <v>47</v>
      </c>
      <c r="F1480" s="2">
        <v>45258</v>
      </c>
      <c r="G1480" t="s">
        <v>544</v>
      </c>
      <c r="H1480" t="s">
        <v>177</v>
      </c>
      <c r="I1480" t="s">
        <v>192</v>
      </c>
      <c r="J1480" s="5">
        <v>210001.46</v>
      </c>
      <c r="K1480" s="5">
        <v>210001.46</v>
      </c>
      <c r="L1480" s="5">
        <v>210001.46</v>
      </c>
      <c r="M1480" s="5"/>
      <c r="N1480"/>
      <c r="O1480" s="39"/>
      <c r="P1480" s="44"/>
      <c r="Q1480" s="65"/>
      <c r="R1480" s="8" t="str">
        <f t="shared" si="311"/>
        <v/>
      </c>
      <c r="S1480" s="7" t="str">
        <f t="shared" si="312"/>
        <v/>
      </c>
      <c r="T1480" s="9"/>
      <c r="U1480" s="3" t="str">
        <f t="shared" ref="U1480:U1543" si="313">IF(OR(O1480="X",P1480&lt;&gt;""),A1480,"")</f>
        <v/>
      </c>
      <c r="V1480" s="3" t="str">
        <f t="shared" ref="V1480:V1543" si="314">IF(OR(O1480="X",P1480&lt;&gt;""),B1480,"")</f>
        <v/>
      </c>
      <c r="W1480" s="3" t="str">
        <f t="shared" ref="W1480:W1543" si="315">IF(OR(O1480="X",P1480&lt;&gt;""),E1480,"")</f>
        <v/>
      </c>
      <c r="X1480" s="83" t="str">
        <f t="shared" ref="X1480:X1543" si="316">IF(OR(P1480="X",Q1480&lt;&gt;""),F1480,"")</f>
        <v/>
      </c>
      <c r="Y1480" s="3" t="str">
        <f t="shared" ref="Y1480:Y1543" si="317">IF(OR(O1480="X",P1480&lt;&gt;""),G1480,"")</f>
        <v/>
      </c>
      <c r="Z1480" s="3" t="str">
        <f t="shared" ref="Z1480:Z1543" si="318">IF(OR(O1480="X",P1480&lt;&gt;""),H1480,"")</f>
        <v/>
      </c>
      <c r="AA1480" s="12" t="str">
        <f t="shared" ref="AA1480:AA1543" si="319">IF(OR(O1480="X",P1480&lt;&gt;""),J1480,"")</f>
        <v/>
      </c>
      <c r="AB1480" s="12" t="str">
        <f t="shared" ref="AB1480:AB1543" si="320">IF(O1480="X",K1480,"")</f>
        <v/>
      </c>
      <c r="AC1480" s="12" t="str">
        <f t="shared" ref="AC1480:AC1543" si="321">IF(P1480&gt;0,P1480,"")</f>
        <v/>
      </c>
      <c r="AD1480" t="str">
        <f t="shared" ref="AD1480:AD1543" si="322">IF(OR(O1480="X",P1480&gt;0),Q1480,"")</f>
        <v/>
      </c>
      <c r="AE1480" t="str">
        <f t="shared" ref="AE1480:AE1543" si="323">IF(OR(O1480="X",P1480&lt;&gt;""),R1480,"")</f>
        <v/>
      </c>
      <c r="AF1480" t="s">
        <v>343</v>
      </c>
    </row>
    <row r="1481" spans="1:32" x14ac:dyDescent="0.25">
      <c r="A1481" t="s">
        <v>1</v>
      </c>
      <c r="B1481" t="s">
        <v>2</v>
      </c>
      <c r="C1481" t="s">
        <v>1959</v>
      </c>
      <c r="D1481" t="s">
        <v>2028</v>
      </c>
      <c r="E1481" t="s">
        <v>47</v>
      </c>
      <c r="F1481" s="2">
        <v>45259</v>
      </c>
      <c r="G1481" t="s">
        <v>545</v>
      </c>
      <c r="H1481" t="s">
        <v>177</v>
      </c>
      <c r="I1481" t="s">
        <v>192</v>
      </c>
      <c r="J1481" s="5">
        <v>125000.04</v>
      </c>
      <c r="K1481" s="5">
        <v>125000.04</v>
      </c>
      <c r="L1481" s="5">
        <v>125000.04</v>
      </c>
      <c r="M1481" s="5"/>
      <c r="N1481"/>
      <c r="O1481" s="39"/>
      <c r="P1481" s="44"/>
      <c r="Q1481" s="65"/>
      <c r="R1481" s="8" t="str">
        <f t="shared" si="311"/>
        <v/>
      </c>
      <c r="S1481" s="7" t="str">
        <f t="shared" si="312"/>
        <v/>
      </c>
      <c r="T1481" s="9"/>
      <c r="U1481" s="3" t="str">
        <f t="shared" si="313"/>
        <v/>
      </c>
      <c r="V1481" s="3" t="str">
        <f t="shared" si="314"/>
        <v/>
      </c>
      <c r="W1481" s="3" t="str">
        <f t="shared" si="315"/>
        <v/>
      </c>
      <c r="X1481" s="83" t="str">
        <f t="shared" si="316"/>
        <v/>
      </c>
      <c r="Y1481" s="3" t="str">
        <f t="shared" si="317"/>
        <v/>
      </c>
      <c r="Z1481" s="3" t="str">
        <f t="shared" si="318"/>
        <v/>
      </c>
      <c r="AA1481" s="12" t="str">
        <f t="shared" si="319"/>
        <v/>
      </c>
      <c r="AB1481" s="12" t="str">
        <f t="shared" si="320"/>
        <v/>
      </c>
      <c r="AC1481" s="12" t="str">
        <f t="shared" si="321"/>
        <v/>
      </c>
      <c r="AD1481" t="str">
        <f t="shared" si="322"/>
        <v/>
      </c>
      <c r="AE1481" t="str">
        <f t="shared" si="323"/>
        <v/>
      </c>
      <c r="AF1481" t="s">
        <v>343</v>
      </c>
    </row>
    <row r="1482" spans="1:32" x14ac:dyDescent="0.25">
      <c r="A1482" t="s">
        <v>1</v>
      </c>
      <c r="B1482" t="s">
        <v>2</v>
      </c>
      <c r="C1482" t="s">
        <v>1959</v>
      </c>
      <c r="D1482" t="s">
        <v>2028</v>
      </c>
      <c r="E1482" t="s">
        <v>47</v>
      </c>
      <c r="F1482" s="2">
        <v>45264</v>
      </c>
      <c r="G1482" t="s">
        <v>546</v>
      </c>
      <c r="H1482" t="s">
        <v>179</v>
      </c>
      <c r="I1482" t="s">
        <v>192</v>
      </c>
      <c r="J1482" s="5">
        <v>116000.01</v>
      </c>
      <c r="K1482" s="5">
        <v>116000.01</v>
      </c>
      <c r="L1482" s="5">
        <v>116000.01</v>
      </c>
      <c r="M1482" s="5"/>
      <c r="N1482"/>
      <c r="O1482" s="39"/>
      <c r="P1482" s="44"/>
      <c r="Q1482" s="65"/>
      <c r="R1482" s="8" t="str">
        <f t="shared" si="311"/>
        <v/>
      </c>
      <c r="S1482" s="7" t="str">
        <f t="shared" si="312"/>
        <v/>
      </c>
      <c r="T1482" s="9"/>
      <c r="U1482" s="3" t="str">
        <f t="shared" si="313"/>
        <v/>
      </c>
      <c r="V1482" s="3" t="str">
        <f t="shared" si="314"/>
        <v/>
      </c>
      <c r="W1482" s="3" t="str">
        <f t="shared" si="315"/>
        <v/>
      </c>
      <c r="X1482" s="83" t="str">
        <f t="shared" si="316"/>
        <v/>
      </c>
      <c r="Y1482" s="3" t="str">
        <f t="shared" si="317"/>
        <v/>
      </c>
      <c r="Z1482" s="3" t="str">
        <f t="shared" si="318"/>
        <v/>
      </c>
      <c r="AA1482" s="12" t="str">
        <f t="shared" si="319"/>
        <v/>
      </c>
      <c r="AB1482" s="12" t="str">
        <f t="shared" si="320"/>
        <v/>
      </c>
      <c r="AC1482" s="12" t="str">
        <f t="shared" si="321"/>
        <v/>
      </c>
      <c r="AD1482" t="str">
        <f t="shared" si="322"/>
        <v/>
      </c>
      <c r="AE1482" t="str">
        <f t="shared" si="323"/>
        <v/>
      </c>
      <c r="AF1482" t="s">
        <v>343</v>
      </c>
    </row>
    <row r="1483" spans="1:32" x14ac:dyDescent="0.25">
      <c r="A1483" t="s">
        <v>1</v>
      </c>
      <c r="B1483" t="s">
        <v>2</v>
      </c>
      <c r="C1483" t="s">
        <v>1959</v>
      </c>
      <c r="D1483" t="s">
        <v>2028</v>
      </c>
      <c r="E1483" t="s">
        <v>47</v>
      </c>
      <c r="F1483" s="2">
        <v>45264</v>
      </c>
      <c r="G1483" t="s">
        <v>547</v>
      </c>
      <c r="H1483" t="s">
        <v>179</v>
      </c>
      <c r="I1483" t="s">
        <v>192</v>
      </c>
      <c r="J1483" s="5">
        <v>240000.7</v>
      </c>
      <c r="K1483" s="5">
        <v>240000.7</v>
      </c>
      <c r="L1483" s="5">
        <v>240000.7</v>
      </c>
      <c r="M1483" s="5"/>
      <c r="N1483"/>
      <c r="O1483" s="39"/>
      <c r="P1483" s="44"/>
      <c r="Q1483" s="65"/>
      <c r="R1483" s="8" t="str">
        <f t="shared" si="311"/>
        <v/>
      </c>
      <c r="S1483" s="7" t="str">
        <f t="shared" si="312"/>
        <v/>
      </c>
      <c r="T1483" s="9"/>
      <c r="U1483" s="3" t="str">
        <f t="shared" si="313"/>
        <v/>
      </c>
      <c r="V1483" s="3" t="str">
        <f t="shared" si="314"/>
        <v/>
      </c>
      <c r="W1483" s="3" t="str">
        <f t="shared" si="315"/>
        <v/>
      </c>
      <c r="X1483" s="83" t="str">
        <f t="shared" si="316"/>
        <v/>
      </c>
      <c r="Y1483" s="3" t="str">
        <f t="shared" si="317"/>
        <v/>
      </c>
      <c r="Z1483" s="3" t="str">
        <f t="shared" si="318"/>
        <v/>
      </c>
      <c r="AA1483" s="12" t="str">
        <f t="shared" si="319"/>
        <v/>
      </c>
      <c r="AB1483" s="12" t="str">
        <f t="shared" si="320"/>
        <v/>
      </c>
      <c r="AC1483" s="12" t="str">
        <f t="shared" si="321"/>
        <v/>
      </c>
      <c r="AD1483" t="str">
        <f t="shared" si="322"/>
        <v/>
      </c>
      <c r="AE1483" t="str">
        <f t="shared" si="323"/>
        <v/>
      </c>
      <c r="AF1483" t="s">
        <v>343</v>
      </c>
    </row>
    <row r="1484" spans="1:32" x14ac:dyDescent="0.25">
      <c r="A1484" t="s">
        <v>1</v>
      </c>
      <c r="B1484" t="s">
        <v>2</v>
      </c>
      <c r="C1484" t="s">
        <v>1959</v>
      </c>
      <c r="D1484" t="s">
        <v>2028</v>
      </c>
      <c r="E1484" t="s">
        <v>47</v>
      </c>
      <c r="F1484" s="2">
        <v>45265</v>
      </c>
      <c r="G1484" t="s">
        <v>548</v>
      </c>
      <c r="H1484" t="s">
        <v>179</v>
      </c>
      <c r="I1484" t="s">
        <v>404</v>
      </c>
      <c r="J1484" s="5">
        <v>575001.63</v>
      </c>
      <c r="K1484" s="5">
        <v>575001.63</v>
      </c>
      <c r="L1484" s="5">
        <v>575001.63</v>
      </c>
      <c r="M1484" s="5"/>
      <c r="N1484"/>
      <c r="O1484" s="39"/>
      <c r="P1484" s="44"/>
      <c r="Q1484" s="65"/>
      <c r="R1484" s="8" t="str">
        <f t="shared" si="311"/>
        <v/>
      </c>
      <c r="S1484" s="7" t="str">
        <f t="shared" si="312"/>
        <v/>
      </c>
      <c r="T1484" s="9"/>
      <c r="U1484" s="3" t="str">
        <f t="shared" si="313"/>
        <v/>
      </c>
      <c r="V1484" s="3" t="str">
        <f t="shared" si="314"/>
        <v/>
      </c>
      <c r="W1484" s="3" t="str">
        <f t="shared" si="315"/>
        <v/>
      </c>
      <c r="X1484" s="83" t="str">
        <f t="shared" si="316"/>
        <v/>
      </c>
      <c r="Y1484" s="3" t="str">
        <f t="shared" si="317"/>
        <v/>
      </c>
      <c r="Z1484" s="3" t="str">
        <f t="shared" si="318"/>
        <v/>
      </c>
      <c r="AA1484" s="12" t="str">
        <f t="shared" si="319"/>
        <v/>
      </c>
      <c r="AB1484" s="12" t="str">
        <f t="shared" si="320"/>
        <v/>
      </c>
      <c r="AC1484" s="12" t="str">
        <f t="shared" si="321"/>
        <v/>
      </c>
      <c r="AD1484" t="str">
        <f t="shared" si="322"/>
        <v/>
      </c>
      <c r="AE1484" t="str">
        <f t="shared" si="323"/>
        <v/>
      </c>
      <c r="AF1484" t="s">
        <v>343</v>
      </c>
    </row>
    <row r="1485" spans="1:32" x14ac:dyDescent="0.25">
      <c r="A1485" t="s">
        <v>1</v>
      </c>
      <c r="B1485" t="s">
        <v>2</v>
      </c>
      <c r="C1485" t="s">
        <v>1959</v>
      </c>
      <c r="D1485" t="s">
        <v>2028</v>
      </c>
      <c r="E1485" t="s">
        <v>47</v>
      </c>
      <c r="F1485" s="2">
        <v>45265</v>
      </c>
      <c r="G1485" t="s">
        <v>549</v>
      </c>
      <c r="H1485" t="s">
        <v>179</v>
      </c>
      <c r="I1485" t="s">
        <v>192</v>
      </c>
      <c r="J1485" s="5">
        <v>350000.55</v>
      </c>
      <c r="K1485" s="5">
        <v>350000.55</v>
      </c>
      <c r="L1485" s="5">
        <v>350000.55</v>
      </c>
      <c r="M1485" s="5"/>
      <c r="N1485"/>
      <c r="O1485" s="39"/>
      <c r="P1485" s="44"/>
      <c r="Q1485" s="65"/>
      <c r="R1485" s="8" t="str">
        <f t="shared" si="311"/>
        <v/>
      </c>
      <c r="S1485" s="7" t="str">
        <f t="shared" si="312"/>
        <v/>
      </c>
      <c r="T1485" s="9"/>
      <c r="U1485" s="3" t="str">
        <f t="shared" si="313"/>
        <v/>
      </c>
      <c r="V1485" s="3" t="str">
        <f t="shared" si="314"/>
        <v/>
      </c>
      <c r="W1485" s="3" t="str">
        <f t="shared" si="315"/>
        <v/>
      </c>
      <c r="X1485" s="83" t="str">
        <f t="shared" si="316"/>
        <v/>
      </c>
      <c r="Y1485" s="3" t="str">
        <f t="shared" si="317"/>
        <v/>
      </c>
      <c r="Z1485" s="3" t="str">
        <f t="shared" si="318"/>
        <v/>
      </c>
      <c r="AA1485" s="12" t="str">
        <f t="shared" si="319"/>
        <v/>
      </c>
      <c r="AB1485" s="12" t="str">
        <f t="shared" si="320"/>
        <v/>
      </c>
      <c r="AC1485" s="12" t="str">
        <f t="shared" si="321"/>
        <v/>
      </c>
      <c r="AD1485" t="str">
        <f t="shared" si="322"/>
        <v/>
      </c>
      <c r="AE1485" t="str">
        <f t="shared" si="323"/>
        <v/>
      </c>
      <c r="AF1485" t="s">
        <v>343</v>
      </c>
    </row>
    <row r="1486" spans="1:32" x14ac:dyDescent="0.25">
      <c r="A1486" t="s">
        <v>1</v>
      </c>
      <c r="B1486" t="s">
        <v>2</v>
      </c>
      <c r="C1486" t="s">
        <v>1959</v>
      </c>
      <c r="D1486" t="s">
        <v>2028</v>
      </c>
      <c r="E1486" t="s">
        <v>47</v>
      </c>
      <c r="F1486" s="2">
        <v>45265</v>
      </c>
      <c r="G1486" t="s">
        <v>550</v>
      </c>
      <c r="H1486" t="s">
        <v>179</v>
      </c>
      <c r="I1486" t="s">
        <v>192</v>
      </c>
      <c r="J1486" s="5">
        <v>498597.46</v>
      </c>
      <c r="K1486" s="5">
        <v>498597.46</v>
      </c>
      <c r="L1486" s="5">
        <v>498597.46</v>
      </c>
      <c r="M1486" s="5"/>
      <c r="N1486"/>
      <c r="O1486" s="39"/>
      <c r="P1486" s="44"/>
      <c r="Q1486" s="65"/>
      <c r="R1486" s="8" t="str">
        <f t="shared" si="311"/>
        <v/>
      </c>
      <c r="S1486" s="7" t="str">
        <f t="shared" si="312"/>
        <v/>
      </c>
      <c r="T1486" s="9"/>
      <c r="U1486" s="3" t="str">
        <f t="shared" si="313"/>
        <v/>
      </c>
      <c r="V1486" s="3" t="str">
        <f t="shared" si="314"/>
        <v/>
      </c>
      <c r="W1486" s="3" t="str">
        <f t="shared" si="315"/>
        <v/>
      </c>
      <c r="X1486" s="83" t="str">
        <f t="shared" si="316"/>
        <v/>
      </c>
      <c r="Y1486" s="3" t="str">
        <f t="shared" si="317"/>
        <v/>
      </c>
      <c r="Z1486" s="3" t="str">
        <f t="shared" si="318"/>
        <v/>
      </c>
      <c r="AA1486" s="12" t="str">
        <f t="shared" si="319"/>
        <v/>
      </c>
      <c r="AB1486" s="12" t="str">
        <f t="shared" si="320"/>
        <v/>
      </c>
      <c r="AC1486" s="12" t="str">
        <f t="shared" si="321"/>
        <v/>
      </c>
      <c r="AD1486" t="str">
        <f t="shared" si="322"/>
        <v/>
      </c>
      <c r="AE1486" t="str">
        <f t="shared" si="323"/>
        <v/>
      </c>
      <c r="AF1486" t="s">
        <v>343</v>
      </c>
    </row>
    <row r="1487" spans="1:32" x14ac:dyDescent="0.25">
      <c r="A1487" t="s">
        <v>1</v>
      </c>
      <c r="B1487" t="s">
        <v>2</v>
      </c>
      <c r="C1487" t="s">
        <v>1959</v>
      </c>
      <c r="D1487" t="s">
        <v>2028</v>
      </c>
      <c r="E1487" t="s">
        <v>47</v>
      </c>
      <c r="F1487" s="2">
        <v>45281</v>
      </c>
      <c r="G1487" t="s">
        <v>716</v>
      </c>
      <c r="H1487" t="s">
        <v>179</v>
      </c>
      <c r="I1487" t="s">
        <v>192</v>
      </c>
      <c r="J1487" s="5">
        <v>210001.46</v>
      </c>
      <c r="K1487" s="5">
        <v>210001.46</v>
      </c>
      <c r="L1487" s="5">
        <v>210001.46</v>
      </c>
      <c r="M1487" s="5"/>
      <c r="N1487"/>
      <c r="O1487" s="39"/>
      <c r="P1487" s="44"/>
      <c r="Q1487" s="65"/>
      <c r="R1487" s="8" t="str">
        <f t="shared" si="311"/>
        <v/>
      </c>
      <c r="S1487" s="7" t="str">
        <f t="shared" si="312"/>
        <v/>
      </c>
      <c r="T1487" s="9"/>
      <c r="U1487" s="3" t="str">
        <f t="shared" si="313"/>
        <v/>
      </c>
      <c r="V1487" s="3" t="str">
        <f t="shared" si="314"/>
        <v/>
      </c>
      <c r="W1487" s="3" t="str">
        <f t="shared" si="315"/>
        <v/>
      </c>
      <c r="X1487" s="83" t="str">
        <f t="shared" si="316"/>
        <v/>
      </c>
      <c r="Y1487" s="3" t="str">
        <f t="shared" si="317"/>
        <v/>
      </c>
      <c r="Z1487" s="3" t="str">
        <f t="shared" si="318"/>
        <v/>
      </c>
      <c r="AA1487" s="12" t="str">
        <f t="shared" si="319"/>
        <v/>
      </c>
      <c r="AB1487" s="12" t="str">
        <f t="shared" si="320"/>
        <v/>
      </c>
      <c r="AC1487" s="12" t="str">
        <f t="shared" si="321"/>
        <v/>
      </c>
      <c r="AD1487" t="str">
        <f t="shared" si="322"/>
        <v/>
      </c>
      <c r="AE1487" t="str">
        <f t="shared" si="323"/>
        <v/>
      </c>
      <c r="AF1487" t="s">
        <v>343</v>
      </c>
    </row>
    <row r="1488" spans="1:32" x14ac:dyDescent="0.25">
      <c r="A1488" t="s">
        <v>1</v>
      </c>
      <c r="B1488" t="s">
        <v>2</v>
      </c>
      <c r="C1488" t="s">
        <v>1959</v>
      </c>
      <c r="D1488" t="s">
        <v>2028</v>
      </c>
      <c r="E1488" t="s">
        <v>47</v>
      </c>
      <c r="F1488" s="2">
        <v>45281</v>
      </c>
      <c r="G1488" t="s">
        <v>717</v>
      </c>
      <c r="H1488" t="s">
        <v>179</v>
      </c>
      <c r="I1488" t="s">
        <v>404</v>
      </c>
      <c r="J1488" s="5">
        <v>305000.38</v>
      </c>
      <c r="K1488" s="5">
        <v>305000.38</v>
      </c>
      <c r="L1488" s="5">
        <v>305000.38</v>
      </c>
      <c r="M1488" s="5"/>
      <c r="N1488"/>
      <c r="O1488" s="39"/>
      <c r="P1488" s="44"/>
      <c r="Q1488" s="65"/>
      <c r="R1488" s="8" t="str">
        <f t="shared" si="311"/>
        <v/>
      </c>
      <c r="S1488" s="7" t="str">
        <f t="shared" si="312"/>
        <v/>
      </c>
      <c r="T1488" s="9"/>
      <c r="U1488" s="3" t="str">
        <f t="shared" si="313"/>
        <v/>
      </c>
      <c r="V1488" s="3" t="str">
        <f t="shared" si="314"/>
        <v/>
      </c>
      <c r="W1488" s="3" t="str">
        <f t="shared" si="315"/>
        <v/>
      </c>
      <c r="X1488" s="83" t="str">
        <f t="shared" si="316"/>
        <v/>
      </c>
      <c r="Y1488" s="3" t="str">
        <f t="shared" si="317"/>
        <v/>
      </c>
      <c r="Z1488" s="3" t="str">
        <f t="shared" si="318"/>
        <v/>
      </c>
      <c r="AA1488" s="12" t="str">
        <f t="shared" si="319"/>
        <v/>
      </c>
      <c r="AB1488" s="12" t="str">
        <f t="shared" si="320"/>
        <v/>
      </c>
      <c r="AC1488" s="12" t="str">
        <f t="shared" si="321"/>
        <v/>
      </c>
      <c r="AD1488" t="str">
        <f t="shared" si="322"/>
        <v/>
      </c>
      <c r="AE1488" t="str">
        <f t="shared" si="323"/>
        <v/>
      </c>
      <c r="AF1488" t="s">
        <v>343</v>
      </c>
    </row>
    <row r="1489" spans="1:32" x14ac:dyDescent="0.25">
      <c r="A1489" t="s">
        <v>1</v>
      </c>
      <c r="B1489" t="s">
        <v>2</v>
      </c>
      <c r="C1489" t="s">
        <v>1959</v>
      </c>
      <c r="D1489" t="s">
        <v>2028</v>
      </c>
      <c r="E1489" t="s">
        <v>47</v>
      </c>
      <c r="F1489" s="2">
        <v>45295</v>
      </c>
      <c r="G1489" t="s">
        <v>956</v>
      </c>
      <c r="H1489" t="s">
        <v>178</v>
      </c>
      <c r="I1489" t="s">
        <v>192</v>
      </c>
      <c r="J1489" s="5">
        <v>593001.4</v>
      </c>
      <c r="K1489" s="5">
        <v>593001.4</v>
      </c>
      <c r="L1489" s="5">
        <v>593001.4</v>
      </c>
      <c r="M1489" s="5"/>
      <c r="N1489"/>
      <c r="O1489" s="39"/>
      <c r="P1489" s="44"/>
      <c r="Q1489" s="65"/>
      <c r="R1489" s="8" t="str">
        <f t="shared" si="311"/>
        <v/>
      </c>
      <c r="S1489" s="7" t="str">
        <f t="shared" si="312"/>
        <v/>
      </c>
      <c r="T1489" s="9"/>
      <c r="U1489" s="3" t="str">
        <f t="shared" si="313"/>
        <v/>
      </c>
      <c r="V1489" s="3" t="str">
        <f t="shared" si="314"/>
        <v/>
      </c>
      <c r="W1489" s="3" t="str">
        <f t="shared" si="315"/>
        <v/>
      </c>
      <c r="X1489" s="83" t="str">
        <f t="shared" si="316"/>
        <v/>
      </c>
      <c r="Y1489" s="3" t="str">
        <f t="shared" si="317"/>
        <v/>
      </c>
      <c r="Z1489" s="3" t="str">
        <f t="shared" si="318"/>
        <v/>
      </c>
      <c r="AA1489" s="12" t="str">
        <f t="shared" si="319"/>
        <v/>
      </c>
      <c r="AB1489" s="12" t="str">
        <f t="shared" si="320"/>
        <v/>
      </c>
      <c r="AC1489" s="12" t="str">
        <f t="shared" si="321"/>
        <v/>
      </c>
      <c r="AD1489" t="str">
        <f t="shared" si="322"/>
        <v/>
      </c>
      <c r="AE1489" t="str">
        <f t="shared" si="323"/>
        <v/>
      </c>
      <c r="AF1489" t="s">
        <v>343</v>
      </c>
    </row>
    <row r="1490" spans="1:32" x14ac:dyDescent="0.25">
      <c r="A1490" t="s">
        <v>1</v>
      </c>
      <c r="B1490" t="s">
        <v>2</v>
      </c>
      <c r="C1490" t="s">
        <v>1959</v>
      </c>
      <c r="D1490" t="s">
        <v>2028</v>
      </c>
      <c r="E1490" t="s">
        <v>47</v>
      </c>
      <c r="F1490" s="2">
        <v>45295</v>
      </c>
      <c r="G1490" t="s">
        <v>957</v>
      </c>
      <c r="H1490" t="s">
        <v>178</v>
      </c>
      <c r="I1490" t="s">
        <v>404</v>
      </c>
      <c r="J1490" s="5">
        <v>685000.7</v>
      </c>
      <c r="K1490" s="5">
        <v>685000.7</v>
      </c>
      <c r="L1490" s="5">
        <v>685000.7</v>
      </c>
      <c r="M1490" s="5"/>
      <c r="N1490"/>
      <c r="O1490" s="39"/>
      <c r="P1490" s="44"/>
      <c r="Q1490" s="65"/>
      <c r="R1490" s="8" t="str">
        <f t="shared" si="311"/>
        <v/>
      </c>
      <c r="S1490" s="7" t="str">
        <f t="shared" si="312"/>
        <v/>
      </c>
      <c r="T1490" s="9"/>
      <c r="U1490" s="3" t="str">
        <f t="shared" si="313"/>
        <v/>
      </c>
      <c r="V1490" s="3" t="str">
        <f t="shared" si="314"/>
        <v/>
      </c>
      <c r="W1490" s="3" t="str">
        <f t="shared" si="315"/>
        <v/>
      </c>
      <c r="X1490" s="83" t="str">
        <f t="shared" si="316"/>
        <v/>
      </c>
      <c r="Y1490" s="3" t="str">
        <f t="shared" si="317"/>
        <v/>
      </c>
      <c r="Z1490" s="3" t="str">
        <f t="shared" si="318"/>
        <v/>
      </c>
      <c r="AA1490" s="12" t="str">
        <f t="shared" si="319"/>
        <v/>
      </c>
      <c r="AB1490" s="12" t="str">
        <f t="shared" si="320"/>
        <v/>
      </c>
      <c r="AC1490" s="12" t="str">
        <f t="shared" si="321"/>
        <v/>
      </c>
      <c r="AD1490" t="str">
        <f t="shared" si="322"/>
        <v/>
      </c>
      <c r="AE1490" t="str">
        <f t="shared" si="323"/>
        <v/>
      </c>
      <c r="AF1490" t="s">
        <v>343</v>
      </c>
    </row>
    <row r="1491" spans="1:32" x14ac:dyDescent="0.25">
      <c r="A1491" t="s">
        <v>1</v>
      </c>
      <c r="B1491" t="s">
        <v>2</v>
      </c>
      <c r="C1491" t="s">
        <v>1959</v>
      </c>
      <c r="D1491" t="s">
        <v>2028</v>
      </c>
      <c r="E1491" t="s">
        <v>47</v>
      </c>
      <c r="F1491" s="2">
        <v>45308</v>
      </c>
      <c r="G1491" t="s">
        <v>958</v>
      </c>
      <c r="H1491" t="s">
        <v>178</v>
      </c>
      <c r="I1491" t="s">
        <v>404</v>
      </c>
      <c r="J1491" s="5">
        <v>85000.3</v>
      </c>
      <c r="K1491" s="5">
        <v>85000.3</v>
      </c>
      <c r="L1491" s="5">
        <v>85000.3</v>
      </c>
      <c r="M1491" s="5"/>
      <c r="N1491"/>
      <c r="O1491" s="39"/>
      <c r="P1491" s="44"/>
      <c r="Q1491" s="65"/>
      <c r="R1491" s="8" t="str">
        <f t="shared" si="311"/>
        <v/>
      </c>
      <c r="S1491" s="7" t="str">
        <f t="shared" si="312"/>
        <v/>
      </c>
      <c r="T1491" s="9"/>
      <c r="U1491" s="3" t="str">
        <f t="shared" si="313"/>
        <v/>
      </c>
      <c r="V1491" s="3" t="str">
        <f t="shared" si="314"/>
        <v/>
      </c>
      <c r="W1491" s="3" t="str">
        <f t="shared" si="315"/>
        <v/>
      </c>
      <c r="X1491" s="83" t="str">
        <f t="shared" si="316"/>
        <v/>
      </c>
      <c r="Y1491" s="3" t="str">
        <f t="shared" si="317"/>
        <v/>
      </c>
      <c r="Z1491" s="3" t="str">
        <f t="shared" si="318"/>
        <v/>
      </c>
      <c r="AA1491" s="12" t="str">
        <f t="shared" si="319"/>
        <v/>
      </c>
      <c r="AB1491" s="12" t="str">
        <f t="shared" si="320"/>
        <v/>
      </c>
      <c r="AC1491" s="12" t="str">
        <f t="shared" si="321"/>
        <v/>
      </c>
      <c r="AD1491" t="str">
        <f t="shared" si="322"/>
        <v/>
      </c>
      <c r="AE1491" t="str">
        <f t="shared" si="323"/>
        <v/>
      </c>
      <c r="AF1491" t="s">
        <v>343</v>
      </c>
    </row>
    <row r="1492" spans="1:32" x14ac:dyDescent="0.25">
      <c r="A1492" t="s">
        <v>1</v>
      </c>
      <c r="B1492" t="s">
        <v>2</v>
      </c>
      <c r="C1492" t="s">
        <v>1959</v>
      </c>
      <c r="D1492" t="s">
        <v>2028</v>
      </c>
      <c r="E1492" t="s">
        <v>47</v>
      </c>
      <c r="F1492" s="2">
        <v>45308</v>
      </c>
      <c r="G1492" t="s">
        <v>959</v>
      </c>
      <c r="H1492" t="s">
        <v>178</v>
      </c>
      <c r="I1492" t="s">
        <v>404</v>
      </c>
      <c r="J1492" s="5">
        <v>465002.91</v>
      </c>
      <c r="K1492" s="5">
        <v>465002.91</v>
      </c>
      <c r="L1492" s="5">
        <v>465002.91</v>
      </c>
      <c r="M1492" s="5"/>
      <c r="N1492"/>
      <c r="O1492" s="39"/>
      <c r="P1492" s="44"/>
      <c r="Q1492" s="65"/>
      <c r="R1492" s="8" t="str">
        <f t="shared" si="311"/>
        <v/>
      </c>
      <c r="S1492" s="7" t="str">
        <f t="shared" si="312"/>
        <v/>
      </c>
      <c r="T1492" s="9"/>
      <c r="U1492" s="3" t="str">
        <f t="shared" si="313"/>
        <v/>
      </c>
      <c r="V1492" s="3" t="str">
        <f t="shared" si="314"/>
        <v/>
      </c>
      <c r="W1492" s="3" t="str">
        <f t="shared" si="315"/>
        <v/>
      </c>
      <c r="X1492" s="83" t="str">
        <f t="shared" si="316"/>
        <v/>
      </c>
      <c r="Y1492" s="3" t="str">
        <f t="shared" si="317"/>
        <v/>
      </c>
      <c r="Z1492" s="3" t="str">
        <f t="shared" si="318"/>
        <v/>
      </c>
      <c r="AA1492" s="12" t="str">
        <f t="shared" si="319"/>
        <v/>
      </c>
      <c r="AB1492" s="12" t="str">
        <f t="shared" si="320"/>
        <v/>
      </c>
      <c r="AC1492" s="12" t="str">
        <f t="shared" si="321"/>
        <v/>
      </c>
      <c r="AD1492" t="str">
        <f t="shared" si="322"/>
        <v/>
      </c>
      <c r="AE1492" t="str">
        <f t="shared" si="323"/>
        <v/>
      </c>
      <c r="AF1492" t="s">
        <v>343</v>
      </c>
    </row>
    <row r="1493" spans="1:32" x14ac:dyDescent="0.25">
      <c r="A1493" t="s">
        <v>1</v>
      </c>
      <c r="B1493" t="s">
        <v>2</v>
      </c>
      <c r="C1493" t="s">
        <v>1959</v>
      </c>
      <c r="D1493" t="s">
        <v>2028</v>
      </c>
      <c r="E1493" t="s">
        <v>47</v>
      </c>
      <c r="F1493" s="2">
        <v>45316</v>
      </c>
      <c r="G1493" t="s">
        <v>960</v>
      </c>
      <c r="H1493" t="s">
        <v>178</v>
      </c>
      <c r="I1493" t="s">
        <v>404</v>
      </c>
      <c r="J1493" s="5">
        <v>363000.07</v>
      </c>
      <c r="K1493" s="5">
        <v>363000.07</v>
      </c>
      <c r="L1493" s="5">
        <v>363000.07</v>
      </c>
      <c r="M1493" s="5"/>
      <c r="N1493"/>
      <c r="O1493" s="39"/>
      <c r="P1493" s="44"/>
      <c r="Q1493" s="65"/>
      <c r="R1493" s="8" t="str">
        <f t="shared" si="311"/>
        <v/>
      </c>
      <c r="S1493" s="7" t="str">
        <f t="shared" si="312"/>
        <v/>
      </c>
      <c r="T1493" s="9"/>
      <c r="U1493" s="3" t="str">
        <f t="shared" si="313"/>
        <v/>
      </c>
      <c r="V1493" s="3" t="str">
        <f t="shared" si="314"/>
        <v/>
      </c>
      <c r="W1493" s="3" t="str">
        <f t="shared" si="315"/>
        <v/>
      </c>
      <c r="X1493" s="83" t="str">
        <f t="shared" si="316"/>
        <v/>
      </c>
      <c r="Y1493" s="3" t="str">
        <f t="shared" si="317"/>
        <v/>
      </c>
      <c r="Z1493" s="3" t="str">
        <f t="shared" si="318"/>
        <v/>
      </c>
      <c r="AA1493" s="12" t="str">
        <f t="shared" si="319"/>
        <v/>
      </c>
      <c r="AB1493" s="12" t="str">
        <f t="shared" si="320"/>
        <v/>
      </c>
      <c r="AC1493" s="12" t="str">
        <f t="shared" si="321"/>
        <v/>
      </c>
      <c r="AD1493" t="str">
        <f t="shared" si="322"/>
        <v/>
      </c>
      <c r="AE1493" t="str">
        <f t="shared" si="323"/>
        <v/>
      </c>
      <c r="AF1493" t="s">
        <v>343</v>
      </c>
    </row>
    <row r="1494" spans="1:32" x14ac:dyDescent="0.25">
      <c r="A1494" t="s">
        <v>1</v>
      </c>
      <c r="B1494" t="s">
        <v>2</v>
      </c>
      <c r="C1494" t="s">
        <v>1959</v>
      </c>
      <c r="D1494" t="s">
        <v>2028</v>
      </c>
      <c r="E1494" t="s">
        <v>47</v>
      </c>
      <c r="F1494" s="2">
        <v>45316</v>
      </c>
      <c r="G1494" t="s">
        <v>440</v>
      </c>
      <c r="H1494" t="s">
        <v>178</v>
      </c>
      <c r="I1494" t="s">
        <v>192</v>
      </c>
      <c r="J1494" s="5">
        <v>85000.3</v>
      </c>
      <c r="K1494" s="5">
        <v>85000.3</v>
      </c>
      <c r="L1494" s="5">
        <v>85000.3</v>
      </c>
      <c r="M1494" s="5"/>
      <c r="N1494"/>
      <c r="O1494" s="39"/>
      <c r="P1494" s="44"/>
      <c r="Q1494" s="65"/>
      <c r="R1494" s="8" t="str">
        <f t="shared" si="311"/>
        <v/>
      </c>
      <c r="S1494" s="7" t="str">
        <f t="shared" si="312"/>
        <v/>
      </c>
      <c r="T1494" s="9"/>
      <c r="U1494" s="3" t="str">
        <f t="shared" si="313"/>
        <v/>
      </c>
      <c r="V1494" s="3" t="str">
        <f t="shared" si="314"/>
        <v/>
      </c>
      <c r="W1494" s="3" t="str">
        <f t="shared" si="315"/>
        <v/>
      </c>
      <c r="X1494" s="83" t="str">
        <f t="shared" si="316"/>
        <v/>
      </c>
      <c r="Y1494" s="3" t="str">
        <f t="shared" si="317"/>
        <v/>
      </c>
      <c r="Z1494" s="3" t="str">
        <f t="shared" si="318"/>
        <v/>
      </c>
      <c r="AA1494" s="12" t="str">
        <f t="shared" si="319"/>
        <v/>
      </c>
      <c r="AB1494" s="12" t="str">
        <f t="shared" si="320"/>
        <v/>
      </c>
      <c r="AC1494" s="12" t="str">
        <f t="shared" si="321"/>
        <v/>
      </c>
      <c r="AD1494" t="str">
        <f t="shared" si="322"/>
        <v/>
      </c>
      <c r="AE1494" t="str">
        <f t="shared" si="323"/>
        <v/>
      </c>
      <c r="AF1494" t="s">
        <v>343</v>
      </c>
    </row>
    <row r="1495" spans="1:32" x14ac:dyDescent="0.25">
      <c r="A1495" t="s">
        <v>1</v>
      </c>
      <c r="B1495" t="s">
        <v>2</v>
      </c>
      <c r="C1495" t="s">
        <v>1959</v>
      </c>
      <c r="D1495" t="s">
        <v>2028</v>
      </c>
      <c r="E1495" t="s">
        <v>47</v>
      </c>
      <c r="F1495" s="2">
        <v>45323</v>
      </c>
      <c r="G1495" t="s">
        <v>961</v>
      </c>
      <c r="H1495" t="s">
        <v>176</v>
      </c>
      <c r="I1495" t="s">
        <v>192</v>
      </c>
      <c r="J1495" s="5">
        <v>85000.3</v>
      </c>
      <c r="K1495" s="5">
        <v>85000.3</v>
      </c>
      <c r="L1495" s="5">
        <v>85000.3</v>
      </c>
      <c r="M1495" s="5"/>
      <c r="N1495"/>
      <c r="O1495" s="39"/>
      <c r="P1495" s="44"/>
      <c r="Q1495" s="65"/>
      <c r="R1495" s="8" t="str">
        <f t="shared" si="311"/>
        <v/>
      </c>
      <c r="S1495" s="7" t="str">
        <f t="shared" si="312"/>
        <v/>
      </c>
      <c r="T1495" s="9"/>
      <c r="U1495" s="3" t="str">
        <f t="shared" si="313"/>
        <v/>
      </c>
      <c r="V1495" s="3" t="str">
        <f t="shared" si="314"/>
        <v/>
      </c>
      <c r="W1495" s="3" t="str">
        <f t="shared" si="315"/>
        <v/>
      </c>
      <c r="X1495" s="83" t="str">
        <f t="shared" si="316"/>
        <v/>
      </c>
      <c r="Y1495" s="3" t="str">
        <f t="shared" si="317"/>
        <v/>
      </c>
      <c r="Z1495" s="3" t="str">
        <f t="shared" si="318"/>
        <v/>
      </c>
      <c r="AA1495" s="12" t="str">
        <f t="shared" si="319"/>
        <v/>
      </c>
      <c r="AB1495" s="12" t="str">
        <f t="shared" si="320"/>
        <v/>
      </c>
      <c r="AC1495" s="12" t="str">
        <f t="shared" si="321"/>
        <v/>
      </c>
      <c r="AD1495" t="str">
        <f t="shared" si="322"/>
        <v/>
      </c>
      <c r="AE1495" t="str">
        <f t="shared" si="323"/>
        <v/>
      </c>
      <c r="AF1495" t="s">
        <v>343</v>
      </c>
    </row>
    <row r="1496" spans="1:32" x14ac:dyDescent="0.25">
      <c r="A1496" t="s">
        <v>1</v>
      </c>
      <c r="B1496" t="s">
        <v>2</v>
      </c>
      <c r="C1496" t="s">
        <v>1959</v>
      </c>
      <c r="D1496" t="s">
        <v>2028</v>
      </c>
      <c r="E1496" t="s">
        <v>47</v>
      </c>
      <c r="F1496" s="2">
        <v>45323</v>
      </c>
      <c r="G1496" t="s">
        <v>962</v>
      </c>
      <c r="H1496" t="s">
        <v>176</v>
      </c>
      <c r="I1496" t="s">
        <v>404</v>
      </c>
      <c r="J1496" s="5">
        <v>105000.17</v>
      </c>
      <c r="K1496" s="5">
        <v>105000.17</v>
      </c>
      <c r="L1496" s="5">
        <v>105000.17</v>
      </c>
      <c r="M1496" s="5"/>
      <c r="N1496"/>
      <c r="O1496" s="39"/>
      <c r="P1496" s="44"/>
      <c r="Q1496" s="65"/>
      <c r="R1496" s="8" t="str">
        <f t="shared" si="311"/>
        <v/>
      </c>
      <c r="S1496" s="7" t="str">
        <f t="shared" si="312"/>
        <v/>
      </c>
      <c r="T1496" s="9"/>
      <c r="U1496" s="3" t="str">
        <f t="shared" si="313"/>
        <v/>
      </c>
      <c r="V1496" s="3" t="str">
        <f t="shared" si="314"/>
        <v/>
      </c>
      <c r="W1496" s="3" t="str">
        <f t="shared" si="315"/>
        <v/>
      </c>
      <c r="X1496" s="83" t="str">
        <f t="shared" si="316"/>
        <v/>
      </c>
      <c r="Y1496" s="3" t="str">
        <f t="shared" si="317"/>
        <v/>
      </c>
      <c r="Z1496" s="3" t="str">
        <f t="shared" si="318"/>
        <v/>
      </c>
      <c r="AA1496" s="12" t="str">
        <f t="shared" si="319"/>
        <v/>
      </c>
      <c r="AB1496" s="12" t="str">
        <f t="shared" si="320"/>
        <v/>
      </c>
      <c r="AC1496" s="12" t="str">
        <f t="shared" si="321"/>
        <v/>
      </c>
      <c r="AD1496" t="str">
        <f t="shared" si="322"/>
        <v/>
      </c>
      <c r="AE1496" t="str">
        <f t="shared" si="323"/>
        <v/>
      </c>
      <c r="AF1496" t="s">
        <v>343</v>
      </c>
    </row>
    <row r="1497" spans="1:32" x14ac:dyDescent="0.25">
      <c r="A1497" t="s">
        <v>1</v>
      </c>
      <c r="B1497" t="s">
        <v>2</v>
      </c>
      <c r="C1497" t="s">
        <v>1959</v>
      </c>
      <c r="D1497" t="s">
        <v>2028</v>
      </c>
      <c r="E1497" t="s">
        <v>47</v>
      </c>
      <c r="F1497" s="2">
        <v>45329</v>
      </c>
      <c r="G1497" t="s">
        <v>963</v>
      </c>
      <c r="H1497" t="s">
        <v>176</v>
      </c>
      <c r="I1497" t="s">
        <v>404</v>
      </c>
      <c r="J1497" s="5">
        <v>255000.89</v>
      </c>
      <c r="K1497" s="5">
        <v>255000.89</v>
      </c>
      <c r="L1497" s="5">
        <v>255000.89</v>
      </c>
      <c r="M1497" s="5"/>
      <c r="N1497"/>
      <c r="O1497" s="39"/>
      <c r="P1497" s="44"/>
      <c r="Q1497" s="65"/>
      <c r="R1497" s="8" t="str">
        <f t="shared" si="311"/>
        <v/>
      </c>
      <c r="S1497" s="7" t="str">
        <f t="shared" si="312"/>
        <v/>
      </c>
      <c r="T1497" s="9"/>
      <c r="U1497" s="3" t="str">
        <f t="shared" si="313"/>
        <v/>
      </c>
      <c r="V1497" s="3" t="str">
        <f t="shared" si="314"/>
        <v/>
      </c>
      <c r="W1497" s="3" t="str">
        <f t="shared" si="315"/>
        <v/>
      </c>
      <c r="X1497" s="83" t="str">
        <f t="shared" si="316"/>
        <v/>
      </c>
      <c r="Y1497" s="3" t="str">
        <f t="shared" si="317"/>
        <v/>
      </c>
      <c r="Z1497" s="3" t="str">
        <f t="shared" si="318"/>
        <v/>
      </c>
      <c r="AA1497" s="12" t="str">
        <f t="shared" si="319"/>
        <v/>
      </c>
      <c r="AB1497" s="12" t="str">
        <f t="shared" si="320"/>
        <v/>
      </c>
      <c r="AC1497" s="12" t="str">
        <f t="shared" si="321"/>
        <v/>
      </c>
      <c r="AD1497" t="str">
        <f t="shared" si="322"/>
        <v/>
      </c>
      <c r="AE1497" t="str">
        <f t="shared" si="323"/>
        <v/>
      </c>
      <c r="AF1497" t="s">
        <v>343</v>
      </c>
    </row>
    <row r="1498" spans="1:32" x14ac:dyDescent="0.25">
      <c r="A1498" t="s">
        <v>1</v>
      </c>
      <c r="B1498" t="s">
        <v>2</v>
      </c>
      <c r="C1498" t="s">
        <v>1959</v>
      </c>
      <c r="D1498" t="s">
        <v>2028</v>
      </c>
      <c r="E1498" t="s">
        <v>47</v>
      </c>
      <c r="F1498" s="2">
        <v>45331</v>
      </c>
      <c r="G1498" t="s">
        <v>964</v>
      </c>
      <c r="H1498" t="s">
        <v>176</v>
      </c>
      <c r="I1498" t="s">
        <v>404</v>
      </c>
      <c r="J1498" s="5">
        <v>354000.75</v>
      </c>
      <c r="K1498" s="5">
        <v>354000.75</v>
      </c>
      <c r="L1498" s="5">
        <v>354000.75</v>
      </c>
      <c r="M1498" s="5"/>
      <c r="N1498"/>
      <c r="O1498" s="39"/>
      <c r="P1498" s="44"/>
      <c r="Q1498" s="65"/>
      <c r="R1498" s="8" t="str">
        <f t="shared" si="311"/>
        <v/>
      </c>
      <c r="S1498" s="7" t="str">
        <f>IF(AND(O1509&lt;&gt;"",P1509&lt;&gt;""),1,"")</f>
        <v/>
      </c>
      <c r="T1498" s="9"/>
      <c r="U1498" s="3" t="str">
        <f t="shared" si="313"/>
        <v/>
      </c>
      <c r="V1498" s="3" t="str">
        <f t="shared" si="314"/>
        <v/>
      </c>
      <c r="W1498" s="3" t="str">
        <f t="shared" si="315"/>
        <v/>
      </c>
      <c r="X1498" s="83" t="str">
        <f t="shared" si="316"/>
        <v/>
      </c>
      <c r="Y1498" s="3" t="str">
        <f t="shared" si="317"/>
        <v/>
      </c>
      <c r="Z1498" s="3" t="str">
        <f t="shared" si="318"/>
        <v/>
      </c>
      <c r="AA1498" s="12" t="str">
        <f t="shared" si="319"/>
        <v/>
      </c>
      <c r="AB1498" s="12" t="str">
        <f t="shared" si="320"/>
        <v/>
      </c>
      <c r="AC1498" s="12" t="str">
        <f t="shared" si="321"/>
        <v/>
      </c>
      <c r="AD1498" t="str">
        <f t="shared" si="322"/>
        <v/>
      </c>
      <c r="AE1498" t="str">
        <f t="shared" si="323"/>
        <v/>
      </c>
      <c r="AF1498" t="s">
        <v>343</v>
      </c>
    </row>
    <row r="1499" spans="1:32" x14ac:dyDescent="0.25">
      <c r="A1499" t="s">
        <v>1</v>
      </c>
      <c r="B1499" t="s">
        <v>2</v>
      </c>
      <c r="C1499" t="s">
        <v>1959</v>
      </c>
      <c r="D1499" t="s">
        <v>2028</v>
      </c>
      <c r="E1499" t="s">
        <v>47</v>
      </c>
      <c r="F1499" s="2">
        <v>45331</v>
      </c>
      <c r="G1499" t="s">
        <v>965</v>
      </c>
      <c r="H1499" t="s">
        <v>176</v>
      </c>
      <c r="I1499" t="s">
        <v>404</v>
      </c>
      <c r="J1499" s="5">
        <v>325000.55</v>
      </c>
      <c r="K1499" s="5">
        <v>325000.55</v>
      </c>
      <c r="L1499" s="5">
        <v>325000.55</v>
      </c>
      <c r="M1499" s="5"/>
      <c r="N1499"/>
      <c r="O1499" s="39"/>
      <c r="P1499" s="44"/>
      <c r="Q1499" s="65"/>
      <c r="R1499" s="8" t="str">
        <f t="shared" ref="R1499" si="324">IFERROR(VLOOKUP(Q1499,CTASPresup,2,0),"")</f>
        <v/>
      </c>
      <c r="S1499" s="7" t="str">
        <f>IF(AND(O1510&lt;&gt;"",P1510&lt;&gt;""),1,"")</f>
        <v/>
      </c>
      <c r="T1499" s="9"/>
      <c r="U1499" s="3" t="str">
        <f t="shared" si="313"/>
        <v/>
      </c>
      <c r="V1499" s="3" t="str">
        <f t="shared" si="314"/>
        <v/>
      </c>
      <c r="W1499" s="3" t="str">
        <f t="shared" si="315"/>
        <v/>
      </c>
      <c r="X1499" s="83" t="str">
        <f t="shared" si="316"/>
        <v/>
      </c>
      <c r="Y1499" s="3" t="str">
        <f t="shared" si="317"/>
        <v/>
      </c>
      <c r="Z1499" s="3" t="str">
        <f t="shared" si="318"/>
        <v/>
      </c>
      <c r="AA1499" s="12" t="str">
        <f t="shared" si="319"/>
        <v/>
      </c>
      <c r="AB1499" s="12" t="str">
        <f t="shared" si="320"/>
        <v/>
      </c>
      <c r="AC1499" s="12" t="str">
        <f t="shared" si="321"/>
        <v/>
      </c>
      <c r="AD1499" t="str">
        <f t="shared" si="322"/>
        <v/>
      </c>
      <c r="AE1499" t="str">
        <f t="shared" si="323"/>
        <v/>
      </c>
      <c r="AF1499" t="s">
        <v>343</v>
      </c>
    </row>
    <row r="1500" spans="1:32" x14ac:dyDescent="0.25">
      <c r="A1500" t="s">
        <v>1</v>
      </c>
      <c r="B1500" t="s">
        <v>2</v>
      </c>
      <c r="C1500" t="s">
        <v>1959</v>
      </c>
      <c r="D1500" t="s">
        <v>2028</v>
      </c>
      <c r="E1500" t="s">
        <v>47</v>
      </c>
      <c r="F1500" s="2">
        <v>45340</v>
      </c>
      <c r="G1500" t="s">
        <v>966</v>
      </c>
      <c r="H1500" t="s">
        <v>176</v>
      </c>
      <c r="I1500" t="s">
        <v>207</v>
      </c>
      <c r="J1500" s="5">
        <v>170000</v>
      </c>
      <c r="K1500" s="5">
        <v>170000</v>
      </c>
      <c r="L1500" s="5">
        <v>170000</v>
      </c>
      <c r="M1500" s="5"/>
      <c r="N1500"/>
      <c r="O1500" s="39"/>
      <c r="P1500" s="44"/>
      <c r="Q1500" s="65"/>
      <c r="R1500" s="8" t="str">
        <f t="shared" ref="R1500:R1539" si="325">IFERROR(VLOOKUP(Q1500,CTASPresup,2,0),"")</f>
        <v/>
      </c>
      <c r="S1500" s="7" t="str">
        <f t="shared" ref="S1500:S1510" si="326">IF(AND(O1511&lt;&gt;"",P1511&lt;&gt;""),1,"")</f>
        <v/>
      </c>
      <c r="T1500" s="9"/>
      <c r="U1500" s="3" t="str">
        <f t="shared" si="313"/>
        <v/>
      </c>
      <c r="V1500" s="3" t="str">
        <f t="shared" si="314"/>
        <v/>
      </c>
      <c r="W1500" s="3" t="str">
        <f t="shared" si="315"/>
        <v/>
      </c>
      <c r="X1500" s="83" t="str">
        <f t="shared" si="316"/>
        <v/>
      </c>
      <c r="Y1500" s="3" t="str">
        <f t="shared" si="317"/>
        <v/>
      </c>
      <c r="Z1500" s="3" t="str">
        <f t="shared" si="318"/>
        <v/>
      </c>
      <c r="AA1500" s="12" t="str">
        <f t="shared" si="319"/>
        <v/>
      </c>
      <c r="AB1500" s="12" t="str">
        <f t="shared" si="320"/>
        <v/>
      </c>
      <c r="AC1500" s="12" t="str">
        <f t="shared" si="321"/>
        <v/>
      </c>
      <c r="AD1500" t="str">
        <f t="shared" si="322"/>
        <v/>
      </c>
      <c r="AE1500" t="str">
        <f t="shared" si="323"/>
        <v/>
      </c>
      <c r="AF1500" t="s">
        <v>343</v>
      </c>
    </row>
    <row r="1501" spans="1:32" x14ac:dyDescent="0.25">
      <c r="A1501" t="s">
        <v>1</v>
      </c>
      <c r="B1501" t="s">
        <v>2</v>
      </c>
      <c r="C1501" t="s">
        <v>1959</v>
      </c>
      <c r="D1501" t="s">
        <v>2028</v>
      </c>
      <c r="E1501" t="s">
        <v>47</v>
      </c>
      <c r="F1501" s="2">
        <v>45344</v>
      </c>
      <c r="G1501" t="s">
        <v>967</v>
      </c>
      <c r="H1501" t="s">
        <v>176</v>
      </c>
      <c r="I1501" t="s">
        <v>404</v>
      </c>
      <c r="J1501" s="5">
        <v>645000.18999999994</v>
      </c>
      <c r="K1501" s="5">
        <v>645000.18999999994</v>
      </c>
      <c r="L1501" s="5">
        <v>645000.18999999994</v>
      </c>
      <c r="M1501" s="5"/>
      <c r="N1501"/>
      <c r="O1501" s="39"/>
      <c r="P1501" s="44"/>
      <c r="Q1501" s="65"/>
      <c r="R1501" s="8" t="str">
        <f t="shared" si="325"/>
        <v/>
      </c>
      <c r="S1501" s="7" t="str">
        <f t="shared" si="326"/>
        <v/>
      </c>
      <c r="T1501" s="9"/>
      <c r="U1501" s="3" t="str">
        <f t="shared" si="313"/>
        <v/>
      </c>
      <c r="V1501" s="3" t="str">
        <f t="shared" si="314"/>
        <v/>
      </c>
      <c r="W1501" s="3" t="str">
        <f t="shared" si="315"/>
        <v/>
      </c>
      <c r="X1501" s="83" t="str">
        <f t="shared" si="316"/>
        <v/>
      </c>
      <c r="Y1501" s="3" t="str">
        <f t="shared" si="317"/>
        <v/>
      </c>
      <c r="Z1501" s="3" t="str">
        <f t="shared" si="318"/>
        <v/>
      </c>
      <c r="AA1501" s="12" t="str">
        <f t="shared" si="319"/>
        <v/>
      </c>
      <c r="AB1501" s="12" t="str">
        <f t="shared" si="320"/>
        <v/>
      </c>
      <c r="AC1501" s="12" t="str">
        <f t="shared" si="321"/>
        <v/>
      </c>
      <c r="AD1501" t="str">
        <f t="shared" si="322"/>
        <v/>
      </c>
      <c r="AE1501" t="str">
        <f t="shared" si="323"/>
        <v/>
      </c>
      <c r="AF1501" t="s">
        <v>343</v>
      </c>
    </row>
    <row r="1502" spans="1:32" x14ac:dyDescent="0.25">
      <c r="A1502" t="s">
        <v>1</v>
      </c>
      <c r="B1502" t="s">
        <v>2</v>
      </c>
      <c r="C1502" t="s">
        <v>1959</v>
      </c>
      <c r="D1502" t="s">
        <v>2028</v>
      </c>
      <c r="E1502" t="s">
        <v>47</v>
      </c>
      <c r="F1502" s="2">
        <v>45345</v>
      </c>
      <c r="G1502" t="s">
        <v>968</v>
      </c>
      <c r="H1502" t="s">
        <v>176</v>
      </c>
      <c r="I1502" t="s">
        <v>404</v>
      </c>
      <c r="J1502" s="5">
        <v>640000.22</v>
      </c>
      <c r="K1502" s="5">
        <v>640000.22</v>
      </c>
      <c r="L1502" s="5">
        <v>640000.22</v>
      </c>
      <c r="M1502" s="5"/>
      <c r="N1502"/>
      <c r="O1502" s="39"/>
      <c r="P1502" s="44"/>
      <c r="Q1502" s="65"/>
      <c r="R1502" s="8" t="str">
        <f t="shared" si="325"/>
        <v/>
      </c>
      <c r="S1502" s="7" t="str">
        <f t="shared" si="326"/>
        <v/>
      </c>
      <c r="T1502" s="9"/>
      <c r="U1502" s="3" t="str">
        <f t="shared" si="313"/>
        <v/>
      </c>
      <c r="V1502" s="3" t="str">
        <f t="shared" si="314"/>
        <v/>
      </c>
      <c r="W1502" s="3" t="str">
        <f t="shared" si="315"/>
        <v/>
      </c>
      <c r="X1502" s="83" t="str">
        <f t="shared" si="316"/>
        <v/>
      </c>
      <c r="Y1502" s="3" t="str">
        <f t="shared" si="317"/>
        <v/>
      </c>
      <c r="Z1502" s="3" t="str">
        <f t="shared" si="318"/>
        <v/>
      </c>
      <c r="AA1502" s="12" t="str">
        <f t="shared" si="319"/>
        <v/>
      </c>
      <c r="AB1502" s="12" t="str">
        <f t="shared" si="320"/>
        <v/>
      </c>
      <c r="AC1502" s="12" t="str">
        <f t="shared" si="321"/>
        <v/>
      </c>
      <c r="AD1502" t="str">
        <f t="shared" si="322"/>
        <v/>
      </c>
      <c r="AE1502" t="str">
        <f t="shared" si="323"/>
        <v/>
      </c>
      <c r="AF1502" t="s">
        <v>343</v>
      </c>
    </row>
    <row r="1503" spans="1:32" x14ac:dyDescent="0.25">
      <c r="A1503" t="s">
        <v>1</v>
      </c>
      <c r="B1503" t="s">
        <v>2</v>
      </c>
      <c r="C1503" t="s">
        <v>1959</v>
      </c>
      <c r="D1503" t="s">
        <v>2028</v>
      </c>
      <c r="E1503" t="s">
        <v>47</v>
      </c>
      <c r="F1503" s="2">
        <v>45349</v>
      </c>
      <c r="G1503" t="s">
        <v>1305</v>
      </c>
      <c r="H1503" t="s">
        <v>176</v>
      </c>
      <c r="I1503" t="s">
        <v>404</v>
      </c>
      <c r="J1503" s="5">
        <v>398000.13</v>
      </c>
      <c r="K1503" s="5">
        <v>398000.13</v>
      </c>
      <c r="L1503" s="5">
        <v>398000.13</v>
      </c>
      <c r="M1503" s="5"/>
      <c r="N1503"/>
      <c r="O1503" s="39"/>
      <c r="P1503" s="44"/>
      <c r="Q1503" s="65"/>
      <c r="R1503" s="8" t="str">
        <f t="shared" si="325"/>
        <v/>
      </c>
      <c r="S1503" s="7" t="str">
        <f t="shared" si="326"/>
        <v/>
      </c>
      <c r="T1503" s="9"/>
      <c r="U1503" s="3" t="str">
        <f t="shared" si="313"/>
        <v/>
      </c>
      <c r="V1503" s="3" t="str">
        <f t="shared" si="314"/>
        <v/>
      </c>
      <c r="W1503" s="3" t="str">
        <f t="shared" si="315"/>
        <v/>
      </c>
      <c r="X1503" s="83" t="str">
        <f t="shared" si="316"/>
        <v/>
      </c>
      <c r="Y1503" s="3" t="str">
        <f t="shared" si="317"/>
        <v/>
      </c>
      <c r="Z1503" s="3" t="str">
        <f t="shared" si="318"/>
        <v/>
      </c>
      <c r="AA1503" s="12" t="str">
        <f t="shared" si="319"/>
        <v/>
      </c>
      <c r="AB1503" s="12" t="str">
        <f t="shared" si="320"/>
        <v/>
      </c>
      <c r="AC1503" s="12" t="str">
        <f t="shared" si="321"/>
        <v/>
      </c>
      <c r="AD1503" t="str">
        <f t="shared" si="322"/>
        <v/>
      </c>
      <c r="AE1503" t="str">
        <f t="shared" si="323"/>
        <v/>
      </c>
      <c r="AF1503" t="s">
        <v>343</v>
      </c>
    </row>
    <row r="1504" spans="1:32" x14ac:dyDescent="0.25">
      <c r="A1504" t="s">
        <v>1</v>
      </c>
      <c r="B1504" t="s">
        <v>2</v>
      </c>
      <c r="C1504" t="s">
        <v>1959</v>
      </c>
      <c r="D1504" t="s">
        <v>2028</v>
      </c>
      <c r="E1504" t="s">
        <v>47</v>
      </c>
      <c r="F1504" s="2">
        <v>45351</v>
      </c>
      <c r="G1504" t="s">
        <v>1306</v>
      </c>
      <c r="H1504" t="s">
        <v>412</v>
      </c>
      <c r="I1504" t="s">
        <v>404</v>
      </c>
      <c r="J1504" s="5">
        <v>165000.46</v>
      </c>
      <c r="K1504" s="5">
        <v>165000.46</v>
      </c>
      <c r="L1504" s="5">
        <v>165000.46</v>
      </c>
      <c r="M1504" s="5"/>
      <c r="N1504"/>
      <c r="O1504" s="39"/>
      <c r="P1504" s="44"/>
      <c r="Q1504" s="65"/>
      <c r="R1504" s="8" t="str">
        <f t="shared" si="325"/>
        <v/>
      </c>
      <c r="S1504" s="7" t="str">
        <f t="shared" si="326"/>
        <v/>
      </c>
      <c r="T1504" s="9"/>
      <c r="U1504" s="3" t="str">
        <f t="shared" si="313"/>
        <v/>
      </c>
      <c r="V1504" s="3" t="str">
        <f t="shared" si="314"/>
        <v/>
      </c>
      <c r="W1504" s="3" t="str">
        <f t="shared" si="315"/>
        <v/>
      </c>
      <c r="X1504" s="83" t="str">
        <f t="shared" si="316"/>
        <v/>
      </c>
      <c r="Y1504" s="3" t="str">
        <f t="shared" si="317"/>
        <v/>
      </c>
      <c r="Z1504" s="3" t="str">
        <f t="shared" si="318"/>
        <v/>
      </c>
      <c r="AA1504" s="12" t="str">
        <f t="shared" si="319"/>
        <v/>
      </c>
      <c r="AB1504" s="12" t="str">
        <f t="shared" si="320"/>
        <v/>
      </c>
      <c r="AC1504" s="12" t="str">
        <f t="shared" si="321"/>
        <v/>
      </c>
      <c r="AD1504" t="str">
        <f t="shared" si="322"/>
        <v/>
      </c>
      <c r="AE1504" t="str">
        <f t="shared" si="323"/>
        <v/>
      </c>
      <c r="AF1504" t="s">
        <v>343</v>
      </c>
    </row>
    <row r="1505" spans="1:32" x14ac:dyDescent="0.25">
      <c r="A1505" t="s">
        <v>1</v>
      </c>
      <c r="B1505" t="s">
        <v>2</v>
      </c>
      <c r="C1505" t="s">
        <v>1959</v>
      </c>
      <c r="D1505" t="s">
        <v>2028</v>
      </c>
      <c r="E1505" t="s">
        <v>47</v>
      </c>
      <c r="F1505" s="2">
        <v>45351</v>
      </c>
      <c r="G1505" t="s">
        <v>847</v>
      </c>
      <c r="H1505" t="s">
        <v>412</v>
      </c>
      <c r="I1505" t="s">
        <v>207</v>
      </c>
      <c r="J1505" s="5">
        <v>236000.5</v>
      </c>
      <c r="K1505" s="5">
        <v>236000.5</v>
      </c>
      <c r="L1505" s="5">
        <v>236000.5</v>
      </c>
      <c r="M1505" s="5"/>
      <c r="N1505"/>
      <c r="O1505" s="39"/>
      <c r="P1505" s="44"/>
      <c r="Q1505" s="65"/>
      <c r="R1505" s="8" t="str">
        <f t="shared" si="325"/>
        <v/>
      </c>
      <c r="S1505" s="7" t="str">
        <f t="shared" si="326"/>
        <v/>
      </c>
      <c r="T1505" s="9"/>
      <c r="U1505" s="3" t="str">
        <f t="shared" si="313"/>
        <v/>
      </c>
      <c r="V1505" s="3" t="str">
        <f t="shared" si="314"/>
        <v/>
      </c>
      <c r="W1505" s="3" t="str">
        <f t="shared" si="315"/>
        <v/>
      </c>
      <c r="X1505" s="83" t="str">
        <f t="shared" si="316"/>
        <v/>
      </c>
      <c r="Y1505" s="3" t="str">
        <f t="shared" si="317"/>
        <v/>
      </c>
      <c r="Z1505" s="3" t="str">
        <f t="shared" si="318"/>
        <v/>
      </c>
      <c r="AA1505" s="12" t="str">
        <f t="shared" si="319"/>
        <v/>
      </c>
      <c r="AB1505" s="12" t="str">
        <f t="shared" si="320"/>
        <v/>
      </c>
      <c r="AC1505" s="12" t="str">
        <f t="shared" si="321"/>
        <v/>
      </c>
      <c r="AD1505" t="str">
        <f t="shared" si="322"/>
        <v/>
      </c>
      <c r="AE1505" t="str">
        <f t="shared" si="323"/>
        <v/>
      </c>
      <c r="AF1505" t="s">
        <v>343</v>
      </c>
    </row>
    <row r="1506" spans="1:32" x14ac:dyDescent="0.25">
      <c r="A1506" t="s">
        <v>1</v>
      </c>
      <c r="B1506" t="s">
        <v>2</v>
      </c>
      <c r="C1506" t="s">
        <v>1959</v>
      </c>
      <c r="D1506" t="s">
        <v>2028</v>
      </c>
      <c r="E1506" t="s">
        <v>47</v>
      </c>
      <c r="F1506" s="2">
        <v>45358</v>
      </c>
      <c r="G1506" t="s">
        <v>1374</v>
      </c>
      <c r="H1506" t="s">
        <v>412</v>
      </c>
      <c r="I1506" t="s">
        <v>404</v>
      </c>
      <c r="J1506" s="5">
        <v>105000.17</v>
      </c>
      <c r="K1506" s="5">
        <v>105000.17</v>
      </c>
      <c r="L1506" s="5">
        <v>105000.17</v>
      </c>
      <c r="M1506" s="5"/>
      <c r="N1506"/>
      <c r="O1506" s="39"/>
      <c r="P1506" s="44"/>
      <c r="Q1506" s="65"/>
      <c r="R1506" s="8" t="str">
        <f t="shared" si="325"/>
        <v/>
      </c>
      <c r="S1506" s="7" t="str">
        <f t="shared" si="326"/>
        <v/>
      </c>
      <c r="T1506" s="9"/>
      <c r="U1506" s="3" t="str">
        <f t="shared" si="313"/>
        <v/>
      </c>
      <c r="V1506" s="3" t="str">
        <f t="shared" si="314"/>
        <v/>
      </c>
      <c r="W1506" s="3" t="str">
        <f t="shared" si="315"/>
        <v/>
      </c>
      <c r="X1506" s="83" t="str">
        <f t="shared" si="316"/>
        <v/>
      </c>
      <c r="Y1506" s="3" t="str">
        <f t="shared" si="317"/>
        <v/>
      </c>
      <c r="Z1506" s="3" t="str">
        <f t="shared" si="318"/>
        <v/>
      </c>
      <c r="AA1506" s="12" t="str">
        <f t="shared" si="319"/>
        <v/>
      </c>
      <c r="AB1506" s="12" t="str">
        <f t="shared" si="320"/>
        <v/>
      </c>
      <c r="AC1506" s="12" t="str">
        <f t="shared" si="321"/>
        <v/>
      </c>
      <c r="AD1506" t="str">
        <f t="shared" si="322"/>
        <v/>
      </c>
      <c r="AE1506" t="str">
        <f t="shared" si="323"/>
        <v/>
      </c>
      <c r="AF1506" t="s">
        <v>343</v>
      </c>
    </row>
    <row r="1507" spans="1:32" x14ac:dyDescent="0.25">
      <c r="A1507" t="s">
        <v>1</v>
      </c>
      <c r="B1507" t="s">
        <v>2</v>
      </c>
      <c r="C1507" t="s">
        <v>1959</v>
      </c>
      <c r="D1507" t="s">
        <v>2028</v>
      </c>
      <c r="E1507" t="s">
        <v>47</v>
      </c>
      <c r="F1507" s="2">
        <v>45358</v>
      </c>
      <c r="G1507" t="s">
        <v>1375</v>
      </c>
      <c r="H1507" t="s">
        <v>412</v>
      </c>
      <c r="I1507" t="s">
        <v>404</v>
      </c>
      <c r="J1507" s="5">
        <v>345000.3</v>
      </c>
      <c r="K1507" s="5">
        <v>345000.3</v>
      </c>
      <c r="L1507" s="5">
        <v>345000.3</v>
      </c>
      <c r="M1507" s="5"/>
      <c r="N1507"/>
      <c r="O1507" s="39"/>
      <c r="P1507" s="44"/>
      <c r="Q1507" s="65"/>
      <c r="R1507" s="8" t="str">
        <f t="shared" si="325"/>
        <v/>
      </c>
      <c r="S1507" s="7" t="str">
        <f t="shared" si="326"/>
        <v/>
      </c>
      <c r="T1507" s="9"/>
      <c r="U1507" s="3" t="str">
        <f t="shared" si="313"/>
        <v/>
      </c>
      <c r="V1507" s="3" t="str">
        <f t="shared" si="314"/>
        <v/>
      </c>
      <c r="W1507" s="3" t="str">
        <f t="shared" si="315"/>
        <v/>
      </c>
      <c r="X1507" s="83" t="str">
        <f t="shared" si="316"/>
        <v/>
      </c>
      <c r="Y1507" s="3" t="str">
        <f t="shared" si="317"/>
        <v/>
      </c>
      <c r="Z1507" s="3" t="str">
        <f t="shared" si="318"/>
        <v/>
      </c>
      <c r="AA1507" s="12" t="str">
        <f t="shared" si="319"/>
        <v/>
      </c>
      <c r="AB1507" s="12" t="str">
        <f t="shared" si="320"/>
        <v/>
      </c>
      <c r="AC1507" s="12" t="str">
        <f t="shared" si="321"/>
        <v/>
      </c>
      <c r="AD1507" t="str">
        <f t="shared" si="322"/>
        <v/>
      </c>
      <c r="AE1507" t="str">
        <f t="shared" si="323"/>
        <v/>
      </c>
      <c r="AF1507" t="s">
        <v>343</v>
      </c>
    </row>
    <row r="1508" spans="1:32" x14ac:dyDescent="0.25">
      <c r="A1508" t="s">
        <v>1</v>
      </c>
      <c r="B1508" t="s">
        <v>2</v>
      </c>
      <c r="C1508" t="s">
        <v>1959</v>
      </c>
      <c r="D1508" t="s">
        <v>2028</v>
      </c>
      <c r="E1508" t="s">
        <v>47</v>
      </c>
      <c r="F1508" s="2">
        <v>45365</v>
      </c>
      <c r="G1508" t="s">
        <v>1450</v>
      </c>
      <c r="H1508" t="s">
        <v>412</v>
      </c>
      <c r="I1508" t="s">
        <v>404</v>
      </c>
      <c r="J1508" s="5">
        <v>25000.12</v>
      </c>
      <c r="K1508" s="5">
        <v>25000.12</v>
      </c>
      <c r="L1508" s="5">
        <v>25000.12</v>
      </c>
      <c r="M1508" s="5"/>
      <c r="N1508"/>
      <c r="O1508" s="39"/>
      <c r="P1508" s="44"/>
      <c r="Q1508" s="65"/>
      <c r="R1508" s="8" t="str">
        <f t="shared" si="325"/>
        <v/>
      </c>
      <c r="S1508" s="7" t="str">
        <f t="shared" si="326"/>
        <v/>
      </c>
      <c r="T1508" s="9"/>
      <c r="U1508" s="3" t="str">
        <f t="shared" si="313"/>
        <v/>
      </c>
      <c r="V1508" s="3" t="str">
        <f t="shared" si="314"/>
        <v/>
      </c>
      <c r="W1508" s="3" t="str">
        <f t="shared" si="315"/>
        <v/>
      </c>
      <c r="X1508" s="83" t="str">
        <f t="shared" si="316"/>
        <v/>
      </c>
      <c r="Y1508" s="3" t="str">
        <f t="shared" si="317"/>
        <v/>
      </c>
      <c r="Z1508" s="3" t="str">
        <f t="shared" si="318"/>
        <v/>
      </c>
      <c r="AA1508" s="12" t="str">
        <f t="shared" si="319"/>
        <v/>
      </c>
      <c r="AB1508" s="12" t="str">
        <f t="shared" si="320"/>
        <v/>
      </c>
      <c r="AC1508" s="12" t="str">
        <f t="shared" si="321"/>
        <v/>
      </c>
      <c r="AD1508" t="str">
        <f t="shared" si="322"/>
        <v/>
      </c>
      <c r="AE1508" t="str">
        <f t="shared" si="323"/>
        <v/>
      </c>
      <c r="AF1508" t="s">
        <v>343</v>
      </c>
    </row>
    <row r="1509" spans="1:32" x14ac:dyDescent="0.25">
      <c r="A1509" t="s">
        <v>1</v>
      </c>
      <c r="B1509" t="s">
        <v>2</v>
      </c>
      <c r="C1509" t="s">
        <v>1959</v>
      </c>
      <c r="D1509" t="s">
        <v>2028</v>
      </c>
      <c r="E1509" t="s">
        <v>47</v>
      </c>
      <c r="F1509" s="2">
        <v>45365</v>
      </c>
      <c r="G1509" t="s">
        <v>1451</v>
      </c>
      <c r="H1509" t="s">
        <v>412</v>
      </c>
      <c r="I1509" t="s">
        <v>404</v>
      </c>
      <c r="J1509" s="5">
        <v>290000.38</v>
      </c>
      <c r="K1509" s="5">
        <v>290000.38</v>
      </c>
      <c r="L1509" s="5">
        <v>290000.38</v>
      </c>
      <c r="M1509" s="5"/>
      <c r="N1509"/>
      <c r="O1509" s="39"/>
      <c r="P1509" s="44"/>
      <c r="Q1509" s="65"/>
      <c r="R1509" s="8" t="str">
        <f t="shared" si="325"/>
        <v/>
      </c>
      <c r="S1509" s="7" t="str">
        <f t="shared" si="326"/>
        <v/>
      </c>
      <c r="T1509" s="9"/>
      <c r="U1509" s="3" t="str">
        <f t="shared" si="313"/>
        <v/>
      </c>
      <c r="V1509" s="3" t="str">
        <f t="shared" si="314"/>
        <v/>
      </c>
      <c r="W1509" s="3" t="str">
        <f t="shared" si="315"/>
        <v/>
      </c>
      <c r="X1509" s="83" t="str">
        <f t="shared" si="316"/>
        <v/>
      </c>
      <c r="Y1509" s="3" t="str">
        <f t="shared" si="317"/>
        <v/>
      </c>
      <c r="Z1509" s="3" t="str">
        <f t="shared" si="318"/>
        <v/>
      </c>
      <c r="AA1509" s="12" t="str">
        <f t="shared" si="319"/>
        <v/>
      </c>
      <c r="AB1509" s="12" t="str">
        <f t="shared" si="320"/>
        <v/>
      </c>
      <c r="AC1509" s="12" t="str">
        <f t="shared" si="321"/>
        <v/>
      </c>
      <c r="AD1509" t="str">
        <f t="shared" si="322"/>
        <v/>
      </c>
      <c r="AE1509" t="str">
        <f t="shared" si="323"/>
        <v/>
      </c>
      <c r="AF1509" t="s">
        <v>343</v>
      </c>
    </row>
    <row r="1510" spans="1:32" x14ac:dyDescent="0.25">
      <c r="A1510" t="s">
        <v>1</v>
      </c>
      <c r="B1510" t="s">
        <v>2</v>
      </c>
      <c r="C1510" t="s">
        <v>1959</v>
      </c>
      <c r="D1510" t="s">
        <v>2028</v>
      </c>
      <c r="E1510" t="s">
        <v>47</v>
      </c>
      <c r="F1510" s="2">
        <v>45370</v>
      </c>
      <c r="G1510" t="s">
        <v>1357</v>
      </c>
      <c r="H1510" t="s">
        <v>412</v>
      </c>
      <c r="I1510" t="s">
        <v>207</v>
      </c>
      <c r="J1510" s="5">
        <v>110000.42</v>
      </c>
      <c r="K1510" s="5">
        <v>110000.42</v>
      </c>
      <c r="L1510" s="5">
        <v>110000.42</v>
      </c>
      <c r="M1510" s="5"/>
      <c r="N1510"/>
      <c r="O1510" s="39"/>
      <c r="P1510" s="44"/>
      <c r="Q1510" s="65"/>
      <c r="R1510" s="8" t="str">
        <f t="shared" si="325"/>
        <v/>
      </c>
      <c r="S1510" s="7" t="str">
        <f t="shared" si="326"/>
        <v/>
      </c>
      <c r="T1510" s="9"/>
      <c r="U1510" s="3" t="str">
        <f t="shared" si="313"/>
        <v/>
      </c>
      <c r="V1510" s="3" t="str">
        <f t="shared" si="314"/>
        <v/>
      </c>
      <c r="W1510" s="3" t="str">
        <f t="shared" si="315"/>
        <v/>
      </c>
      <c r="X1510" s="83" t="str">
        <f t="shared" si="316"/>
        <v/>
      </c>
      <c r="Y1510" s="3" t="str">
        <f t="shared" si="317"/>
        <v/>
      </c>
      <c r="Z1510" s="3" t="str">
        <f t="shared" si="318"/>
        <v/>
      </c>
      <c r="AA1510" s="12" t="str">
        <f t="shared" si="319"/>
        <v/>
      </c>
      <c r="AB1510" s="12" t="str">
        <f t="shared" si="320"/>
        <v/>
      </c>
      <c r="AC1510" s="12" t="str">
        <f t="shared" si="321"/>
        <v/>
      </c>
      <c r="AD1510" t="str">
        <f t="shared" si="322"/>
        <v/>
      </c>
      <c r="AE1510" t="str">
        <f t="shared" si="323"/>
        <v/>
      </c>
      <c r="AF1510" t="s">
        <v>343</v>
      </c>
    </row>
    <row r="1511" spans="1:32" x14ac:dyDescent="0.25">
      <c r="A1511" t="s">
        <v>1</v>
      </c>
      <c r="B1511" t="s">
        <v>2</v>
      </c>
      <c r="C1511" t="s">
        <v>1959</v>
      </c>
      <c r="D1511" t="s">
        <v>2028</v>
      </c>
      <c r="E1511" t="s">
        <v>47</v>
      </c>
      <c r="F1511" s="2">
        <v>45372</v>
      </c>
      <c r="G1511" t="s">
        <v>1765</v>
      </c>
      <c r="H1511" t="s">
        <v>412</v>
      </c>
      <c r="I1511" t="s">
        <v>404</v>
      </c>
      <c r="J1511" s="5">
        <v>85000.3</v>
      </c>
      <c r="K1511" s="5">
        <v>85000.3</v>
      </c>
      <c r="L1511" s="5">
        <v>85000.3</v>
      </c>
      <c r="M1511" s="5"/>
      <c r="N1511"/>
      <c r="O1511" s="39"/>
      <c r="P1511" s="44"/>
      <c r="Q1511" s="65"/>
      <c r="R1511" s="8" t="str">
        <f t="shared" si="325"/>
        <v/>
      </c>
      <c r="S1511" s="7" t="str">
        <f>IF(AND(O1523&lt;&gt;"",P1523&lt;&gt;""),1,"")</f>
        <v/>
      </c>
      <c r="T1511" s="9"/>
      <c r="U1511" s="3" t="str">
        <f t="shared" si="313"/>
        <v/>
      </c>
      <c r="V1511" s="3" t="str">
        <f t="shared" si="314"/>
        <v/>
      </c>
      <c r="W1511" s="3" t="str">
        <f t="shared" si="315"/>
        <v/>
      </c>
      <c r="X1511" s="83" t="str">
        <f t="shared" si="316"/>
        <v/>
      </c>
      <c r="Y1511" s="3" t="str">
        <f t="shared" si="317"/>
        <v/>
      </c>
      <c r="Z1511" s="3" t="str">
        <f t="shared" si="318"/>
        <v/>
      </c>
      <c r="AA1511" s="12" t="str">
        <f t="shared" si="319"/>
        <v/>
      </c>
      <c r="AB1511" s="12" t="str">
        <f t="shared" si="320"/>
        <v/>
      </c>
      <c r="AC1511" s="12" t="str">
        <f t="shared" si="321"/>
        <v/>
      </c>
      <c r="AD1511" t="str">
        <f t="shared" si="322"/>
        <v/>
      </c>
      <c r="AE1511" t="str">
        <f t="shared" si="323"/>
        <v/>
      </c>
      <c r="AF1511" t="s">
        <v>343</v>
      </c>
    </row>
    <row r="1512" spans="1:32" x14ac:dyDescent="0.25">
      <c r="A1512" t="s">
        <v>1</v>
      </c>
      <c r="B1512" t="s">
        <v>2</v>
      </c>
      <c r="C1512" t="s">
        <v>1959</v>
      </c>
      <c r="D1512" t="s">
        <v>2028</v>
      </c>
      <c r="E1512" t="s">
        <v>47</v>
      </c>
      <c r="F1512" s="2">
        <v>45372</v>
      </c>
      <c r="G1512" t="s">
        <v>1766</v>
      </c>
      <c r="H1512" t="s">
        <v>412</v>
      </c>
      <c r="I1512" t="s">
        <v>404</v>
      </c>
      <c r="J1512" s="5">
        <v>415000.41</v>
      </c>
      <c r="K1512" s="5">
        <v>415000.41</v>
      </c>
      <c r="L1512" s="5">
        <v>415000.41</v>
      </c>
      <c r="M1512" s="5"/>
      <c r="N1512"/>
      <c r="O1512" s="39"/>
      <c r="P1512" s="44"/>
      <c r="Q1512" s="65"/>
      <c r="R1512" s="8" t="str">
        <f t="shared" si="325"/>
        <v/>
      </c>
      <c r="S1512" s="7" t="str">
        <f t="shared" ref="S1512:S1575" si="327">IF(AND(O1524&lt;&gt;"",P1524&lt;&gt;""),1,"")</f>
        <v/>
      </c>
      <c r="T1512" s="9"/>
      <c r="U1512" s="3" t="str">
        <f t="shared" si="313"/>
        <v/>
      </c>
      <c r="V1512" s="3" t="str">
        <f t="shared" si="314"/>
        <v/>
      </c>
      <c r="W1512" s="3" t="str">
        <f t="shared" si="315"/>
        <v/>
      </c>
      <c r="X1512" s="83" t="str">
        <f t="shared" si="316"/>
        <v/>
      </c>
      <c r="Y1512" s="3" t="str">
        <f t="shared" si="317"/>
        <v/>
      </c>
      <c r="Z1512" s="3" t="str">
        <f t="shared" si="318"/>
        <v/>
      </c>
      <c r="AA1512" s="12" t="str">
        <f t="shared" si="319"/>
        <v/>
      </c>
      <c r="AB1512" s="12" t="str">
        <f t="shared" si="320"/>
        <v/>
      </c>
      <c r="AC1512" s="12" t="str">
        <f t="shared" si="321"/>
        <v/>
      </c>
      <c r="AD1512" t="str">
        <f t="shared" si="322"/>
        <v/>
      </c>
      <c r="AE1512" t="str">
        <f t="shared" si="323"/>
        <v/>
      </c>
      <c r="AF1512" t="s">
        <v>343</v>
      </c>
    </row>
    <row r="1513" spans="1:32" x14ac:dyDescent="0.25">
      <c r="A1513" t="s">
        <v>1</v>
      </c>
      <c r="B1513" t="s">
        <v>2</v>
      </c>
      <c r="C1513" t="s">
        <v>1959</v>
      </c>
      <c r="D1513" t="s">
        <v>2028</v>
      </c>
      <c r="E1513" t="s">
        <v>47</v>
      </c>
      <c r="F1513" s="2">
        <v>45372</v>
      </c>
      <c r="G1513" t="s">
        <v>1767</v>
      </c>
      <c r="H1513" t="s">
        <v>412</v>
      </c>
      <c r="I1513" t="s">
        <v>1429</v>
      </c>
      <c r="J1513" s="5">
        <v>250000.75</v>
      </c>
      <c r="K1513" s="5">
        <v>250000.75</v>
      </c>
      <c r="L1513" s="5">
        <v>250000.75</v>
      </c>
      <c r="M1513" s="5"/>
      <c r="N1513"/>
      <c r="O1513" s="39"/>
      <c r="P1513" s="44"/>
      <c r="Q1513" s="65"/>
      <c r="R1513" s="8" t="str">
        <f t="shared" si="325"/>
        <v/>
      </c>
      <c r="S1513" s="7" t="str">
        <f t="shared" si="327"/>
        <v/>
      </c>
      <c r="T1513" s="9"/>
      <c r="U1513" s="3" t="str">
        <f t="shared" si="313"/>
        <v/>
      </c>
      <c r="V1513" s="3" t="str">
        <f t="shared" si="314"/>
        <v/>
      </c>
      <c r="W1513" s="3" t="str">
        <f t="shared" si="315"/>
        <v/>
      </c>
      <c r="X1513" s="83" t="str">
        <f t="shared" si="316"/>
        <v/>
      </c>
      <c r="Y1513" s="3" t="str">
        <f t="shared" si="317"/>
        <v/>
      </c>
      <c r="Z1513" s="3" t="str">
        <f t="shared" si="318"/>
        <v/>
      </c>
      <c r="AA1513" s="12" t="str">
        <f t="shared" si="319"/>
        <v/>
      </c>
      <c r="AB1513" s="12" t="str">
        <f t="shared" si="320"/>
        <v/>
      </c>
      <c r="AC1513" s="12" t="str">
        <f t="shared" si="321"/>
        <v/>
      </c>
      <c r="AD1513" t="str">
        <f t="shared" si="322"/>
        <v/>
      </c>
      <c r="AE1513" t="str">
        <f t="shared" si="323"/>
        <v/>
      </c>
      <c r="AF1513" t="s">
        <v>343</v>
      </c>
    </row>
    <row r="1514" spans="1:32" x14ac:dyDescent="0.25">
      <c r="A1514" t="s">
        <v>1</v>
      </c>
      <c r="B1514" t="s">
        <v>2</v>
      </c>
      <c r="C1514" t="s">
        <v>1959</v>
      </c>
      <c r="D1514" t="s">
        <v>2028</v>
      </c>
      <c r="E1514" t="s">
        <v>47</v>
      </c>
      <c r="F1514" s="2">
        <v>45383</v>
      </c>
      <c r="G1514" t="s">
        <v>2249</v>
      </c>
      <c r="H1514" t="s">
        <v>412</v>
      </c>
      <c r="I1514" t="s">
        <v>404</v>
      </c>
      <c r="J1514" s="5">
        <v>523000.16</v>
      </c>
      <c r="K1514" s="5">
        <v>523000.16</v>
      </c>
      <c r="L1514" s="5">
        <v>523000.16</v>
      </c>
      <c r="M1514" s="5"/>
      <c r="N1514"/>
      <c r="O1514" s="39"/>
      <c r="P1514" s="44"/>
      <c r="Q1514" s="65"/>
      <c r="R1514" s="8" t="str">
        <f t="shared" si="325"/>
        <v/>
      </c>
      <c r="S1514" s="7" t="str">
        <f t="shared" si="327"/>
        <v/>
      </c>
      <c r="T1514" s="9"/>
      <c r="U1514" s="3" t="str">
        <f t="shared" si="313"/>
        <v/>
      </c>
      <c r="V1514" s="3" t="str">
        <f t="shared" si="314"/>
        <v/>
      </c>
      <c r="W1514" s="3" t="str">
        <f t="shared" si="315"/>
        <v/>
      </c>
      <c r="X1514" s="83" t="str">
        <f t="shared" si="316"/>
        <v/>
      </c>
      <c r="Y1514" s="3" t="str">
        <f t="shared" si="317"/>
        <v/>
      </c>
      <c r="Z1514" s="3" t="str">
        <f t="shared" si="318"/>
        <v/>
      </c>
      <c r="AA1514" s="12" t="str">
        <f t="shared" si="319"/>
        <v/>
      </c>
      <c r="AB1514" s="12" t="str">
        <f t="shared" si="320"/>
        <v/>
      </c>
      <c r="AC1514" s="12" t="str">
        <f t="shared" si="321"/>
        <v/>
      </c>
      <c r="AD1514" t="str">
        <f t="shared" si="322"/>
        <v/>
      </c>
      <c r="AE1514" t="str">
        <f t="shared" si="323"/>
        <v/>
      </c>
      <c r="AF1514" t="s">
        <v>343</v>
      </c>
    </row>
    <row r="1515" spans="1:32" x14ac:dyDescent="0.25">
      <c r="A1515" t="s">
        <v>1</v>
      </c>
      <c r="B1515" t="s">
        <v>2</v>
      </c>
      <c r="C1515" t="s">
        <v>1959</v>
      </c>
      <c r="D1515" t="s">
        <v>2028</v>
      </c>
      <c r="E1515" t="s">
        <v>47</v>
      </c>
      <c r="F1515" s="2">
        <v>45383</v>
      </c>
      <c r="G1515" t="s">
        <v>1900</v>
      </c>
      <c r="H1515" t="s">
        <v>412</v>
      </c>
      <c r="I1515" t="s">
        <v>192</v>
      </c>
      <c r="J1515" s="5">
        <v>250000.75</v>
      </c>
      <c r="K1515" s="5">
        <v>250000.75</v>
      </c>
      <c r="L1515" s="5">
        <v>250000.75</v>
      </c>
      <c r="M1515" s="5"/>
      <c r="N1515"/>
      <c r="O1515" s="39"/>
      <c r="P1515" s="44"/>
      <c r="Q1515" s="65"/>
      <c r="R1515" s="8" t="str">
        <f t="shared" si="325"/>
        <v/>
      </c>
      <c r="S1515" s="7" t="str">
        <f t="shared" si="327"/>
        <v/>
      </c>
      <c r="T1515" s="9"/>
      <c r="U1515" s="3" t="str">
        <f t="shared" si="313"/>
        <v/>
      </c>
      <c r="V1515" s="3" t="str">
        <f t="shared" si="314"/>
        <v/>
      </c>
      <c r="W1515" s="3" t="str">
        <f t="shared" si="315"/>
        <v/>
      </c>
      <c r="X1515" s="83" t="str">
        <f t="shared" si="316"/>
        <v/>
      </c>
      <c r="Y1515" s="3" t="str">
        <f t="shared" si="317"/>
        <v/>
      </c>
      <c r="Z1515" s="3" t="str">
        <f t="shared" si="318"/>
        <v/>
      </c>
      <c r="AA1515" s="12" t="str">
        <f t="shared" si="319"/>
        <v/>
      </c>
      <c r="AB1515" s="12" t="str">
        <f t="shared" si="320"/>
        <v/>
      </c>
      <c r="AC1515" s="12" t="str">
        <f t="shared" si="321"/>
        <v/>
      </c>
      <c r="AD1515" t="str">
        <f t="shared" si="322"/>
        <v/>
      </c>
      <c r="AE1515" t="str">
        <f t="shared" si="323"/>
        <v/>
      </c>
      <c r="AF1515" t="s">
        <v>343</v>
      </c>
    </row>
    <row r="1516" spans="1:32" x14ac:dyDescent="0.25">
      <c r="A1516" t="s">
        <v>1</v>
      </c>
      <c r="B1516" t="s">
        <v>2</v>
      </c>
      <c r="C1516" t="s">
        <v>1959</v>
      </c>
      <c r="D1516" t="s">
        <v>2028</v>
      </c>
      <c r="E1516" t="s">
        <v>47</v>
      </c>
      <c r="F1516" s="2">
        <v>45392</v>
      </c>
      <c r="G1516" t="s">
        <v>2333</v>
      </c>
      <c r="H1516" t="s">
        <v>412</v>
      </c>
      <c r="I1516" t="s">
        <v>404</v>
      </c>
      <c r="J1516" s="5">
        <v>245000.39</v>
      </c>
      <c r="K1516" s="5">
        <v>245000.39</v>
      </c>
      <c r="L1516" s="5">
        <v>245000.39</v>
      </c>
      <c r="M1516" s="5"/>
      <c r="N1516"/>
      <c r="O1516" s="39"/>
      <c r="P1516" s="44"/>
      <c r="Q1516" s="65"/>
      <c r="R1516" s="8" t="str">
        <f t="shared" si="325"/>
        <v/>
      </c>
      <c r="S1516" s="7" t="str">
        <f t="shared" si="327"/>
        <v/>
      </c>
      <c r="T1516" s="9"/>
      <c r="U1516" s="3" t="str">
        <f t="shared" si="313"/>
        <v/>
      </c>
      <c r="V1516" s="3" t="str">
        <f t="shared" si="314"/>
        <v/>
      </c>
      <c r="W1516" s="3" t="str">
        <f t="shared" si="315"/>
        <v/>
      </c>
      <c r="X1516" s="83" t="str">
        <f t="shared" si="316"/>
        <v/>
      </c>
      <c r="Y1516" s="3" t="str">
        <f t="shared" si="317"/>
        <v/>
      </c>
      <c r="Z1516" s="3" t="str">
        <f t="shared" si="318"/>
        <v/>
      </c>
      <c r="AA1516" s="12" t="str">
        <f t="shared" si="319"/>
        <v/>
      </c>
      <c r="AB1516" s="12" t="str">
        <f t="shared" si="320"/>
        <v/>
      </c>
      <c r="AC1516" s="12" t="str">
        <f t="shared" si="321"/>
        <v/>
      </c>
      <c r="AD1516" t="str">
        <f t="shared" si="322"/>
        <v/>
      </c>
      <c r="AE1516" t="str">
        <f t="shared" si="323"/>
        <v/>
      </c>
      <c r="AF1516" t="s">
        <v>343</v>
      </c>
    </row>
    <row r="1517" spans="1:32" x14ac:dyDescent="0.25">
      <c r="A1517" t="s">
        <v>1</v>
      </c>
      <c r="B1517" t="s">
        <v>2</v>
      </c>
      <c r="C1517" t="s">
        <v>1959</v>
      </c>
      <c r="D1517" t="s">
        <v>2028</v>
      </c>
      <c r="E1517" t="s">
        <v>47</v>
      </c>
      <c r="F1517" s="2">
        <v>45392</v>
      </c>
      <c r="G1517" t="s">
        <v>2334</v>
      </c>
      <c r="H1517" t="s">
        <v>412</v>
      </c>
      <c r="I1517" t="s">
        <v>404</v>
      </c>
      <c r="J1517" s="5">
        <v>245000.72</v>
      </c>
      <c r="K1517" s="5">
        <v>245000.72</v>
      </c>
      <c r="L1517" s="5">
        <v>245000.72</v>
      </c>
      <c r="M1517" s="5"/>
      <c r="N1517"/>
      <c r="O1517" s="39"/>
      <c r="P1517" s="44"/>
      <c r="Q1517" s="65"/>
      <c r="R1517" s="8" t="str">
        <f t="shared" si="325"/>
        <v/>
      </c>
      <c r="S1517" s="7" t="str">
        <f t="shared" si="327"/>
        <v/>
      </c>
      <c r="T1517" s="9"/>
      <c r="U1517" s="3" t="str">
        <f t="shared" si="313"/>
        <v/>
      </c>
      <c r="V1517" s="3" t="str">
        <f t="shared" si="314"/>
        <v/>
      </c>
      <c r="W1517" s="3" t="str">
        <f t="shared" si="315"/>
        <v/>
      </c>
      <c r="X1517" s="83" t="str">
        <f t="shared" si="316"/>
        <v/>
      </c>
      <c r="Y1517" s="3" t="str">
        <f t="shared" si="317"/>
        <v/>
      </c>
      <c r="Z1517" s="3" t="str">
        <f t="shared" si="318"/>
        <v/>
      </c>
      <c r="AA1517" s="12" t="str">
        <f t="shared" si="319"/>
        <v/>
      </c>
      <c r="AB1517" s="12" t="str">
        <f t="shared" si="320"/>
        <v/>
      </c>
      <c r="AC1517" s="12" t="str">
        <f t="shared" si="321"/>
        <v/>
      </c>
      <c r="AD1517" t="str">
        <f t="shared" si="322"/>
        <v/>
      </c>
      <c r="AE1517" t="str">
        <f t="shared" si="323"/>
        <v/>
      </c>
      <c r="AF1517" t="s">
        <v>343</v>
      </c>
    </row>
    <row r="1518" spans="1:32" x14ac:dyDescent="0.25">
      <c r="A1518" t="s">
        <v>1</v>
      </c>
      <c r="B1518" t="s">
        <v>2</v>
      </c>
      <c r="C1518" t="s">
        <v>1959</v>
      </c>
      <c r="D1518" t="s">
        <v>2028</v>
      </c>
      <c r="E1518" t="s">
        <v>47</v>
      </c>
      <c r="F1518" s="2">
        <v>45392</v>
      </c>
      <c r="G1518" t="s">
        <v>2335</v>
      </c>
      <c r="H1518" t="s">
        <v>412</v>
      </c>
      <c r="I1518" t="s">
        <v>404</v>
      </c>
      <c r="J1518" s="5">
        <v>75000.36</v>
      </c>
      <c r="K1518" s="5">
        <v>75000.36</v>
      </c>
      <c r="L1518" s="5">
        <v>75000.36</v>
      </c>
      <c r="M1518" s="5"/>
      <c r="N1518"/>
      <c r="O1518" s="39"/>
      <c r="P1518" s="44"/>
      <c r="Q1518" s="65"/>
      <c r="R1518" s="8" t="str">
        <f t="shared" si="325"/>
        <v/>
      </c>
      <c r="S1518" s="7" t="str">
        <f t="shared" si="327"/>
        <v/>
      </c>
      <c r="T1518" s="9"/>
      <c r="U1518" s="3" t="str">
        <f t="shared" si="313"/>
        <v/>
      </c>
      <c r="V1518" s="3" t="str">
        <f t="shared" si="314"/>
        <v/>
      </c>
      <c r="W1518" s="3" t="str">
        <f t="shared" si="315"/>
        <v/>
      </c>
      <c r="X1518" s="83" t="str">
        <f t="shared" si="316"/>
        <v/>
      </c>
      <c r="Y1518" s="3" t="str">
        <f t="shared" si="317"/>
        <v/>
      </c>
      <c r="Z1518" s="3" t="str">
        <f t="shared" si="318"/>
        <v/>
      </c>
      <c r="AA1518" s="12" t="str">
        <f t="shared" si="319"/>
        <v/>
      </c>
      <c r="AB1518" s="12" t="str">
        <f t="shared" si="320"/>
        <v/>
      </c>
      <c r="AC1518" s="12" t="str">
        <f t="shared" si="321"/>
        <v/>
      </c>
      <c r="AD1518" t="str">
        <f t="shared" si="322"/>
        <v/>
      </c>
      <c r="AE1518" t="str">
        <f t="shared" si="323"/>
        <v/>
      </c>
      <c r="AF1518" t="s">
        <v>343</v>
      </c>
    </row>
    <row r="1519" spans="1:32" x14ac:dyDescent="0.25">
      <c r="A1519" t="s">
        <v>1</v>
      </c>
      <c r="B1519" t="s">
        <v>2</v>
      </c>
      <c r="C1519" t="s">
        <v>1959</v>
      </c>
      <c r="D1519" t="s">
        <v>2028</v>
      </c>
      <c r="E1519" t="s">
        <v>47</v>
      </c>
      <c r="F1519" s="2">
        <v>45394</v>
      </c>
      <c r="G1519" t="s">
        <v>2250</v>
      </c>
      <c r="H1519" t="s">
        <v>412</v>
      </c>
      <c r="I1519" t="s">
        <v>1429</v>
      </c>
      <c r="J1519" s="5">
        <v>210001.46</v>
      </c>
      <c r="K1519" s="5">
        <v>210001.46</v>
      </c>
      <c r="L1519" s="5">
        <v>210001.46</v>
      </c>
      <c r="M1519" s="5"/>
      <c r="N1519"/>
      <c r="O1519" s="39"/>
      <c r="P1519" s="44"/>
      <c r="Q1519" s="65"/>
      <c r="R1519" s="8" t="str">
        <f t="shared" si="325"/>
        <v/>
      </c>
      <c r="S1519" s="7" t="str">
        <f t="shared" si="327"/>
        <v/>
      </c>
      <c r="T1519" s="9"/>
      <c r="U1519" s="3" t="str">
        <f t="shared" si="313"/>
        <v/>
      </c>
      <c r="V1519" s="3" t="str">
        <f t="shared" si="314"/>
        <v/>
      </c>
      <c r="W1519" s="3" t="str">
        <f t="shared" si="315"/>
        <v/>
      </c>
      <c r="X1519" s="83" t="str">
        <f t="shared" si="316"/>
        <v/>
      </c>
      <c r="Y1519" s="3" t="str">
        <f t="shared" si="317"/>
        <v/>
      </c>
      <c r="Z1519" s="3" t="str">
        <f t="shared" si="318"/>
        <v/>
      </c>
      <c r="AA1519" s="12" t="str">
        <f t="shared" si="319"/>
        <v/>
      </c>
      <c r="AB1519" s="12" t="str">
        <f t="shared" si="320"/>
        <v/>
      </c>
      <c r="AC1519" s="12" t="str">
        <f t="shared" si="321"/>
        <v/>
      </c>
      <c r="AD1519" t="str">
        <f t="shared" si="322"/>
        <v/>
      </c>
      <c r="AE1519" t="str">
        <f t="shared" si="323"/>
        <v/>
      </c>
      <c r="AF1519" t="s">
        <v>343</v>
      </c>
    </row>
    <row r="1520" spans="1:32" x14ac:dyDescent="0.25">
      <c r="A1520" t="s">
        <v>1</v>
      </c>
      <c r="B1520" t="s">
        <v>2</v>
      </c>
      <c r="C1520" t="s">
        <v>1959</v>
      </c>
      <c r="D1520" t="s">
        <v>2028</v>
      </c>
      <c r="E1520" t="s">
        <v>47</v>
      </c>
      <c r="F1520" s="2">
        <v>45401</v>
      </c>
      <c r="G1520" t="s">
        <v>2485</v>
      </c>
      <c r="H1520" t="s">
        <v>412</v>
      </c>
      <c r="I1520" t="s">
        <v>404</v>
      </c>
      <c r="J1520" s="5">
        <v>195000</v>
      </c>
      <c r="K1520" s="5">
        <v>195000</v>
      </c>
      <c r="L1520" s="5">
        <v>195000</v>
      </c>
      <c r="M1520" s="5"/>
      <c r="N1520"/>
      <c r="O1520" s="39"/>
      <c r="P1520" s="44"/>
      <c r="Q1520" s="65"/>
      <c r="R1520" s="8" t="str">
        <f t="shared" si="325"/>
        <v/>
      </c>
      <c r="S1520" s="7" t="str">
        <f t="shared" si="327"/>
        <v/>
      </c>
      <c r="T1520" s="9"/>
      <c r="U1520" s="3" t="str">
        <f t="shared" si="313"/>
        <v/>
      </c>
      <c r="V1520" s="3" t="str">
        <f t="shared" si="314"/>
        <v/>
      </c>
      <c r="W1520" s="3" t="str">
        <f t="shared" si="315"/>
        <v/>
      </c>
      <c r="X1520" s="83" t="str">
        <f t="shared" si="316"/>
        <v/>
      </c>
      <c r="Y1520" s="3" t="str">
        <f t="shared" si="317"/>
        <v/>
      </c>
      <c r="Z1520" s="3" t="str">
        <f t="shared" si="318"/>
        <v/>
      </c>
      <c r="AA1520" s="12" t="str">
        <f t="shared" si="319"/>
        <v/>
      </c>
      <c r="AB1520" s="12" t="str">
        <f t="shared" si="320"/>
        <v/>
      </c>
      <c r="AC1520" s="12" t="str">
        <f t="shared" si="321"/>
        <v/>
      </c>
      <c r="AD1520" t="str">
        <f t="shared" si="322"/>
        <v/>
      </c>
      <c r="AE1520" t="str">
        <f t="shared" si="323"/>
        <v/>
      </c>
      <c r="AF1520" t="s">
        <v>343</v>
      </c>
    </row>
    <row r="1521" spans="1:32" x14ac:dyDescent="0.25">
      <c r="A1521" t="s">
        <v>1</v>
      </c>
      <c r="B1521" t="s">
        <v>2</v>
      </c>
      <c r="C1521" t="s">
        <v>1959</v>
      </c>
      <c r="D1521" t="s">
        <v>2028</v>
      </c>
      <c r="E1521" t="s">
        <v>47</v>
      </c>
      <c r="F1521" s="2">
        <v>45401</v>
      </c>
      <c r="G1521" t="s">
        <v>2486</v>
      </c>
      <c r="H1521" t="s">
        <v>412</v>
      </c>
      <c r="I1521" t="s">
        <v>404</v>
      </c>
      <c r="J1521" s="5">
        <v>345000.07</v>
      </c>
      <c r="K1521" s="5">
        <v>345000.07</v>
      </c>
      <c r="L1521" s="5">
        <v>345000.07</v>
      </c>
      <c r="M1521" s="5"/>
      <c r="N1521"/>
      <c r="O1521" s="39"/>
      <c r="P1521" s="44"/>
      <c r="Q1521" s="65"/>
      <c r="R1521" s="8" t="str">
        <f t="shared" si="325"/>
        <v/>
      </c>
      <c r="S1521" s="7" t="str">
        <f t="shared" si="327"/>
        <v/>
      </c>
      <c r="T1521" s="9"/>
      <c r="U1521" s="3" t="str">
        <f t="shared" si="313"/>
        <v/>
      </c>
      <c r="V1521" s="3" t="str">
        <f t="shared" si="314"/>
        <v/>
      </c>
      <c r="W1521" s="3" t="str">
        <f t="shared" si="315"/>
        <v/>
      </c>
      <c r="X1521" s="83" t="str">
        <f t="shared" si="316"/>
        <v/>
      </c>
      <c r="Y1521" s="3" t="str">
        <f t="shared" si="317"/>
        <v/>
      </c>
      <c r="Z1521" s="3" t="str">
        <f t="shared" si="318"/>
        <v/>
      </c>
      <c r="AA1521" s="12" t="str">
        <f t="shared" si="319"/>
        <v/>
      </c>
      <c r="AB1521" s="12" t="str">
        <f t="shared" si="320"/>
        <v/>
      </c>
      <c r="AC1521" s="12" t="str">
        <f t="shared" si="321"/>
        <v/>
      </c>
      <c r="AD1521" t="str">
        <f t="shared" si="322"/>
        <v/>
      </c>
      <c r="AE1521" t="str">
        <f t="shared" si="323"/>
        <v/>
      </c>
      <c r="AF1521" t="s">
        <v>343</v>
      </c>
    </row>
    <row r="1522" spans="1:32" x14ac:dyDescent="0.25">
      <c r="A1522" t="s">
        <v>1</v>
      </c>
      <c r="B1522" t="s">
        <v>2</v>
      </c>
      <c r="C1522" t="s">
        <v>1959</v>
      </c>
      <c r="D1522" t="s">
        <v>2028</v>
      </c>
      <c r="E1522" t="s">
        <v>47</v>
      </c>
      <c r="F1522" s="2">
        <v>45402</v>
      </c>
      <c r="G1522" t="s">
        <v>2336</v>
      </c>
      <c r="H1522" t="s">
        <v>412</v>
      </c>
      <c r="I1522" t="s">
        <v>192</v>
      </c>
      <c r="J1522" s="5">
        <v>162000.47</v>
      </c>
      <c r="K1522" s="5">
        <v>162000.47</v>
      </c>
      <c r="L1522" s="5">
        <v>162000.47</v>
      </c>
      <c r="M1522" s="5"/>
      <c r="N1522"/>
      <c r="O1522" s="39"/>
      <c r="P1522" s="44"/>
      <c r="Q1522" s="65"/>
      <c r="R1522" s="8" t="str">
        <f t="shared" si="325"/>
        <v/>
      </c>
      <c r="S1522" s="7" t="str">
        <f t="shared" si="327"/>
        <v/>
      </c>
      <c r="T1522" s="9"/>
      <c r="U1522" s="3" t="str">
        <f t="shared" si="313"/>
        <v/>
      </c>
      <c r="V1522" s="3" t="str">
        <f t="shared" si="314"/>
        <v/>
      </c>
      <c r="W1522" s="3" t="str">
        <f t="shared" si="315"/>
        <v/>
      </c>
      <c r="X1522" s="83" t="str">
        <f t="shared" si="316"/>
        <v/>
      </c>
      <c r="Y1522" s="3" t="str">
        <f t="shared" si="317"/>
        <v/>
      </c>
      <c r="Z1522" s="3" t="str">
        <f t="shared" si="318"/>
        <v/>
      </c>
      <c r="AA1522" s="12" t="str">
        <f t="shared" si="319"/>
        <v/>
      </c>
      <c r="AB1522" s="12" t="str">
        <f t="shared" si="320"/>
        <v/>
      </c>
      <c r="AC1522" s="12" t="str">
        <f t="shared" si="321"/>
        <v/>
      </c>
      <c r="AD1522" t="str">
        <f t="shared" si="322"/>
        <v/>
      </c>
      <c r="AE1522" t="str">
        <f t="shared" si="323"/>
        <v/>
      </c>
      <c r="AF1522" t="s">
        <v>343</v>
      </c>
    </row>
    <row r="1523" spans="1:32" x14ac:dyDescent="0.25">
      <c r="A1523" t="s">
        <v>1</v>
      </c>
      <c r="B1523" t="s">
        <v>2</v>
      </c>
      <c r="C1523" t="s">
        <v>1959</v>
      </c>
      <c r="D1523" t="s">
        <v>2028</v>
      </c>
      <c r="E1523" t="s">
        <v>47</v>
      </c>
      <c r="F1523" s="2">
        <v>45405</v>
      </c>
      <c r="G1523" t="s">
        <v>2487</v>
      </c>
      <c r="H1523" t="s">
        <v>412</v>
      </c>
      <c r="I1523" t="s">
        <v>1429</v>
      </c>
      <c r="J1523" s="5">
        <v>392401.31</v>
      </c>
      <c r="K1523" s="5">
        <v>392401.31</v>
      </c>
      <c r="L1523" s="5">
        <v>392401.31</v>
      </c>
      <c r="M1523" s="5"/>
      <c r="N1523"/>
      <c r="O1523" s="39"/>
      <c r="P1523" s="44"/>
      <c r="Q1523" s="65"/>
      <c r="R1523" s="8" t="str">
        <f t="shared" si="325"/>
        <v/>
      </c>
      <c r="S1523" s="7" t="str">
        <f t="shared" si="327"/>
        <v/>
      </c>
      <c r="T1523" s="9"/>
      <c r="U1523" s="3" t="str">
        <f t="shared" si="313"/>
        <v/>
      </c>
      <c r="V1523" s="3" t="str">
        <f t="shared" si="314"/>
        <v/>
      </c>
      <c r="W1523" s="3" t="str">
        <f t="shared" si="315"/>
        <v/>
      </c>
      <c r="X1523" s="83" t="str">
        <f t="shared" si="316"/>
        <v/>
      </c>
      <c r="Y1523" s="3" t="str">
        <f t="shared" si="317"/>
        <v/>
      </c>
      <c r="Z1523" s="3" t="str">
        <f t="shared" si="318"/>
        <v/>
      </c>
      <c r="AA1523" s="12" t="str">
        <f t="shared" si="319"/>
        <v/>
      </c>
      <c r="AB1523" s="12" t="str">
        <f t="shared" si="320"/>
        <v/>
      </c>
      <c r="AC1523" s="12" t="str">
        <f t="shared" si="321"/>
        <v/>
      </c>
      <c r="AD1523" t="str">
        <f t="shared" si="322"/>
        <v/>
      </c>
      <c r="AE1523" t="str">
        <f t="shared" si="323"/>
        <v/>
      </c>
      <c r="AF1523" t="s">
        <v>343</v>
      </c>
    </row>
    <row r="1524" spans="1:32" x14ac:dyDescent="0.25">
      <c r="A1524" t="s">
        <v>1</v>
      </c>
      <c r="B1524" t="s">
        <v>2</v>
      </c>
      <c r="C1524" t="s">
        <v>1959</v>
      </c>
      <c r="D1524" t="s">
        <v>2028</v>
      </c>
      <c r="E1524" t="s">
        <v>47</v>
      </c>
      <c r="F1524" s="2">
        <v>45406</v>
      </c>
      <c r="G1524" t="s">
        <v>2488</v>
      </c>
      <c r="H1524" t="s">
        <v>412</v>
      </c>
      <c r="I1524" t="s">
        <v>404</v>
      </c>
      <c r="J1524" s="5">
        <v>190001.59</v>
      </c>
      <c r="K1524" s="5">
        <v>190001.59</v>
      </c>
      <c r="L1524" s="5">
        <v>190001.59</v>
      </c>
      <c r="M1524" s="5"/>
      <c r="N1524"/>
      <c r="O1524" s="39"/>
      <c r="P1524" s="44"/>
      <c r="Q1524" s="65"/>
      <c r="R1524" s="8" t="str">
        <f t="shared" si="325"/>
        <v/>
      </c>
      <c r="S1524" s="7" t="str">
        <f t="shared" si="327"/>
        <v/>
      </c>
      <c r="T1524" s="9"/>
      <c r="U1524" s="3" t="str">
        <f t="shared" si="313"/>
        <v/>
      </c>
      <c r="V1524" s="3" t="str">
        <f t="shared" si="314"/>
        <v/>
      </c>
      <c r="W1524" s="3" t="str">
        <f t="shared" si="315"/>
        <v/>
      </c>
      <c r="X1524" s="83" t="str">
        <f t="shared" si="316"/>
        <v/>
      </c>
      <c r="Y1524" s="3" t="str">
        <f t="shared" si="317"/>
        <v/>
      </c>
      <c r="Z1524" s="3" t="str">
        <f t="shared" si="318"/>
        <v/>
      </c>
      <c r="AA1524" s="12" t="str">
        <f t="shared" si="319"/>
        <v/>
      </c>
      <c r="AB1524" s="12" t="str">
        <f t="shared" si="320"/>
        <v/>
      </c>
      <c r="AC1524" s="12" t="str">
        <f t="shared" si="321"/>
        <v/>
      </c>
      <c r="AD1524" t="str">
        <f t="shared" si="322"/>
        <v/>
      </c>
      <c r="AE1524" t="str">
        <f t="shared" si="323"/>
        <v/>
      </c>
      <c r="AF1524" t="s">
        <v>343</v>
      </c>
    </row>
    <row r="1525" spans="1:32" x14ac:dyDescent="0.25">
      <c r="A1525" t="s">
        <v>1</v>
      </c>
      <c r="B1525" t="s">
        <v>2</v>
      </c>
      <c r="C1525" t="s">
        <v>1959</v>
      </c>
      <c r="D1525" t="s">
        <v>2029</v>
      </c>
      <c r="E1525" t="s">
        <v>73</v>
      </c>
      <c r="F1525" s="2">
        <v>45372</v>
      </c>
      <c r="G1525" t="s">
        <v>1826</v>
      </c>
      <c r="H1525" t="s">
        <v>176</v>
      </c>
      <c r="I1525" t="s">
        <v>1510</v>
      </c>
      <c r="J1525" s="5">
        <v>401150</v>
      </c>
      <c r="K1525" s="5">
        <v>401150</v>
      </c>
      <c r="L1525" s="5">
        <v>401150</v>
      </c>
      <c r="M1525" s="5"/>
      <c r="N1525"/>
      <c r="O1525" s="39"/>
      <c r="P1525" s="44"/>
      <c r="Q1525" s="65"/>
      <c r="R1525" s="8" t="str">
        <f t="shared" si="325"/>
        <v/>
      </c>
      <c r="S1525" s="7" t="str">
        <f t="shared" si="327"/>
        <v/>
      </c>
      <c r="T1525" s="9"/>
      <c r="U1525" s="3" t="str">
        <f t="shared" si="313"/>
        <v/>
      </c>
      <c r="V1525" s="3" t="str">
        <f t="shared" si="314"/>
        <v/>
      </c>
      <c r="W1525" s="3" t="str">
        <f t="shared" si="315"/>
        <v/>
      </c>
      <c r="X1525" s="83" t="str">
        <f t="shared" si="316"/>
        <v/>
      </c>
      <c r="Y1525" s="3" t="str">
        <f t="shared" si="317"/>
        <v/>
      </c>
      <c r="Z1525" s="3" t="str">
        <f t="shared" si="318"/>
        <v/>
      </c>
      <c r="AA1525" s="12" t="str">
        <f t="shared" si="319"/>
        <v/>
      </c>
      <c r="AB1525" s="12" t="str">
        <f t="shared" si="320"/>
        <v/>
      </c>
      <c r="AC1525" s="12" t="str">
        <f t="shared" si="321"/>
        <v/>
      </c>
      <c r="AD1525" t="str">
        <f t="shared" si="322"/>
        <v/>
      </c>
      <c r="AE1525" t="str">
        <f t="shared" si="323"/>
        <v/>
      </c>
      <c r="AF1525" t="s">
        <v>343</v>
      </c>
    </row>
    <row r="1526" spans="1:32" x14ac:dyDescent="0.25">
      <c r="A1526" t="s">
        <v>1</v>
      </c>
      <c r="B1526" t="s">
        <v>2</v>
      </c>
      <c r="C1526" t="s">
        <v>1959</v>
      </c>
      <c r="D1526" t="s">
        <v>2029</v>
      </c>
      <c r="E1526" t="s">
        <v>73</v>
      </c>
      <c r="F1526" s="2">
        <v>45384</v>
      </c>
      <c r="G1526" t="s">
        <v>1939</v>
      </c>
      <c r="H1526" t="s">
        <v>412</v>
      </c>
      <c r="I1526" t="s">
        <v>192</v>
      </c>
      <c r="J1526" s="5">
        <v>221480</v>
      </c>
      <c r="K1526" s="5">
        <v>221480</v>
      </c>
      <c r="L1526" s="5">
        <v>221480</v>
      </c>
      <c r="M1526" s="5"/>
      <c r="N1526"/>
      <c r="O1526" s="39"/>
      <c r="P1526" s="44"/>
      <c r="Q1526" s="65"/>
      <c r="R1526" s="8" t="str">
        <f t="shared" si="325"/>
        <v/>
      </c>
      <c r="S1526" s="7" t="str">
        <f t="shared" si="327"/>
        <v/>
      </c>
      <c r="T1526" s="9"/>
      <c r="U1526" s="3" t="str">
        <f t="shared" si="313"/>
        <v/>
      </c>
      <c r="V1526" s="3" t="str">
        <f t="shared" si="314"/>
        <v/>
      </c>
      <c r="W1526" s="3" t="str">
        <f t="shared" si="315"/>
        <v/>
      </c>
      <c r="X1526" s="83" t="str">
        <f t="shared" si="316"/>
        <v/>
      </c>
      <c r="Y1526" s="3" t="str">
        <f t="shared" si="317"/>
        <v/>
      </c>
      <c r="Z1526" s="3" t="str">
        <f t="shared" si="318"/>
        <v/>
      </c>
      <c r="AA1526" s="12" t="str">
        <f t="shared" si="319"/>
        <v/>
      </c>
      <c r="AB1526" s="12" t="str">
        <f t="shared" si="320"/>
        <v/>
      </c>
      <c r="AC1526" s="12" t="str">
        <f t="shared" si="321"/>
        <v/>
      </c>
      <c r="AD1526" t="str">
        <f t="shared" si="322"/>
        <v/>
      </c>
      <c r="AE1526" t="str">
        <f t="shared" si="323"/>
        <v/>
      </c>
      <c r="AF1526" t="s">
        <v>343</v>
      </c>
    </row>
    <row r="1527" spans="1:32" x14ac:dyDescent="0.25">
      <c r="A1527" t="s">
        <v>1</v>
      </c>
      <c r="B1527" t="s">
        <v>2</v>
      </c>
      <c r="C1527" t="s">
        <v>1959</v>
      </c>
      <c r="D1527" t="s">
        <v>2029</v>
      </c>
      <c r="E1527" t="s">
        <v>73</v>
      </c>
      <c r="F1527" s="2">
        <v>45384</v>
      </c>
      <c r="G1527" t="s">
        <v>1940</v>
      </c>
      <c r="H1527" t="s">
        <v>412</v>
      </c>
      <c r="I1527" t="s">
        <v>1479</v>
      </c>
      <c r="J1527" s="5">
        <v>50850</v>
      </c>
      <c r="K1527" s="5">
        <v>50850</v>
      </c>
      <c r="L1527" s="5">
        <v>50850</v>
      </c>
      <c r="M1527" s="5"/>
      <c r="N1527"/>
      <c r="O1527" s="39"/>
      <c r="P1527" s="44"/>
      <c r="Q1527" s="65"/>
      <c r="R1527" s="8" t="str">
        <f t="shared" si="325"/>
        <v/>
      </c>
      <c r="S1527" s="7" t="str">
        <f t="shared" si="327"/>
        <v/>
      </c>
      <c r="T1527" s="9"/>
      <c r="U1527" s="3" t="str">
        <f t="shared" si="313"/>
        <v/>
      </c>
      <c r="V1527" s="3" t="str">
        <f t="shared" si="314"/>
        <v/>
      </c>
      <c r="W1527" s="3" t="str">
        <f t="shared" si="315"/>
        <v/>
      </c>
      <c r="X1527" s="83" t="str">
        <f t="shared" si="316"/>
        <v/>
      </c>
      <c r="Y1527" s="3" t="str">
        <f t="shared" si="317"/>
        <v/>
      </c>
      <c r="Z1527" s="3" t="str">
        <f t="shared" si="318"/>
        <v/>
      </c>
      <c r="AA1527" s="12" t="str">
        <f t="shared" si="319"/>
        <v/>
      </c>
      <c r="AB1527" s="12" t="str">
        <f t="shared" si="320"/>
        <v/>
      </c>
      <c r="AC1527" s="12" t="str">
        <f t="shared" si="321"/>
        <v/>
      </c>
      <c r="AD1527" t="str">
        <f t="shared" si="322"/>
        <v/>
      </c>
      <c r="AE1527" t="str">
        <f t="shared" si="323"/>
        <v/>
      </c>
      <c r="AF1527" t="s">
        <v>343</v>
      </c>
    </row>
    <row r="1528" spans="1:32" x14ac:dyDescent="0.25">
      <c r="A1528" t="s">
        <v>1</v>
      </c>
      <c r="B1528" t="s">
        <v>2</v>
      </c>
      <c r="C1528" t="s">
        <v>1959</v>
      </c>
      <c r="D1528" t="s">
        <v>2029</v>
      </c>
      <c r="E1528" t="s">
        <v>73</v>
      </c>
      <c r="F1528" s="2">
        <v>45393</v>
      </c>
      <c r="G1528" t="s">
        <v>2251</v>
      </c>
      <c r="H1528" t="s">
        <v>412</v>
      </c>
      <c r="I1528" t="s">
        <v>192</v>
      </c>
      <c r="J1528" s="5">
        <v>328497.78000000003</v>
      </c>
      <c r="K1528" s="5">
        <v>328497.78000000003</v>
      </c>
      <c r="L1528" s="5">
        <v>328497.78000000003</v>
      </c>
      <c r="M1528" s="5"/>
      <c r="N1528"/>
      <c r="O1528" s="39"/>
      <c r="P1528" s="44"/>
      <c r="Q1528" s="65"/>
      <c r="R1528" s="8" t="str">
        <f t="shared" si="325"/>
        <v/>
      </c>
      <c r="S1528" s="7" t="str">
        <f t="shared" si="327"/>
        <v/>
      </c>
      <c r="T1528" s="9"/>
      <c r="U1528" s="3" t="str">
        <f t="shared" si="313"/>
        <v/>
      </c>
      <c r="V1528" s="3" t="str">
        <f t="shared" si="314"/>
        <v/>
      </c>
      <c r="W1528" s="3" t="str">
        <f t="shared" si="315"/>
        <v/>
      </c>
      <c r="X1528" s="83" t="str">
        <f t="shared" si="316"/>
        <v/>
      </c>
      <c r="Y1528" s="3" t="str">
        <f t="shared" si="317"/>
        <v/>
      </c>
      <c r="Z1528" s="3" t="str">
        <f t="shared" si="318"/>
        <v/>
      </c>
      <c r="AA1528" s="12" t="str">
        <f t="shared" si="319"/>
        <v/>
      </c>
      <c r="AB1528" s="12" t="str">
        <f t="shared" si="320"/>
        <v/>
      </c>
      <c r="AC1528" s="12" t="str">
        <f t="shared" si="321"/>
        <v/>
      </c>
      <c r="AD1528" t="str">
        <f t="shared" si="322"/>
        <v/>
      </c>
      <c r="AE1528" t="str">
        <f t="shared" si="323"/>
        <v/>
      </c>
      <c r="AF1528" t="s">
        <v>343</v>
      </c>
    </row>
    <row r="1529" spans="1:32" x14ac:dyDescent="0.25">
      <c r="A1529" t="s">
        <v>1</v>
      </c>
      <c r="B1529" t="s">
        <v>2</v>
      </c>
      <c r="C1529" t="s">
        <v>1959</v>
      </c>
      <c r="D1529" t="s">
        <v>2030</v>
      </c>
      <c r="E1529" t="s">
        <v>58</v>
      </c>
      <c r="F1529" s="2">
        <v>45077</v>
      </c>
      <c r="G1529" t="s">
        <v>128</v>
      </c>
      <c r="H1529" t="s">
        <v>175</v>
      </c>
      <c r="I1529" t="s">
        <v>192</v>
      </c>
      <c r="J1529" s="5">
        <v>65000.09</v>
      </c>
      <c r="K1529" s="5">
        <v>65000.09</v>
      </c>
      <c r="L1529" s="5">
        <v>65000.09</v>
      </c>
      <c r="M1529" s="5"/>
      <c r="N1529"/>
      <c r="O1529" s="39"/>
      <c r="P1529" s="44"/>
      <c r="Q1529" s="65"/>
      <c r="R1529" s="8" t="str">
        <f t="shared" si="325"/>
        <v/>
      </c>
      <c r="S1529" s="7" t="str">
        <f t="shared" si="327"/>
        <v/>
      </c>
      <c r="T1529" s="9"/>
      <c r="U1529" s="3" t="str">
        <f t="shared" si="313"/>
        <v/>
      </c>
      <c r="V1529" s="3" t="str">
        <f t="shared" si="314"/>
        <v/>
      </c>
      <c r="W1529" s="3" t="str">
        <f t="shared" si="315"/>
        <v/>
      </c>
      <c r="X1529" s="83" t="str">
        <f t="shared" si="316"/>
        <v/>
      </c>
      <c r="Y1529" s="3" t="str">
        <f t="shared" si="317"/>
        <v/>
      </c>
      <c r="Z1529" s="3" t="str">
        <f t="shared" si="318"/>
        <v/>
      </c>
      <c r="AA1529" s="12" t="str">
        <f t="shared" si="319"/>
        <v/>
      </c>
      <c r="AB1529" s="12" t="str">
        <f t="shared" si="320"/>
        <v/>
      </c>
      <c r="AC1529" s="12" t="str">
        <f t="shared" si="321"/>
        <v/>
      </c>
      <c r="AD1529" t="str">
        <f t="shared" si="322"/>
        <v/>
      </c>
      <c r="AE1529" t="str">
        <f t="shared" si="323"/>
        <v/>
      </c>
      <c r="AF1529" t="s">
        <v>343</v>
      </c>
    </row>
    <row r="1530" spans="1:32" x14ac:dyDescent="0.25">
      <c r="A1530" t="s">
        <v>1</v>
      </c>
      <c r="B1530" t="s">
        <v>2</v>
      </c>
      <c r="C1530" t="s">
        <v>1959</v>
      </c>
      <c r="D1530" t="s">
        <v>2031</v>
      </c>
      <c r="E1530" t="s">
        <v>32</v>
      </c>
      <c r="F1530" s="2">
        <v>45320</v>
      </c>
      <c r="G1530" t="s">
        <v>759</v>
      </c>
      <c r="H1530" t="s">
        <v>179</v>
      </c>
      <c r="I1530" t="s">
        <v>192</v>
      </c>
      <c r="J1530" s="5">
        <v>1298000.08</v>
      </c>
      <c r="K1530" s="5">
        <v>298000.08</v>
      </c>
      <c r="L1530" s="5">
        <v>1298000.08</v>
      </c>
      <c r="M1530" s="5"/>
      <c r="N1530"/>
      <c r="O1530" s="39"/>
      <c r="P1530" s="44"/>
      <c r="Q1530" s="65"/>
      <c r="R1530" s="8" t="str">
        <f t="shared" si="325"/>
        <v/>
      </c>
      <c r="S1530" s="7" t="str">
        <f t="shared" si="327"/>
        <v/>
      </c>
      <c r="T1530" s="9"/>
      <c r="U1530" s="3" t="str">
        <f t="shared" si="313"/>
        <v/>
      </c>
      <c r="V1530" s="3" t="str">
        <f t="shared" si="314"/>
        <v/>
      </c>
      <c r="W1530" s="3" t="str">
        <f t="shared" si="315"/>
        <v/>
      </c>
      <c r="X1530" s="83" t="str">
        <f t="shared" si="316"/>
        <v/>
      </c>
      <c r="Y1530" s="3" t="str">
        <f t="shared" si="317"/>
        <v/>
      </c>
      <c r="Z1530" s="3" t="str">
        <f t="shared" si="318"/>
        <v/>
      </c>
      <c r="AA1530" s="12" t="str">
        <f t="shared" si="319"/>
        <v/>
      </c>
      <c r="AB1530" s="12" t="str">
        <f t="shared" si="320"/>
        <v/>
      </c>
      <c r="AC1530" s="12" t="str">
        <f t="shared" si="321"/>
        <v/>
      </c>
      <c r="AD1530" t="str">
        <f t="shared" si="322"/>
        <v/>
      </c>
      <c r="AE1530" t="str">
        <f t="shared" si="323"/>
        <v/>
      </c>
      <c r="AF1530" t="s">
        <v>343</v>
      </c>
    </row>
    <row r="1531" spans="1:32" x14ac:dyDescent="0.25">
      <c r="A1531" t="s">
        <v>1</v>
      </c>
      <c r="B1531" t="s">
        <v>2</v>
      </c>
      <c r="C1531" t="s">
        <v>1959</v>
      </c>
      <c r="D1531" t="s">
        <v>2031</v>
      </c>
      <c r="E1531" t="s">
        <v>32</v>
      </c>
      <c r="F1531" s="2">
        <v>45327</v>
      </c>
      <c r="G1531" t="s">
        <v>760</v>
      </c>
      <c r="H1531" t="s">
        <v>178</v>
      </c>
      <c r="I1531" t="s">
        <v>192</v>
      </c>
      <c r="J1531" s="5">
        <v>900000.07</v>
      </c>
      <c r="K1531" s="5">
        <v>900000.07</v>
      </c>
      <c r="L1531" s="5">
        <v>900000.07</v>
      </c>
      <c r="M1531" s="5"/>
      <c r="N1531"/>
      <c r="O1531" s="39"/>
      <c r="P1531" s="44"/>
      <c r="Q1531" s="65"/>
      <c r="R1531" s="8" t="str">
        <f t="shared" si="325"/>
        <v/>
      </c>
      <c r="S1531" s="7" t="str">
        <f t="shared" si="327"/>
        <v/>
      </c>
      <c r="T1531" s="9"/>
      <c r="U1531" s="3" t="str">
        <f t="shared" si="313"/>
        <v/>
      </c>
      <c r="V1531" s="3" t="str">
        <f t="shared" si="314"/>
        <v/>
      </c>
      <c r="W1531" s="3" t="str">
        <f t="shared" si="315"/>
        <v/>
      </c>
      <c r="X1531" s="83" t="str">
        <f t="shared" si="316"/>
        <v/>
      </c>
      <c r="Y1531" s="3" t="str">
        <f t="shared" si="317"/>
        <v/>
      </c>
      <c r="Z1531" s="3" t="str">
        <f t="shared" si="318"/>
        <v/>
      </c>
      <c r="AA1531" s="12" t="str">
        <f t="shared" si="319"/>
        <v/>
      </c>
      <c r="AB1531" s="12" t="str">
        <f t="shared" si="320"/>
        <v/>
      </c>
      <c r="AC1531" s="12" t="str">
        <f t="shared" si="321"/>
        <v/>
      </c>
      <c r="AD1531" t="str">
        <f t="shared" si="322"/>
        <v/>
      </c>
      <c r="AE1531" t="str">
        <f t="shared" si="323"/>
        <v/>
      </c>
      <c r="AF1531" t="s">
        <v>343</v>
      </c>
    </row>
    <row r="1532" spans="1:32" x14ac:dyDescent="0.25">
      <c r="A1532" t="s">
        <v>1</v>
      </c>
      <c r="B1532" t="s">
        <v>2</v>
      </c>
      <c r="C1532" t="s">
        <v>1959</v>
      </c>
      <c r="D1532" t="s">
        <v>2031</v>
      </c>
      <c r="E1532" t="s">
        <v>32</v>
      </c>
      <c r="F1532" s="2">
        <v>45334</v>
      </c>
      <c r="G1532" t="s">
        <v>761</v>
      </c>
      <c r="H1532" t="s">
        <v>178</v>
      </c>
      <c r="I1532" t="s">
        <v>192</v>
      </c>
      <c r="J1532" s="5">
        <v>900000.07</v>
      </c>
      <c r="K1532" s="5">
        <v>900000.07</v>
      </c>
      <c r="L1532" s="5">
        <v>900000.07</v>
      </c>
      <c r="M1532" s="5"/>
      <c r="N1532"/>
      <c r="O1532" s="39"/>
      <c r="P1532" s="44"/>
      <c r="Q1532" s="65"/>
      <c r="R1532" s="8" t="str">
        <f t="shared" si="325"/>
        <v/>
      </c>
      <c r="S1532" s="7" t="str">
        <f t="shared" si="327"/>
        <v/>
      </c>
      <c r="T1532" s="9"/>
      <c r="U1532" s="3" t="str">
        <f t="shared" si="313"/>
        <v/>
      </c>
      <c r="V1532" s="3" t="str">
        <f t="shared" si="314"/>
        <v/>
      </c>
      <c r="W1532" s="3" t="str">
        <f t="shared" si="315"/>
        <v/>
      </c>
      <c r="X1532" s="83" t="str">
        <f t="shared" si="316"/>
        <v/>
      </c>
      <c r="Y1532" s="3" t="str">
        <f t="shared" si="317"/>
        <v/>
      </c>
      <c r="Z1532" s="3" t="str">
        <f t="shared" si="318"/>
        <v/>
      </c>
      <c r="AA1532" s="12" t="str">
        <f t="shared" si="319"/>
        <v/>
      </c>
      <c r="AB1532" s="12" t="str">
        <f t="shared" si="320"/>
        <v/>
      </c>
      <c r="AC1532" s="12" t="str">
        <f t="shared" si="321"/>
        <v/>
      </c>
      <c r="AD1532" t="str">
        <f t="shared" si="322"/>
        <v/>
      </c>
      <c r="AE1532" t="str">
        <f t="shared" si="323"/>
        <v/>
      </c>
      <c r="AF1532" t="s">
        <v>343</v>
      </c>
    </row>
    <row r="1533" spans="1:32" x14ac:dyDescent="0.25">
      <c r="A1533" t="s">
        <v>1</v>
      </c>
      <c r="B1533" t="s">
        <v>2</v>
      </c>
      <c r="C1533" t="s">
        <v>1959</v>
      </c>
      <c r="D1533" t="s">
        <v>2031</v>
      </c>
      <c r="E1533" t="s">
        <v>32</v>
      </c>
      <c r="F1533" s="2">
        <v>45342</v>
      </c>
      <c r="G1533" t="s">
        <v>1276</v>
      </c>
      <c r="H1533" t="s">
        <v>178</v>
      </c>
      <c r="I1533" t="s">
        <v>207</v>
      </c>
      <c r="J1533" s="5">
        <v>1055000.07</v>
      </c>
      <c r="K1533" s="5">
        <v>1055000.07</v>
      </c>
      <c r="L1533" s="5">
        <v>1055000.07</v>
      </c>
      <c r="M1533" s="5"/>
      <c r="N1533"/>
      <c r="O1533" s="39"/>
      <c r="P1533" s="44"/>
      <c r="Q1533" s="65"/>
      <c r="R1533" s="8" t="str">
        <f t="shared" si="325"/>
        <v/>
      </c>
      <c r="S1533" s="7" t="str">
        <f t="shared" si="327"/>
        <v/>
      </c>
      <c r="T1533" s="9"/>
      <c r="U1533" s="3" t="str">
        <f t="shared" si="313"/>
        <v/>
      </c>
      <c r="V1533" s="3" t="str">
        <f t="shared" si="314"/>
        <v/>
      </c>
      <c r="W1533" s="3" t="str">
        <f t="shared" si="315"/>
        <v/>
      </c>
      <c r="X1533" s="83" t="str">
        <f t="shared" si="316"/>
        <v/>
      </c>
      <c r="Y1533" s="3" t="str">
        <f t="shared" si="317"/>
        <v/>
      </c>
      <c r="Z1533" s="3" t="str">
        <f t="shared" si="318"/>
        <v/>
      </c>
      <c r="AA1533" s="12" t="str">
        <f t="shared" si="319"/>
        <v/>
      </c>
      <c r="AB1533" s="12" t="str">
        <f t="shared" si="320"/>
        <v/>
      </c>
      <c r="AC1533" s="12" t="str">
        <f t="shared" si="321"/>
        <v/>
      </c>
      <c r="AD1533" t="str">
        <f t="shared" si="322"/>
        <v/>
      </c>
      <c r="AE1533" t="str">
        <f t="shared" si="323"/>
        <v/>
      </c>
      <c r="AF1533" t="s">
        <v>343</v>
      </c>
    </row>
    <row r="1534" spans="1:32" x14ac:dyDescent="0.25">
      <c r="A1534" t="s">
        <v>1</v>
      </c>
      <c r="B1534" t="s">
        <v>2</v>
      </c>
      <c r="C1534" t="s">
        <v>1959</v>
      </c>
      <c r="D1534" t="s">
        <v>2031</v>
      </c>
      <c r="E1534" t="s">
        <v>32</v>
      </c>
      <c r="F1534" s="2">
        <v>45344</v>
      </c>
      <c r="G1534" t="s">
        <v>762</v>
      </c>
      <c r="H1534" t="s">
        <v>178</v>
      </c>
      <c r="I1534" t="s">
        <v>201</v>
      </c>
      <c r="J1534" s="5">
        <v>220000.02</v>
      </c>
      <c r="K1534" s="5">
        <v>220000.02</v>
      </c>
      <c r="L1534" s="5">
        <v>220000.02</v>
      </c>
      <c r="M1534" s="5"/>
      <c r="N1534"/>
      <c r="O1534" s="39"/>
      <c r="P1534" s="44"/>
      <c r="Q1534" s="65"/>
      <c r="R1534" s="8" t="str">
        <f t="shared" si="325"/>
        <v/>
      </c>
      <c r="S1534" s="7" t="str">
        <f t="shared" si="327"/>
        <v/>
      </c>
      <c r="T1534" s="9"/>
      <c r="U1534" s="3" t="str">
        <f t="shared" si="313"/>
        <v/>
      </c>
      <c r="V1534" s="3" t="str">
        <f t="shared" si="314"/>
        <v/>
      </c>
      <c r="W1534" s="3" t="str">
        <f t="shared" si="315"/>
        <v/>
      </c>
      <c r="X1534" s="83" t="str">
        <f t="shared" si="316"/>
        <v/>
      </c>
      <c r="Y1534" s="3" t="str">
        <f t="shared" si="317"/>
        <v/>
      </c>
      <c r="Z1534" s="3" t="str">
        <f t="shared" si="318"/>
        <v/>
      </c>
      <c r="AA1534" s="12" t="str">
        <f t="shared" si="319"/>
        <v/>
      </c>
      <c r="AB1534" s="12" t="str">
        <f t="shared" si="320"/>
        <v/>
      </c>
      <c r="AC1534" s="12" t="str">
        <f t="shared" si="321"/>
        <v/>
      </c>
      <c r="AD1534" t="str">
        <f t="shared" si="322"/>
        <v/>
      </c>
      <c r="AE1534" t="str">
        <f t="shared" si="323"/>
        <v/>
      </c>
      <c r="AF1534" t="s">
        <v>343</v>
      </c>
    </row>
    <row r="1535" spans="1:32" x14ac:dyDescent="0.25">
      <c r="A1535" t="s">
        <v>1</v>
      </c>
      <c r="B1535" t="s">
        <v>2</v>
      </c>
      <c r="C1535" t="s">
        <v>1959</v>
      </c>
      <c r="D1535" t="s">
        <v>2031</v>
      </c>
      <c r="E1535" t="s">
        <v>32</v>
      </c>
      <c r="F1535" s="2">
        <v>45363</v>
      </c>
      <c r="G1535" t="s">
        <v>1415</v>
      </c>
      <c r="H1535" t="s">
        <v>176</v>
      </c>
      <c r="I1535" t="s">
        <v>207</v>
      </c>
      <c r="J1535" s="5">
        <v>675000.05</v>
      </c>
      <c r="K1535" s="5">
        <v>675000.05</v>
      </c>
      <c r="L1535" s="5">
        <v>675000.05</v>
      </c>
      <c r="M1535" s="5"/>
      <c r="N1535"/>
      <c r="O1535" s="39"/>
      <c r="P1535" s="44"/>
      <c r="Q1535" s="65"/>
      <c r="R1535" s="8" t="str">
        <f t="shared" si="325"/>
        <v/>
      </c>
      <c r="S1535" s="7" t="str">
        <f t="shared" si="327"/>
        <v/>
      </c>
      <c r="T1535" s="9"/>
      <c r="U1535" s="3" t="str">
        <f t="shared" si="313"/>
        <v/>
      </c>
      <c r="V1535" s="3" t="str">
        <f t="shared" si="314"/>
        <v/>
      </c>
      <c r="W1535" s="3" t="str">
        <f t="shared" si="315"/>
        <v/>
      </c>
      <c r="X1535" s="83" t="str">
        <f t="shared" si="316"/>
        <v/>
      </c>
      <c r="Y1535" s="3" t="str">
        <f t="shared" si="317"/>
        <v/>
      </c>
      <c r="Z1535" s="3" t="str">
        <f t="shared" si="318"/>
        <v/>
      </c>
      <c r="AA1535" s="12" t="str">
        <f t="shared" si="319"/>
        <v/>
      </c>
      <c r="AB1535" s="12" t="str">
        <f t="shared" si="320"/>
        <v/>
      </c>
      <c r="AC1535" s="12" t="str">
        <f t="shared" si="321"/>
        <v/>
      </c>
      <c r="AD1535" t="str">
        <f t="shared" si="322"/>
        <v/>
      </c>
      <c r="AE1535" t="str">
        <f t="shared" si="323"/>
        <v/>
      </c>
      <c r="AF1535" t="s">
        <v>343</v>
      </c>
    </row>
    <row r="1536" spans="1:32" x14ac:dyDescent="0.25">
      <c r="A1536" t="s">
        <v>1</v>
      </c>
      <c r="B1536" t="s">
        <v>2</v>
      </c>
      <c r="C1536" t="s">
        <v>1959</v>
      </c>
      <c r="D1536" t="s">
        <v>2031</v>
      </c>
      <c r="E1536" t="s">
        <v>32</v>
      </c>
      <c r="F1536" s="2">
        <v>45369</v>
      </c>
      <c r="G1536" t="s">
        <v>1718</v>
      </c>
      <c r="H1536" t="s">
        <v>176</v>
      </c>
      <c r="I1536" t="s">
        <v>1493</v>
      </c>
      <c r="J1536" s="5">
        <v>900000.07</v>
      </c>
      <c r="K1536" s="5">
        <v>900000.07</v>
      </c>
      <c r="L1536" s="5">
        <v>900000.07</v>
      </c>
      <c r="M1536" s="5"/>
      <c r="N1536"/>
      <c r="O1536" s="39"/>
      <c r="P1536" s="44"/>
      <c r="Q1536" s="65"/>
      <c r="R1536" s="8" t="str">
        <f t="shared" si="325"/>
        <v/>
      </c>
      <c r="S1536" s="7" t="str">
        <f t="shared" si="327"/>
        <v/>
      </c>
      <c r="T1536" s="9"/>
      <c r="U1536" s="3" t="str">
        <f t="shared" si="313"/>
        <v/>
      </c>
      <c r="V1536" s="3" t="str">
        <f t="shared" si="314"/>
        <v/>
      </c>
      <c r="W1536" s="3" t="str">
        <f t="shared" si="315"/>
        <v/>
      </c>
      <c r="X1536" s="83" t="str">
        <f t="shared" si="316"/>
        <v/>
      </c>
      <c r="Y1536" s="3" t="str">
        <f t="shared" si="317"/>
        <v/>
      </c>
      <c r="Z1536" s="3" t="str">
        <f t="shared" si="318"/>
        <v/>
      </c>
      <c r="AA1536" s="12" t="str">
        <f t="shared" si="319"/>
        <v/>
      </c>
      <c r="AB1536" s="12" t="str">
        <f t="shared" si="320"/>
        <v/>
      </c>
      <c r="AC1536" s="12" t="str">
        <f t="shared" si="321"/>
        <v/>
      </c>
      <c r="AD1536" t="str">
        <f t="shared" si="322"/>
        <v/>
      </c>
      <c r="AE1536" t="str">
        <f t="shared" si="323"/>
        <v/>
      </c>
      <c r="AF1536" t="s">
        <v>343</v>
      </c>
    </row>
    <row r="1537" spans="1:32" x14ac:dyDescent="0.25">
      <c r="A1537" t="s">
        <v>1</v>
      </c>
      <c r="B1537" t="s">
        <v>2</v>
      </c>
      <c r="C1537" t="s">
        <v>1959</v>
      </c>
      <c r="D1537" t="s">
        <v>2031</v>
      </c>
      <c r="E1537" t="s">
        <v>32</v>
      </c>
      <c r="F1537" s="2">
        <v>45408</v>
      </c>
      <c r="G1537" t="s">
        <v>2489</v>
      </c>
      <c r="H1537" t="s">
        <v>412</v>
      </c>
      <c r="I1537" t="s">
        <v>1493</v>
      </c>
      <c r="J1537" s="5">
        <v>944000.01</v>
      </c>
      <c r="K1537" s="5">
        <v>944000.01</v>
      </c>
      <c r="L1537" s="5">
        <v>944000.01</v>
      </c>
      <c r="M1537" s="5"/>
      <c r="N1537"/>
      <c r="O1537" s="39"/>
      <c r="P1537" s="44"/>
      <c r="Q1537" s="65"/>
      <c r="R1537" s="8" t="str">
        <f t="shared" si="325"/>
        <v/>
      </c>
      <c r="S1537" s="7" t="str">
        <f t="shared" si="327"/>
        <v/>
      </c>
      <c r="T1537" s="9"/>
      <c r="U1537" s="3" t="str">
        <f t="shared" si="313"/>
        <v/>
      </c>
      <c r="V1537" s="3" t="str">
        <f t="shared" si="314"/>
        <v/>
      </c>
      <c r="W1537" s="3" t="str">
        <f t="shared" si="315"/>
        <v/>
      </c>
      <c r="X1537" s="83" t="str">
        <f t="shared" si="316"/>
        <v/>
      </c>
      <c r="Y1537" s="3" t="str">
        <f t="shared" si="317"/>
        <v/>
      </c>
      <c r="Z1537" s="3" t="str">
        <f t="shared" si="318"/>
        <v/>
      </c>
      <c r="AA1537" s="12" t="str">
        <f t="shared" si="319"/>
        <v/>
      </c>
      <c r="AB1537" s="12" t="str">
        <f t="shared" si="320"/>
        <v/>
      </c>
      <c r="AC1537" s="12" t="str">
        <f t="shared" si="321"/>
        <v/>
      </c>
      <c r="AD1537" t="str">
        <f t="shared" si="322"/>
        <v/>
      </c>
      <c r="AE1537" t="str">
        <f t="shared" si="323"/>
        <v/>
      </c>
      <c r="AF1537" t="s">
        <v>343</v>
      </c>
    </row>
    <row r="1538" spans="1:32" x14ac:dyDescent="0.25">
      <c r="A1538" t="s">
        <v>1</v>
      </c>
      <c r="B1538" t="s">
        <v>2</v>
      </c>
      <c r="C1538" t="s">
        <v>1959</v>
      </c>
      <c r="D1538" t="s">
        <v>2032</v>
      </c>
      <c r="E1538" t="s">
        <v>639</v>
      </c>
      <c r="F1538" s="2">
        <v>45115</v>
      </c>
      <c r="G1538" t="s">
        <v>129</v>
      </c>
      <c r="H1538" t="s">
        <v>175</v>
      </c>
      <c r="I1538" t="s">
        <v>192</v>
      </c>
      <c r="J1538" s="5">
        <v>184000</v>
      </c>
      <c r="K1538" s="5">
        <v>184000</v>
      </c>
      <c r="L1538" s="5">
        <v>184000</v>
      </c>
      <c r="M1538" s="5"/>
      <c r="N1538"/>
      <c r="O1538" s="39" t="s">
        <v>2083</v>
      </c>
      <c r="P1538" s="44"/>
      <c r="Q1538" s="65" t="s">
        <v>1505</v>
      </c>
      <c r="R1538" s="8" t="str">
        <f t="shared" si="325"/>
        <v>Compra de baterías para UT</v>
      </c>
      <c r="S1538" s="7" t="str">
        <f t="shared" si="327"/>
        <v/>
      </c>
      <c r="T1538" s="9"/>
      <c r="U1538" s="3" t="str">
        <f t="shared" si="313"/>
        <v>RYMSA</v>
      </c>
      <c r="V1538" s="3" t="str">
        <f t="shared" si="314"/>
        <v>CRC</v>
      </c>
      <c r="W1538" s="3" t="str">
        <f t="shared" si="315"/>
        <v>MULTISERVICIOS BERVAL MZR S.A.</v>
      </c>
      <c r="X1538" s="83">
        <f t="shared" si="316"/>
        <v>45115</v>
      </c>
      <c r="Y1538" s="3" t="str">
        <f t="shared" si="317"/>
        <v>7482</v>
      </c>
      <c r="Z1538" s="3" t="str">
        <f t="shared" si="318"/>
        <v>MAS DE 120</v>
      </c>
      <c r="AA1538" s="12">
        <f t="shared" si="319"/>
        <v>184000</v>
      </c>
      <c r="AB1538" s="12">
        <f t="shared" si="320"/>
        <v>184000</v>
      </c>
      <c r="AC1538" s="12" t="str">
        <f t="shared" si="321"/>
        <v/>
      </c>
      <c r="AD1538" t="str">
        <f t="shared" si="322"/>
        <v>12-05-03</v>
      </c>
      <c r="AE1538" t="str">
        <f t="shared" si="323"/>
        <v>Compra de baterías para UT</v>
      </c>
      <c r="AF1538" t="s">
        <v>343</v>
      </c>
    </row>
    <row r="1539" spans="1:32" x14ac:dyDescent="0.25">
      <c r="A1539" t="s">
        <v>1</v>
      </c>
      <c r="B1539" t="s">
        <v>2</v>
      </c>
      <c r="C1539" t="s">
        <v>1959</v>
      </c>
      <c r="D1539" t="s">
        <v>2032</v>
      </c>
      <c r="E1539" t="s">
        <v>639</v>
      </c>
      <c r="F1539" s="2">
        <v>45119</v>
      </c>
      <c r="G1539" t="s">
        <v>130</v>
      </c>
      <c r="H1539" t="s">
        <v>175</v>
      </c>
      <c r="I1539" t="s">
        <v>192</v>
      </c>
      <c r="J1539" s="5">
        <v>98197</v>
      </c>
      <c r="K1539" s="5">
        <v>98197</v>
      </c>
      <c r="L1539" s="5">
        <v>98197</v>
      </c>
      <c r="M1539" s="5"/>
      <c r="N1539"/>
      <c r="O1539" s="39"/>
      <c r="P1539" s="44"/>
      <c r="Q1539" s="65"/>
      <c r="R1539" s="8" t="str">
        <f t="shared" si="325"/>
        <v/>
      </c>
      <c r="S1539" s="7" t="str">
        <f t="shared" si="327"/>
        <v/>
      </c>
      <c r="T1539" s="9"/>
      <c r="U1539" s="3" t="str">
        <f t="shared" si="313"/>
        <v/>
      </c>
      <c r="V1539" s="3" t="str">
        <f t="shared" si="314"/>
        <v/>
      </c>
      <c r="W1539" s="3" t="str">
        <f t="shared" si="315"/>
        <v/>
      </c>
      <c r="X1539" s="83" t="str">
        <f t="shared" si="316"/>
        <v/>
      </c>
      <c r="Y1539" s="3" t="str">
        <f t="shared" si="317"/>
        <v/>
      </c>
      <c r="Z1539" s="3" t="str">
        <f t="shared" si="318"/>
        <v/>
      </c>
      <c r="AA1539" s="12" t="str">
        <f t="shared" si="319"/>
        <v/>
      </c>
      <c r="AB1539" s="12" t="str">
        <f t="shared" si="320"/>
        <v/>
      </c>
      <c r="AC1539" s="12" t="str">
        <f t="shared" si="321"/>
        <v/>
      </c>
      <c r="AD1539" t="str">
        <f t="shared" si="322"/>
        <v/>
      </c>
      <c r="AE1539" t="str">
        <f t="shared" si="323"/>
        <v/>
      </c>
      <c r="AF1539" t="s">
        <v>343</v>
      </c>
    </row>
    <row r="1540" spans="1:32" x14ac:dyDescent="0.25">
      <c r="A1540" t="s">
        <v>1</v>
      </c>
      <c r="B1540" t="s">
        <v>2</v>
      </c>
      <c r="C1540" t="s">
        <v>1959</v>
      </c>
      <c r="D1540" t="s">
        <v>2032</v>
      </c>
      <c r="E1540" t="s">
        <v>639</v>
      </c>
      <c r="F1540" s="2">
        <v>45134</v>
      </c>
      <c r="G1540" t="s">
        <v>131</v>
      </c>
      <c r="H1540" t="s">
        <v>175</v>
      </c>
      <c r="I1540" t="s">
        <v>192</v>
      </c>
      <c r="J1540" s="5">
        <v>169400</v>
      </c>
      <c r="K1540" s="5">
        <v>169400</v>
      </c>
      <c r="L1540" s="5">
        <v>169400</v>
      </c>
      <c r="M1540" s="5"/>
      <c r="N1540"/>
      <c r="O1540" s="39"/>
      <c r="P1540" s="44"/>
      <c r="Q1540" s="65"/>
      <c r="R1540" s="8" t="str">
        <f t="shared" ref="R1540:R1552" si="328">IFERROR(VLOOKUP(Q1540,CTASPresup,2,0),"")</f>
        <v/>
      </c>
      <c r="S1540" s="7" t="str">
        <f t="shared" si="327"/>
        <v/>
      </c>
      <c r="T1540" s="9"/>
      <c r="U1540" s="3" t="str">
        <f t="shared" si="313"/>
        <v/>
      </c>
      <c r="V1540" s="3" t="str">
        <f t="shared" si="314"/>
        <v/>
      </c>
      <c r="W1540" s="3" t="str">
        <f t="shared" si="315"/>
        <v/>
      </c>
      <c r="X1540" s="83" t="str">
        <f t="shared" si="316"/>
        <v/>
      </c>
      <c r="Y1540" s="3" t="str">
        <f t="shared" si="317"/>
        <v/>
      </c>
      <c r="Z1540" s="3" t="str">
        <f t="shared" si="318"/>
        <v/>
      </c>
      <c r="AA1540" s="12" t="str">
        <f t="shared" si="319"/>
        <v/>
      </c>
      <c r="AB1540" s="12" t="str">
        <f t="shared" si="320"/>
        <v/>
      </c>
      <c r="AC1540" s="12" t="str">
        <f t="shared" si="321"/>
        <v/>
      </c>
      <c r="AD1540" t="str">
        <f t="shared" si="322"/>
        <v/>
      </c>
      <c r="AE1540" t="str">
        <f t="shared" si="323"/>
        <v/>
      </c>
      <c r="AF1540" t="s">
        <v>343</v>
      </c>
    </row>
    <row r="1541" spans="1:32" x14ac:dyDescent="0.25">
      <c r="A1541" t="s">
        <v>1</v>
      </c>
      <c r="B1541" t="s">
        <v>2</v>
      </c>
      <c r="C1541" t="s">
        <v>1959</v>
      </c>
      <c r="D1541" t="s">
        <v>2032</v>
      </c>
      <c r="E1541" t="s">
        <v>639</v>
      </c>
      <c r="F1541" s="2">
        <v>45170</v>
      </c>
      <c r="G1541" t="s">
        <v>411</v>
      </c>
      <c r="H1541" t="s">
        <v>175</v>
      </c>
      <c r="I1541" t="s">
        <v>404</v>
      </c>
      <c r="J1541" s="5">
        <v>178088</v>
      </c>
      <c r="K1541" s="5">
        <v>178088</v>
      </c>
      <c r="L1541" s="5">
        <v>178088</v>
      </c>
      <c r="M1541" s="5"/>
      <c r="N1541"/>
      <c r="O1541" s="39"/>
      <c r="P1541" s="44"/>
      <c r="Q1541" s="65"/>
      <c r="R1541" s="8" t="str">
        <f t="shared" si="328"/>
        <v/>
      </c>
      <c r="S1541" s="7" t="str">
        <f t="shared" si="327"/>
        <v/>
      </c>
      <c r="T1541" s="9"/>
      <c r="U1541" s="3" t="str">
        <f t="shared" si="313"/>
        <v/>
      </c>
      <c r="V1541" s="3" t="str">
        <f t="shared" si="314"/>
        <v/>
      </c>
      <c r="W1541" s="3" t="str">
        <f t="shared" si="315"/>
        <v/>
      </c>
      <c r="X1541" s="83" t="str">
        <f t="shared" si="316"/>
        <v/>
      </c>
      <c r="Y1541" s="3" t="str">
        <f t="shared" si="317"/>
        <v/>
      </c>
      <c r="Z1541" s="3" t="str">
        <f t="shared" si="318"/>
        <v/>
      </c>
      <c r="AA1541" s="12" t="str">
        <f t="shared" si="319"/>
        <v/>
      </c>
      <c r="AB1541" s="12" t="str">
        <f t="shared" si="320"/>
        <v/>
      </c>
      <c r="AC1541" s="12" t="str">
        <f t="shared" si="321"/>
        <v/>
      </c>
      <c r="AD1541" t="str">
        <f t="shared" si="322"/>
        <v/>
      </c>
      <c r="AE1541" t="str">
        <f t="shared" si="323"/>
        <v/>
      </c>
      <c r="AF1541" t="s">
        <v>343</v>
      </c>
    </row>
    <row r="1542" spans="1:32" x14ac:dyDescent="0.25">
      <c r="A1542" t="s">
        <v>1</v>
      </c>
      <c r="B1542" t="s">
        <v>2</v>
      </c>
      <c r="C1542" t="s">
        <v>1959</v>
      </c>
      <c r="D1542" t="s">
        <v>2032</v>
      </c>
      <c r="E1542" t="s">
        <v>639</v>
      </c>
      <c r="F1542" s="2">
        <v>45275</v>
      </c>
      <c r="G1542" t="s">
        <v>682</v>
      </c>
      <c r="H1542" t="s">
        <v>179</v>
      </c>
      <c r="I1542" t="s">
        <v>192</v>
      </c>
      <c r="J1542" s="5">
        <v>178088</v>
      </c>
      <c r="K1542" s="5">
        <v>178088</v>
      </c>
      <c r="L1542" s="5">
        <v>178088</v>
      </c>
      <c r="M1542" s="5"/>
      <c r="N1542"/>
      <c r="O1542" s="39"/>
      <c r="P1542" s="44"/>
      <c r="Q1542" s="65"/>
      <c r="R1542" s="8" t="str">
        <f t="shared" si="328"/>
        <v/>
      </c>
      <c r="S1542" s="7" t="str">
        <f t="shared" si="327"/>
        <v/>
      </c>
      <c r="T1542" s="9"/>
      <c r="U1542" s="3" t="str">
        <f t="shared" si="313"/>
        <v/>
      </c>
      <c r="V1542" s="3" t="str">
        <f t="shared" si="314"/>
        <v/>
      </c>
      <c r="W1542" s="3" t="str">
        <f t="shared" si="315"/>
        <v/>
      </c>
      <c r="X1542" s="83" t="str">
        <f t="shared" si="316"/>
        <v/>
      </c>
      <c r="Y1542" s="3" t="str">
        <f t="shared" si="317"/>
        <v/>
      </c>
      <c r="Z1542" s="3" t="str">
        <f t="shared" si="318"/>
        <v/>
      </c>
      <c r="AA1542" s="12" t="str">
        <f t="shared" si="319"/>
        <v/>
      </c>
      <c r="AB1542" s="12" t="str">
        <f t="shared" si="320"/>
        <v/>
      </c>
      <c r="AC1542" s="12" t="str">
        <f t="shared" si="321"/>
        <v/>
      </c>
      <c r="AD1542" t="str">
        <f t="shared" si="322"/>
        <v/>
      </c>
      <c r="AE1542" t="str">
        <f t="shared" si="323"/>
        <v/>
      </c>
      <c r="AF1542" t="s">
        <v>343</v>
      </c>
    </row>
    <row r="1543" spans="1:32" x14ac:dyDescent="0.25">
      <c r="A1543" t="s">
        <v>1</v>
      </c>
      <c r="B1543" t="s">
        <v>2</v>
      </c>
      <c r="C1543" t="s">
        <v>1959</v>
      </c>
      <c r="D1543" t="s">
        <v>2032</v>
      </c>
      <c r="E1543" t="s">
        <v>639</v>
      </c>
      <c r="F1543" s="2">
        <v>45320</v>
      </c>
      <c r="G1543" t="s">
        <v>1079</v>
      </c>
      <c r="H1543" t="s">
        <v>178</v>
      </c>
      <c r="I1543" t="s">
        <v>192</v>
      </c>
      <c r="J1543" s="5">
        <v>123237.8</v>
      </c>
      <c r="K1543" s="5">
        <v>123237.8</v>
      </c>
      <c r="L1543" s="5">
        <v>123237.8</v>
      </c>
      <c r="M1543" s="5"/>
      <c r="N1543"/>
      <c r="O1543" s="39"/>
      <c r="P1543" s="44"/>
      <c r="Q1543" s="65"/>
      <c r="R1543" s="8" t="str">
        <f t="shared" si="328"/>
        <v/>
      </c>
      <c r="S1543" s="7" t="str">
        <f t="shared" si="327"/>
        <v/>
      </c>
      <c r="T1543" s="9"/>
      <c r="U1543" s="3" t="str">
        <f t="shared" si="313"/>
        <v/>
      </c>
      <c r="V1543" s="3" t="str">
        <f t="shared" si="314"/>
        <v/>
      </c>
      <c r="W1543" s="3" t="str">
        <f t="shared" si="315"/>
        <v/>
      </c>
      <c r="X1543" s="83" t="str">
        <f t="shared" si="316"/>
        <v/>
      </c>
      <c r="Y1543" s="3" t="str">
        <f t="shared" si="317"/>
        <v/>
      </c>
      <c r="Z1543" s="3" t="str">
        <f t="shared" si="318"/>
        <v/>
      </c>
      <c r="AA1543" s="12" t="str">
        <f t="shared" si="319"/>
        <v/>
      </c>
      <c r="AB1543" s="12" t="str">
        <f t="shared" si="320"/>
        <v/>
      </c>
      <c r="AC1543" s="12" t="str">
        <f t="shared" si="321"/>
        <v/>
      </c>
      <c r="AD1543" t="str">
        <f t="shared" si="322"/>
        <v/>
      </c>
      <c r="AE1543" t="str">
        <f t="shared" si="323"/>
        <v/>
      </c>
      <c r="AF1543" t="s">
        <v>343</v>
      </c>
    </row>
    <row r="1544" spans="1:32" x14ac:dyDescent="0.25">
      <c r="A1544" t="s">
        <v>1</v>
      </c>
      <c r="B1544" t="s">
        <v>2</v>
      </c>
      <c r="C1544" t="s">
        <v>1959</v>
      </c>
      <c r="D1544" t="s">
        <v>2032</v>
      </c>
      <c r="E1544" t="s">
        <v>639</v>
      </c>
      <c r="F1544" s="2">
        <v>45346</v>
      </c>
      <c r="G1544" t="s">
        <v>1080</v>
      </c>
      <c r="H1544" t="s">
        <v>176</v>
      </c>
      <c r="I1544" t="s">
        <v>192</v>
      </c>
      <c r="J1544" s="5">
        <v>52884</v>
      </c>
      <c r="K1544" s="5">
        <v>52884</v>
      </c>
      <c r="L1544" s="5">
        <v>52884</v>
      </c>
      <c r="M1544" s="5"/>
      <c r="N1544"/>
      <c r="O1544" s="39"/>
      <c r="P1544" s="44"/>
      <c r="Q1544" s="65"/>
      <c r="R1544" s="8" t="str">
        <f t="shared" si="328"/>
        <v/>
      </c>
      <c r="S1544" s="7" t="str">
        <f t="shared" si="327"/>
        <v/>
      </c>
      <c r="T1544" s="9"/>
      <c r="U1544" s="3" t="str">
        <f t="shared" ref="U1544:U1607" si="329">IF(OR(O1544="X",P1544&lt;&gt;""),A1544,"")</f>
        <v/>
      </c>
      <c r="V1544" s="3" t="str">
        <f t="shared" ref="V1544:V1607" si="330">IF(OR(O1544="X",P1544&lt;&gt;""),B1544,"")</f>
        <v/>
      </c>
      <c r="W1544" s="3" t="str">
        <f t="shared" ref="W1544:W1607" si="331">IF(OR(O1544="X",P1544&lt;&gt;""),E1544,"")</f>
        <v/>
      </c>
      <c r="X1544" s="83" t="str">
        <f t="shared" ref="X1544:X1607" si="332">IF(OR(P1544="X",Q1544&lt;&gt;""),F1544,"")</f>
        <v/>
      </c>
      <c r="Y1544" s="3" t="str">
        <f t="shared" ref="Y1544:Y1607" si="333">IF(OR(O1544="X",P1544&lt;&gt;""),G1544,"")</f>
        <v/>
      </c>
      <c r="Z1544" s="3" t="str">
        <f t="shared" ref="Z1544:Z1607" si="334">IF(OR(O1544="X",P1544&lt;&gt;""),H1544,"")</f>
        <v/>
      </c>
      <c r="AA1544" s="12" t="str">
        <f t="shared" ref="AA1544:AA1607" si="335">IF(OR(O1544="X",P1544&lt;&gt;""),J1544,"")</f>
        <v/>
      </c>
      <c r="AB1544" s="12" t="str">
        <f t="shared" ref="AB1544:AB1607" si="336">IF(O1544="X",K1544,"")</f>
        <v/>
      </c>
      <c r="AC1544" s="12" t="str">
        <f t="shared" ref="AC1544:AC1607" si="337">IF(P1544&gt;0,P1544,"")</f>
        <v/>
      </c>
      <c r="AD1544" t="str">
        <f t="shared" ref="AD1544:AD1607" si="338">IF(OR(O1544="X",P1544&gt;0),Q1544,"")</f>
        <v/>
      </c>
      <c r="AE1544" t="str">
        <f t="shared" ref="AE1544:AE1607" si="339">IF(OR(O1544="X",P1544&lt;&gt;""),R1544,"")</f>
        <v/>
      </c>
      <c r="AF1544" t="s">
        <v>343</v>
      </c>
    </row>
    <row r="1545" spans="1:32" x14ac:dyDescent="0.25">
      <c r="A1545" t="s">
        <v>1</v>
      </c>
      <c r="B1545" t="s">
        <v>2</v>
      </c>
      <c r="C1545" t="s">
        <v>1959</v>
      </c>
      <c r="D1545" t="s">
        <v>2032</v>
      </c>
      <c r="E1545" t="s">
        <v>639</v>
      </c>
      <c r="F1545" s="2">
        <v>45390</v>
      </c>
      <c r="G1545" t="s">
        <v>1699</v>
      </c>
      <c r="H1545" t="s">
        <v>412</v>
      </c>
      <c r="I1545" t="s">
        <v>192</v>
      </c>
      <c r="J1545" s="5">
        <v>178088</v>
      </c>
      <c r="K1545" s="5">
        <v>178088</v>
      </c>
      <c r="L1545" s="5">
        <v>178088</v>
      </c>
      <c r="M1545" s="5"/>
      <c r="N1545"/>
      <c r="O1545" s="39"/>
      <c r="P1545" s="44"/>
      <c r="Q1545" s="65"/>
      <c r="R1545" s="8" t="str">
        <f t="shared" si="328"/>
        <v/>
      </c>
      <c r="S1545" s="7" t="str">
        <f t="shared" si="327"/>
        <v/>
      </c>
      <c r="T1545" s="9"/>
      <c r="U1545" s="3" t="str">
        <f t="shared" si="329"/>
        <v/>
      </c>
      <c r="V1545" s="3" t="str">
        <f t="shared" si="330"/>
        <v/>
      </c>
      <c r="W1545" s="3" t="str">
        <f t="shared" si="331"/>
        <v/>
      </c>
      <c r="X1545" s="83" t="str">
        <f t="shared" si="332"/>
        <v/>
      </c>
      <c r="Y1545" s="3" t="str">
        <f t="shared" si="333"/>
        <v/>
      </c>
      <c r="Z1545" s="3" t="str">
        <f t="shared" si="334"/>
        <v/>
      </c>
      <c r="AA1545" s="12" t="str">
        <f t="shared" si="335"/>
        <v/>
      </c>
      <c r="AB1545" s="12" t="str">
        <f t="shared" si="336"/>
        <v/>
      </c>
      <c r="AC1545" s="12" t="str">
        <f t="shared" si="337"/>
        <v/>
      </c>
      <c r="AD1545" t="str">
        <f t="shared" si="338"/>
        <v/>
      </c>
      <c r="AE1545" t="str">
        <f t="shared" si="339"/>
        <v/>
      </c>
      <c r="AF1545" t="s">
        <v>343</v>
      </c>
    </row>
    <row r="1546" spans="1:32" x14ac:dyDescent="0.25">
      <c r="A1546" t="s">
        <v>1</v>
      </c>
      <c r="B1546" t="s">
        <v>2</v>
      </c>
      <c r="C1546" t="s">
        <v>1959</v>
      </c>
      <c r="D1546" t="s">
        <v>2490</v>
      </c>
      <c r="E1546" t="s">
        <v>2491</v>
      </c>
      <c r="F1546" s="2">
        <v>45406</v>
      </c>
      <c r="G1546" t="s">
        <v>2492</v>
      </c>
      <c r="H1546" t="s">
        <v>412</v>
      </c>
      <c r="I1546" t="s">
        <v>1429</v>
      </c>
      <c r="J1546" s="5">
        <v>51946.5</v>
      </c>
      <c r="K1546" s="5">
        <v>51946.5</v>
      </c>
      <c r="L1546" s="5">
        <v>51946.5</v>
      </c>
      <c r="M1546" s="5"/>
      <c r="N1546"/>
      <c r="O1546" s="39"/>
      <c r="P1546" s="44"/>
      <c r="Q1546" s="65"/>
      <c r="R1546" s="8" t="str">
        <f t="shared" si="328"/>
        <v/>
      </c>
      <c r="S1546" s="7" t="str">
        <f t="shared" si="327"/>
        <v/>
      </c>
      <c r="T1546" s="9"/>
      <c r="U1546" s="3" t="str">
        <f t="shared" si="329"/>
        <v/>
      </c>
      <c r="V1546" s="3" t="str">
        <f t="shared" si="330"/>
        <v/>
      </c>
      <c r="W1546" s="3" t="str">
        <f t="shared" si="331"/>
        <v/>
      </c>
      <c r="X1546" s="83" t="str">
        <f t="shared" si="332"/>
        <v/>
      </c>
      <c r="Y1546" s="3" t="str">
        <f t="shared" si="333"/>
        <v/>
      </c>
      <c r="Z1546" s="3" t="str">
        <f t="shared" si="334"/>
        <v/>
      </c>
      <c r="AA1546" s="12" t="str">
        <f t="shared" si="335"/>
        <v/>
      </c>
      <c r="AB1546" s="12" t="str">
        <f t="shared" si="336"/>
        <v/>
      </c>
      <c r="AC1546" s="12" t="str">
        <f t="shared" si="337"/>
        <v/>
      </c>
      <c r="AD1546" t="str">
        <f t="shared" si="338"/>
        <v/>
      </c>
      <c r="AE1546" t="str">
        <f t="shared" si="339"/>
        <v/>
      </c>
      <c r="AF1546" t="s">
        <v>343</v>
      </c>
    </row>
    <row r="1547" spans="1:32" x14ac:dyDescent="0.25">
      <c r="A1547" t="s">
        <v>1</v>
      </c>
      <c r="B1547" t="s">
        <v>2</v>
      </c>
      <c r="C1547" t="s">
        <v>1959</v>
      </c>
      <c r="D1547" t="s">
        <v>2033</v>
      </c>
      <c r="E1547" t="s">
        <v>1486</v>
      </c>
      <c r="F1547" s="2">
        <v>45352</v>
      </c>
      <c r="G1547" t="s">
        <v>1487</v>
      </c>
      <c r="H1547" t="s">
        <v>178</v>
      </c>
      <c r="I1547" t="s">
        <v>201</v>
      </c>
      <c r="J1547" s="5">
        <v>11288.7</v>
      </c>
      <c r="K1547" s="5">
        <v>11288.7</v>
      </c>
      <c r="L1547" s="5">
        <v>11288.7</v>
      </c>
      <c r="M1547" s="5"/>
      <c r="N1547"/>
      <c r="O1547" s="39"/>
      <c r="P1547" s="44"/>
      <c r="Q1547" s="65"/>
      <c r="R1547" s="8" t="str">
        <f t="shared" si="328"/>
        <v/>
      </c>
      <c r="S1547" s="7" t="str">
        <f t="shared" si="327"/>
        <v/>
      </c>
      <c r="T1547" s="9"/>
      <c r="U1547" s="3" t="str">
        <f t="shared" si="329"/>
        <v/>
      </c>
      <c r="V1547" s="3" t="str">
        <f t="shared" si="330"/>
        <v/>
      </c>
      <c r="W1547" s="3" t="str">
        <f t="shared" si="331"/>
        <v/>
      </c>
      <c r="X1547" s="83" t="str">
        <f t="shared" si="332"/>
        <v/>
      </c>
      <c r="Y1547" s="3" t="str">
        <f t="shared" si="333"/>
        <v/>
      </c>
      <c r="Z1547" s="3" t="str">
        <f t="shared" si="334"/>
        <v/>
      </c>
      <c r="AA1547" s="12" t="str">
        <f t="shared" si="335"/>
        <v/>
      </c>
      <c r="AB1547" s="12" t="str">
        <f t="shared" si="336"/>
        <v/>
      </c>
      <c r="AC1547" s="12" t="str">
        <f t="shared" si="337"/>
        <v/>
      </c>
      <c r="AD1547" t="str">
        <f t="shared" si="338"/>
        <v/>
      </c>
      <c r="AE1547" t="str">
        <f t="shared" si="339"/>
        <v/>
      </c>
      <c r="AF1547" t="s">
        <v>343</v>
      </c>
    </row>
    <row r="1548" spans="1:32" x14ac:dyDescent="0.25">
      <c r="A1548" t="s">
        <v>1</v>
      </c>
      <c r="B1548" t="s">
        <v>2</v>
      </c>
      <c r="C1548" t="s">
        <v>1959</v>
      </c>
      <c r="D1548" t="s">
        <v>2034</v>
      </c>
      <c r="E1548" t="s">
        <v>68</v>
      </c>
      <c r="F1548" s="2">
        <v>45108</v>
      </c>
      <c r="G1548" t="s">
        <v>132</v>
      </c>
      <c r="H1548" t="s">
        <v>175</v>
      </c>
      <c r="I1548" t="s">
        <v>192</v>
      </c>
      <c r="J1548" s="5">
        <v>144000.42000000001</v>
      </c>
      <c r="K1548" s="5">
        <v>144000.42000000001</v>
      </c>
      <c r="L1548" s="5">
        <v>144000.42000000001</v>
      </c>
      <c r="M1548" s="5"/>
      <c r="N1548"/>
      <c r="O1548" s="39"/>
      <c r="P1548" s="44"/>
      <c r="Q1548" s="65"/>
      <c r="R1548" s="8" t="str">
        <f t="shared" si="328"/>
        <v/>
      </c>
      <c r="S1548" s="7" t="str">
        <f t="shared" si="327"/>
        <v/>
      </c>
      <c r="T1548" s="9"/>
      <c r="U1548" s="3" t="str">
        <f t="shared" si="329"/>
        <v/>
      </c>
      <c r="V1548" s="3" t="str">
        <f t="shared" si="330"/>
        <v/>
      </c>
      <c r="W1548" s="3" t="str">
        <f t="shared" si="331"/>
        <v/>
      </c>
      <c r="X1548" s="83" t="str">
        <f t="shared" si="332"/>
        <v/>
      </c>
      <c r="Y1548" s="3" t="str">
        <f t="shared" si="333"/>
        <v/>
      </c>
      <c r="Z1548" s="3" t="str">
        <f t="shared" si="334"/>
        <v/>
      </c>
      <c r="AA1548" s="12" t="str">
        <f t="shared" si="335"/>
        <v/>
      </c>
      <c r="AB1548" s="12" t="str">
        <f t="shared" si="336"/>
        <v/>
      </c>
      <c r="AC1548" s="12" t="str">
        <f t="shared" si="337"/>
        <v/>
      </c>
      <c r="AD1548" t="str">
        <f t="shared" si="338"/>
        <v/>
      </c>
      <c r="AE1548" t="str">
        <f t="shared" si="339"/>
        <v/>
      </c>
      <c r="AF1548" t="s">
        <v>343</v>
      </c>
    </row>
    <row r="1549" spans="1:32" x14ac:dyDescent="0.25">
      <c r="A1549" t="s">
        <v>1</v>
      </c>
      <c r="B1549" t="s">
        <v>2</v>
      </c>
      <c r="C1549" t="s">
        <v>1959</v>
      </c>
      <c r="D1549" t="s">
        <v>2035</v>
      </c>
      <c r="E1549" t="s">
        <v>391</v>
      </c>
      <c r="F1549" s="2">
        <v>45286</v>
      </c>
      <c r="G1549" t="s">
        <v>558</v>
      </c>
      <c r="H1549" t="s">
        <v>177</v>
      </c>
      <c r="I1549" t="s">
        <v>192</v>
      </c>
      <c r="J1549" s="5">
        <v>210000</v>
      </c>
      <c r="K1549" s="5">
        <v>210000</v>
      </c>
      <c r="L1549" s="5">
        <v>210000</v>
      </c>
      <c r="M1549" s="5"/>
      <c r="N1549"/>
      <c r="O1549" s="39"/>
      <c r="P1549" s="44"/>
      <c r="Q1549" s="65"/>
      <c r="R1549" s="8" t="str">
        <f t="shared" si="328"/>
        <v/>
      </c>
      <c r="S1549" s="7" t="str">
        <f t="shared" si="327"/>
        <v/>
      </c>
      <c r="T1549" s="9"/>
      <c r="U1549" s="3" t="str">
        <f t="shared" si="329"/>
        <v/>
      </c>
      <c r="V1549" s="3" t="str">
        <f t="shared" si="330"/>
        <v/>
      </c>
      <c r="W1549" s="3" t="str">
        <f t="shared" si="331"/>
        <v/>
      </c>
      <c r="X1549" s="83" t="str">
        <f t="shared" si="332"/>
        <v/>
      </c>
      <c r="Y1549" s="3" t="str">
        <f t="shared" si="333"/>
        <v/>
      </c>
      <c r="Z1549" s="3" t="str">
        <f t="shared" si="334"/>
        <v/>
      </c>
      <c r="AA1549" s="12" t="str">
        <f t="shared" si="335"/>
        <v/>
      </c>
      <c r="AB1549" s="12" t="str">
        <f t="shared" si="336"/>
        <v/>
      </c>
      <c r="AC1549" s="12" t="str">
        <f t="shared" si="337"/>
        <v/>
      </c>
      <c r="AD1549" t="str">
        <f t="shared" si="338"/>
        <v/>
      </c>
      <c r="AE1549" t="str">
        <f t="shared" si="339"/>
        <v/>
      </c>
      <c r="AF1549" t="s">
        <v>343</v>
      </c>
    </row>
    <row r="1550" spans="1:32" x14ac:dyDescent="0.25">
      <c r="A1550" t="s">
        <v>1</v>
      </c>
      <c r="B1550" t="s">
        <v>2</v>
      </c>
      <c r="C1550" t="s">
        <v>1959</v>
      </c>
      <c r="D1550" t="s">
        <v>2035</v>
      </c>
      <c r="E1550" t="s">
        <v>391</v>
      </c>
      <c r="F1550" s="2">
        <v>45309</v>
      </c>
      <c r="G1550" t="s">
        <v>681</v>
      </c>
      <c r="H1550" t="s">
        <v>179</v>
      </c>
      <c r="I1550" t="s">
        <v>192</v>
      </c>
      <c r="J1550" s="5">
        <v>75000</v>
      </c>
      <c r="K1550" s="5">
        <v>75000</v>
      </c>
      <c r="L1550" s="5">
        <v>75000</v>
      </c>
      <c r="M1550" s="5"/>
      <c r="N1550"/>
      <c r="O1550" s="39"/>
      <c r="P1550" s="44"/>
      <c r="Q1550" s="65"/>
      <c r="R1550" s="8" t="str">
        <f t="shared" si="328"/>
        <v/>
      </c>
      <c r="S1550" s="7" t="str">
        <f t="shared" si="327"/>
        <v/>
      </c>
      <c r="T1550" s="9"/>
      <c r="U1550" s="3" t="str">
        <f t="shared" si="329"/>
        <v/>
      </c>
      <c r="V1550" s="3" t="str">
        <f t="shared" si="330"/>
        <v/>
      </c>
      <c r="W1550" s="3" t="str">
        <f t="shared" si="331"/>
        <v/>
      </c>
      <c r="X1550" s="83" t="str">
        <f t="shared" si="332"/>
        <v/>
      </c>
      <c r="Y1550" s="3" t="str">
        <f t="shared" si="333"/>
        <v/>
      </c>
      <c r="Z1550" s="3" t="str">
        <f t="shared" si="334"/>
        <v/>
      </c>
      <c r="AA1550" s="12" t="str">
        <f t="shared" si="335"/>
        <v/>
      </c>
      <c r="AB1550" s="12" t="str">
        <f t="shared" si="336"/>
        <v/>
      </c>
      <c r="AC1550" s="12" t="str">
        <f t="shared" si="337"/>
        <v/>
      </c>
      <c r="AD1550" t="str">
        <f t="shared" si="338"/>
        <v/>
      </c>
      <c r="AE1550" t="str">
        <f t="shared" si="339"/>
        <v/>
      </c>
      <c r="AF1550" t="s">
        <v>343</v>
      </c>
    </row>
    <row r="1551" spans="1:32" x14ac:dyDescent="0.25">
      <c r="A1551" t="s">
        <v>1</v>
      </c>
      <c r="B1551" t="s">
        <v>2</v>
      </c>
      <c r="C1551" t="s">
        <v>1959</v>
      </c>
      <c r="D1551" t="s">
        <v>2035</v>
      </c>
      <c r="E1551" t="s">
        <v>391</v>
      </c>
      <c r="F1551" s="2">
        <v>45323</v>
      </c>
      <c r="G1551" t="s">
        <v>1071</v>
      </c>
      <c r="H1551" t="s">
        <v>178</v>
      </c>
      <c r="I1551" t="s">
        <v>192</v>
      </c>
      <c r="J1551" s="5">
        <v>39000</v>
      </c>
      <c r="K1551" s="5">
        <v>39000</v>
      </c>
      <c r="L1551" s="5">
        <v>39000</v>
      </c>
      <c r="M1551" s="5"/>
      <c r="N1551"/>
      <c r="O1551" s="39"/>
      <c r="P1551" s="44"/>
      <c r="Q1551" s="65"/>
      <c r="R1551" s="8" t="str">
        <f t="shared" si="328"/>
        <v/>
      </c>
      <c r="S1551" s="7" t="str">
        <f t="shared" si="327"/>
        <v/>
      </c>
      <c r="T1551" s="9"/>
      <c r="U1551" s="3" t="str">
        <f t="shared" si="329"/>
        <v/>
      </c>
      <c r="V1551" s="3" t="str">
        <f t="shared" si="330"/>
        <v/>
      </c>
      <c r="W1551" s="3" t="str">
        <f t="shared" si="331"/>
        <v/>
      </c>
      <c r="X1551" s="83" t="str">
        <f t="shared" si="332"/>
        <v/>
      </c>
      <c r="Y1551" s="3" t="str">
        <f t="shared" si="333"/>
        <v/>
      </c>
      <c r="Z1551" s="3" t="str">
        <f t="shared" si="334"/>
        <v/>
      </c>
      <c r="AA1551" s="12" t="str">
        <f t="shared" si="335"/>
        <v/>
      </c>
      <c r="AB1551" s="12" t="str">
        <f t="shared" si="336"/>
        <v/>
      </c>
      <c r="AC1551" s="12" t="str">
        <f t="shared" si="337"/>
        <v/>
      </c>
      <c r="AD1551" t="str">
        <f t="shared" si="338"/>
        <v/>
      </c>
      <c r="AE1551" t="str">
        <f t="shared" si="339"/>
        <v/>
      </c>
      <c r="AF1551" t="s">
        <v>343</v>
      </c>
    </row>
    <row r="1552" spans="1:32" x14ac:dyDescent="0.25">
      <c r="A1552" t="s">
        <v>1</v>
      </c>
      <c r="B1552" t="s">
        <v>2</v>
      </c>
      <c r="C1552" t="s">
        <v>1959</v>
      </c>
      <c r="D1552" t="s">
        <v>2035</v>
      </c>
      <c r="E1552" t="s">
        <v>391</v>
      </c>
      <c r="F1552" s="2">
        <v>45338</v>
      </c>
      <c r="G1552" t="s">
        <v>1072</v>
      </c>
      <c r="H1552" t="s">
        <v>178</v>
      </c>
      <c r="I1552" t="s">
        <v>192</v>
      </c>
      <c r="J1552" s="5">
        <v>52000</v>
      </c>
      <c r="K1552" s="5">
        <v>52000</v>
      </c>
      <c r="L1552" s="5">
        <v>52000</v>
      </c>
      <c r="M1552" s="5"/>
      <c r="N1552"/>
      <c r="O1552" s="39"/>
      <c r="P1552" s="44"/>
      <c r="Q1552" s="65"/>
      <c r="R1552" s="8" t="str">
        <f t="shared" si="328"/>
        <v/>
      </c>
      <c r="S1552" s="7" t="str">
        <f t="shared" si="327"/>
        <v/>
      </c>
      <c r="T1552" s="9"/>
      <c r="U1552" s="3" t="str">
        <f t="shared" si="329"/>
        <v/>
      </c>
      <c r="V1552" s="3" t="str">
        <f t="shared" si="330"/>
        <v/>
      </c>
      <c r="W1552" s="3" t="str">
        <f t="shared" si="331"/>
        <v/>
      </c>
      <c r="X1552" s="83" t="str">
        <f t="shared" si="332"/>
        <v/>
      </c>
      <c r="Y1552" s="3" t="str">
        <f t="shared" si="333"/>
        <v/>
      </c>
      <c r="Z1552" s="3" t="str">
        <f t="shared" si="334"/>
        <v/>
      </c>
      <c r="AA1552" s="12" t="str">
        <f t="shared" si="335"/>
        <v/>
      </c>
      <c r="AB1552" s="12" t="str">
        <f t="shared" si="336"/>
        <v/>
      </c>
      <c r="AC1552" s="12" t="str">
        <f t="shared" si="337"/>
        <v/>
      </c>
      <c r="AD1552" t="str">
        <f t="shared" si="338"/>
        <v/>
      </c>
      <c r="AE1552" t="str">
        <f t="shared" si="339"/>
        <v/>
      </c>
      <c r="AF1552" t="s">
        <v>343</v>
      </c>
    </row>
    <row r="1553" spans="1:32" x14ac:dyDescent="0.25">
      <c r="A1553" t="s">
        <v>1</v>
      </c>
      <c r="B1553" t="s">
        <v>2</v>
      </c>
      <c r="C1553" t="s">
        <v>1959</v>
      </c>
      <c r="D1553" t="s">
        <v>2035</v>
      </c>
      <c r="E1553" t="s">
        <v>391</v>
      </c>
      <c r="F1553" s="2">
        <v>45338</v>
      </c>
      <c r="G1553" t="s">
        <v>1073</v>
      </c>
      <c r="H1553" t="s">
        <v>178</v>
      </c>
      <c r="I1553" t="s">
        <v>192</v>
      </c>
      <c r="J1553" s="5">
        <v>52000</v>
      </c>
      <c r="K1553" s="5">
        <v>52000</v>
      </c>
      <c r="L1553" s="5">
        <v>52000</v>
      </c>
      <c r="M1553" s="5"/>
      <c r="N1553"/>
      <c r="O1553" s="39"/>
      <c r="P1553" s="44"/>
      <c r="Q1553" s="65"/>
      <c r="R1553" s="8" t="str">
        <f t="shared" ref="R1553:R1577" si="340">IFERROR(VLOOKUP(Q1553,CTASPresup,2,0),"")</f>
        <v/>
      </c>
      <c r="S1553" s="7" t="str">
        <f t="shared" si="327"/>
        <v/>
      </c>
      <c r="T1553" s="9"/>
      <c r="U1553" s="3" t="str">
        <f t="shared" si="329"/>
        <v/>
      </c>
      <c r="V1553" s="3" t="str">
        <f t="shared" si="330"/>
        <v/>
      </c>
      <c r="W1553" s="3" t="str">
        <f t="shared" si="331"/>
        <v/>
      </c>
      <c r="X1553" s="83" t="str">
        <f t="shared" si="332"/>
        <v/>
      </c>
      <c r="Y1553" s="3" t="str">
        <f t="shared" si="333"/>
        <v/>
      </c>
      <c r="Z1553" s="3" t="str">
        <f t="shared" si="334"/>
        <v/>
      </c>
      <c r="AA1553" s="12" t="str">
        <f t="shared" si="335"/>
        <v/>
      </c>
      <c r="AB1553" s="12" t="str">
        <f t="shared" si="336"/>
        <v/>
      </c>
      <c r="AC1553" s="12" t="str">
        <f t="shared" si="337"/>
        <v/>
      </c>
      <c r="AD1553" t="str">
        <f t="shared" si="338"/>
        <v/>
      </c>
      <c r="AE1553" t="str">
        <f t="shared" si="339"/>
        <v/>
      </c>
      <c r="AF1553" t="s">
        <v>343</v>
      </c>
    </row>
    <row r="1554" spans="1:32" x14ac:dyDescent="0.25">
      <c r="A1554" t="s">
        <v>1</v>
      </c>
      <c r="B1554" t="s">
        <v>2</v>
      </c>
      <c r="C1554" t="s">
        <v>1959</v>
      </c>
      <c r="D1554" t="s">
        <v>2036</v>
      </c>
      <c r="E1554" t="s">
        <v>30</v>
      </c>
      <c r="F1554" s="2">
        <v>45035</v>
      </c>
      <c r="G1554" t="s">
        <v>133</v>
      </c>
      <c r="H1554" t="s">
        <v>175</v>
      </c>
      <c r="I1554" t="s">
        <v>192</v>
      </c>
      <c r="J1554" s="5">
        <v>146900</v>
      </c>
      <c r="K1554" s="5">
        <v>65000</v>
      </c>
      <c r="L1554" s="5">
        <v>146900</v>
      </c>
      <c r="M1554" s="5"/>
      <c r="N1554"/>
      <c r="O1554" s="39"/>
      <c r="P1554" s="44"/>
      <c r="Q1554" s="65"/>
      <c r="R1554" s="8" t="str">
        <f t="shared" si="340"/>
        <v/>
      </c>
      <c r="S1554" s="7" t="str">
        <f t="shared" si="327"/>
        <v/>
      </c>
      <c r="T1554" s="9"/>
      <c r="U1554" s="3" t="str">
        <f t="shared" si="329"/>
        <v/>
      </c>
      <c r="V1554" s="3" t="str">
        <f t="shared" si="330"/>
        <v/>
      </c>
      <c r="W1554" s="3" t="str">
        <f t="shared" si="331"/>
        <v/>
      </c>
      <c r="X1554" s="83" t="str">
        <f t="shared" si="332"/>
        <v/>
      </c>
      <c r="Y1554" s="3" t="str">
        <f t="shared" si="333"/>
        <v/>
      </c>
      <c r="Z1554" s="3" t="str">
        <f t="shared" si="334"/>
        <v/>
      </c>
      <c r="AA1554" s="12" t="str">
        <f t="shared" si="335"/>
        <v/>
      </c>
      <c r="AB1554" s="12" t="str">
        <f t="shared" si="336"/>
        <v/>
      </c>
      <c r="AC1554" s="12" t="str">
        <f t="shared" si="337"/>
        <v/>
      </c>
      <c r="AD1554" t="str">
        <f t="shared" si="338"/>
        <v/>
      </c>
      <c r="AE1554" t="str">
        <f t="shared" si="339"/>
        <v/>
      </c>
      <c r="AF1554" t="s">
        <v>343</v>
      </c>
    </row>
    <row r="1555" spans="1:32" x14ac:dyDescent="0.25">
      <c r="A1555" t="s">
        <v>1</v>
      </c>
      <c r="B1555" t="s">
        <v>2</v>
      </c>
      <c r="C1555" t="s">
        <v>1959</v>
      </c>
      <c r="D1555" t="s">
        <v>2077</v>
      </c>
      <c r="E1555" t="s">
        <v>439</v>
      </c>
      <c r="F1555" s="2">
        <v>45408</v>
      </c>
      <c r="G1555" t="s">
        <v>2493</v>
      </c>
      <c r="H1555" t="s">
        <v>412</v>
      </c>
      <c r="I1555" t="s">
        <v>1493</v>
      </c>
      <c r="J1555" s="5">
        <v>370640</v>
      </c>
      <c r="K1555" s="5">
        <v>370640</v>
      </c>
      <c r="L1555" s="5">
        <v>370640</v>
      </c>
      <c r="M1555" s="5"/>
      <c r="N1555"/>
      <c r="O1555" s="39"/>
      <c r="P1555" s="44"/>
      <c r="Q1555" s="65"/>
      <c r="R1555" s="8" t="str">
        <f t="shared" si="340"/>
        <v/>
      </c>
      <c r="S1555" s="7" t="str">
        <f t="shared" si="327"/>
        <v/>
      </c>
      <c r="T1555" s="9"/>
      <c r="U1555" s="3" t="str">
        <f t="shared" si="329"/>
        <v/>
      </c>
      <c r="V1555" s="3" t="str">
        <f t="shared" si="330"/>
        <v/>
      </c>
      <c r="W1555" s="3" t="str">
        <f t="shared" si="331"/>
        <v/>
      </c>
      <c r="X1555" s="83" t="str">
        <f t="shared" si="332"/>
        <v/>
      </c>
      <c r="Y1555" s="3" t="str">
        <f t="shared" si="333"/>
        <v/>
      </c>
      <c r="Z1555" s="3" t="str">
        <f t="shared" si="334"/>
        <v/>
      </c>
      <c r="AA1555" s="12" t="str">
        <f t="shared" si="335"/>
        <v/>
      </c>
      <c r="AB1555" s="12" t="str">
        <f t="shared" si="336"/>
        <v/>
      </c>
      <c r="AC1555" s="12" t="str">
        <f t="shared" si="337"/>
        <v/>
      </c>
      <c r="AD1555" t="str">
        <f t="shared" si="338"/>
        <v/>
      </c>
      <c r="AE1555" t="str">
        <f t="shared" si="339"/>
        <v/>
      </c>
      <c r="AF1555" t="s">
        <v>343</v>
      </c>
    </row>
    <row r="1556" spans="1:32" x14ac:dyDescent="0.25">
      <c r="A1556" t="s">
        <v>1</v>
      </c>
      <c r="B1556" t="s">
        <v>2</v>
      </c>
      <c r="C1556" t="s">
        <v>1959</v>
      </c>
      <c r="D1556" t="s">
        <v>2494</v>
      </c>
      <c r="E1556" t="s">
        <v>2495</v>
      </c>
      <c r="F1556" s="2">
        <v>45404</v>
      </c>
      <c r="G1556" t="s">
        <v>2496</v>
      </c>
      <c r="H1556" t="s">
        <v>176</v>
      </c>
      <c r="I1556" t="s">
        <v>1429</v>
      </c>
      <c r="J1556" s="5">
        <v>202228.48000000001</v>
      </c>
      <c r="K1556" s="5">
        <v>202228.48000000001</v>
      </c>
      <c r="L1556" s="5">
        <v>202228.48000000001</v>
      </c>
      <c r="M1556" s="5"/>
      <c r="N1556"/>
      <c r="O1556" s="39"/>
      <c r="P1556" s="44"/>
      <c r="Q1556" s="64"/>
      <c r="R1556" s="8" t="str">
        <f t="shared" si="340"/>
        <v/>
      </c>
      <c r="S1556" s="7" t="str">
        <f t="shared" si="327"/>
        <v/>
      </c>
      <c r="T1556" s="9"/>
      <c r="U1556" s="3" t="str">
        <f t="shared" si="329"/>
        <v/>
      </c>
      <c r="V1556" s="3" t="str">
        <f t="shared" si="330"/>
        <v/>
      </c>
      <c r="W1556" s="3" t="str">
        <f t="shared" si="331"/>
        <v/>
      </c>
      <c r="X1556" s="83" t="str">
        <f t="shared" si="332"/>
        <v/>
      </c>
      <c r="Y1556" s="3" t="str">
        <f t="shared" si="333"/>
        <v/>
      </c>
      <c r="Z1556" s="3" t="str">
        <f t="shared" si="334"/>
        <v/>
      </c>
      <c r="AA1556" s="12" t="str">
        <f t="shared" si="335"/>
        <v/>
      </c>
      <c r="AB1556" s="12" t="str">
        <f t="shared" si="336"/>
        <v/>
      </c>
      <c r="AC1556" s="12" t="str">
        <f t="shared" si="337"/>
        <v/>
      </c>
      <c r="AD1556" t="str">
        <f t="shared" si="338"/>
        <v/>
      </c>
      <c r="AE1556" t="str">
        <f t="shared" si="339"/>
        <v/>
      </c>
      <c r="AF1556" t="s">
        <v>343</v>
      </c>
    </row>
    <row r="1557" spans="1:32" x14ac:dyDescent="0.25">
      <c r="A1557" t="s">
        <v>1</v>
      </c>
      <c r="B1557" t="s">
        <v>2</v>
      </c>
      <c r="C1557" t="s">
        <v>1959</v>
      </c>
      <c r="D1557" t="s">
        <v>1979</v>
      </c>
      <c r="E1557" t="s">
        <v>2337</v>
      </c>
      <c r="F1557" s="2">
        <v>45393</v>
      </c>
      <c r="G1557" t="s">
        <v>2338</v>
      </c>
      <c r="H1557" t="s">
        <v>176</v>
      </c>
      <c r="I1557" t="s">
        <v>404</v>
      </c>
      <c r="J1557" s="5">
        <v>917127.32</v>
      </c>
      <c r="K1557" s="5">
        <v>917127.32</v>
      </c>
      <c r="L1557" s="5">
        <v>917127.32</v>
      </c>
      <c r="M1557" s="5"/>
      <c r="N1557"/>
      <c r="O1557" s="39"/>
      <c r="P1557" s="44">
        <v>450000</v>
      </c>
      <c r="Q1557" s="64" t="s">
        <v>1505</v>
      </c>
      <c r="R1557" s="8" t="str">
        <f t="shared" si="340"/>
        <v>Compra de baterías para UT</v>
      </c>
      <c r="S1557" s="7" t="str">
        <f t="shared" si="327"/>
        <v/>
      </c>
      <c r="T1557" s="9"/>
      <c r="U1557" s="3" t="str">
        <f t="shared" si="329"/>
        <v>RYMSA</v>
      </c>
      <c r="V1557" s="3" t="str">
        <f t="shared" si="330"/>
        <v>CRC</v>
      </c>
      <c r="W1557" s="3" t="str">
        <f t="shared" si="331"/>
        <v>CENTRO DE SERVICIOS RAIDER S.A</v>
      </c>
      <c r="X1557" s="83">
        <f t="shared" si="332"/>
        <v>45393</v>
      </c>
      <c r="Y1557" s="3" t="str">
        <f t="shared" si="333"/>
        <v>00035081</v>
      </c>
      <c r="Z1557" s="3" t="str">
        <f t="shared" si="334"/>
        <v>0 A 30</v>
      </c>
      <c r="AA1557" s="12">
        <f t="shared" si="335"/>
        <v>917127.32</v>
      </c>
      <c r="AB1557" s="12" t="str">
        <f t="shared" si="336"/>
        <v/>
      </c>
      <c r="AC1557" s="12">
        <f t="shared" si="337"/>
        <v>450000</v>
      </c>
      <c r="AD1557" t="str">
        <f t="shared" si="338"/>
        <v>12-05-03</v>
      </c>
      <c r="AE1557" t="str">
        <f t="shared" si="339"/>
        <v>Compra de baterías para UT</v>
      </c>
      <c r="AF1557" t="s">
        <v>343</v>
      </c>
    </row>
    <row r="1558" spans="1:32" x14ac:dyDescent="0.25">
      <c r="A1558" t="s">
        <v>1</v>
      </c>
      <c r="B1558" t="s">
        <v>2</v>
      </c>
      <c r="C1558" t="s">
        <v>1959</v>
      </c>
      <c r="D1558" t="s">
        <v>2037</v>
      </c>
      <c r="E1558" t="s">
        <v>75</v>
      </c>
      <c r="F1558" s="2">
        <v>45078</v>
      </c>
      <c r="G1558" t="s">
        <v>82</v>
      </c>
      <c r="H1558" t="s">
        <v>175</v>
      </c>
      <c r="I1558" t="s">
        <v>192</v>
      </c>
      <c r="J1558" s="5">
        <v>1130000</v>
      </c>
      <c r="K1558" s="5">
        <v>1130000</v>
      </c>
      <c r="L1558" s="5">
        <v>1130000</v>
      </c>
      <c r="M1558" s="5"/>
      <c r="N1558"/>
      <c r="O1558" s="39"/>
      <c r="P1558" s="44"/>
      <c r="Q1558" s="65"/>
      <c r="R1558" s="8" t="str">
        <f t="shared" si="340"/>
        <v/>
      </c>
      <c r="S1558" s="7" t="str">
        <f t="shared" si="327"/>
        <v/>
      </c>
      <c r="T1558" s="9"/>
      <c r="U1558" s="3" t="str">
        <f t="shared" si="329"/>
        <v/>
      </c>
      <c r="V1558" s="3" t="str">
        <f t="shared" si="330"/>
        <v/>
      </c>
      <c r="W1558" s="3" t="str">
        <f t="shared" si="331"/>
        <v/>
      </c>
      <c r="X1558" s="83" t="str">
        <f t="shared" si="332"/>
        <v/>
      </c>
      <c r="Y1558" s="3" t="str">
        <f t="shared" si="333"/>
        <v/>
      </c>
      <c r="Z1558" s="3" t="str">
        <f t="shared" si="334"/>
        <v/>
      </c>
      <c r="AA1558" s="12" t="str">
        <f t="shared" si="335"/>
        <v/>
      </c>
      <c r="AB1558" s="12" t="str">
        <f t="shared" si="336"/>
        <v/>
      </c>
      <c r="AC1558" s="12" t="str">
        <f t="shared" si="337"/>
        <v/>
      </c>
      <c r="AD1558" t="str">
        <f t="shared" si="338"/>
        <v/>
      </c>
      <c r="AE1558" t="str">
        <f t="shared" si="339"/>
        <v/>
      </c>
      <c r="AF1558" t="s">
        <v>343</v>
      </c>
    </row>
    <row r="1559" spans="1:32" x14ac:dyDescent="0.25">
      <c r="A1559" t="s">
        <v>1</v>
      </c>
      <c r="B1559" t="s">
        <v>2</v>
      </c>
      <c r="C1559" t="s">
        <v>1959</v>
      </c>
      <c r="D1559" t="s">
        <v>2038</v>
      </c>
      <c r="E1559" t="s">
        <v>34</v>
      </c>
      <c r="F1559" s="2">
        <v>45100</v>
      </c>
      <c r="G1559" t="s">
        <v>134</v>
      </c>
      <c r="H1559" t="s">
        <v>175</v>
      </c>
      <c r="I1559" t="s">
        <v>404</v>
      </c>
      <c r="J1559" s="5">
        <v>7999.95</v>
      </c>
      <c r="K1559" s="5">
        <v>7999.95</v>
      </c>
      <c r="L1559" s="5">
        <v>7999.95</v>
      </c>
      <c r="M1559" s="5"/>
      <c r="N1559"/>
      <c r="O1559" s="39"/>
      <c r="P1559" s="44"/>
      <c r="Q1559" s="65"/>
      <c r="R1559" s="8" t="str">
        <f t="shared" si="340"/>
        <v/>
      </c>
      <c r="S1559" s="7" t="str">
        <f t="shared" si="327"/>
        <v/>
      </c>
      <c r="T1559" s="9"/>
      <c r="U1559" s="3" t="str">
        <f t="shared" si="329"/>
        <v/>
      </c>
      <c r="V1559" s="3" t="str">
        <f t="shared" si="330"/>
        <v/>
      </c>
      <c r="W1559" s="3" t="str">
        <f t="shared" si="331"/>
        <v/>
      </c>
      <c r="X1559" s="83" t="str">
        <f t="shared" si="332"/>
        <v/>
      </c>
      <c r="Y1559" s="3" t="str">
        <f t="shared" si="333"/>
        <v/>
      </c>
      <c r="Z1559" s="3" t="str">
        <f t="shared" si="334"/>
        <v/>
      </c>
      <c r="AA1559" s="12" t="str">
        <f t="shared" si="335"/>
        <v/>
      </c>
      <c r="AB1559" s="12" t="str">
        <f t="shared" si="336"/>
        <v/>
      </c>
      <c r="AC1559" s="12" t="str">
        <f t="shared" si="337"/>
        <v/>
      </c>
      <c r="AD1559" t="str">
        <f t="shared" si="338"/>
        <v/>
      </c>
      <c r="AE1559" t="str">
        <f t="shared" si="339"/>
        <v/>
      </c>
      <c r="AF1559" t="s">
        <v>343</v>
      </c>
    </row>
    <row r="1560" spans="1:32" x14ac:dyDescent="0.25">
      <c r="A1560" t="s">
        <v>1</v>
      </c>
      <c r="B1560" t="s">
        <v>2</v>
      </c>
      <c r="C1560" t="s">
        <v>1959</v>
      </c>
      <c r="D1560" t="s">
        <v>2039</v>
      </c>
      <c r="E1560" t="s">
        <v>50</v>
      </c>
      <c r="F1560" s="2">
        <v>45119</v>
      </c>
      <c r="G1560" t="s">
        <v>135</v>
      </c>
      <c r="H1560" t="s">
        <v>175</v>
      </c>
      <c r="I1560" t="s">
        <v>192</v>
      </c>
      <c r="J1560" s="5">
        <v>200000.06</v>
      </c>
      <c r="K1560" s="5">
        <v>0.06</v>
      </c>
      <c r="L1560" s="5">
        <v>200000.06</v>
      </c>
      <c r="M1560" s="5"/>
      <c r="N1560"/>
      <c r="O1560" s="39"/>
      <c r="P1560" s="44"/>
      <c r="Q1560" s="65"/>
      <c r="R1560" s="8" t="str">
        <f t="shared" si="340"/>
        <v/>
      </c>
      <c r="S1560" s="7" t="str">
        <f t="shared" si="327"/>
        <v/>
      </c>
      <c r="T1560" s="9"/>
      <c r="U1560" s="3" t="str">
        <f t="shared" si="329"/>
        <v/>
      </c>
      <c r="V1560" s="3" t="str">
        <f t="shared" si="330"/>
        <v/>
      </c>
      <c r="W1560" s="3" t="str">
        <f t="shared" si="331"/>
        <v/>
      </c>
      <c r="X1560" s="83" t="str">
        <f t="shared" si="332"/>
        <v/>
      </c>
      <c r="Y1560" s="3" t="str">
        <f t="shared" si="333"/>
        <v/>
      </c>
      <c r="Z1560" s="3" t="str">
        <f t="shared" si="334"/>
        <v/>
      </c>
      <c r="AA1560" s="12" t="str">
        <f t="shared" si="335"/>
        <v/>
      </c>
      <c r="AB1560" s="12" t="str">
        <f t="shared" si="336"/>
        <v/>
      </c>
      <c r="AC1560" s="12" t="str">
        <f t="shared" si="337"/>
        <v/>
      </c>
      <c r="AD1560" t="str">
        <f t="shared" si="338"/>
        <v/>
      </c>
      <c r="AE1560" t="str">
        <f t="shared" si="339"/>
        <v/>
      </c>
      <c r="AF1560" t="s">
        <v>343</v>
      </c>
    </row>
    <row r="1561" spans="1:32" x14ac:dyDescent="0.25">
      <c r="A1561" t="s">
        <v>1</v>
      </c>
      <c r="B1561" t="s">
        <v>2</v>
      </c>
      <c r="C1561" t="s">
        <v>1959</v>
      </c>
      <c r="D1561" t="s">
        <v>2039</v>
      </c>
      <c r="E1561" t="s">
        <v>50</v>
      </c>
      <c r="F1561" s="2">
        <v>45133</v>
      </c>
      <c r="G1561" t="s">
        <v>84</v>
      </c>
      <c r="H1561" t="s">
        <v>175</v>
      </c>
      <c r="I1561" t="s">
        <v>192</v>
      </c>
      <c r="J1561" s="5">
        <v>22500.01</v>
      </c>
      <c r="K1561" s="5">
        <v>0.01</v>
      </c>
      <c r="L1561" s="5">
        <v>22500.01</v>
      </c>
      <c r="M1561" s="5"/>
      <c r="N1561"/>
      <c r="O1561" s="39"/>
      <c r="P1561" s="44"/>
      <c r="Q1561" s="65"/>
      <c r="R1561" s="8" t="str">
        <f t="shared" si="340"/>
        <v/>
      </c>
      <c r="S1561" s="7" t="str">
        <f t="shared" si="327"/>
        <v/>
      </c>
      <c r="T1561" s="9"/>
      <c r="U1561" s="3" t="str">
        <f t="shared" si="329"/>
        <v/>
      </c>
      <c r="V1561" s="3" t="str">
        <f t="shared" si="330"/>
        <v/>
      </c>
      <c r="W1561" s="3" t="str">
        <f t="shared" si="331"/>
        <v/>
      </c>
      <c r="X1561" s="83" t="str">
        <f t="shared" si="332"/>
        <v/>
      </c>
      <c r="Y1561" s="3" t="str">
        <f t="shared" si="333"/>
        <v/>
      </c>
      <c r="Z1561" s="3" t="str">
        <f t="shared" si="334"/>
        <v/>
      </c>
      <c r="AA1561" s="12" t="str">
        <f t="shared" si="335"/>
        <v/>
      </c>
      <c r="AB1561" s="12" t="str">
        <f t="shared" si="336"/>
        <v/>
      </c>
      <c r="AC1561" s="12" t="str">
        <f t="shared" si="337"/>
        <v/>
      </c>
      <c r="AD1561" t="str">
        <f t="shared" si="338"/>
        <v/>
      </c>
      <c r="AE1561" t="str">
        <f t="shared" si="339"/>
        <v/>
      </c>
      <c r="AF1561" t="s">
        <v>343</v>
      </c>
    </row>
    <row r="1562" spans="1:32" x14ac:dyDescent="0.25">
      <c r="A1562" t="s">
        <v>1</v>
      </c>
      <c r="B1562" t="s">
        <v>2</v>
      </c>
      <c r="C1562" t="s">
        <v>1959</v>
      </c>
      <c r="D1562" t="s">
        <v>2040</v>
      </c>
      <c r="E1562" t="s">
        <v>67</v>
      </c>
      <c r="F1562" s="2">
        <v>45114</v>
      </c>
      <c r="G1562" t="s">
        <v>136</v>
      </c>
      <c r="H1562" t="s">
        <v>175</v>
      </c>
      <c r="I1562" t="s">
        <v>192</v>
      </c>
      <c r="J1562" s="5">
        <v>159270.20000000001</v>
      </c>
      <c r="K1562" s="5">
        <v>159270.20000000001</v>
      </c>
      <c r="L1562" s="5">
        <v>159270.20000000001</v>
      </c>
      <c r="M1562" s="5"/>
      <c r="N1562"/>
      <c r="O1562" s="39"/>
      <c r="P1562" s="44"/>
      <c r="Q1562" s="65"/>
      <c r="R1562" s="8" t="str">
        <f t="shared" si="340"/>
        <v/>
      </c>
      <c r="S1562" s="7" t="str">
        <f t="shared" si="327"/>
        <v/>
      </c>
      <c r="T1562" s="9"/>
      <c r="U1562" s="3" t="str">
        <f t="shared" si="329"/>
        <v/>
      </c>
      <c r="V1562" s="3" t="str">
        <f t="shared" si="330"/>
        <v/>
      </c>
      <c r="W1562" s="3" t="str">
        <f t="shared" si="331"/>
        <v/>
      </c>
      <c r="X1562" s="83" t="str">
        <f t="shared" si="332"/>
        <v/>
      </c>
      <c r="Y1562" s="3" t="str">
        <f t="shared" si="333"/>
        <v/>
      </c>
      <c r="Z1562" s="3" t="str">
        <f t="shared" si="334"/>
        <v/>
      </c>
      <c r="AA1562" s="12" t="str">
        <f t="shared" si="335"/>
        <v/>
      </c>
      <c r="AB1562" s="12" t="str">
        <f t="shared" si="336"/>
        <v/>
      </c>
      <c r="AC1562" s="12" t="str">
        <f t="shared" si="337"/>
        <v/>
      </c>
      <c r="AD1562" t="str">
        <f t="shared" si="338"/>
        <v/>
      </c>
      <c r="AE1562" t="str">
        <f t="shared" si="339"/>
        <v/>
      </c>
      <c r="AF1562" t="s">
        <v>343</v>
      </c>
    </row>
    <row r="1563" spans="1:32" x14ac:dyDescent="0.25">
      <c r="A1563" t="s">
        <v>1</v>
      </c>
      <c r="B1563" t="s">
        <v>2</v>
      </c>
      <c r="C1563" t="s">
        <v>1959</v>
      </c>
      <c r="D1563" t="s">
        <v>2041</v>
      </c>
      <c r="E1563" t="s">
        <v>39</v>
      </c>
      <c r="F1563" s="2">
        <v>45121</v>
      </c>
      <c r="G1563" t="s">
        <v>137</v>
      </c>
      <c r="H1563" t="s">
        <v>175</v>
      </c>
      <c r="I1563" t="s">
        <v>192</v>
      </c>
      <c r="J1563" s="5">
        <v>1345000.02</v>
      </c>
      <c r="K1563" s="5">
        <v>150000.01999999999</v>
      </c>
      <c r="L1563" s="5">
        <v>1345000.02</v>
      </c>
      <c r="M1563" s="5"/>
      <c r="N1563"/>
      <c r="O1563" s="39"/>
      <c r="P1563" s="44"/>
      <c r="Q1563" s="65"/>
      <c r="R1563" s="8" t="str">
        <f t="shared" si="340"/>
        <v/>
      </c>
      <c r="S1563" s="7" t="str">
        <f t="shared" si="327"/>
        <v/>
      </c>
      <c r="T1563" s="9"/>
      <c r="U1563" s="3" t="str">
        <f t="shared" si="329"/>
        <v/>
      </c>
      <c r="V1563" s="3" t="str">
        <f t="shared" si="330"/>
        <v/>
      </c>
      <c r="W1563" s="3" t="str">
        <f t="shared" si="331"/>
        <v/>
      </c>
      <c r="X1563" s="83" t="str">
        <f t="shared" si="332"/>
        <v/>
      </c>
      <c r="Y1563" s="3" t="str">
        <f t="shared" si="333"/>
        <v/>
      </c>
      <c r="Z1563" s="3" t="str">
        <f t="shared" si="334"/>
        <v/>
      </c>
      <c r="AA1563" s="12" t="str">
        <f t="shared" si="335"/>
        <v/>
      </c>
      <c r="AB1563" s="12" t="str">
        <f t="shared" si="336"/>
        <v/>
      </c>
      <c r="AC1563" s="12" t="str">
        <f t="shared" si="337"/>
        <v/>
      </c>
      <c r="AD1563" t="str">
        <f t="shared" si="338"/>
        <v/>
      </c>
      <c r="AE1563" t="str">
        <f t="shared" si="339"/>
        <v/>
      </c>
      <c r="AF1563" t="s">
        <v>343</v>
      </c>
    </row>
    <row r="1564" spans="1:32" x14ac:dyDescent="0.25">
      <c r="A1564" t="s">
        <v>1</v>
      </c>
      <c r="B1564" t="s">
        <v>2</v>
      </c>
      <c r="C1564" t="s">
        <v>1959</v>
      </c>
      <c r="D1564" t="s">
        <v>82</v>
      </c>
      <c r="E1564" t="s">
        <v>61</v>
      </c>
      <c r="F1564" s="2">
        <v>45295</v>
      </c>
      <c r="G1564" t="s">
        <v>559</v>
      </c>
      <c r="H1564" t="s">
        <v>179</v>
      </c>
      <c r="I1564" t="s">
        <v>192</v>
      </c>
      <c r="J1564" s="5">
        <v>104141.41</v>
      </c>
      <c r="K1564" s="5">
        <v>104141.41</v>
      </c>
      <c r="L1564" s="5">
        <v>104141.41</v>
      </c>
      <c r="M1564" s="5"/>
      <c r="N1564"/>
      <c r="O1564" s="39" t="s">
        <v>2083</v>
      </c>
      <c r="P1564" s="44"/>
      <c r="Q1564" s="65" t="s">
        <v>1429</v>
      </c>
      <c r="R1564" s="8" t="str">
        <f t="shared" si="340"/>
        <v>Repuestos para Mantenimiento de UT</v>
      </c>
      <c r="S1564" s="7" t="str">
        <f t="shared" si="327"/>
        <v/>
      </c>
      <c r="T1564" s="9"/>
      <c r="U1564" s="3" t="str">
        <f t="shared" si="329"/>
        <v>RYMSA</v>
      </c>
      <c r="V1564" s="3" t="str">
        <f t="shared" si="330"/>
        <v>CRC</v>
      </c>
      <c r="W1564" s="3" t="str">
        <f t="shared" si="331"/>
        <v>MEGABUS CENTROAMERICANA S.A.</v>
      </c>
      <c r="X1564" s="83">
        <f t="shared" si="332"/>
        <v>45295</v>
      </c>
      <c r="Y1564" s="3" t="str">
        <f t="shared" si="333"/>
        <v>2963</v>
      </c>
      <c r="Z1564" s="3" t="str">
        <f t="shared" si="334"/>
        <v>61 A 90</v>
      </c>
      <c r="AA1564" s="12">
        <f t="shared" si="335"/>
        <v>104141.41</v>
      </c>
      <c r="AB1564" s="12">
        <f t="shared" si="336"/>
        <v>104141.41</v>
      </c>
      <c r="AC1564" s="12" t="str">
        <f t="shared" si="337"/>
        <v/>
      </c>
      <c r="AD1564" t="str">
        <f t="shared" si="338"/>
        <v>12-04-02</v>
      </c>
      <c r="AE1564" t="str">
        <f t="shared" si="339"/>
        <v>Repuestos para Mantenimiento de UT</v>
      </c>
      <c r="AF1564" t="s">
        <v>343</v>
      </c>
    </row>
    <row r="1565" spans="1:32" x14ac:dyDescent="0.25">
      <c r="A1565" t="s">
        <v>1</v>
      </c>
      <c r="B1565" t="s">
        <v>2</v>
      </c>
      <c r="C1565" t="s">
        <v>1959</v>
      </c>
      <c r="D1565" t="s">
        <v>82</v>
      </c>
      <c r="E1565" t="s">
        <v>61</v>
      </c>
      <c r="F1565" s="2">
        <v>45302</v>
      </c>
      <c r="G1565" t="s">
        <v>623</v>
      </c>
      <c r="H1565" t="s">
        <v>179</v>
      </c>
      <c r="I1565" t="s">
        <v>192</v>
      </c>
      <c r="J1565" s="5">
        <v>75263.11</v>
      </c>
      <c r="K1565" s="5">
        <v>75263.11</v>
      </c>
      <c r="L1565" s="5">
        <v>75263.11</v>
      </c>
      <c r="M1565" s="5"/>
      <c r="N1565"/>
      <c r="O1565" s="39" t="s">
        <v>2083</v>
      </c>
      <c r="P1565" s="44"/>
      <c r="Q1565" s="65" t="s">
        <v>1429</v>
      </c>
      <c r="R1565" s="8" t="str">
        <f t="shared" si="340"/>
        <v>Repuestos para Mantenimiento de UT</v>
      </c>
      <c r="S1565" s="7" t="str">
        <f t="shared" si="327"/>
        <v/>
      </c>
      <c r="T1565" s="9"/>
      <c r="U1565" s="3" t="str">
        <f t="shared" si="329"/>
        <v>RYMSA</v>
      </c>
      <c r="V1565" s="3" t="str">
        <f t="shared" si="330"/>
        <v>CRC</v>
      </c>
      <c r="W1565" s="3" t="str">
        <f t="shared" si="331"/>
        <v>MEGABUS CENTROAMERICANA S.A.</v>
      </c>
      <c r="X1565" s="83">
        <f t="shared" si="332"/>
        <v>45302</v>
      </c>
      <c r="Y1565" s="3" t="str">
        <f t="shared" si="333"/>
        <v>2974</v>
      </c>
      <c r="Z1565" s="3" t="str">
        <f t="shared" si="334"/>
        <v>61 A 90</v>
      </c>
      <c r="AA1565" s="12">
        <f t="shared" si="335"/>
        <v>75263.11</v>
      </c>
      <c r="AB1565" s="12">
        <f t="shared" si="336"/>
        <v>75263.11</v>
      </c>
      <c r="AC1565" s="12" t="str">
        <f t="shared" si="337"/>
        <v/>
      </c>
      <c r="AD1565" t="str">
        <f t="shared" si="338"/>
        <v>12-04-02</v>
      </c>
      <c r="AE1565" t="str">
        <f t="shared" si="339"/>
        <v>Repuestos para Mantenimiento de UT</v>
      </c>
      <c r="AF1565" t="s">
        <v>343</v>
      </c>
    </row>
    <row r="1566" spans="1:32" x14ac:dyDescent="0.25">
      <c r="A1566" t="s">
        <v>1</v>
      </c>
      <c r="B1566" t="s">
        <v>2</v>
      </c>
      <c r="C1566" t="s">
        <v>1959</v>
      </c>
      <c r="D1566" t="s">
        <v>82</v>
      </c>
      <c r="E1566" t="s">
        <v>61</v>
      </c>
      <c r="F1566" s="2">
        <v>45320</v>
      </c>
      <c r="G1566" t="s">
        <v>1074</v>
      </c>
      <c r="H1566" t="s">
        <v>179</v>
      </c>
      <c r="I1566" t="s">
        <v>192</v>
      </c>
      <c r="J1566" s="5">
        <v>33883.19</v>
      </c>
      <c r="K1566" s="5">
        <v>33883.19</v>
      </c>
      <c r="L1566" s="5">
        <v>33883.19</v>
      </c>
      <c r="M1566" s="5"/>
      <c r="N1566"/>
      <c r="O1566" s="39" t="s">
        <v>2083</v>
      </c>
      <c r="P1566" s="44"/>
      <c r="Q1566" s="65" t="s">
        <v>1429</v>
      </c>
      <c r="R1566" s="8" t="str">
        <f t="shared" si="340"/>
        <v>Repuestos para Mantenimiento de UT</v>
      </c>
      <c r="S1566" s="7" t="str">
        <f t="shared" si="327"/>
        <v/>
      </c>
      <c r="T1566" s="9"/>
      <c r="U1566" s="3" t="str">
        <f t="shared" si="329"/>
        <v>RYMSA</v>
      </c>
      <c r="V1566" s="3" t="str">
        <f t="shared" si="330"/>
        <v>CRC</v>
      </c>
      <c r="W1566" s="3" t="str">
        <f t="shared" si="331"/>
        <v>MEGABUS CENTROAMERICANA S.A.</v>
      </c>
      <c r="X1566" s="83">
        <f t="shared" si="332"/>
        <v>45320</v>
      </c>
      <c r="Y1566" s="3" t="str">
        <f t="shared" si="333"/>
        <v>2991</v>
      </c>
      <c r="Z1566" s="3" t="str">
        <f t="shared" si="334"/>
        <v>61 A 90</v>
      </c>
      <c r="AA1566" s="12">
        <f t="shared" si="335"/>
        <v>33883.19</v>
      </c>
      <c r="AB1566" s="12">
        <f t="shared" si="336"/>
        <v>33883.19</v>
      </c>
      <c r="AC1566" s="12" t="str">
        <f t="shared" si="337"/>
        <v/>
      </c>
      <c r="AD1566" t="str">
        <f t="shared" si="338"/>
        <v>12-04-02</v>
      </c>
      <c r="AE1566" t="str">
        <f t="shared" si="339"/>
        <v>Repuestos para Mantenimiento de UT</v>
      </c>
      <c r="AF1566" t="s">
        <v>343</v>
      </c>
    </row>
    <row r="1567" spans="1:32" x14ac:dyDescent="0.25">
      <c r="A1567" t="s">
        <v>1</v>
      </c>
      <c r="B1567" t="s">
        <v>2</v>
      </c>
      <c r="C1567" t="s">
        <v>1959</v>
      </c>
      <c r="D1567" t="s">
        <v>82</v>
      </c>
      <c r="E1567" t="s">
        <v>61</v>
      </c>
      <c r="F1567" s="2">
        <v>45327</v>
      </c>
      <c r="G1567" t="s">
        <v>1075</v>
      </c>
      <c r="H1567" t="s">
        <v>178</v>
      </c>
      <c r="I1567" t="s">
        <v>192</v>
      </c>
      <c r="J1567" s="5">
        <v>238533.63</v>
      </c>
      <c r="K1567" s="5">
        <v>238533.63</v>
      </c>
      <c r="L1567" s="5">
        <v>238533.63</v>
      </c>
      <c r="M1567" s="5"/>
      <c r="N1567"/>
      <c r="O1567" s="39" t="s">
        <v>2083</v>
      </c>
      <c r="P1567" s="44"/>
      <c r="Q1567" s="65" t="s">
        <v>1429</v>
      </c>
      <c r="R1567" s="8" t="str">
        <f t="shared" si="340"/>
        <v>Repuestos para Mantenimiento de UT</v>
      </c>
      <c r="S1567" s="7" t="str">
        <f t="shared" si="327"/>
        <v/>
      </c>
      <c r="T1567" s="9"/>
      <c r="U1567" s="3" t="str">
        <f t="shared" si="329"/>
        <v>RYMSA</v>
      </c>
      <c r="V1567" s="3" t="str">
        <f t="shared" si="330"/>
        <v>CRC</v>
      </c>
      <c r="W1567" s="3" t="str">
        <f t="shared" si="331"/>
        <v>MEGABUS CENTROAMERICANA S.A.</v>
      </c>
      <c r="X1567" s="83">
        <f t="shared" si="332"/>
        <v>45327</v>
      </c>
      <c r="Y1567" s="3" t="str">
        <f t="shared" si="333"/>
        <v>2993</v>
      </c>
      <c r="Z1567" s="3" t="str">
        <f t="shared" si="334"/>
        <v>31 A 60</v>
      </c>
      <c r="AA1567" s="12">
        <f t="shared" si="335"/>
        <v>238533.63</v>
      </c>
      <c r="AB1567" s="12">
        <f t="shared" si="336"/>
        <v>238533.63</v>
      </c>
      <c r="AC1567" s="12" t="str">
        <f t="shared" si="337"/>
        <v/>
      </c>
      <c r="AD1567" t="str">
        <f t="shared" si="338"/>
        <v>12-04-02</v>
      </c>
      <c r="AE1567" t="str">
        <f t="shared" si="339"/>
        <v>Repuestos para Mantenimiento de UT</v>
      </c>
      <c r="AF1567" t="s">
        <v>343</v>
      </c>
    </row>
    <row r="1568" spans="1:32" x14ac:dyDescent="0.25">
      <c r="A1568" t="s">
        <v>1</v>
      </c>
      <c r="B1568" t="s">
        <v>2</v>
      </c>
      <c r="C1568" t="s">
        <v>1959</v>
      </c>
      <c r="D1568" t="s">
        <v>82</v>
      </c>
      <c r="E1568" t="s">
        <v>61</v>
      </c>
      <c r="F1568" s="2">
        <v>45336</v>
      </c>
      <c r="G1568" t="s">
        <v>1076</v>
      </c>
      <c r="H1568" t="s">
        <v>178</v>
      </c>
      <c r="I1568" t="s">
        <v>192</v>
      </c>
      <c r="J1568" s="5">
        <v>565000</v>
      </c>
      <c r="K1568" s="5">
        <v>565000</v>
      </c>
      <c r="L1568" s="5">
        <v>565000</v>
      </c>
      <c r="M1568" s="5"/>
      <c r="N1568"/>
      <c r="O1568" s="39"/>
      <c r="P1568" s="44"/>
      <c r="Q1568" s="65"/>
      <c r="R1568" s="8" t="str">
        <f t="shared" si="340"/>
        <v/>
      </c>
      <c r="S1568" s="7" t="str">
        <f t="shared" si="327"/>
        <v/>
      </c>
      <c r="T1568" s="9"/>
      <c r="U1568" s="3" t="str">
        <f t="shared" si="329"/>
        <v/>
      </c>
      <c r="V1568" s="3" t="str">
        <f t="shared" si="330"/>
        <v/>
      </c>
      <c r="W1568" s="3" t="str">
        <f t="shared" si="331"/>
        <v/>
      </c>
      <c r="X1568" s="83" t="str">
        <f t="shared" si="332"/>
        <v/>
      </c>
      <c r="Y1568" s="3" t="str">
        <f t="shared" si="333"/>
        <v/>
      </c>
      <c r="Z1568" s="3" t="str">
        <f t="shared" si="334"/>
        <v/>
      </c>
      <c r="AA1568" s="12" t="str">
        <f t="shared" si="335"/>
        <v/>
      </c>
      <c r="AB1568" s="12" t="str">
        <f t="shared" si="336"/>
        <v/>
      </c>
      <c r="AC1568" s="12" t="str">
        <f t="shared" si="337"/>
        <v/>
      </c>
      <c r="AD1568" t="str">
        <f t="shared" si="338"/>
        <v/>
      </c>
      <c r="AE1568" t="str">
        <f t="shared" si="339"/>
        <v/>
      </c>
      <c r="AF1568" t="s">
        <v>343</v>
      </c>
    </row>
    <row r="1569" spans="1:32" x14ac:dyDescent="0.25">
      <c r="A1569" t="s">
        <v>1</v>
      </c>
      <c r="B1569" t="s">
        <v>2</v>
      </c>
      <c r="C1569" t="s">
        <v>1959</v>
      </c>
      <c r="D1569" t="s">
        <v>82</v>
      </c>
      <c r="E1569" t="s">
        <v>61</v>
      </c>
      <c r="F1569" s="2">
        <v>45345</v>
      </c>
      <c r="G1569" t="s">
        <v>1077</v>
      </c>
      <c r="H1569" t="s">
        <v>178</v>
      </c>
      <c r="I1569" t="s">
        <v>207</v>
      </c>
      <c r="J1569" s="5">
        <v>25746.63</v>
      </c>
      <c r="K1569" s="5">
        <v>25746.63</v>
      </c>
      <c r="L1569" s="5">
        <v>25746.63</v>
      </c>
      <c r="M1569" s="5"/>
      <c r="N1569"/>
      <c r="O1569" s="39"/>
      <c r="P1569" s="44"/>
      <c r="Q1569" s="65"/>
      <c r="R1569" s="8" t="str">
        <f t="shared" si="340"/>
        <v/>
      </c>
      <c r="S1569" s="7" t="str">
        <f t="shared" si="327"/>
        <v/>
      </c>
      <c r="T1569" s="9"/>
      <c r="U1569" s="3" t="str">
        <f t="shared" si="329"/>
        <v/>
      </c>
      <c r="V1569" s="3" t="str">
        <f t="shared" si="330"/>
        <v/>
      </c>
      <c r="W1569" s="3" t="str">
        <f t="shared" si="331"/>
        <v/>
      </c>
      <c r="X1569" s="83" t="str">
        <f t="shared" si="332"/>
        <v/>
      </c>
      <c r="Y1569" s="3" t="str">
        <f t="shared" si="333"/>
        <v/>
      </c>
      <c r="Z1569" s="3" t="str">
        <f t="shared" si="334"/>
        <v/>
      </c>
      <c r="AA1569" s="12" t="str">
        <f t="shared" si="335"/>
        <v/>
      </c>
      <c r="AB1569" s="12" t="str">
        <f t="shared" si="336"/>
        <v/>
      </c>
      <c r="AC1569" s="12" t="str">
        <f t="shared" si="337"/>
        <v/>
      </c>
      <c r="AD1569" t="str">
        <f t="shared" si="338"/>
        <v/>
      </c>
      <c r="AE1569" t="str">
        <f t="shared" si="339"/>
        <v/>
      </c>
      <c r="AF1569" t="s">
        <v>343</v>
      </c>
    </row>
    <row r="1570" spans="1:32" x14ac:dyDescent="0.25">
      <c r="A1570" t="s">
        <v>1</v>
      </c>
      <c r="B1570" t="s">
        <v>2</v>
      </c>
      <c r="C1570" t="s">
        <v>1959</v>
      </c>
      <c r="D1570" t="s">
        <v>82</v>
      </c>
      <c r="E1570" t="s">
        <v>61</v>
      </c>
      <c r="F1570" s="2">
        <v>45345</v>
      </c>
      <c r="G1570" t="s">
        <v>1078</v>
      </c>
      <c r="H1570" t="s">
        <v>178</v>
      </c>
      <c r="I1570" t="s">
        <v>192</v>
      </c>
      <c r="J1570" s="5">
        <v>99621.21</v>
      </c>
      <c r="K1570" s="5">
        <v>99621.21</v>
      </c>
      <c r="L1570" s="5">
        <v>99621.21</v>
      </c>
      <c r="M1570" s="5"/>
      <c r="N1570"/>
      <c r="O1570" s="39"/>
      <c r="P1570" s="44"/>
      <c r="Q1570" s="65"/>
      <c r="R1570" s="8" t="str">
        <f t="shared" si="340"/>
        <v/>
      </c>
      <c r="S1570" s="7" t="str">
        <f t="shared" si="327"/>
        <v/>
      </c>
      <c r="T1570" s="9"/>
      <c r="U1570" s="3" t="str">
        <f t="shared" si="329"/>
        <v/>
      </c>
      <c r="V1570" s="3" t="str">
        <f t="shared" si="330"/>
        <v/>
      </c>
      <c r="W1570" s="3" t="str">
        <f t="shared" si="331"/>
        <v/>
      </c>
      <c r="X1570" s="83" t="str">
        <f t="shared" si="332"/>
        <v/>
      </c>
      <c r="Y1570" s="3" t="str">
        <f t="shared" si="333"/>
        <v/>
      </c>
      <c r="Z1570" s="3" t="str">
        <f t="shared" si="334"/>
        <v/>
      </c>
      <c r="AA1570" s="12" t="str">
        <f t="shared" si="335"/>
        <v/>
      </c>
      <c r="AB1570" s="12" t="str">
        <f t="shared" si="336"/>
        <v/>
      </c>
      <c r="AC1570" s="12" t="str">
        <f t="shared" si="337"/>
        <v/>
      </c>
      <c r="AD1570" t="str">
        <f t="shared" si="338"/>
        <v/>
      </c>
      <c r="AE1570" t="str">
        <f t="shared" si="339"/>
        <v/>
      </c>
      <c r="AF1570" t="s">
        <v>343</v>
      </c>
    </row>
    <row r="1571" spans="1:32" x14ac:dyDescent="0.25">
      <c r="A1571" t="s">
        <v>1</v>
      </c>
      <c r="B1571" t="s">
        <v>2</v>
      </c>
      <c r="C1571" t="s">
        <v>1959</v>
      </c>
      <c r="D1571" t="s">
        <v>82</v>
      </c>
      <c r="E1571" t="s">
        <v>61</v>
      </c>
      <c r="F1571" s="2">
        <v>45348</v>
      </c>
      <c r="G1571" t="s">
        <v>1320</v>
      </c>
      <c r="H1571" t="s">
        <v>178</v>
      </c>
      <c r="I1571" t="s">
        <v>192</v>
      </c>
      <c r="J1571" s="5">
        <v>38980.589999999997</v>
      </c>
      <c r="K1571" s="5">
        <v>38980.589999999997</v>
      </c>
      <c r="L1571" s="5">
        <v>38980.589999999997</v>
      </c>
      <c r="M1571" s="5"/>
      <c r="N1571"/>
      <c r="O1571" s="39"/>
      <c r="P1571" s="44"/>
      <c r="Q1571" s="65"/>
      <c r="R1571" s="8" t="str">
        <f t="shared" si="340"/>
        <v/>
      </c>
      <c r="S1571" s="7" t="str">
        <f t="shared" si="327"/>
        <v/>
      </c>
      <c r="T1571" s="9"/>
      <c r="U1571" s="3" t="str">
        <f t="shared" si="329"/>
        <v/>
      </c>
      <c r="V1571" s="3" t="str">
        <f t="shared" si="330"/>
        <v/>
      </c>
      <c r="W1571" s="3" t="str">
        <f t="shared" si="331"/>
        <v/>
      </c>
      <c r="X1571" s="83" t="str">
        <f t="shared" si="332"/>
        <v/>
      </c>
      <c r="Y1571" s="3" t="str">
        <f t="shared" si="333"/>
        <v/>
      </c>
      <c r="Z1571" s="3" t="str">
        <f t="shared" si="334"/>
        <v/>
      </c>
      <c r="AA1571" s="12" t="str">
        <f t="shared" si="335"/>
        <v/>
      </c>
      <c r="AB1571" s="12" t="str">
        <f t="shared" si="336"/>
        <v/>
      </c>
      <c r="AC1571" s="12" t="str">
        <f t="shared" si="337"/>
        <v/>
      </c>
      <c r="AD1571" t="str">
        <f t="shared" si="338"/>
        <v/>
      </c>
      <c r="AE1571" t="str">
        <f t="shared" si="339"/>
        <v/>
      </c>
      <c r="AF1571" t="s">
        <v>343</v>
      </c>
    </row>
    <row r="1572" spans="1:32" x14ac:dyDescent="0.25">
      <c r="A1572" t="s">
        <v>1</v>
      </c>
      <c r="B1572" t="s">
        <v>2</v>
      </c>
      <c r="C1572" t="s">
        <v>1959</v>
      </c>
      <c r="D1572" t="s">
        <v>82</v>
      </c>
      <c r="E1572" t="s">
        <v>61</v>
      </c>
      <c r="F1572" s="2">
        <v>45391</v>
      </c>
      <c r="G1572" t="s">
        <v>2252</v>
      </c>
      <c r="H1572" t="s">
        <v>412</v>
      </c>
      <c r="I1572" t="s">
        <v>192</v>
      </c>
      <c r="J1572" s="5">
        <v>31894.13</v>
      </c>
      <c r="K1572" s="5">
        <v>31894.13</v>
      </c>
      <c r="L1572" s="5">
        <v>31894.13</v>
      </c>
      <c r="M1572" s="5"/>
      <c r="N1572"/>
      <c r="O1572" s="39"/>
      <c r="P1572" s="44"/>
      <c r="Q1572" s="65"/>
      <c r="R1572" s="8" t="str">
        <f t="shared" si="340"/>
        <v/>
      </c>
      <c r="S1572" s="7" t="str">
        <f t="shared" si="327"/>
        <v/>
      </c>
      <c r="T1572" s="9"/>
      <c r="U1572" s="3" t="str">
        <f t="shared" si="329"/>
        <v/>
      </c>
      <c r="V1572" s="3" t="str">
        <f t="shared" si="330"/>
        <v/>
      </c>
      <c r="W1572" s="3" t="str">
        <f t="shared" si="331"/>
        <v/>
      </c>
      <c r="X1572" s="83" t="str">
        <f t="shared" si="332"/>
        <v/>
      </c>
      <c r="Y1572" s="3" t="str">
        <f t="shared" si="333"/>
        <v/>
      </c>
      <c r="Z1572" s="3" t="str">
        <f t="shared" si="334"/>
        <v/>
      </c>
      <c r="AA1572" s="12" t="str">
        <f t="shared" si="335"/>
        <v/>
      </c>
      <c r="AB1572" s="12" t="str">
        <f t="shared" si="336"/>
        <v/>
      </c>
      <c r="AC1572" s="12" t="str">
        <f t="shared" si="337"/>
        <v/>
      </c>
      <c r="AD1572" t="str">
        <f t="shared" si="338"/>
        <v/>
      </c>
      <c r="AE1572" t="str">
        <f t="shared" si="339"/>
        <v/>
      </c>
      <c r="AF1572" t="s">
        <v>343</v>
      </c>
    </row>
    <row r="1573" spans="1:32" x14ac:dyDescent="0.25">
      <c r="A1573" t="s">
        <v>1</v>
      </c>
      <c r="B1573" t="s">
        <v>2</v>
      </c>
      <c r="C1573" t="s">
        <v>1959</v>
      </c>
      <c r="D1573" t="s">
        <v>82</v>
      </c>
      <c r="E1573" t="s">
        <v>61</v>
      </c>
      <c r="F1573" s="2">
        <v>45391</v>
      </c>
      <c r="G1573" t="s">
        <v>2253</v>
      </c>
      <c r="H1573" t="s">
        <v>412</v>
      </c>
      <c r="I1573" t="s">
        <v>1429</v>
      </c>
      <c r="J1573" s="5">
        <v>62177.55</v>
      </c>
      <c r="K1573" s="5">
        <v>62177.55</v>
      </c>
      <c r="L1573" s="5">
        <v>62177.55</v>
      </c>
      <c r="M1573" s="5"/>
      <c r="N1573"/>
      <c r="O1573" s="39"/>
      <c r="P1573" s="44"/>
      <c r="Q1573" s="65"/>
      <c r="R1573" s="8" t="str">
        <f t="shared" si="340"/>
        <v/>
      </c>
      <c r="S1573" s="7" t="str">
        <f t="shared" si="327"/>
        <v/>
      </c>
      <c r="T1573" s="9"/>
      <c r="U1573" s="3" t="str">
        <f t="shared" si="329"/>
        <v/>
      </c>
      <c r="V1573" s="3" t="str">
        <f t="shared" si="330"/>
        <v/>
      </c>
      <c r="W1573" s="3" t="str">
        <f t="shared" si="331"/>
        <v/>
      </c>
      <c r="X1573" s="83" t="str">
        <f t="shared" si="332"/>
        <v/>
      </c>
      <c r="Y1573" s="3" t="str">
        <f t="shared" si="333"/>
        <v/>
      </c>
      <c r="Z1573" s="3" t="str">
        <f t="shared" si="334"/>
        <v/>
      </c>
      <c r="AA1573" s="12" t="str">
        <f t="shared" si="335"/>
        <v/>
      </c>
      <c r="AB1573" s="12" t="str">
        <f t="shared" si="336"/>
        <v/>
      </c>
      <c r="AC1573" s="12" t="str">
        <f t="shared" si="337"/>
        <v/>
      </c>
      <c r="AD1573" t="str">
        <f t="shared" si="338"/>
        <v/>
      </c>
      <c r="AE1573" t="str">
        <f t="shared" si="339"/>
        <v/>
      </c>
      <c r="AF1573" t="s">
        <v>343</v>
      </c>
    </row>
    <row r="1574" spans="1:32" x14ac:dyDescent="0.25">
      <c r="A1574" t="s">
        <v>1</v>
      </c>
      <c r="B1574" t="s">
        <v>2</v>
      </c>
      <c r="C1574" t="s">
        <v>1959</v>
      </c>
      <c r="D1574" t="s">
        <v>82</v>
      </c>
      <c r="E1574" t="s">
        <v>61</v>
      </c>
      <c r="F1574" s="2">
        <v>45405</v>
      </c>
      <c r="G1574" t="s">
        <v>2497</v>
      </c>
      <c r="H1574" t="s">
        <v>412</v>
      </c>
      <c r="I1574" t="s">
        <v>1429</v>
      </c>
      <c r="J1574" s="5">
        <v>31622.09</v>
      </c>
      <c r="K1574" s="5">
        <v>31622.09</v>
      </c>
      <c r="L1574" s="5">
        <v>31622.09</v>
      </c>
      <c r="M1574" s="5"/>
      <c r="N1574"/>
      <c r="O1574" s="39"/>
      <c r="P1574" s="44"/>
      <c r="Q1574" s="65"/>
      <c r="R1574" s="8" t="str">
        <f t="shared" si="340"/>
        <v/>
      </c>
      <c r="S1574" s="7" t="str">
        <f t="shared" si="327"/>
        <v/>
      </c>
      <c r="T1574" s="9"/>
      <c r="U1574" s="3" t="str">
        <f t="shared" si="329"/>
        <v/>
      </c>
      <c r="V1574" s="3" t="str">
        <f t="shared" si="330"/>
        <v/>
      </c>
      <c r="W1574" s="3" t="str">
        <f t="shared" si="331"/>
        <v/>
      </c>
      <c r="X1574" s="83" t="str">
        <f t="shared" si="332"/>
        <v/>
      </c>
      <c r="Y1574" s="3" t="str">
        <f t="shared" si="333"/>
        <v/>
      </c>
      <c r="Z1574" s="3" t="str">
        <f t="shared" si="334"/>
        <v/>
      </c>
      <c r="AA1574" s="12" t="str">
        <f t="shared" si="335"/>
        <v/>
      </c>
      <c r="AB1574" s="12" t="str">
        <f t="shared" si="336"/>
        <v/>
      </c>
      <c r="AC1574" s="12" t="str">
        <f t="shared" si="337"/>
        <v/>
      </c>
      <c r="AD1574" t="str">
        <f t="shared" si="338"/>
        <v/>
      </c>
      <c r="AE1574" t="str">
        <f t="shared" si="339"/>
        <v/>
      </c>
      <c r="AF1574" t="s">
        <v>343</v>
      </c>
    </row>
    <row r="1575" spans="1:32" x14ac:dyDescent="0.25">
      <c r="A1575" t="s">
        <v>1</v>
      </c>
      <c r="B1575" t="s">
        <v>2</v>
      </c>
      <c r="C1575" t="s">
        <v>1959</v>
      </c>
      <c r="D1575" t="s">
        <v>2042</v>
      </c>
      <c r="E1575" t="s">
        <v>458</v>
      </c>
      <c r="F1575" s="2">
        <v>45274</v>
      </c>
      <c r="G1575" t="s">
        <v>459</v>
      </c>
      <c r="H1575" t="s">
        <v>175</v>
      </c>
      <c r="I1575" t="s">
        <v>192</v>
      </c>
      <c r="J1575" s="5">
        <v>335045</v>
      </c>
      <c r="K1575" s="5">
        <v>335045</v>
      </c>
      <c r="L1575" s="5">
        <v>335045</v>
      </c>
      <c r="M1575" s="5"/>
      <c r="N1575"/>
      <c r="O1575" s="39"/>
      <c r="P1575" s="44"/>
      <c r="Q1575" s="65"/>
      <c r="R1575" s="8" t="str">
        <f t="shared" si="340"/>
        <v/>
      </c>
      <c r="S1575" s="7" t="str">
        <f t="shared" si="327"/>
        <v/>
      </c>
      <c r="T1575" s="9"/>
      <c r="U1575" s="3" t="str">
        <f t="shared" si="329"/>
        <v/>
      </c>
      <c r="V1575" s="3" t="str">
        <f t="shared" si="330"/>
        <v/>
      </c>
      <c r="W1575" s="3" t="str">
        <f t="shared" si="331"/>
        <v/>
      </c>
      <c r="X1575" s="83" t="str">
        <f t="shared" si="332"/>
        <v/>
      </c>
      <c r="Y1575" s="3" t="str">
        <f t="shared" si="333"/>
        <v/>
      </c>
      <c r="Z1575" s="3" t="str">
        <f t="shared" si="334"/>
        <v/>
      </c>
      <c r="AA1575" s="12" t="str">
        <f t="shared" si="335"/>
        <v/>
      </c>
      <c r="AB1575" s="12" t="str">
        <f t="shared" si="336"/>
        <v/>
      </c>
      <c r="AC1575" s="12" t="str">
        <f t="shared" si="337"/>
        <v/>
      </c>
      <c r="AD1575" t="str">
        <f t="shared" si="338"/>
        <v/>
      </c>
      <c r="AE1575" t="str">
        <f t="shared" si="339"/>
        <v/>
      </c>
      <c r="AF1575" t="s">
        <v>343</v>
      </c>
    </row>
    <row r="1576" spans="1:32" x14ac:dyDescent="0.25">
      <c r="A1576" t="s">
        <v>1</v>
      </c>
      <c r="B1576" t="s">
        <v>2</v>
      </c>
      <c r="C1576" t="s">
        <v>1959</v>
      </c>
      <c r="D1576" t="s">
        <v>2043</v>
      </c>
      <c r="E1576" t="s">
        <v>43</v>
      </c>
      <c r="F1576" s="2">
        <v>45160</v>
      </c>
      <c r="G1576" t="s">
        <v>138</v>
      </c>
      <c r="H1576" t="s">
        <v>175</v>
      </c>
      <c r="I1576" t="s">
        <v>192</v>
      </c>
      <c r="J1576" s="5">
        <v>153025.29999999999</v>
      </c>
      <c r="K1576" s="5">
        <v>153025.29999999999</v>
      </c>
      <c r="L1576" s="5">
        <v>153025.29999999999</v>
      </c>
      <c r="M1576" s="5"/>
      <c r="N1576"/>
      <c r="O1576" s="39"/>
      <c r="P1576" s="44"/>
      <c r="Q1576" s="65"/>
      <c r="R1576" s="8" t="str">
        <f t="shared" si="340"/>
        <v/>
      </c>
      <c r="S1576" s="7" t="str">
        <f t="shared" ref="S1576:S1639" si="341">IF(AND(O1588&lt;&gt;"",P1588&lt;&gt;""),1,"")</f>
        <v/>
      </c>
      <c r="T1576" s="9"/>
      <c r="U1576" s="3" t="str">
        <f t="shared" si="329"/>
        <v/>
      </c>
      <c r="V1576" s="3" t="str">
        <f t="shared" si="330"/>
        <v/>
      </c>
      <c r="W1576" s="3" t="str">
        <f t="shared" si="331"/>
        <v/>
      </c>
      <c r="X1576" s="83" t="str">
        <f t="shared" si="332"/>
        <v/>
      </c>
      <c r="Y1576" s="3" t="str">
        <f t="shared" si="333"/>
        <v/>
      </c>
      <c r="Z1576" s="3" t="str">
        <f t="shared" si="334"/>
        <v/>
      </c>
      <c r="AA1576" s="12" t="str">
        <f t="shared" si="335"/>
        <v/>
      </c>
      <c r="AB1576" s="12" t="str">
        <f t="shared" si="336"/>
        <v/>
      </c>
      <c r="AC1576" s="12" t="str">
        <f t="shared" si="337"/>
        <v/>
      </c>
      <c r="AD1576" t="str">
        <f t="shared" si="338"/>
        <v/>
      </c>
      <c r="AE1576" t="str">
        <f t="shared" si="339"/>
        <v/>
      </c>
      <c r="AF1576" t="s">
        <v>343</v>
      </c>
    </row>
    <row r="1577" spans="1:32" x14ac:dyDescent="0.25">
      <c r="A1577" t="s">
        <v>1</v>
      </c>
      <c r="B1577" t="s">
        <v>2</v>
      </c>
      <c r="C1577" t="s">
        <v>1959</v>
      </c>
      <c r="D1577" t="s">
        <v>2044</v>
      </c>
      <c r="E1577" t="s">
        <v>1951</v>
      </c>
      <c r="F1577" s="2">
        <v>45398</v>
      </c>
      <c r="G1577" t="s">
        <v>2254</v>
      </c>
      <c r="H1577" t="s">
        <v>176</v>
      </c>
      <c r="I1577" t="s">
        <v>192</v>
      </c>
      <c r="J1577" s="5">
        <v>276212.23</v>
      </c>
      <c r="K1577" s="5">
        <v>276212.23</v>
      </c>
      <c r="L1577" s="5">
        <v>276212.23</v>
      </c>
      <c r="M1577" s="5"/>
      <c r="N1577"/>
      <c r="O1577" s="39"/>
      <c r="P1577" s="44"/>
      <c r="Q1577" s="65"/>
      <c r="R1577" s="8" t="str">
        <f t="shared" si="340"/>
        <v/>
      </c>
      <c r="S1577" s="7" t="str">
        <f t="shared" si="341"/>
        <v/>
      </c>
      <c r="T1577" s="9"/>
      <c r="U1577" s="3" t="str">
        <f t="shared" si="329"/>
        <v/>
      </c>
      <c r="V1577" s="3" t="str">
        <f t="shared" si="330"/>
        <v/>
      </c>
      <c r="W1577" s="3" t="str">
        <f t="shared" si="331"/>
        <v/>
      </c>
      <c r="X1577" s="83" t="str">
        <f t="shared" si="332"/>
        <v/>
      </c>
      <c r="Y1577" s="3" t="str">
        <f t="shared" si="333"/>
        <v/>
      </c>
      <c r="Z1577" s="3" t="str">
        <f t="shared" si="334"/>
        <v/>
      </c>
      <c r="AA1577" s="12" t="str">
        <f t="shared" si="335"/>
        <v/>
      </c>
      <c r="AB1577" s="12" t="str">
        <f t="shared" si="336"/>
        <v/>
      </c>
      <c r="AC1577" s="12" t="str">
        <f t="shared" si="337"/>
        <v/>
      </c>
      <c r="AD1577" t="str">
        <f t="shared" si="338"/>
        <v/>
      </c>
      <c r="AE1577" t="str">
        <f t="shared" si="339"/>
        <v/>
      </c>
      <c r="AF1577" t="s">
        <v>343</v>
      </c>
    </row>
    <row r="1578" spans="1:32" x14ac:dyDescent="0.25">
      <c r="A1578" t="s">
        <v>1</v>
      </c>
      <c r="B1578" t="s">
        <v>2</v>
      </c>
      <c r="C1578" t="s">
        <v>1959</v>
      </c>
      <c r="D1578" t="s">
        <v>2045</v>
      </c>
      <c r="E1578" t="s">
        <v>1841</v>
      </c>
      <c r="F1578" s="2">
        <v>45370</v>
      </c>
      <c r="G1578" t="s">
        <v>1842</v>
      </c>
      <c r="H1578" t="s">
        <v>176</v>
      </c>
      <c r="I1578" t="s">
        <v>192</v>
      </c>
      <c r="J1578" s="5">
        <v>244200.18</v>
      </c>
      <c r="K1578" s="5">
        <v>244200.18</v>
      </c>
      <c r="L1578" s="5">
        <v>244200.18</v>
      </c>
      <c r="M1578" s="5"/>
      <c r="N1578"/>
      <c r="O1578" s="39"/>
      <c r="P1578" s="44"/>
      <c r="Q1578" s="65"/>
      <c r="R1578" s="8" t="str">
        <f t="shared" ref="R1578:R1605" si="342">IFERROR(VLOOKUP(Q1578,CTASPresup,2,0),"")</f>
        <v/>
      </c>
      <c r="S1578" s="7" t="str">
        <f t="shared" si="341"/>
        <v/>
      </c>
      <c r="T1578" s="9"/>
      <c r="U1578" s="3" t="str">
        <f t="shared" si="329"/>
        <v/>
      </c>
      <c r="V1578" s="3" t="str">
        <f t="shared" si="330"/>
        <v/>
      </c>
      <c r="W1578" s="3" t="str">
        <f t="shared" si="331"/>
        <v/>
      </c>
      <c r="X1578" s="83" t="str">
        <f t="shared" si="332"/>
        <v/>
      </c>
      <c r="Y1578" s="3" t="str">
        <f t="shared" si="333"/>
        <v/>
      </c>
      <c r="Z1578" s="3" t="str">
        <f t="shared" si="334"/>
        <v/>
      </c>
      <c r="AA1578" s="12" t="str">
        <f t="shared" si="335"/>
        <v/>
      </c>
      <c r="AB1578" s="12" t="str">
        <f t="shared" si="336"/>
        <v/>
      </c>
      <c r="AC1578" s="12" t="str">
        <f t="shared" si="337"/>
        <v/>
      </c>
      <c r="AD1578" t="str">
        <f t="shared" si="338"/>
        <v/>
      </c>
      <c r="AE1578" t="str">
        <f t="shared" si="339"/>
        <v/>
      </c>
      <c r="AF1578" t="s">
        <v>343</v>
      </c>
    </row>
    <row r="1579" spans="1:32" x14ac:dyDescent="0.25">
      <c r="A1579" t="s">
        <v>1</v>
      </c>
      <c r="B1579" t="s">
        <v>2</v>
      </c>
      <c r="C1579" t="s">
        <v>1959</v>
      </c>
      <c r="D1579" t="s">
        <v>2046</v>
      </c>
      <c r="E1579" t="s">
        <v>1335</v>
      </c>
      <c r="F1579" s="2">
        <v>45344</v>
      </c>
      <c r="G1579" t="s">
        <v>1336</v>
      </c>
      <c r="H1579" t="s">
        <v>179</v>
      </c>
      <c r="I1579" t="s">
        <v>203</v>
      </c>
      <c r="J1579" s="5">
        <v>474600</v>
      </c>
      <c r="K1579" s="5">
        <v>474600</v>
      </c>
      <c r="L1579" s="5">
        <v>474600</v>
      </c>
      <c r="M1579" s="5"/>
      <c r="N1579"/>
      <c r="O1579" s="39"/>
      <c r="P1579" s="44"/>
      <c r="Q1579" s="65"/>
      <c r="R1579" s="8" t="str">
        <f t="shared" si="342"/>
        <v/>
      </c>
      <c r="S1579" s="7" t="str">
        <f t="shared" si="341"/>
        <v/>
      </c>
      <c r="T1579" s="9"/>
      <c r="U1579" s="3" t="str">
        <f t="shared" si="329"/>
        <v/>
      </c>
      <c r="V1579" s="3" t="str">
        <f t="shared" si="330"/>
        <v/>
      </c>
      <c r="W1579" s="3" t="str">
        <f t="shared" si="331"/>
        <v/>
      </c>
      <c r="X1579" s="83" t="str">
        <f t="shared" si="332"/>
        <v/>
      </c>
      <c r="Y1579" s="3" t="str">
        <f t="shared" si="333"/>
        <v/>
      </c>
      <c r="Z1579" s="3" t="str">
        <f t="shared" si="334"/>
        <v/>
      </c>
      <c r="AA1579" s="12" t="str">
        <f t="shared" si="335"/>
        <v/>
      </c>
      <c r="AB1579" s="12" t="str">
        <f t="shared" si="336"/>
        <v/>
      </c>
      <c r="AC1579" s="12" t="str">
        <f t="shared" si="337"/>
        <v/>
      </c>
      <c r="AD1579" t="str">
        <f t="shared" si="338"/>
        <v/>
      </c>
      <c r="AE1579" t="str">
        <f t="shared" si="339"/>
        <v/>
      </c>
      <c r="AF1579" t="s">
        <v>343</v>
      </c>
    </row>
    <row r="1580" spans="1:32" x14ac:dyDescent="0.25">
      <c r="A1580" t="s">
        <v>1</v>
      </c>
      <c r="B1580" t="s">
        <v>2</v>
      </c>
      <c r="C1580" t="s">
        <v>1959</v>
      </c>
      <c r="D1580" t="s">
        <v>2047</v>
      </c>
      <c r="E1580" t="s">
        <v>1839</v>
      </c>
      <c r="F1580" s="2">
        <v>45376</v>
      </c>
      <c r="G1580" t="s">
        <v>1840</v>
      </c>
      <c r="H1580" t="s">
        <v>178</v>
      </c>
      <c r="I1580" t="s">
        <v>1499</v>
      </c>
      <c r="J1580" s="5">
        <v>310418.06</v>
      </c>
      <c r="K1580" s="5">
        <v>0.06</v>
      </c>
      <c r="L1580" s="5">
        <v>310418.06</v>
      </c>
      <c r="M1580" s="5"/>
      <c r="N1580"/>
      <c r="O1580" s="39"/>
      <c r="P1580" s="44"/>
      <c r="Q1580" s="65"/>
      <c r="R1580" s="8" t="str">
        <f t="shared" si="342"/>
        <v/>
      </c>
      <c r="S1580" s="7" t="str">
        <f t="shared" si="341"/>
        <v/>
      </c>
      <c r="T1580" s="9"/>
      <c r="U1580" s="3" t="str">
        <f t="shared" si="329"/>
        <v/>
      </c>
      <c r="V1580" s="3" t="str">
        <f t="shared" si="330"/>
        <v/>
      </c>
      <c r="W1580" s="3" t="str">
        <f t="shared" si="331"/>
        <v/>
      </c>
      <c r="X1580" s="83" t="str">
        <f t="shared" si="332"/>
        <v/>
      </c>
      <c r="Y1580" s="3" t="str">
        <f t="shared" si="333"/>
        <v/>
      </c>
      <c r="Z1580" s="3" t="str">
        <f t="shared" si="334"/>
        <v/>
      </c>
      <c r="AA1580" s="12" t="str">
        <f t="shared" si="335"/>
        <v/>
      </c>
      <c r="AB1580" s="12" t="str">
        <f t="shared" si="336"/>
        <v/>
      </c>
      <c r="AC1580" s="12" t="str">
        <f t="shared" si="337"/>
        <v/>
      </c>
      <c r="AD1580" t="str">
        <f t="shared" si="338"/>
        <v/>
      </c>
      <c r="AE1580" t="str">
        <f t="shared" si="339"/>
        <v/>
      </c>
      <c r="AF1580" t="s">
        <v>343</v>
      </c>
    </row>
    <row r="1581" spans="1:32" x14ac:dyDescent="0.25">
      <c r="A1581" t="s">
        <v>1</v>
      </c>
      <c r="B1581" t="s">
        <v>2</v>
      </c>
      <c r="C1581" t="s">
        <v>1959</v>
      </c>
      <c r="D1581" t="s">
        <v>2048</v>
      </c>
      <c r="E1581" t="s">
        <v>1949</v>
      </c>
      <c r="F1581" s="2">
        <v>45384</v>
      </c>
      <c r="G1581" t="s">
        <v>1950</v>
      </c>
      <c r="H1581" t="s">
        <v>412</v>
      </c>
      <c r="I1581" t="s">
        <v>1493</v>
      </c>
      <c r="J1581" s="5">
        <v>716000</v>
      </c>
      <c r="K1581" s="5">
        <v>716000</v>
      </c>
      <c r="L1581" s="5">
        <v>716000</v>
      </c>
      <c r="M1581" s="5"/>
      <c r="N1581"/>
      <c r="O1581" s="39"/>
      <c r="P1581" s="44"/>
      <c r="Q1581" s="65"/>
      <c r="R1581" s="8" t="str">
        <f t="shared" si="342"/>
        <v/>
      </c>
      <c r="S1581" s="7" t="str">
        <f t="shared" si="341"/>
        <v/>
      </c>
      <c r="T1581" s="9"/>
      <c r="U1581" s="3" t="str">
        <f t="shared" si="329"/>
        <v/>
      </c>
      <c r="V1581" s="3" t="str">
        <f t="shared" si="330"/>
        <v/>
      </c>
      <c r="W1581" s="3" t="str">
        <f t="shared" si="331"/>
        <v/>
      </c>
      <c r="X1581" s="83" t="str">
        <f t="shared" si="332"/>
        <v/>
      </c>
      <c r="Y1581" s="3" t="str">
        <f t="shared" si="333"/>
        <v/>
      </c>
      <c r="Z1581" s="3" t="str">
        <f t="shared" si="334"/>
        <v/>
      </c>
      <c r="AA1581" s="12" t="str">
        <f t="shared" si="335"/>
        <v/>
      </c>
      <c r="AB1581" s="12" t="str">
        <f t="shared" si="336"/>
        <v/>
      </c>
      <c r="AC1581" s="12" t="str">
        <f t="shared" si="337"/>
        <v/>
      </c>
      <c r="AD1581" t="str">
        <f t="shared" si="338"/>
        <v/>
      </c>
      <c r="AE1581" t="str">
        <f t="shared" si="339"/>
        <v/>
      </c>
      <c r="AF1581" t="s">
        <v>343</v>
      </c>
    </row>
    <row r="1582" spans="1:32" x14ac:dyDescent="0.25">
      <c r="A1582" t="s">
        <v>1</v>
      </c>
      <c r="B1582" t="s">
        <v>2</v>
      </c>
      <c r="C1582" t="s">
        <v>1959</v>
      </c>
      <c r="D1582" t="s">
        <v>2049</v>
      </c>
      <c r="E1582" t="s">
        <v>66</v>
      </c>
      <c r="F1582" s="2">
        <v>45173</v>
      </c>
      <c r="G1582" t="s">
        <v>363</v>
      </c>
      <c r="H1582" t="s">
        <v>175</v>
      </c>
      <c r="I1582" t="s">
        <v>192</v>
      </c>
      <c r="J1582" s="5">
        <v>65000</v>
      </c>
      <c r="K1582" s="5">
        <v>65000</v>
      </c>
      <c r="L1582" s="5">
        <v>65000</v>
      </c>
      <c r="M1582" s="5"/>
      <c r="N1582"/>
      <c r="O1582" s="39"/>
      <c r="P1582" s="44"/>
      <c r="Q1582" s="65"/>
      <c r="R1582" s="8" t="str">
        <f t="shared" si="342"/>
        <v/>
      </c>
      <c r="S1582" s="7" t="str">
        <f t="shared" si="341"/>
        <v/>
      </c>
      <c r="T1582" s="9"/>
      <c r="U1582" s="3" t="str">
        <f t="shared" si="329"/>
        <v/>
      </c>
      <c r="V1582" s="3" t="str">
        <f t="shared" si="330"/>
        <v/>
      </c>
      <c r="W1582" s="3" t="str">
        <f t="shared" si="331"/>
        <v/>
      </c>
      <c r="X1582" s="83" t="str">
        <f t="shared" si="332"/>
        <v/>
      </c>
      <c r="Y1582" s="3" t="str">
        <f t="shared" si="333"/>
        <v/>
      </c>
      <c r="Z1582" s="3" t="str">
        <f t="shared" si="334"/>
        <v/>
      </c>
      <c r="AA1582" s="12" t="str">
        <f t="shared" si="335"/>
        <v/>
      </c>
      <c r="AB1582" s="12" t="str">
        <f t="shared" si="336"/>
        <v/>
      </c>
      <c r="AC1582" s="12" t="str">
        <f t="shared" si="337"/>
        <v/>
      </c>
      <c r="AD1582" t="str">
        <f t="shared" si="338"/>
        <v/>
      </c>
      <c r="AE1582" t="str">
        <f t="shared" si="339"/>
        <v/>
      </c>
      <c r="AF1582" t="s">
        <v>343</v>
      </c>
    </row>
    <row r="1583" spans="1:32" x14ac:dyDescent="0.25">
      <c r="A1583" t="s">
        <v>1</v>
      </c>
      <c r="B1583" t="s">
        <v>2</v>
      </c>
      <c r="C1583" t="s">
        <v>1959</v>
      </c>
      <c r="D1583" t="s">
        <v>2049</v>
      </c>
      <c r="E1583" t="s">
        <v>66</v>
      </c>
      <c r="F1583" s="2">
        <v>45173</v>
      </c>
      <c r="G1583" t="s">
        <v>364</v>
      </c>
      <c r="H1583" t="s">
        <v>175</v>
      </c>
      <c r="I1583" t="s">
        <v>192</v>
      </c>
      <c r="J1583" s="5">
        <v>65000</v>
      </c>
      <c r="K1583" s="5">
        <v>65000</v>
      </c>
      <c r="L1583" s="5">
        <v>65000</v>
      </c>
      <c r="M1583" s="5"/>
      <c r="N1583"/>
      <c r="O1583" s="39"/>
      <c r="P1583" s="44"/>
      <c r="Q1583" s="65"/>
      <c r="R1583" s="8" t="str">
        <f t="shared" si="342"/>
        <v/>
      </c>
      <c r="S1583" s="7" t="str">
        <f t="shared" si="341"/>
        <v/>
      </c>
      <c r="T1583" s="9"/>
      <c r="U1583" s="3" t="str">
        <f t="shared" si="329"/>
        <v/>
      </c>
      <c r="V1583" s="3" t="str">
        <f t="shared" si="330"/>
        <v/>
      </c>
      <c r="W1583" s="3" t="str">
        <f t="shared" si="331"/>
        <v/>
      </c>
      <c r="X1583" s="83" t="str">
        <f t="shared" si="332"/>
        <v/>
      </c>
      <c r="Y1583" s="3" t="str">
        <f t="shared" si="333"/>
        <v/>
      </c>
      <c r="Z1583" s="3" t="str">
        <f t="shared" si="334"/>
        <v/>
      </c>
      <c r="AA1583" s="12" t="str">
        <f t="shared" si="335"/>
        <v/>
      </c>
      <c r="AB1583" s="12" t="str">
        <f t="shared" si="336"/>
        <v/>
      </c>
      <c r="AC1583" s="12" t="str">
        <f t="shared" si="337"/>
        <v/>
      </c>
      <c r="AD1583" t="str">
        <f t="shared" si="338"/>
        <v/>
      </c>
      <c r="AE1583" t="str">
        <f t="shared" si="339"/>
        <v/>
      </c>
      <c r="AF1583" t="s">
        <v>343</v>
      </c>
    </row>
    <row r="1584" spans="1:32" x14ac:dyDescent="0.25">
      <c r="A1584" t="s">
        <v>1</v>
      </c>
      <c r="B1584" t="s">
        <v>2</v>
      </c>
      <c r="C1584" t="s">
        <v>1959</v>
      </c>
      <c r="D1584" t="s">
        <v>2049</v>
      </c>
      <c r="E1584" t="s">
        <v>66</v>
      </c>
      <c r="F1584" s="2">
        <v>45175</v>
      </c>
      <c r="G1584" t="s">
        <v>372</v>
      </c>
      <c r="H1584" t="s">
        <v>175</v>
      </c>
      <c r="I1584" t="s">
        <v>192</v>
      </c>
      <c r="J1584" s="5">
        <v>65000</v>
      </c>
      <c r="K1584" s="5">
        <v>65000</v>
      </c>
      <c r="L1584" s="5">
        <v>65000</v>
      </c>
      <c r="M1584" s="5"/>
      <c r="N1584"/>
      <c r="O1584" s="39"/>
      <c r="P1584" s="44"/>
      <c r="Q1584" s="65"/>
      <c r="R1584" s="8" t="str">
        <f t="shared" si="342"/>
        <v/>
      </c>
      <c r="S1584" s="7" t="str">
        <f t="shared" si="341"/>
        <v/>
      </c>
      <c r="T1584" s="9"/>
      <c r="U1584" s="3" t="str">
        <f t="shared" si="329"/>
        <v/>
      </c>
      <c r="V1584" s="3" t="str">
        <f t="shared" si="330"/>
        <v/>
      </c>
      <c r="W1584" s="3" t="str">
        <f t="shared" si="331"/>
        <v/>
      </c>
      <c r="X1584" s="83" t="str">
        <f t="shared" si="332"/>
        <v/>
      </c>
      <c r="Y1584" s="3" t="str">
        <f t="shared" si="333"/>
        <v/>
      </c>
      <c r="Z1584" s="3" t="str">
        <f t="shared" si="334"/>
        <v/>
      </c>
      <c r="AA1584" s="12" t="str">
        <f t="shared" si="335"/>
        <v/>
      </c>
      <c r="AB1584" s="12" t="str">
        <f t="shared" si="336"/>
        <v/>
      </c>
      <c r="AC1584" s="12" t="str">
        <f t="shared" si="337"/>
        <v/>
      </c>
      <c r="AD1584" t="str">
        <f t="shared" si="338"/>
        <v/>
      </c>
      <c r="AE1584" t="str">
        <f t="shared" si="339"/>
        <v/>
      </c>
      <c r="AF1584" t="s">
        <v>343</v>
      </c>
    </row>
    <row r="1585" spans="1:32" x14ac:dyDescent="0.25">
      <c r="A1585" t="s">
        <v>1</v>
      </c>
      <c r="B1585" t="s">
        <v>2</v>
      </c>
      <c r="C1585" t="s">
        <v>1959</v>
      </c>
      <c r="D1585" t="s">
        <v>2049</v>
      </c>
      <c r="E1585" t="s">
        <v>66</v>
      </c>
      <c r="F1585" s="2">
        <v>45182</v>
      </c>
      <c r="G1585" t="s">
        <v>373</v>
      </c>
      <c r="H1585" t="s">
        <v>175</v>
      </c>
      <c r="I1585" t="s">
        <v>192</v>
      </c>
      <c r="J1585" s="5">
        <v>65000</v>
      </c>
      <c r="K1585" s="5">
        <v>65000</v>
      </c>
      <c r="L1585" s="5">
        <v>65000</v>
      </c>
      <c r="M1585" s="5"/>
      <c r="N1585"/>
      <c r="O1585" s="39"/>
      <c r="P1585" s="44"/>
      <c r="Q1585" s="65"/>
      <c r="R1585" s="8" t="str">
        <f t="shared" si="342"/>
        <v/>
      </c>
      <c r="S1585" s="7" t="str">
        <f t="shared" si="341"/>
        <v/>
      </c>
      <c r="T1585" s="9"/>
      <c r="U1585" s="3" t="str">
        <f t="shared" si="329"/>
        <v/>
      </c>
      <c r="V1585" s="3" t="str">
        <f t="shared" si="330"/>
        <v/>
      </c>
      <c r="W1585" s="3" t="str">
        <f t="shared" si="331"/>
        <v/>
      </c>
      <c r="X1585" s="83" t="str">
        <f t="shared" si="332"/>
        <v/>
      </c>
      <c r="Y1585" s="3" t="str">
        <f t="shared" si="333"/>
        <v/>
      </c>
      <c r="Z1585" s="3" t="str">
        <f t="shared" si="334"/>
        <v/>
      </c>
      <c r="AA1585" s="12" t="str">
        <f t="shared" si="335"/>
        <v/>
      </c>
      <c r="AB1585" s="12" t="str">
        <f t="shared" si="336"/>
        <v/>
      </c>
      <c r="AC1585" s="12" t="str">
        <f t="shared" si="337"/>
        <v/>
      </c>
      <c r="AD1585" t="str">
        <f t="shared" si="338"/>
        <v/>
      </c>
      <c r="AE1585" t="str">
        <f t="shared" si="339"/>
        <v/>
      </c>
      <c r="AF1585" t="s">
        <v>343</v>
      </c>
    </row>
    <row r="1586" spans="1:32" x14ac:dyDescent="0.25">
      <c r="A1586" t="s">
        <v>1</v>
      </c>
      <c r="B1586" t="s">
        <v>2</v>
      </c>
      <c r="C1586" t="s">
        <v>1959</v>
      </c>
      <c r="D1586" t="s">
        <v>2049</v>
      </c>
      <c r="E1586" t="s">
        <v>66</v>
      </c>
      <c r="F1586" s="2">
        <v>45182</v>
      </c>
      <c r="G1586" t="s">
        <v>374</v>
      </c>
      <c r="H1586" t="s">
        <v>175</v>
      </c>
      <c r="I1586" t="s">
        <v>192</v>
      </c>
      <c r="J1586" s="5">
        <v>65000</v>
      </c>
      <c r="K1586" s="5">
        <v>65000</v>
      </c>
      <c r="L1586" s="5">
        <v>65000</v>
      </c>
      <c r="M1586" s="5"/>
      <c r="N1586"/>
      <c r="O1586" s="39"/>
      <c r="P1586" s="44"/>
      <c r="Q1586" s="65"/>
      <c r="R1586" s="8" t="str">
        <f t="shared" si="342"/>
        <v/>
      </c>
      <c r="S1586" s="7" t="str">
        <f t="shared" si="341"/>
        <v/>
      </c>
      <c r="T1586" s="9"/>
      <c r="U1586" s="3" t="str">
        <f t="shared" si="329"/>
        <v/>
      </c>
      <c r="V1586" s="3" t="str">
        <f t="shared" si="330"/>
        <v/>
      </c>
      <c r="W1586" s="3" t="str">
        <f t="shared" si="331"/>
        <v/>
      </c>
      <c r="X1586" s="83" t="str">
        <f t="shared" si="332"/>
        <v/>
      </c>
      <c r="Y1586" s="3" t="str">
        <f t="shared" si="333"/>
        <v/>
      </c>
      <c r="Z1586" s="3" t="str">
        <f t="shared" si="334"/>
        <v/>
      </c>
      <c r="AA1586" s="12" t="str">
        <f t="shared" si="335"/>
        <v/>
      </c>
      <c r="AB1586" s="12" t="str">
        <f t="shared" si="336"/>
        <v/>
      </c>
      <c r="AC1586" s="12" t="str">
        <f t="shared" si="337"/>
        <v/>
      </c>
      <c r="AD1586" t="str">
        <f t="shared" si="338"/>
        <v/>
      </c>
      <c r="AE1586" t="str">
        <f t="shared" si="339"/>
        <v/>
      </c>
      <c r="AF1586" t="s">
        <v>343</v>
      </c>
    </row>
    <row r="1587" spans="1:32" x14ac:dyDescent="0.25">
      <c r="A1587" t="s">
        <v>1</v>
      </c>
      <c r="B1587" t="s">
        <v>2</v>
      </c>
      <c r="C1587" t="s">
        <v>1959</v>
      </c>
      <c r="D1587" t="s">
        <v>2049</v>
      </c>
      <c r="E1587" t="s">
        <v>66</v>
      </c>
      <c r="F1587" s="2">
        <v>45182</v>
      </c>
      <c r="G1587" t="s">
        <v>375</v>
      </c>
      <c r="H1587" t="s">
        <v>175</v>
      </c>
      <c r="I1587" t="s">
        <v>192</v>
      </c>
      <c r="J1587" s="5">
        <v>65000</v>
      </c>
      <c r="K1587" s="5">
        <v>65000</v>
      </c>
      <c r="L1587" s="5">
        <v>65000</v>
      </c>
      <c r="M1587" s="5"/>
      <c r="N1587"/>
      <c r="O1587" s="39"/>
      <c r="P1587" s="44"/>
      <c r="Q1587" s="65"/>
      <c r="R1587" s="8" t="str">
        <f t="shared" si="342"/>
        <v/>
      </c>
      <c r="S1587" s="7" t="str">
        <f t="shared" si="341"/>
        <v/>
      </c>
      <c r="T1587" s="9"/>
      <c r="U1587" s="3" t="str">
        <f t="shared" si="329"/>
        <v/>
      </c>
      <c r="V1587" s="3" t="str">
        <f t="shared" si="330"/>
        <v/>
      </c>
      <c r="W1587" s="3" t="str">
        <f t="shared" si="331"/>
        <v/>
      </c>
      <c r="X1587" s="83" t="str">
        <f t="shared" si="332"/>
        <v/>
      </c>
      <c r="Y1587" s="3" t="str">
        <f t="shared" si="333"/>
        <v/>
      </c>
      <c r="Z1587" s="3" t="str">
        <f t="shared" si="334"/>
        <v/>
      </c>
      <c r="AA1587" s="12" t="str">
        <f t="shared" si="335"/>
        <v/>
      </c>
      <c r="AB1587" s="12" t="str">
        <f t="shared" si="336"/>
        <v/>
      </c>
      <c r="AC1587" s="12" t="str">
        <f t="shared" si="337"/>
        <v/>
      </c>
      <c r="AD1587" t="str">
        <f t="shared" si="338"/>
        <v/>
      </c>
      <c r="AE1587" t="str">
        <f t="shared" si="339"/>
        <v/>
      </c>
      <c r="AF1587" t="s">
        <v>343</v>
      </c>
    </row>
    <row r="1588" spans="1:32" x14ac:dyDescent="0.25">
      <c r="A1588" t="s">
        <v>1</v>
      </c>
      <c r="B1588" t="s">
        <v>2</v>
      </c>
      <c r="C1588" t="s">
        <v>1959</v>
      </c>
      <c r="D1588" t="s">
        <v>2049</v>
      </c>
      <c r="E1588" t="s">
        <v>66</v>
      </c>
      <c r="F1588" s="2">
        <v>45182</v>
      </c>
      <c r="G1588" t="s">
        <v>376</v>
      </c>
      <c r="H1588" t="s">
        <v>175</v>
      </c>
      <c r="I1588" t="s">
        <v>192</v>
      </c>
      <c r="J1588" s="5">
        <v>65000</v>
      </c>
      <c r="K1588" s="5">
        <v>65000</v>
      </c>
      <c r="L1588" s="5">
        <v>65000</v>
      </c>
      <c r="M1588" s="5"/>
      <c r="N1588"/>
      <c r="O1588" s="39"/>
      <c r="P1588" s="44"/>
      <c r="Q1588" s="65"/>
      <c r="R1588" s="8" t="str">
        <f t="shared" si="342"/>
        <v/>
      </c>
      <c r="S1588" s="7" t="str">
        <f t="shared" si="341"/>
        <v/>
      </c>
      <c r="T1588" s="9"/>
      <c r="U1588" s="3" t="str">
        <f t="shared" si="329"/>
        <v/>
      </c>
      <c r="V1588" s="3" t="str">
        <f t="shared" si="330"/>
        <v/>
      </c>
      <c r="W1588" s="3" t="str">
        <f t="shared" si="331"/>
        <v/>
      </c>
      <c r="X1588" s="83" t="str">
        <f t="shared" si="332"/>
        <v/>
      </c>
      <c r="Y1588" s="3" t="str">
        <f t="shared" si="333"/>
        <v/>
      </c>
      <c r="Z1588" s="3" t="str">
        <f t="shared" si="334"/>
        <v/>
      </c>
      <c r="AA1588" s="12" t="str">
        <f t="shared" si="335"/>
        <v/>
      </c>
      <c r="AB1588" s="12" t="str">
        <f t="shared" si="336"/>
        <v/>
      </c>
      <c r="AC1588" s="12" t="str">
        <f t="shared" si="337"/>
        <v/>
      </c>
      <c r="AD1588" t="str">
        <f t="shared" si="338"/>
        <v/>
      </c>
      <c r="AE1588" t="str">
        <f t="shared" si="339"/>
        <v/>
      </c>
      <c r="AF1588" t="s">
        <v>343</v>
      </c>
    </row>
    <row r="1589" spans="1:32" x14ac:dyDescent="0.25">
      <c r="A1589" t="s">
        <v>1</v>
      </c>
      <c r="B1589" t="s">
        <v>2</v>
      </c>
      <c r="C1589" t="s">
        <v>1959</v>
      </c>
      <c r="D1589" t="s">
        <v>2049</v>
      </c>
      <c r="E1589" t="s">
        <v>66</v>
      </c>
      <c r="F1589" s="2">
        <v>45182</v>
      </c>
      <c r="G1589" t="s">
        <v>377</v>
      </c>
      <c r="H1589" t="s">
        <v>175</v>
      </c>
      <c r="I1589" t="s">
        <v>192</v>
      </c>
      <c r="J1589" s="5">
        <v>65000</v>
      </c>
      <c r="K1589" s="5">
        <v>65000</v>
      </c>
      <c r="L1589" s="5">
        <v>65000</v>
      </c>
      <c r="M1589" s="5"/>
      <c r="N1589"/>
      <c r="O1589" s="39"/>
      <c r="P1589" s="44"/>
      <c r="Q1589" s="65"/>
      <c r="R1589" s="8" t="str">
        <f t="shared" si="342"/>
        <v/>
      </c>
      <c r="S1589" s="7" t="str">
        <f t="shared" si="341"/>
        <v/>
      </c>
      <c r="T1589" s="9"/>
      <c r="U1589" s="3" t="str">
        <f t="shared" si="329"/>
        <v/>
      </c>
      <c r="V1589" s="3" t="str">
        <f t="shared" si="330"/>
        <v/>
      </c>
      <c r="W1589" s="3" t="str">
        <f t="shared" si="331"/>
        <v/>
      </c>
      <c r="X1589" s="83" t="str">
        <f t="shared" si="332"/>
        <v/>
      </c>
      <c r="Y1589" s="3" t="str">
        <f t="shared" si="333"/>
        <v/>
      </c>
      <c r="Z1589" s="3" t="str">
        <f t="shared" si="334"/>
        <v/>
      </c>
      <c r="AA1589" s="12" t="str">
        <f t="shared" si="335"/>
        <v/>
      </c>
      <c r="AB1589" s="12" t="str">
        <f t="shared" si="336"/>
        <v/>
      </c>
      <c r="AC1589" s="12" t="str">
        <f t="shared" si="337"/>
        <v/>
      </c>
      <c r="AD1589" t="str">
        <f t="shared" si="338"/>
        <v/>
      </c>
      <c r="AE1589" t="str">
        <f t="shared" si="339"/>
        <v/>
      </c>
      <c r="AF1589" t="s">
        <v>343</v>
      </c>
    </row>
    <row r="1590" spans="1:32" x14ac:dyDescent="0.25">
      <c r="A1590" t="s">
        <v>1</v>
      </c>
      <c r="B1590" t="s">
        <v>2</v>
      </c>
      <c r="C1590" t="s">
        <v>1959</v>
      </c>
      <c r="D1590" t="s">
        <v>83</v>
      </c>
      <c r="E1590" t="s">
        <v>48</v>
      </c>
      <c r="F1590" s="2">
        <v>45350</v>
      </c>
      <c r="G1590" t="s">
        <v>1307</v>
      </c>
      <c r="H1590" t="s">
        <v>178</v>
      </c>
      <c r="I1590" t="s">
        <v>199</v>
      </c>
      <c r="J1590" s="5">
        <v>56121.99</v>
      </c>
      <c r="K1590" s="5">
        <v>28032</v>
      </c>
      <c r="L1590" s="5">
        <v>56121.99</v>
      </c>
      <c r="M1590" s="5"/>
      <c r="N1590"/>
      <c r="O1590" s="39"/>
      <c r="P1590" s="44"/>
      <c r="Q1590" s="65"/>
      <c r="R1590" s="8" t="str">
        <f t="shared" si="342"/>
        <v/>
      </c>
      <c r="S1590" s="7" t="str">
        <f t="shared" si="341"/>
        <v/>
      </c>
      <c r="T1590" s="9"/>
      <c r="U1590" s="3" t="str">
        <f t="shared" si="329"/>
        <v/>
      </c>
      <c r="V1590" s="3" t="str">
        <f t="shared" si="330"/>
        <v/>
      </c>
      <c r="W1590" s="3" t="str">
        <f t="shared" si="331"/>
        <v/>
      </c>
      <c r="X1590" s="83" t="str">
        <f t="shared" si="332"/>
        <v/>
      </c>
      <c r="Y1590" s="3" t="str">
        <f t="shared" si="333"/>
        <v/>
      </c>
      <c r="Z1590" s="3" t="str">
        <f t="shared" si="334"/>
        <v/>
      </c>
      <c r="AA1590" s="12" t="str">
        <f t="shared" si="335"/>
        <v/>
      </c>
      <c r="AB1590" s="12" t="str">
        <f t="shared" si="336"/>
        <v/>
      </c>
      <c r="AC1590" s="12" t="str">
        <f t="shared" si="337"/>
        <v/>
      </c>
      <c r="AD1590" t="str">
        <f t="shared" si="338"/>
        <v/>
      </c>
      <c r="AE1590" t="str">
        <f t="shared" si="339"/>
        <v/>
      </c>
      <c r="AF1590" t="s">
        <v>343</v>
      </c>
    </row>
    <row r="1591" spans="1:32" x14ac:dyDescent="0.25">
      <c r="A1591" t="s">
        <v>1</v>
      </c>
      <c r="B1591" t="s">
        <v>2</v>
      </c>
      <c r="C1591" t="s">
        <v>1959</v>
      </c>
      <c r="D1591" t="s">
        <v>83</v>
      </c>
      <c r="E1591" t="s">
        <v>48</v>
      </c>
      <c r="F1591" s="2">
        <v>45356</v>
      </c>
      <c r="G1591" t="s">
        <v>1376</v>
      </c>
      <c r="H1591" t="s">
        <v>176</v>
      </c>
      <c r="I1591" t="s">
        <v>204</v>
      </c>
      <c r="J1591" s="5">
        <v>336327.46</v>
      </c>
      <c r="K1591" s="5">
        <v>336327.46</v>
      </c>
      <c r="L1591" s="5">
        <v>336327.46</v>
      </c>
      <c r="M1591" s="5"/>
      <c r="N1591"/>
      <c r="O1591" s="39"/>
      <c r="P1591" s="44"/>
      <c r="Q1591" s="65"/>
      <c r="R1591" s="8" t="str">
        <f t="shared" si="342"/>
        <v/>
      </c>
      <c r="S1591" s="7" t="str">
        <f t="shared" si="341"/>
        <v/>
      </c>
      <c r="T1591" s="9"/>
      <c r="U1591" s="3" t="str">
        <f t="shared" si="329"/>
        <v/>
      </c>
      <c r="V1591" s="3" t="str">
        <f t="shared" si="330"/>
        <v/>
      </c>
      <c r="W1591" s="3" t="str">
        <f t="shared" si="331"/>
        <v/>
      </c>
      <c r="X1591" s="83" t="str">
        <f t="shared" si="332"/>
        <v/>
      </c>
      <c r="Y1591" s="3" t="str">
        <f t="shared" si="333"/>
        <v/>
      </c>
      <c r="Z1591" s="3" t="str">
        <f t="shared" si="334"/>
        <v/>
      </c>
      <c r="AA1591" s="12" t="str">
        <f t="shared" si="335"/>
        <v/>
      </c>
      <c r="AB1591" s="12" t="str">
        <f t="shared" si="336"/>
        <v/>
      </c>
      <c r="AC1591" s="12" t="str">
        <f t="shared" si="337"/>
        <v/>
      </c>
      <c r="AD1591" t="str">
        <f t="shared" si="338"/>
        <v/>
      </c>
      <c r="AE1591" t="str">
        <f t="shared" si="339"/>
        <v/>
      </c>
      <c r="AF1591" t="s">
        <v>343</v>
      </c>
    </row>
    <row r="1592" spans="1:32" x14ac:dyDescent="0.25">
      <c r="A1592" t="s">
        <v>1</v>
      </c>
      <c r="B1592" t="s">
        <v>2</v>
      </c>
      <c r="C1592" t="s">
        <v>1959</v>
      </c>
      <c r="D1592" t="s">
        <v>83</v>
      </c>
      <c r="E1592" t="s">
        <v>48</v>
      </c>
      <c r="F1592" s="2">
        <v>45369</v>
      </c>
      <c r="G1592" t="s">
        <v>1768</v>
      </c>
      <c r="H1592" t="s">
        <v>176</v>
      </c>
      <c r="I1592" t="s">
        <v>1447</v>
      </c>
      <c r="J1592" s="5">
        <v>24772</v>
      </c>
      <c r="K1592" s="5">
        <v>24772</v>
      </c>
      <c r="L1592" s="5">
        <v>24772</v>
      </c>
      <c r="M1592" s="5"/>
      <c r="N1592"/>
      <c r="O1592" s="39"/>
      <c r="P1592" s="44"/>
      <c r="Q1592" s="65"/>
      <c r="R1592" s="8" t="str">
        <f t="shared" si="342"/>
        <v/>
      </c>
      <c r="S1592" s="7" t="str">
        <f t="shared" si="341"/>
        <v/>
      </c>
      <c r="T1592" s="9"/>
      <c r="U1592" s="3" t="str">
        <f t="shared" si="329"/>
        <v/>
      </c>
      <c r="V1592" s="3" t="str">
        <f t="shared" si="330"/>
        <v/>
      </c>
      <c r="W1592" s="3" t="str">
        <f t="shared" si="331"/>
        <v/>
      </c>
      <c r="X1592" s="83" t="str">
        <f t="shared" si="332"/>
        <v/>
      </c>
      <c r="Y1592" s="3" t="str">
        <f t="shared" si="333"/>
        <v/>
      </c>
      <c r="Z1592" s="3" t="str">
        <f t="shared" si="334"/>
        <v/>
      </c>
      <c r="AA1592" s="12" t="str">
        <f t="shared" si="335"/>
        <v/>
      </c>
      <c r="AB1592" s="12" t="str">
        <f t="shared" si="336"/>
        <v/>
      </c>
      <c r="AC1592" s="12" t="str">
        <f t="shared" si="337"/>
        <v/>
      </c>
      <c r="AD1592" t="str">
        <f t="shared" si="338"/>
        <v/>
      </c>
      <c r="AE1592" t="str">
        <f t="shared" si="339"/>
        <v/>
      </c>
      <c r="AF1592" t="s">
        <v>343</v>
      </c>
    </row>
    <row r="1593" spans="1:32" x14ac:dyDescent="0.25">
      <c r="A1593" t="s">
        <v>1</v>
      </c>
      <c r="B1593" t="s">
        <v>2</v>
      </c>
      <c r="C1593" t="s">
        <v>1959</v>
      </c>
      <c r="D1593" t="s">
        <v>83</v>
      </c>
      <c r="E1593" t="s">
        <v>48</v>
      </c>
      <c r="F1593" s="2">
        <v>45370</v>
      </c>
      <c r="G1593" t="s">
        <v>1769</v>
      </c>
      <c r="H1593" t="s">
        <v>176</v>
      </c>
      <c r="I1593" t="s">
        <v>1447</v>
      </c>
      <c r="J1593" s="5">
        <v>23968</v>
      </c>
      <c r="K1593" s="5">
        <v>23968</v>
      </c>
      <c r="L1593" s="5">
        <v>23968</v>
      </c>
      <c r="M1593" s="5"/>
      <c r="N1593"/>
      <c r="O1593" s="39"/>
      <c r="P1593" s="44"/>
      <c r="Q1593" s="65"/>
      <c r="R1593" s="8" t="str">
        <f t="shared" si="342"/>
        <v/>
      </c>
      <c r="S1593" s="7" t="str">
        <f t="shared" si="341"/>
        <v/>
      </c>
      <c r="T1593" s="9"/>
      <c r="U1593" s="3" t="str">
        <f t="shared" si="329"/>
        <v/>
      </c>
      <c r="V1593" s="3" t="str">
        <f t="shared" si="330"/>
        <v/>
      </c>
      <c r="W1593" s="3" t="str">
        <f t="shared" si="331"/>
        <v/>
      </c>
      <c r="X1593" s="83" t="str">
        <f t="shared" si="332"/>
        <v/>
      </c>
      <c r="Y1593" s="3" t="str">
        <f t="shared" si="333"/>
        <v/>
      </c>
      <c r="Z1593" s="3" t="str">
        <f t="shared" si="334"/>
        <v/>
      </c>
      <c r="AA1593" s="12" t="str">
        <f t="shared" si="335"/>
        <v/>
      </c>
      <c r="AB1593" s="12" t="str">
        <f t="shared" si="336"/>
        <v/>
      </c>
      <c r="AC1593" s="12" t="str">
        <f t="shared" si="337"/>
        <v/>
      </c>
      <c r="AD1593" t="str">
        <f t="shared" si="338"/>
        <v/>
      </c>
      <c r="AE1593" t="str">
        <f t="shared" si="339"/>
        <v/>
      </c>
      <c r="AF1593" t="s">
        <v>343</v>
      </c>
    </row>
    <row r="1594" spans="1:32" x14ac:dyDescent="0.25">
      <c r="A1594" t="s">
        <v>1</v>
      </c>
      <c r="B1594" t="s">
        <v>2</v>
      </c>
      <c r="C1594" t="s">
        <v>1959</v>
      </c>
      <c r="D1594" t="s">
        <v>83</v>
      </c>
      <c r="E1594" t="s">
        <v>48</v>
      </c>
      <c r="F1594" s="2">
        <v>45371</v>
      </c>
      <c r="G1594" t="s">
        <v>1770</v>
      </c>
      <c r="H1594" t="s">
        <v>176</v>
      </c>
      <c r="I1594" t="s">
        <v>1452</v>
      </c>
      <c r="J1594" s="5">
        <v>26425.200000000001</v>
      </c>
      <c r="K1594" s="5">
        <v>26425.200000000001</v>
      </c>
      <c r="L1594" s="5">
        <v>26425.200000000001</v>
      </c>
      <c r="M1594" s="5"/>
      <c r="N1594"/>
      <c r="O1594" s="39"/>
      <c r="P1594" s="44"/>
      <c r="Q1594" s="65"/>
      <c r="R1594" s="8" t="str">
        <f t="shared" si="342"/>
        <v/>
      </c>
      <c r="S1594" s="7" t="str">
        <f t="shared" si="341"/>
        <v/>
      </c>
      <c r="T1594" s="9"/>
      <c r="U1594" s="3" t="str">
        <f t="shared" si="329"/>
        <v/>
      </c>
      <c r="V1594" s="3" t="str">
        <f t="shared" si="330"/>
        <v/>
      </c>
      <c r="W1594" s="3" t="str">
        <f t="shared" si="331"/>
        <v/>
      </c>
      <c r="X1594" s="83" t="str">
        <f t="shared" si="332"/>
        <v/>
      </c>
      <c r="Y1594" s="3" t="str">
        <f t="shared" si="333"/>
        <v/>
      </c>
      <c r="Z1594" s="3" t="str">
        <f t="shared" si="334"/>
        <v/>
      </c>
      <c r="AA1594" s="12" t="str">
        <f t="shared" si="335"/>
        <v/>
      </c>
      <c r="AB1594" s="12" t="str">
        <f t="shared" si="336"/>
        <v/>
      </c>
      <c r="AC1594" s="12" t="str">
        <f t="shared" si="337"/>
        <v/>
      </c>
      <c r="AD1594" t="str">
        <f t="shared" si="338"/>
        <v/>
      </c>
      <c r="AE1594" t="str">
        <f t="shared" si="339"/>
        <v/>
      </c>
      <c r="AF1594" t="s">
        <v>343</v>
      </c>
    </row>
    <row r="1595" spans="1:32" x14ac:dyDescent="0.25">
      <c r="A1595" t="s">
        <v>1</v>
      </c>
      <c r="B1595" t="s">
        <v>2</v>
      </c>
      <c r="C1595" t="s">
        <v>1959</v>
      </c>
      <c r="D1595" t="s">
        <v>83</v>
      </c>
      <c r="E1595" t="s">
        <v>48</v>
      </c>
      <c r="F1595" s="2">
        <v>45371</v>
      </c>
      <c r="G1595" t="s">
        <v>1771</v>
      </c>
      <c r="H1595" t="s">
        <v>176</v>
      </c>
      <c r="I1595" t="s">
        <v>1447</v>
      </c>
      <c r="J1595" s="5">
        <v>26425.200000000001</v>
      </c>
      <c r="K1595" s="5">
        <v>26425.200000000001</v>
      </c>
      <c r="L1595" s="5">
        <v>26425.200000000001</v>
      </c>
      <c r="M1595" s="5"/>
      <c r="N1595"/>
      <c r="O1595" s="39"/>
      <c r="P1595" s="44"/>
      <c r="Q1595" s="65"/>
      <c r="R1595" s="8" t="str">
        <f t="shared" si="342"/>
        <v/>
      </c>
      <c r="S1595" s="7" t="str">
        <f t="shared" si="341"/>
        <v/>
      </c>
      <c r="T1595" s="9"/>
      <c r="U1595" s="3" t="str">
        <f t="shared" si="329"/>
        <v/>
      </c>
      <c r="V1595" s="3" t="str">
        <f t="shared" si="330"/>
        <v/>
      </c>
      <c r="W1595" s="3" t="str">
        <f t="shared" si="331"/>
        <v/>
      </c>
      <c r="X1595" s="83" t="str">
        <f t="shared" si="332"/>
        <v/>
      </c>
      <c r="Y1595" s="3" t="str">
        <f t="shared" si="333"/>
        <v/>
      </c>
      <c r="Z1595" s="3" t="str">
        <f t="shared" si="334"/>
        <v/>
      </c>
      <c r="AA1595" s="12" t="str">
        <f t="shared" si="335"/>
        <v/>
      </c>
      <c r="AB1595" s="12" t="str">
        <f t="shared" si="336"/>
        <v/>
      </c>
      <c r="AC1595" s="12" t="str">
        <f t="shared" si="337"/>
        <v/>
      </c>
      <c r="AD1595" t="str">
        <f t="shared" si="338"/>
        <v/>
      </c>
      <c r="AE1595" t="str">
        <f t="shared" si="339"/>
        <v/>
      </c>
      <c r="AF1595" t="s">
        <v>343</v>
      </c>
    </row>
    <row r="1596" spans="1:32" x14ac:dyDescent="0.25">
      <c r="A1596" t="s">
        <v>1</v>
      </c>
      <c r="B1596" t="s">
        <v>2</v>
      </c>
      <c r="C1596" t="s">
        <v>1959</v>
      </c>
      <c r="D1596" t="s">
        <v>83</v>
      </c>
      <c r="E1596" t="s">
        <v>48</v>
      </c>
      <c r="F1596" s="2">
        <v>45371</v>
      </c>
      <c r="G1596" t="s">
        <v>1772</v>
      </c>
      <c r="H1596" t="s">
        <v>176</v>
      </c>
      <c r="I1596" t="s">
        <v>1447</v>
      </c>
      <c r="J1596" s="5">
        <v>23810</v>
      </c>
      <c r="K1596" s="5">
        <v>23810</v>
      </c>
      <c r="L1596" s="5">
        <v>23810</v>
      </c>
      <c r="M1596" s="5"/>
      <c r="N1596"/>
      <c r="O1596" s="39"/>
      <c r="P1596" s="44"/>
      <c r="Q1596" s="65"/>
      <c r="R1596" s="8" t="str">
        <f t="shared" si="342"/>
        <v/>
      </c>
      <c r="S1596" s="7" t="str">
        <f t="shared" si="341"/>
        <v/>
      </c>
      <c r="T1596" s="9"/>
      <c r="U1596" s="3" t="str">
        <f t="shared" si="329"/>
        <v/>
      </c>
      <c r="V1596" s="3" t="str">
        <f t="shared" si="330"/>
        <v/>
      </c>
      <c r="W1596" s="3" t="str">
        <f t="shared" si="331"/>
        <v/>
      </c>
      <c r="X1596" s="83" t="str">
        <f t="shared" si="332"/>
        <v/>
      </c>
      <c r="Y1596" s="3" t="str">
        <f t="shared" si="333"/>
        <v/>
      </c>
      <c r="Z1596" s="3" t="str">
        <f t="shared" si="334"/>
        <v/>
      </c>
      <c r="AA1596" s="12" t="str">
        <f t="shared" si="335"/>
        <v/>
      </c>
      <c r="AB1596" s="12" t="str">
        <f t="shared" si="336"/>
        <v/>
      </c>
      <c r="AC1596" s="12" t="str">
        <f t="shared" si="337"/>
        <v/>
      </c>
      <c r="AD1596" t="str">
        <f t="shared" si="338"/>
        <v/>
      </c>
      <c r="AE1596" t="str">
        <f t="shared" si="339"/>
        <v/>
      </c>
      <c r="AF1596" t="s">
        <v>343</v>
      </c>
    </row>
    <row r="1597" spans="1:32" x14ac:dyDescent="0.25">
      <c r="A1597" t="s">
        <v>1</v>
      </c>
      <c r="B1597" t="s">
        <v>2</v>
      </c>
      <c r="C1597" t="s">
        <v>1959</v>
      </c>
      <c r="D1597" t="s">
        <v>83</v>
      </c>
      <c r="E1597" t="s">
        <v>48</v>
      </c>
      <c r="F1597" s="2">
        <v>45374</v>
      </c>
      <c r="G1597" t="s">
        <v>1773</v>
      </c>
      <c r="H1597" t="s">
        <v>176</v>
      </c>
      <c r="I1597" t="s">
        <v>1447</v>
      </c>
      <c r="J1597" s="5">
        <v>13889</v>
      </c>
      <c r="K1597" s="5">
        <v>13889</v>
      </c>
      <c r="L1597" s="5">
        <v>13889</v>
      </c>
      <c r="M1597" s="5"/>
      <c r="N1597"/>
      <c r="O1597" s="39"/>
      <c r="P1597" s="44"/>
      <c r="Q1597" s="65"/>
      <c r="R1597" s="8" t="str">
        <f t="shared" si="342"/>
        <v/>
      </c>
      <c r="S1597" s="7" t="str">
        <f t="shared" si="341"/>
        <v/>
      </c>
      <c r="T1597" s="9"/>
      <c r="U1597" s="3" t="str">
        <f t="shared" si="329"/>
        <v/>
      </c>
      <c r="V1597" s="3" t="str">
        <f t="shared" si="330"/>
        <v/>
      </c>
      <c r="W1597" s="3" t="str">
        <f t="shared" si="331"/>
        <v/>
      </c>
      <c r="X1597" s="83" t="str">
        <f t="shared" si="332"/>
        <v/>
      </c>
      <c r="Y1597" s="3" t="str">
        <f t="shared" si="333"/>
        <v/>
      </c>
      <c r="Z1597" s="3" t="str">
        <f t="shared" si="334"/>
        <v/>
      </c>
      <c r="AA1597" s="12" t="str">
        <f t="shared" si="335"/>
        <v/>
      </c>
      <c r="AB1597" s="12" t="str">
        <f t="shared" si="336"/>
        <v/>
      </c>
      <c r="AC1597" s="12" t="str">
        <f t="shared" si="337"/>
        <v/>
      </c>
      <c r="AD1597" t="str">
        <f t="shared" si="338"/>
        <v/>
      </c>
      <c r="AE1597" t="str">
        <f t="shared" si="339"/>
        <v/>
      </c>
      <c r="AF1597" t="s">
        <v>343</v>
      </c>
    </row>
    <row r="1598" spans="1:32" x14ac:dyDescent="0.25">
      <c r="A1598" t="s">
        <v>1</v>
      </c>
      <c r="B1598" t="s">
        <v>2</v>
      </c>
      <c r="C1598" t="s">
        <v>1959</v>
      </c>
      <c r="D1598" t="s">
        <v>83</v>
      </c>
      <c r="E1598" t="s">
        <v>48</v>
      </c>
      <c r="F1598" s="2">
        <v>45376</v>
      </c>
      <c r="G1598" t="s">
        <v>1774</v>
      </c>
      <c r="H1598" t="s">
        <v>176</v>
      </c>
      <c r="I1598" t="s">
        <v>1447</v>
      </c>
      <c r="J1598" s="5">
        <v>6860</v>
      </c>
      <c r="K1598" s="5">
        <v>6860</v>
      </c>
      <c r="L1598" s="5">
        <v>6860</v>
      </c>
      <c r="M1598" s="5"/>
      <c r="N1598"/>
      <c r="O1598" s="39"/>
      <c r="P1598" s="44"/>
      <c r="Q1598" s="65"/>
      <c r="R1598" s="8" t="str">
        <f t="shared" si="342"/>
        <v/>
      </c>
      <c r="S1598" s="7" t="str">
        <f t="shared" si="341"/>
        <v/>
      </c>
      <c r="T1598" s="9"/>
      <c r="U1598" s="3" t="str">
        <f t="shared" si="329"/>
        <v/>
      </c>
      <c r="V1598" s="3" t="str">
        <f t="shared" si="330"/>
        <v/>
      </c>
      <c r="W1598" s="3" t="str">
        <f t="shared" si="331"/>
        <v/>
      </c>
      <c r="X1598" s="83" t="str">
        <f t="shared" si="332"/>
        <v/>
      </c>
      <c r="Y1598" s="3" t="str">
        <f t="shared" si="333"/>
        <v/>
      </c>
      <c r="Z1598" s="3" t="str">
        <f t="shared" si="334"/>
        <v/>
      </c>
      <c r="AA1598" s="12" t="str">
        <f t="shared" si="335"/>
        <v/>
      </c>
      <c r="AB1598" s="12" t="str">
        <f t="shared" si="336"/>
        <v/>
      </c>
      <c r="AC1598" s="12" t="str">
        <f t="shared" si="337"/>
        <v/>
      </c>
      <c r="AD1598" t="str">
        <f t="shared" si="338"/>
        <v/>
      </c>
      <c r="AE1598" t="str">
        <f t="shared" si="339"/>
        <v/>
      </c>
      <c r="AF1598" t="s">
        <v>343</v>
      </c>
    </row>
    <row r="1599" spans="1:32" x14ac:dyDescent="0.25">
      <c r="A1599" t="s">
        <v>1</v>
      </c>
      <c r="B1599" t="s">
        <v>2</v>
      </c>
      <c r="C1599" t="s">
        <v>1959</v>
      </c>
      <c r="D1599" t="s">
        <v>83</v>
      </c>
      <c r="E1599" t="s">
        <v>48</v>
      </c>
      <c r="F1599" s="2">
        <v>45384</v>
      </c>
      <c r="G1599" t="s">
        <v>1901</v>
      </c>
      <c r="H1599" t="s">
        <v>412</v>
      </c>
      <c r="I1599" t="s">
        <v>1429</v>
      </c>
      <c r="J1599" s="5">
        <v>3117</v>
      </c>
      <c r="K1599" s="5">
        <v>3117</v>
      </c>
      <c r="L1599" s="5">
        <v>3117</v>
      </c>
      <c r="M1599" s="5"/>
      <c r="N1599"/>
      <c r="O1599" s="39"/>
      <c r="P1599" s="44"/>
      <c r="Q1599" s="65"/>
      <c r="R1599" s="8" t="str">
        <f t="shared" si="342"/>
        <v/>
      </c>
      <c r="S1599" s="7" t="str">
        <f t="shared" si="341"/>
        <v/>
      </c>
      <c r="T1599" s="9"/>
      <c r="U1599" s="3" t="str">
        <f t="shared" si="329"/>
        <v/>
      </c>
      <c r="V1599" s="3" t="str">
        <f t="shared" si="330"/>
        <v/>
      </c>
      <c r="W1599" s="3" t="str">
        <f t="shared" si="331"/>
        <v/>
      </c>
      <c r="X1599" s="83" t="str">
        <f t="shared" si="332"/>
        <v/>
      </c>
      <c r="Y1599" s="3" t="str">
        <f t="shared" si="333"/>
        <v/>
      </c>
      <c r="Z1599" s="3" t="str">
        <f t="shared" si="334"/>
        <v/>
      </c>
      <c r="AA1599" s="12" t="str">
        <f t="shared" si="335"/>
        <v/>
      </c>
      <c r="AB1599" s="12" t="str">
        <f t="shared" si="336"/>
        <v/>
      </c>
      <c r="AC1599" s="12" t="str">
        <f t="shared" si="337"/>
        <v/>
      </c>
      <c r="AD1599" t="str">
        <f t="shared" si="338"/>
        <v/>
      </c>
      <c r="AE1599" t="str">
        <f t="shared" si="339"/>
        <v/>
      </c>
      <c r="AF1599" t="s">
        <v>343</v>
      </c>
    </row>
    <row r="1600" spans="1:32" x14ac:dyDescent="0.25">
      <c r="A1600" t="s">
        <v>1</v>
      </c>
      <c r="B1600" t="s">
        <v>2</v>
      </c>
      <c r="C1600" t="s">
        <v>1959</v>
      </c>
      <c r="D1600" t="s">
        <v>83</v>
      </c>
      <c r="E1600" t="s">
        <v>48</v>
      </c>
      <c r="F1600" s="2">
        <v>45395</v>
      </c>
      <c r="G1600" t="s">
        <v>2255</v>
      </c>
      <c r="H1600" t="s">
        <v>412</v>
      </c>
      <c r="I1600" t="s">
        <v>1429</v>
      </c>
      <c r="J1600" s="5">
        <v>49770</v>
      </c>
      <c r="K1600" s="5">
        <v>49770</v>
      </c>
      <c r="L1600" s="5">
        <v>49770</v>
      </c>
      <c r="M1600" s="5"/>
      <c r="N1600"/>
      <c r="O1600" s="39"/>
      <c r="P1600" s="44"/>
      <c r="Q1600" s="65"/>
      <c r="R1600" s="8" t="str">
        <f t="shared" si="342"/>
        <v/>
      </c>
      <c r="S1600" s="7" t="str">
        <f t="shared" si="341"/>
        <v/>
      </c>
      <c r="T1600" s="9"/>
      <c r="U1600" s="3" t="str">
        <f t="shared" si="329"/>
        <v/>
      </c>
      <c r="V1600" s="3" t="str">
        <f t="shared" si="330"/>
        <v/>
      </c>
      <c r="W1600" s="3" t="str">
        <f t="shared" si="331"/>
        <v/>
      </c>
      <c r="X1600" s="83" t="str">
        <f t="shared" si="332"/>
        <v/>
      </c>
      <c r="Y1600" s="3" t="str">
        <f t="shared" si="333"/>
        <v/>
      </c>
      <c r="Z1600" s="3" t="str">
        <f t="shared" si="334"/>
        <v/>
      </c>
      <c r="AA1600" s="12" t="str">
        <f t="shared" si="335"/>
        <v/>
      </c>
      <c r="AB1600" s="12" t="str">
        <f t="shared" si="336"/>
        <v/>
      </c>
      <c r="AC1600" s="12" t="str">
        <f t="shared" si="337"/>
        <v/>
      </c>
      <c r="AD1600" t="str">
        <f t="shared" si="338"/>
        <v/>
      </c>
      <c r="AE1600" t="str">
        <f t="shared" si="339"/>
        <v/>
      </c>
      <c r="AF1600" t="s">
        <v>343</v>
      </c>
    </row>
    <row r="1601" spans="1:32" x14ac:dyDescent="0.25">
      <c r="A1601" t="s">
        <v>1</v>
      </c>
      <c r="B1601" t="s">
        <v>2</v>
      </c>
      <c r="C1601" t="s">
        <v>1959</v>
      </c>
      <c r="D1601" t="s">
        <v>83</v>
      </c>
      <c r="E1601" t="s">
        <v>48</v>
      </c>
      <c r="F1601" s="2">
        <v>45405</v>
      </c>
      <c r="G1601" t="s">
        <v>2498</v>
      </c>
      <c r="H1601" t="s">
        <v>412</v>
      </c>
      <c r="I1601" t="s">
        <v>1429</v>
      </c>
      <c r="J1601" s="5">
        <v>2746</v>
      </c>
      <c r="K1601" s="5">
        <v>2746</v>
      </c>
      <c r="L1601" s="5">
        <v>2746</v>
      </c>
      <c r="M1601" s="5"/>
      <c r="N1601"/>
      <c r="O1601" s="39"/>
      <c r="P1601" s="44"/>
      <c r="Q1601" s="65"/>
      <c r="R1601" s="8" t="str">
        <f t="shared" si="342"/>
        <v/>
      </c>
      <c r="S1601" s="7" t="str">
        <f t="shared" si="341"/>
        <v/>
      </c>
      <c r="T1601" s="9"/>
      <c r="U1601" s="3" t="str">
        <f t="shared" si="329"/>
        <v/>
      </c>
      <c r="V1601" s="3" t="str">
        <f t="shared" si="330"/>
        <v/>
      </c>
      <c r="W1601" s="3" t="str">
        <f t="shared" si="331"/>
        <v/>
      </c>
      <c r="X1601" s="83" t="str">
        <f t="shared" si="332"/>
        <v/>
      </c>
      <c r="Y1601" s="3" t="str">
        <f t="shared" si="333"/>
        <v/>
      </c>
      <c r="Z1601" s="3" t="str">
        <f t="shared" si="334"/>
        <v/>
      </c>
      <c r="AA1601" s="12" t="str">
        <f t="shared" si="335"/>
        <v/>
      </c>
      <c r="AB1601" s="12" t="str">
        <f t="shared" si="336"/>
        <v/>
      </c>
      <c r="AC1601" s="12" t="str">
        <f t="shared" si="337"/>
        <v/>
      </c>
      <c r="AD1601" t="str">
        <f t="shared" si="338"/>
        <v/>
      </c>
      <c r="AE1601" t="str">
        <f t="shared" si="339"/>
        <v/>
      </c>
      <c r="AF1601" t="s">
        <v>343</v>
      </c>
    </row>
    <row r="1602" spans="1:32" x14ac:dyDescent="0.25">
      <c r="A1602" t="s">
        <v>1</v>
      </c>
      <c r="B1602" t="s">
        <v>2</v>
      </c>
      <c r="C1602" t="s">
        <v>1959</v>
      </c>
      <c r="D1602" t="s">
        <v>83</v>
      </c>
      <c r="E1602" t="s">
        <v>48</v>
      </c>
      <c r="F1602" s="2">
        <v>45406</v>
      </c>
      <c r="G1602" t="s">
        <v>2499</v>
      </c>
      <c r="H1602" t="s">
        <v>412</v>
      </c>
      <c r="I1602" t="s">
        <v>1429</v>
      </c>
      <c r="J1602" s="5">
        <v>54750.01</v>
      </c>
      <c r="K1602" s="5">
        <v>54750.01</v>
      </c>
      <c r="L1602" s="5">
        <v>54750.01</v>
      </c>
      <c r="M1602" s="5"/>
      <c r="N1602"/>
      <c r="O1602" s="39"/>
      <c r="P1602" s="44"/>
      <c r="Q1602" s="65"/>
      <c r="R1602" s="8" t="str">
        <f t="shared" si="342"/>
        <v/>
      </c>
      <c r="S1602" s="7" t="str">
        <f t="shared" si="341"/>
        <v/>
      </c>
      <c r="T1602" s="9"/>
      <c r="U1602" s="3" t="str">
        <f t="shared" si="329"/>
        <v/>
      </c>
      <c r="V1602" s="3" t="str">
        <f t="shared" si="330"/>
        <v/>
      </c>
      <c r="W1602" s="3" t="str">
        <f t="shared" si="331"/>
        <v/>
      </c>
      <c r="X1602" s="83" t="str">
        <f t="shared" si="332"/>
        <v/>
      </c>
      <c r="Y1602" s="3" t="str">
        <f t="shared" si="333"/>
        <v/>
      </c>
      <c r="Z1602" s="3" t="str">
        <f t="shared" si="334"/>
        <v/>
      </c>
      <c r="AA1602" s="12" t="str">
        <f t="shared" si="335"/>
        <v/>
      </c>
      <c r="AB1602" s="12" t="str">
        <f t="shared" si="336"/>
        <v/>
      </c>
      <c r="AC1602" s="12" t="str">
        <f t="shared" si="337"/>
        <v/>
      </c>
      <c r="AD1602" t="str">
        <f t="shared" si="338"/>
        <v/>
      </c>
      <c r="AE1602" t="str">
        <f t="shared" si="339"/>
        <v/>
      </c>
      <c r="AF1602" t="s">
        <v>343</v>
      </c>
    </row>
    <row r="1603" spans="1:32" x14ac:dyDescent="0.25">
      <c r="A1603" t="s">
        <v>1</v>
      </c>
      <c r="B1603" t="s">
        <v>2</v>
      </c>
      <c r="C1603" t="s">
        <v>1959</v>
      </c>
      <c r="D1603" t="s">
        <v>83</v>
      </c>
      <c r="E1603" t="s">
        <v>48</v>
      </c>
      <c r="F1603" s="2">
        <v>45407</v>
      </c>
      <c r="G1603" t="s">
        <v>2500</v>
      </c>
      <c r="H1603" t="s">
        <v>412</v>
      </c>
      <c r="I1603" t="s">
        <v>1429</v>
      </c>
      <c r="J1603" s="5">
        <v>6272</v>
      </c>
      <c r="K1603" s="5">
        <v>6272</v>
      </c>
      <c r="L1603" s="5">
        <v>6272</v>
      </c>
      <c r="M1603" s="5"/>
      <c r="N1603"/>
      <c r="O1603" s="39"/>
      <c r="P1603" s="44"/>
      <c r="Q1603" s="65"/>
      <c r="R1603" s="8" t="str">
        <f t="shared" si="342"/>
        <v/>
      </c>
      <c r="S1603" s="7" t="str">
        <f t="shared" si="341"/>
        <v/>
      </c>
      <c r="T1603" s="9"/>
      <c r="U1603" s="3" t="str">
        <f t="shared" si="329"/>
        <v/>
      </c>
      <c r="V1603" s="3" t="str">
        <f t="shared" si="330"/>
        <v/>
      </c>
      <c r="W1603" s="3" t="str">
        <f t="shared" si="331"/>
        <v/>
      </c>
      <c r="X1603" s="83" t="str">
        <f t="shared" si="332"/>
        <v/>
      </c>
      <c r="Y1603" s="3" t="str">
        <f t="shared" si="333"/>
        <v/>
      </c>
      <c r="Z1603" s="3" t="str">
        <f t="shared" si="334"/>
        <v/>
      </c>
      <c r="AA1603" s="12" t="str">
        <f t="shared" si="335"/>
        <v/>
      </c>
      <c r="AB1603" s="12" t="str">
        <f t="shared" si="336"/>
        <v/>
      </c>
      <c r="AC1603" s="12" t="str">
        <f t="shared" si="337"/>
        <v/>
      </c>
      <c r="AD1603" t="str">
        <f t="shared" si="338"/>
        <v/>
      </c>
      <c r="AE1603" t="str">
        <f t="shared" si="339"/>
        <v/>
      </c>
      <c r="AF1603" t="s">
        <v>343</v>
      </c>
    </row>
    <row r="1604" spans="1:32" x14ac:dyDescent="0.25">
      <c r="A1604" t="s">
        <v>1</v>
      </c>
      <c r="B1604" t="s">
        <v>2</v>
      </c>
      <c r="C1604" t="s">
        <v>1959</v>
      </c>
      <c r="D1604" t="s">
        <v>2050</v>
      </c>
      <c r="E1604" t="s">
        <v>54</v>
      </c>
      <c r="F1604" s="2">
        <v>45089</v>
      </c>
      <c r="G1604" t="s">
        <v>139</v>
      </c>
      <c r="H1604" t="s">
        <v>175</v>
      </c>
      <c r="I1604" t="s">
        <v>192</v>
      </c>
      <c r="J1604" s="5">
        <v>29289.8</v>
      </c>
      <c r="K1604" s="5">
        <v>0.67</v>
      </c>
      <c r="L1604" s="5">
        <v>29289.8</v>
      </c>
      <c r="M1604" s="5"/>
      <c r="N1604"/>
      <c r="O1604" s="39"/>
      <c r="P1604" s="44"/>
      <c r="Q1604" s="65"/>
      <c r="R1604" s="8" t="str">
        <f t="shared" si="342"/>
        <v/>
      </c>
      <c r="S1604" s="7" t="str">
        <f t="shared" si="341"/>
        <v/>
      </c>
      <c r="T1604" s="9"/>
      <c r="U1604" s="3" t="str">
        <f t="shared" si="329"/>
        <v/>
      </c>
      <c r="V1604" s="3" t="str">
        <f t="shared" si="330"/>
        <v/>
      </c>
      <c r="W1604" s="3" t="str">
        <f t="shared" si="331"/>
        <v/>
      </c>
      <c r="X1604" s="83" t="str">
        <f t="shared" si="332"/>
        <v/>
      </c>
      <c r="Y1604" s="3" t="str">
        <f t="shared" si="333"/>
        <v/>
      </c>
      <c r="Z1604" s="3" t="str">
        <f t="shared" si="334"/>
        <v/>
      </c>
      <c r="AA1604" s="12" t="str">
        <f t="shared" si="335"/>
        <v/>
      </c>
      <c r="AB1604" s="12" t="str">
        <f t="shared" si="336"/>
        <v/>
      </c>
      <c r="AC1604" s="12" t="str">
        <f t="shared" si="337"/>
        <v/>
      </c>
      <c r="AD1604" t="str">
        <f t="shared" si="338"/>
        <v/>
      </c>
      <c r="AE1604" t="str">
        <f t="shared" si="339"/>
        <v/>
      </c>
      <c r="AF1604" t="s">
        <v>343</v>
      </c>
    </row>
    <row r="1605" spans="1:32" x14ac:dyDescent="0.25">
      <c r="A1605" t="s">
        <v>1</v>
      </c>
      <c r="B1605" t="s">
        <v>2</v>
      </c>
      <c r="C1605" t="s">
        <v>1959</v>
      </c>
      <c r="D1605" t="s">
        <v>2050</v>
      </c>
      <c r="E1605" t="s">
        <v>54</v>
      </c>
      <c r="F1605" s="2">
        <v>45271</v>
      </c>
      <c r="G1605" t="s">
        <v>451</v>
      </c>
      <c r="H1605" t="s">
        <v>175</v>
      </c>
      <c r="I1605" t="s">
        <v>192</v>
      </c>
      <c r="J1605" s="5">
        <v>19526.400000000001</v>
      </c>
      <c r="K1605" s="5">
        <v>19526.400000000001</v>
      </c>
      <c r="L1605" s="5">
        <v>19526.400000000001</v>
      </c>
      <c r="M1605" s="5"/>
      <c r="N1605"/>
      <c r="O1605" s="39"/>
      <c r="P1605" s="44"/>
      <c r="Q1605" s="65"/>
      <c r="R1605" s="8" t="str">
        <f t="shared" si="342"/>
        <v/>
      </c>
      <c r="S1605" s="7" t="str">
        <f t="shared" si="341"/>
        <v/>
      </c>
      <c r="T1605" s="9"/>
      <c r="U1605" s="3" t="str">
        <f t="shared" si="329"/>
        <v/>
      </c>
      <c r="V1605" s="3" t="str">
        <f t="shared" si="330"/>
        <v/>
      </c>
      <c r="W1605" s="3" t="str">
        <f t="shared" si="331"/>
        <v/>
      </c>
      <c r="X1605" s="83" t="str">
        <f t="shared" si="332"/>
        <v/>
      </c>
      <c r="Y1605" s="3" t="str">
        <f t="shared" si="333"/>
        <v/>
      </c>
      <c r="Z1605" s="3" t="str">
        <f t="shared" si="334"/>
        <v/>
      </c>
      <c r="AA1605" s="12" t="str">
        <f t="shared" si="335"/>
        <v/>
      </c>
      <c r="AB1605" s="12" t="str">
        <f t="shared" si="336"/>
        <v/>
      </c>
      <c r="AC1605" s="12" t="str">
        <f t="shared" si="337"/>
        <v/>
      </c>
      <c r="AD1605" t="str">
        <f t="shared" si="338"/>
        <v/>
      </c>
      <c r="AE1605" t="str">
        <f t="shared" si="339"/>
        <v/>
      </c>
      <c r="AF1605" t="s">
        <v>343</v>
      </c>
    </row>
    <row r="1606" spans="1:32" x14ac:dyDescent="0.25">
      <c r="A1606" t="s">
        <v>1</v>
      </c>
      <c r="B1606" t="s">
        <v>2</v>
      </c>
      <c r="C1606" t="s">
        <v>1959</v>
      </c>
      <c r="D1606" t="s">
        <v>2050</v>
      </c>
      <c r="E1606" t="s">
        <v>54</v>
      </c>
      <c r="F1606" s="2">
        <v>45408</v>
      </c>
      <c r="G1606" t="s">
        <v>2501</v>
      </c>
      <c r="H1606" t="s">
        <v>176</v>
      </c>
      <c r="I1606" t="s">
        <v>1429</v>
      </c>
      <c r="J1606" s="5">
        <v>35545.67</v>
      </c>
      <c r="K1606" s="5">
        <v>35545.67</v>
      </c>
      <c r="L1606" s="5">
        <v>35545.67</v>
      </c>
      <c r="M1606" s="5"/>
      <c r="N1606"/>
      <c r="O1606" s="39"/>
      <c r="P1606" s="44"/>
      <c r="Q1606" s="65"/>
      <c r="R1606" s="8" t="str">
        <f t="shared" ref="R1606:R1669" si="343">IFERROR(VLOOKUP(Q1606,CTASPresup,2,0),"")</f>
        <v/>
      </c>
      <c r="S1606" s="7" t="str">
        <f t="shared" si="341"/>
        <v/>
      </c>
      <c r="T1606" s="9"/>
      <c r="U1606" s="3" t="str">
        <f t="shared" si="329"/>
        <v/>
      </c>
      <c r="V1606" s="3" t="str">
        <f t="shared" si="330"/>
        <v/>
      </c>
      <c r="W1606" s="3" t="str">
        <f t="shared" si="331"/>
        <v/>
      </c>
      <c r="X1606" s="83" t="str">
        <f t="shared" si="332"/>
        <v/>
      </c>
      <c r="Y1606" s="3" t="str">
        <f t="shared" si="333"/>
        <v/>
      </c>
      <c r="Z1606" s="3" t="str">
        <f t="shared" si="334"/>
        <v/>
      </c>
      <c r="AA1606" s="12" t="str">
        <f t="shared" si="335"/>
        <v/>
      </c>
      <c r="AB1606" s="12" t="str">
        <f t="shared" si="336"/>
        <v/>
      </c>
      <c r="AC1606" s="12" t="str">
        <f t="shared" si="337"/>
        <v/>
      </c>
      <c r="AD1606" t="str">
        <f t="shared" si="338"/>
        <v/>
      </c>
      <c r="AE1606" t="str">
        <f t="shared" si="339"/>
        <v/>
      </c>
      <c r="AF1606" t="s">
        <v>343</v>
      </c>
    </row>
    <row r="1607" spans="1:32" x14ac:dyDescent="0.25">
      <c r="A1607" t="s">
        <v>1</v>
      </c>
      <c r="B1607" t="s">
        <v>2</v>
      </c>
      <c r="C1607" t="s">
        <v>1959</v>
      </c>
      <c r="D1607" t="s">
        <v>2051</v>
      </c>
      <c r="E1607" t="s">
        <v>44</v>
      </c>
      <c r="F1607" s="2">
        <v>45087</v>
      </c>
      <c r="G1607" t="s">
        <v>140</v>
      </c>
      <c r="H1607" t="s">
        <v>175</v>
      </c>
      <c r="I1607" t="s">
        <v>192</v>
      </c>
      <c r="J1607" s="5">
        <v>6000.01</v>
      </c>
      <c r="K1607" s="5">
        <v>0.01</v>
      </c>
      <c r="L1607" s="5">
        <v>6000.01</v>
      </c>
      <c r="M1607" s="5"/>
      <c r="N1607"/>
      <c r="O1607" s="39"/>
      <c r="P1607" s="44"/>
      <c r="Q1607" s="65"/>
      <c r="R1607" s="8" t="str">
        <f t="shared" si="343"/>
        <v/>
      </c>
      <c r="S1607" s="7" t="str">
        <f t="shared" si="341"/>
        <v/>
      </c>
      <c r="T1607" s="9"/>
      <c r="U1607" s="3" t="str">
        <f t="shared" si="329"/>
        <v/>
      </c>
      <c r="V1607" s="3" t="str">
        <f t="shared" si="330"/>
        <v/>
      </c>
      <c r="W1607" s="3" t="str">
        <f t="shared" si="331"/>
        <v/>
      </c>
      <c r="X1607" s="83" t="str">
        <f t="shared" si="332"/>
        <v/>
      </c>
      <c r="Y1607" s="3" t="str">
        <f t="shared" si="333"/>
        <v/>
      </c>
      <c r="Z1607" s="3" t="str">
        <f t="shared" si="334"/>
        <v/>
      </c>
      <c r="AA1607" s="12" t="str">
        <f t="shared" si="335"/>
        <v/>
      </c>
      <c r="AB1607" s="12" t="str">
        <f t="shared" si="336"/>
        <v/>
      </c>
      <c r="AC1607" s="12" t="str">
        <f t="shared" si="337"/>
        <v/>
      </c>
      <c r="AD1607" t="str">
        <f t="shared" si="338"/>
        <v/>
      </c>
      <c r="AE1607" t="str">
        <f t="shared" si="339"/>
        <v/>
      </c>
      <c r="AF1607" t="s">
        <v>343</v>
      </c>
    </row>
    <row r="1608" spans="1:32" x14ac:dyDescent="0.25">
      <c r="A1608" t="s">
        <v>1</v>
      </c>
      <c r="B1608" t="s">
        <v>2</v>
      </c>
      <c r="C1608" t="s">
        <v>1959</v>
      </c>
      <c r="D1608" t="s">
        <v>2051</v>
      </c>
      <c r="E1608" t="s">
        <v>44</v>
      </c>
      <c r="F1608" s="2">
        <v>45106</v>
      </c>
      <c r="G1608" t="s">
        <v>141</v>
      </c>
      <c r="H1608" t="s">
        <v>175</v>
      </c>
      <c r="I1608" t="s">
        <v>192</v>
      </c>
      <c r="J1608" s="5">
        <v>6200</v>
      </c>
      <c r="K1608" s="5">
        <v>0.52</v>
      </c>
      <c r="L1608" s="5">
        <v>6200</v>
      </c>
      <c r="M1608" s="5"/>
      <c r="N1608"/>
      <c r="O1608" s="39"/>
      <c r="P1608" s="44"/>
      <c r="Q1608" s="65"/>
      <c r="R1608" s="8" t="str">
        <f t="shared" si="343"/>
        <v/>
      </c>
      <c r="S1608" s="7" t="str">
        <f t="shared" si="341"/>
        <v/>
      </c>
      <c r="T1608" s="9"/>
      <c r="U1608" s="3" t="str">
        <f t="shared" ref="U1608:U1671" si="344">IF(OR(O1608="X",P1608&lt;&gt;""),A1608,"")</f>
        <v/>
      </c>
      <c r="V1608" s="3" t="str">
        <f t="shared" ref="V1608:V1671" si="345">IF(OR(O1608="X",P1608&lt;&gt;""),B1608,"")</f>
        <v/>
      </c>
      <c r="W1608" s="3" t="str">
        <f t="shared" ref="W1608:W1671" si="346">IF(OR(O1608="X",P1608&lt;&gt;""),E1608,"")</f>
        <v/>
      </c>
      <c r="X1608" s="83" t="str">
        <f t="shared" ref="X1608:X1671" si="347">IF(OR(P1608="X",Q1608&lt;&gt;""),F1608,"")</f>
        <v/>
      </c>
      <c r="Y1608" s="3" t="str">
        <f t="shared" ref="Y1608:Y1671" si="348">IF(OR(O1608="X",P1608&lt;&gt;""),G1608,"")</f>
        <v/>
      </c>
      <c r="Z1608" s="3" t="str">
        <f t="shared" ref="Z1608:Z1671" si="349">IF(OR(O1608="X",P1608&lt;&gt;""),H1608,"")</f>
        <v/>
      </c>
      <c r="AA1608" s="12" t="str">
        <f t="shared" ref="AA1608:AA1671" si="350">IF(OR(O1608="X",P1608&lt;&gt;""),J1608,"")</f>
        <v/>
      </c>
      <c r="AB1608" s="12" t="str">
        <f t="shared" ref="AB1608:AB1671" si="351">IF(O1608="X",K1608,"")</f>
        <v/>
      </c>
      <c r="AC1608" s="12" t="str">
        <f t="shared" ref="AC1608:AC1671" si="352">IF(P1608&gt;0,P1608,"")</f>
        <v/>
      </c>
      <c r="AD1608" t="str">
        <f t="shared" ref="AD1608:AD1671" si="353">IF(OR(O1608="X",P1608&gt;0),Q1608,"")</f>
        <v/>
      </c>
      <c r="AE1608" t="str">
        <f t="shared" ref="AE1608:AE1671" si="354">IF(OR(O1608="X",P1608&lt;&gt;""),R1608,"")</f>
        <v/>
      </c>
      <c r="AF1608" t="s">
        <v>343</v>
      </c>
    </row>
    <row r="1609" spans="1:32" x14ac:dyDescent="0.25">
      <c r="A1609" t="s">
        <v>1</v>
      </c>
      <c r="B1609" t="s">
        <v>2</v>
      </c>
      <c r="C1609" t="s">
        <v>1959</v>
      </c>
      <c r="D1609" t="s">
        <v>2051</v>
      </c>
      <c r="E1609" t="s">
        <v>44</v>
      </c>
      <c r="F1609" s="2">
        <v>45399</v>
      </c>
      <c r="G1609" t="s">
        <v>2256</v>
      </c>
      <c r="H1609" t="s">
        <v>176</v>
      </c>
      <c r="I1609" t="s">
        <v>1578</v>
      </c>
      <c r="J1609" s="5">
        <v>2800.02</v>
      </c>
      <c r="K1609" s="5">
        <v>0.02</v>
      </c>
      <c r="L1609" s="5">
        <v>2800.02</v>
      </c>
      <c r="M1609" s="5"/>
      <c r="N1609"/>
      <c r="O1609" s="39"/>
      <c r="P1609" s="44"/>
      <c r="Q1609" s="65"/>
      <c r="R1609" s="8" t="str">
        <f t="shared" si="343"/>
        <v/>
      </c>
      <c r="S1609" s="7" t="str">
        <f t="shared" si="341"/>
        <v/>
      </c>
      <c r="T1609" s="9"/>
      <c r="U1609" s="3" t="str">
        <f t="shared" si="344"/>
        <v/>
      </c>
      <c r="V1609" s="3" t="str">
        <f t="shared" si="345"/>
        <v/>
      </c>
      <c r="W1609" s="3" t="str">
        <f t="shared" si="346"/>
        <v/>
      </c>
      <c r="X1609" s="83" t="str">
        <f t="shared" si="347"/>
        <v/>
      </c>
      <c r="Y1609" s="3" t="str">
        <f t="shared" si="348"/>
        <v/>
      </c>
      <c r="Z1609" s="3" t="str">
        <f t="shared" si="349"/>
        <v/>
      </c>
      <c r="AA1609" s="12" t="str">
        <f t="shared" si="350"/>
        <v/>
      </c>
      <c r="AB1609" s="12" t="str">
        <f t="shared" si="351"/>
        <v/>
      </c>
      <c r="AC1609" s="12" t="str">
        <f t="shared" si="352"/>
        <v/>
      </c>
      <c r="AD1609" t="str">
        <f t="shared" si="353"/>
        <v/>
      </c>
      <c r="AE1609" t="str">
        <f t="shared" si="354"/>
        <v/>
      </c>
      <c r="AF1609" t="s">
        <v>343</v>
      </c>
    </row>
    <row r="1610" spans="1:32" x14ac:dyDescent="0.25">
      <c r="A1610" t="s">
        <v>1</v>
      </c>
      <c r="B1610" t="s">
        <v>2</v>
      </c>
      <c r="C1610" t="s">
        <v>1959</v>
      </c>
      <c r="D1610" t="s">
        <v>2052</v>
      </c>
      <c r="E1610" t="s">
        <v>695</v>
      </c>
      <c r="F1610" s="2">
        <v>45349</v>
      </c>
      <c r="G1610" t="s">
        <v>1333</v>
      </c>
      <c r="H1610" t="s">
        <v>179</v>
      </c>
      <c r="I1610" t="s">
        <v>192</v>
      </c>
      <c r="J1610" s="5">
        <v>736000.13</v>
      </c>
      <c r="K1610" s="5">
        <v>0.13</v>
      </c>
      <c r="L1610" s="5">
        <v>736000.13</v>
      </c>
      <c r="M1610" s="5"/>
      <c r="N1610"/>
      <c r="O1610" s="39"/>
      <c r="P1610" s="44"/>
      <c r="Q1610" s="65"/>
      <c r="R1610" s="8" t="str">
        <f t="shared" si="343"/>
        <v/>
      </c>
      <c r="S1610" s="7" t="str">
        <f t="shared" si="341"/>
        <v/>
      </c>
      <c r="T1610" s="9"/>
      <c r="U1610" s="3" t="str">
        <f t="shared" si="344"/>
        <v/>
      </c>
      <c r="V1610" s="3" t="str">
        <f t="shared" si="345"/>
        <v/>
      </c>
      <c r="W1610" s="3" t="str">
        <f t="shared" si="346"/>
        <v/>
      </c>
      <c r="X1610" s="83" t="str">
        <f t="shared" si="347"/>
        <v/>
      </c>
      <c r="Y1610" s="3" t="str">
        <f t="shared" si="348"/>
        <v/>
      </c>
      <c r="Z1610" s="3" t="str">
        <f t="shared" si="349"/>
        <v/>
      </c>
      <c r="AA1610" s="12" t="str">
        <f t="shared" si="350"/>
        <v/>
      </c>
      <c r="AB1610" s="12" t="str">
        <f t="shared" si="351"/>
        <v/>
      </c>
      <c r="AC1610" s="12" t="str">
        <f t="shared" si="352"/>
        <v/>
      </c>
      <c r="AD1610" t="str">
        <f t="shared" si="353"/>
        <v/>
      </c>
      <c r="AE1610" t="str">
        <f t="shared" si="354"/>
        <v/>
      </c>
      <c r="AF1610" t="s">
        <v>343</v>
      </c>
    </row>
    <row r="1611" spans="1:32" x14ac:dyDescent="0.25">
      <c r="A1611" t="s">
        <v>1</v>
      </c>
      <c r="B1611" t="s">
        <v>2</v>
      </c>
      <c r="C1611" t="s">
        <v>1959</v>
      </c>
      <c r="D1611" t="s">
        <v>2052</v>
      </c>
      <c r="E1611" t="s">
        <v>695</v>
      </c>
      <c r="F1611" s="2">
        <v>45363</v>
      </c>
      <c r="G1611" t="s">
        <v>1481</v>
      </c>
      <c r="H1611" t="s">
        <v>178</v>
      </c>
      <c r="I1611" t="s">
        <v>192</v>
      </c>
      <c r="J1611" s="5">
        <v>271200</v>
      </c>
      <c r="K1611" s="5">
        <v>31200</v>
      </c>
      <c r="L1611" s="5">
        <v>271200</v>
      </c>
      <c r="M1611" s="5"/>
      <c r="N1611"/>
      <c r="O1611" s="39"/>
      <c r="P1611" s="44"/>
      <c r="Q1611" s="65"/>
      <c r="R1611" s="8" t="str">
        <f t="shared" si="343"/>
        <v/>
      </c>
      <c r="S1611" s="7" t="str">
        <f t="shared" si="341"/>
        <v/>
      </c>
      <c r="T1611" s="9"/>
      <c r="U1611" s="3" t="str">
        <f t="shared" si="344"/>
        <v/>
      </c>
      <c r="V1611" s="3" t="str">
        <f t="shared" si="345"/>
        <v/>
      </c>
      <c r="W1611" s="3" t="str">
        <f t="shared" si="346"/>
        <v/>
      </c>
      <c r="X1611" s="83" t="str">
        <f t="shared" si="347"/>
        <v/>
      </c>
      <c r="Y1611" s="3" t="str">
        <f t="shared" si="348"/>
        <v/>
      </c>
      <c r="Z1611" s="3" t="str">
        <f t="shared" si="349"/>
        <v/>
      </c>
      <c r="AA1611" s="12" t="str">
        <f t="shared" si="350"/>
        <v/>
      </c>
      <c r="AB1611" s="12" t="str">
        <f t="shared" si="351"/>
        <v/>
      </c>
      <c r="AC1611" s="12" t="str">
        <f t="shared" si="352"/>
        <v/>
      </c>
      <c r="AD1611" t="str">
        <f t="shared" si="353"/>
        <v/>
      </c>
      <c r="AE1611" t="str">
        <f t="shared" si="354"/>
        <v/>
      </c>
      <c r="AF1611" t="s">
        <v>343</v>
      </c>
    </row>
    <row r="1612" spans="1:32" x14ac:dyDescent="0.25">
      <c r="A1612" t="s">
        <v>1</v>
      </c>
      <c r="B1612" t="s">
        <v>2</v>
      </c>
      <c r="C1612" t="s">
        <v>1959</v>
      </c>
      <c r="D1612" t="s">
        <v>2052</v>
      </c>
      <c r="E1612" t="s">
        <v>695</v>
      </c>
      <c r="F1612" s="2">
        <v>45392</v>
      </c>
      <c r="G1612" t="s">
        <v>2257</v>
      </c>
      <c r="H1612" t="s">
        <v>176</v>
      </c>
      <c r="I1612" t="s">
        <v>1429</v>
      </c>
      <c r="J1612" s="5">
        <v>67800</v>
      </c>
      <c r="K1612" s="5">
        <v>67800</v>
      </c>
      <c r="L1612" s="5">
        <v>67800</v>
      </c>
      <c r="M1612" s="5"/>
      <c r="N1612"/>
      <c r="O1612" s="39"/>
      <c r="P1612" s="44"/>
      <c r="Q1612" s="65"/>
      <c r="R1612" s="8" t="str">
        <f t="shared" si="343"/>
        <v/>
      </c>
      <c r="S1612" s="7" t="str">
        <f t="shared" si="341"/>
        <v/>
      </c>
      <c r="T1612" s="9"/>
      <c r="U1612" s="3" t="str">
        <f t="shared" si="344"/>
        <v/>
      </c>
      <c r="V1612" s="3" t="str">
        <f t="shared" si="345"/>
        <v/>
      </c>
      <c r="W1612" s="3" t="str">
        <f t="shared" si="346"/>
        <v/>
      </c>
      <c r="X1612" s="83" t="str">
        <f t="shared" si="347"/>
        <v/>
      </c>
      <c r="Y1612" s="3" t="str">
        <f t="shared" si="348"/>
        <v/>
      </c>
      <c r="Z1612" s="3" t="str">
        <f t="shared" si="349"/>
        <v/>
      </c>
      <c r="AA1612" s="12" t="str">
        <f t="shared" si="350"/>
        <v/>
      </c>
      <c r="AB1612" s="12" t="str">
        <f t="shared" si="351"/>
        <v/>
      </c>
      <c r="AC1612" s="12" t="str">
        <f t="shared" si="352"/>
        <v/>
      </c>
      <c r="AD1612" t="str">
        <f t="shared" si="353"/>
        <v/>
      </c>
      <c r="AE1612" t="str">
        <f t="shared" si="354"/>
        <v/>
      </c>
      <c r="AF1612" t="s">
        <v>343</v>
      </c>
    </row>
    <row r="1613" spans="1:32" x14ac:dyDescent="0.25">
      <c r="A1613" t="s">
        <v>1</v>
      </c>
      <c r="B1613" t="s">
        <v>2</v>
      </c>
      <c r="C1613" t="s">
        <v>1959</v>
      </c>
      <c r="D1613" t="s">
        <v>2502</v>
      </c>
      <c r="E1613" t="s">
        <v>2503</v>
      </c>
      <c r="F1613" s="2">
        <v>45409</v>
      </c>
      <c r="G1613" t="s">
        <v>2504</v>
      </c>
      <c r="H1613" t="s">
        <v>412</v>
      </c>
      <c r="I1613" t="s">
        <v>1567</v>
      </c>
      <c r="J1613" s="5">
        <v>96050</v>
      </c>
      <c r="K1613" s="5">
        <v>96050</v>
      </c>
      <c r="L1613" s="5">
        <v>96050</v>
      </c>
      <c r="M1613" s="5"/>
      <c r="N1613"/>
      <c r="O1613" s="39"/>
      <c r="P1613" s="44"/>
      <c r="Q1613" s="65"/>
      <c r="R1613" s="8" t="str">
        <f t="shared" si="343"/>
        <v/>
      </c>
      <c r="S1613" s="7" t="str">
        <f t="shared" si="341"/>
        <v/>
      </c>
      <c r="T1613" s="9"/>
      <c r="U1613" s="3" t="str">
        <f t="shared" si="344"/>
        <v/>
      </c>
      <c r="V1613" s="3" t="str">
        <f t="shared" si="345"/>
        <v/>
      </c>
      <c r="W1613" s="3" t="str">
        <f t="shared" si="346"/>
        <v/>
      </c>
      <c r="X1613" s="83" t="str">
        <f t="shared" si="347"/>
        <v/>
      </c>
      <c r="Y1613" s="3" t="str">
        <f t="shared" si="348"/>
        <v/>
      </c>
      <c r="Z1613" s="3" t="str">
        <f t="shared" si="349"/>
        <v/>
      </c>
      <c r="AA1613" s="12" t="str">
        <f t="shared" si="350"/>
        <v/>
      </c>
      <c r="AB1613" s="12" t="str">
        <f t="shared" si="351"/>
        <v/>
      </c>
      <c r="AC1613" s="12" t="str">
        <f t="shared" si="352"/>
        <v/>
      </c>
      <c r="AD1613" t="str">
        <f t="shared" si="353"/>
        <v/>
      </c>
      <c r="AE1613" t="str">
        <f t="shared" si="354"/>
        <v/>
      </c>
      <c r="AF1613" t="s">
        <v>343</v>
      </c>
    </row>
    <row r="1614" spans="1:32" x14ac:dyDescent="0.25">
      <c r="A1614" t="s">
        <v>1</v>
      </c>
      <c r="B1614" t="s">
        <v>2</v>
      </c>
      <c r="C1614" t="s">
        <v>1959</v>
      </c>
      <c r="D1614" t="s">
        <v>2053</v>
      </c>
      <c r="E1614" t="s">
        <v>70</v>
      </c>
      <c r="F1614" s="2">
        <v>45314</v>
      </c>
      <c r="G1614" t="s">
        <v>738</v>
      </c>
      <c r="H1614" t="s">
        <v>179</v>
      </c>
      <c r="I1614" t="s">
        <v>192</v>
      </c>
      <c r="J1614" s="5">
        <v>621500</v>
      </c>
      <c r="K1614" s="5">
        <v>621500</v>
      </c>
      <c r="L1614" s="5">
        <v>621500</v>
      </c>
      <c r="M1614" s="5"/>
      <c r="N1614"/>
      <c r="O1614" s="39"/>
      <c r="P1614" s="44"/>
      <c r="Q1614" s="65"/>
      <c r="R1614" s="8" t="str">
        <f t="shared" si="343"/>
        <v/>
      </c>
      <c r="S1614" s="7" t="str">
        <f t="shared" si="341"/>
        <v/>
      </c>
      <c r="T1614" s="9"/>
      <c r="U1614" s="3" t="str">
        <f t="shared" si="344"/>
        <v/>
      </c>
      <c r="V1614" s="3" t="str">
        <f t="shared" si="345"/>
        <v/>
      </c>
      <c r="W1614" s="3" t="str">
        <f t="shared" si="346"/>
        <v/>
      </c>
      <c r="X1614" s="83" t="str">
        <f t="shared" si="347"/>
        <v/>
      </c>
      <c r="Y1614" s="3" t="str">
        <f t="shared" si="348"/>
        <v/>
      </c>
      <c r="Z1614" s="3" t="str">
        <f t="shared" si="349"/>
        <v/>
      </c>
      <c r="AA1614" s="12" t="str">
        <f t="shared" si="350"/>
        <v/>
      </c>
      <c r="AB1614" s="12" t="str">
        <f t="shared" si="351"/>
        <v/>
      </c>
      <c r="AC1614" s="12" t="str">
        <f t="shared" si="352"/>
        <v/>
      </c>
      <c r="AD1614" t="str">
        <f t="shared" si="353"/>
        <v/>
      </c>
      <c r="AE1614" t="str">
        <f t="shared" si="354"/>
        <v/>
      </c>
      <c r="AF1614" t="s">
        <v>343</v>
      </c>
    </row>
    <row r="1615" spans="1:32" x14ac:dyDescent="0.25">
      <c r="A1615" t="s">
        <v>1</v>
      </c>
      <c r="B1615" t="s">
        <v>2</v>
      </c>
      <c r="C1615" t="s">
        <v>1959</v>
      </c>
      <c r="D1615" t="s">
        <v>2053</v>
      </c>
      <c r="E1615" t="s">
        <v>70</v>
      </c>
      <c r="F1615" s="2">
        <v>45324</v>
      </c>
      <c r="G1615" t="s">
        <v>1127</v>
      </c>
      <c r="H1615" t="s">
        <v>178</v>
      </c>
      <c r="I1615" t="s">
        <v>192</v>
      </c>
      <c r="J1615" s="5">
        <v>113000</v>
      </c>
      <c r="K1615" s="5">
        <v>113000</v>
      </c>
      <c r="L1615" s="5">
        <v>113000</v>
      </c>
      <c r="M1615" s="5"/>
      <c r="N1615"/>
      <c r="O1615" s="39"/>
      <c r="P1615" s="44"/>
      <c r="Q1615" s="65"/>
      <c r="R1615" s="8" t="str">
        <f t="shared" si="343"/>
        <v/>
      </c>
      <c r="S1615" s="7" t="str">
        <f t="shared" si="341"/>
        <v/>
      </c>
      <c r="T1615" s="9"/>
      <c r="U1615" s="3" t="str">
        <f t="shared" si="344"/>
        <v/>
      </c>
      <c r="V1615" s="3" t="str">
        <f t="shared" si="345"/>
        <v/>
      </c>
      <c r="W1615" s="3" t="str">
        <f t="shared" si="346"/>
        <v/>
      </c>
      <c r="X1615" s="83" t="str">
        <f t="shared" si="347"/>
        <v/>
      </c>
      <c r="Y1615" s="3" t="str">
        <f t="shared" si="348"/>
        <v/>
      </c>
      <c r="Z1615" s="3" t="str">
        <f t="shared" si="349"/>
        <v/>
      </c>
      <c r="AA1615" s="12" t="str">
        <f t="shared" si="350"/>
        <v/>
      </c>
      <c r="AB1615" s="12" t="str">
        <f t="shared" si="351"/>
        <v/>
      </c>
      <c r="AC1615" s="12" t="str">
        <f t="shared" si="352"/>
        <v/>
      </c>
      <c r="AD1615" t="str">
        <f t="shared" si="353"/>
        <v/>
      </c>
      <c r="AE1615" t="str">
        <f t="shared" si="354"/>
        <v/>
      </c>
      <c r="AF1615" t="s">
        <v>343</v>
      </c>
    </row>
    <row r="1616" spans="1:32" x14ac:dyDescent="0.25">
      <c r="A1616" t="s">
        <v>1</v>
      </c>
      <c r="B1616" t="s">
        <v>2</v>
      </c>
      <c r="C1616" t="s">
        <v>1959</v>
      </c>
      <c r="D1616" t="s">
        <v>2053</v>
      </c>
      <c r="E1616" t="s">
        <v>70</v>
      </c>
      <c r="F1616" s="2">
        <v>45324</v>
      </c>
      <c r="G1616" t="s">
        <v>1128</v>
      </c>
      <c r="H1616" t="s">
        <v>178</v>
      </c>
      <c r="I1616" t="s">
        <v>192</v>
      </c>
      <c r="J1616" s="5">
        <v>67800</v>
      </c>
      <c r="K1616" s="5">
        <v>67800</v>
      </c>
      <c r="L1616" s="5">
        <v>67800</v>
      </c>
      <c r="M1616" s="5"/>
      <c r="N1616"/>
      <c r="O1616" s="39"/>
      <c r="P1616" s="44"/>
      <c r="Q1616" s="65"/>
      <c r="R1616" s="8" t="str">
        <f t="shared" si="343"/>
        <v/>
      </c>
      <c r="S1616" s="7" t="str">
        <f t="shared" si="341"/>
        <v/>
      </c>
      <c r="T1616" s="9"/>
      <c r="U1616" s="3" t="str">
        <f t="shared" si="344"/>
        <v/>
      </c>
      <c r="V1616" s="3" t="str">
        <f t="shared" si="345"/>
        <v/>
      </c>
      <c r="W1616" s="3" t="str">
        <f t="shared" si="346"/>
        <v/>
      </c>
      <c r="X1616" s="83" t="str">
        <f t="shared" si="347"/>
        <v/>
      </c>
      <c r="Y1616" s="3" t="str">
        <f t="shared" si="348"/>
        <v/>
      </c>
      <c r="Z1616" s="3" t="str">
        <f t="shared" si="349"/>
        <v/>
      </c>
      <c r="AA1616" s="12" t="str">
        <f t="shared" si="350"/>
        <v/>
      </c>
      <c r="AB1616" s="12" t="str">
        <f t="shared" si="351"/>
        <v/>
      </c>
      <c r="AC1616" s="12" t="str">
        <f t="shared" si="352"/>
        <v/>
      </c>
      <c r="AD1616" t="str">
        <f t="shared" si="353"/>
        <v/>
      </c>
      <c r="AE1616" t="str">
        <f t="shared" si="354"/>
        <v/>
      </c>
      <c r="AF1616" t="s">
        <v>343</v>
      </c>
    </row>
    <row r="1617" spans="1:32" x14ac:dyDescent="0.25">
      <c r="A1617" t="s">
        <v>1</v>
      </c>
      <c r="B1617" t="s">
        <v>2</v>
      </c>
      <c r="C1617" t="s">
        <v>1959</v>
      </c>
      <c r="D1617" t="s">
        <v>2053</v>
      </c>
      <c r="E1617" t="s">
        <v>70</v>
      </c>
      <c r="F1617" s="2">
        <v>45325</v>
      </c>
      <c r="G1617" t="s">
        <v>1129</v>
      </c>
      <c r="H1617" t="s">
        <v>178</v>
      </c>
      <c r="I1617" t="s">
        <v>192</v>
      </c>
      <c r="J1617" s="5">
        <v>197750</v>
      </c>
      <c r="K1617" s="5">
        <v>197750</v>
      </c>
      <c r="L1617" s="5">
        <v>197750</v>
      </c>
      <c r="M1617" s="5"/>
      <c r="N1617"/>
      <c r="O1617" s="39"/>
      <c r="P1617" s="44"/>
      <c r="Q1617" s="65"/>
      <c r="R1617" s="8" t="str">
        <f t="shared" si="343"/>
        <v/>
      </c>
      <c r="S1617" s="7" t="str">
        <f t="shared" si="341"/>
        <v/>
      </c>
      <c r="T1617" s="9"/>
      <c r="U1617" s="3" t="str">
        <f t="shared" si="344"/>
        <v/>
      </c>
      <c r="V1617" s="3" t="str">
        <f t="shared" si="345"/>
        <v/>
      </c>
      <c r="W1617" s="3" t="str">
        <f t="shared" si="346"/>
        <v/>
      </c>
      <c r="X1617" s="83" t="str">
        <f t="shared" si="347"/>
        <v/>
      </c>
      <c r="Y1617" s="3" t="str">
        <f t="shared" si="348"/>
        <v/>
      </c>
      <c r="Z1617" s="3" t="str">
        <f t="shared" si="349"/>
        <v/>
      </c>
      <c r="AA1617" s="12" t="str">
        <f t="shared" si="350"/>
        <v/>
      </c>
      <c r="AB1617" s="12" t="str">
        <f t="shared" si="351"/>
        <v/>
      </c>
      <c r="AC1617" s="12" t="str">
        <f t="shared" si="352"/>
        <v/>
      </c>
      <c r="AD1617" t="str">
        <f t="shared" si="353"/>
        <v/>
      </c>
      <c r="AE1617" t="str">
        <f t="shared" si="354"/>
        <v/>
      </c>
      <c r="AF1617" t="s">
        <v>343</v>
      </c>
    </row>
    <row r="1618" spans="1:32" x14ac:dyDescent="0.25">
      <c r="A1618" t="s">
        <v>1</v>
      </c>
      <c r="B1618" t="s">
        <v>2</v>
      </c>
      <c r="C1618" t="s">
        <v>1959</v>
      </c>
      <c r="D1618" t="s">
        <v>2053</v>
      </c>
      <c r="E1618" t="s">
        <v>70</v>
      </c>
      <c r="F1618" s="2">
        <v>45329</v>
      </c>
      <c r="G1618" t="s">
        <v>1130</v>
      </c>
      <c r="H1618" t="s">
        <v>178</v>
      </c>
      <c r="I1618" t="s">
        <v>192</v>
      </c>
      <c r="J1618" s="5">
        <v>644100</v>
      </c>
      <c r="K1618" s="5">
        <v>644100</v>
      </c>
      <c r="L1618" s="5">
        <v>644100</v>
      </c>
      <c r="M1618" s="5"/>
      <c r="N1618"/>
      <c r="O1618" s="39"/>
      <c r="P1618" s="44"/>
      <c r="Q1618" s="65"/>
      <c r="R1618" s="8" t="str">
        <f t="shared" si="343"/>
        <v/>
      </c>
      <c r="S1618" s="7" t="str">
        <f t="shared" si="341"/>
        <v/>
      </c>
      <c r="T1618" s="9"/>
      <c r="U1618" s="3" t="str">
        <f t="shared" si="344"/>
        <v/>
      </c>
      <c r="V1618" s="3" t="str">
        <f t="shared" si="345"/>
        <v/>
      </c>
      <c r="W1618" s="3" t="str">
        <f t="shared" si="346"/>
        <v/>
      </c>
      <c r="X1618" s="83" t="str">
        <f t="shared" si="347"/>
        <v/>
      </c>
      <c r="Y1618" s="3" t="str">
        <f t="shared" si="348"/>
        <v/>
      </c>
      <c r="Z1618" s="3" t="str">
        <f t="shared" si="349"/>
        <v/>
      </c>
      <c r="AA1618" s="12" t="str">
        <f t="shared" si="350"/>
        <v/>
      </c>
      <c r="AB1618" s="12" t="str">
        <f t="shared" si="351"/>
        <v/>
      </c>
      <c r="AC1618" s="12" t="str">
        <f t="shared" si="352"/>
        <v/>
      </c>
      <c r="AD1618" t="str">
        <f t="shared" si="353"/>
        <v/>
      </c>
      <c r="AE1618" t="str">
        <f t="shared" si="354"/>
        <v/>
      </c>
      <c r="AF1618" t="s">
        <v>343</v>
      </c>
    </row>
    <row r="1619" spans="1:32" x14ac:dyDescent="0.25">
      <c r="A1619" t="s">
        <v>1</v>
      </c>
      <c r="B1619" t="s">
        <v>2</v>
      </c>
      <c r="C1619" t="s">
        <v>1959</v>
      </c>
      <c r="D1619" t="s">
        <v>2053</v>
      </c>
      <c r="E1619" t="s">
        <v>70</v>
      </c>
      <c r="F1619" s="2">
        <v>45332</v>
      </c>
      <c r="G1619" t="s">
        <v>1131</v>
      </c>
      <c r="H1619" t="s">
        <v>178</v>
      </c>
      <c r="I1619" t="s">
        <v>192</v>
      </c>
      <c r="J1619" s="5">
        <v>271200</v>
      </c>
      <c r="K1619" s="5">
        <v>271200</v>
      </c>
      <c r="L1619" s="5">
        <v>271200</v>
      </c>
      <c r="M1619" s="5"/>
      <c r="N1619"/>
      <c r="O1619" s="39"/>
      <c r="P1619" s="44"/>
      <c r="Q1619" s="65"/>
      <c r="R1619" s="8" t="str">
        <f t="shared" si="343"/>
        <v/>
      </c>
      <c r="S1619" s="7" t="str">
        <f t="shared" si="341"/>
        <v/>
      </c>
      <c r="T1619" s="9"/>
      <c r="U1619" s="3" t="str">
        <f t="shared" si="344"/>
        <v/>
      </c>
      <c r="V1619" s="3" t="str">
        <f t="shared" si="345"/>
        <v/>
      </c>
      <c r="W1619" s="3" t="str">
        <f t="shared" si="346"/>
        <v/>
      </c>
      <c r="X1619" s="83" t="str">
        <f t="shared" si="347"/>
        <v/>
      </c>
      <c r="Y1619" s="3" t="str">
        <f t="shared" si="348"/>
        <v/>
      </c>
      <c r="Z1619" s="3" t="str">
        <f t="shared" si="349"/>
        <v/>
      </c>
      <c r="AA1619" s="12" t="str">
        <f t="shared" si="350"/>
        <v/>
      </c>
      <c r="AB1619" s="12" t="str">
        <f t="shared" si="351"/>
        <v/>
      </c>
      <c r="AC1619" s="12" t="str">
        <f t="shared" si="352"/>
        <v/>
      </c>
      <c r="AD1619" t="str">
        <f t="shared" si="353"/>
        <v/>
      </c>
      <c r="AE1619" t="str">
        <f t="shared" si="354"/>
        <v/>
      </c>
      <c r="AF1619" t="s">
        <v>343</v>
      </c>
    </row>
    <row r="1620" spans="1:32" x14ac:dyDescent="0.25">
      <c r="A1620" t="s">
        <v>1</v>
      </c>
      <c r="B1620" t="s">
        <v>2</v>
      </c>
      <c r="C1620" t="s">
        <v>1959</v>
      </c>
      <c r="D1620" t="s">
        <v>2053</v>
      </c>
      <c r="E1620" t="s">
        <v>70</v>
      </c>
      <c r="F1620" s="2">
        <v>45332</v>
      </c>
      <c r="G1620" t="s">
        <v>1132</v>
      </c>
      <c r="H1620" t="s">
        <v>178</v>
      </c>
      <c r="I1620" t="s">
        <v>192</v>
      </c>
      <c r="J1620" s="5">
        <v>542400</v>
      </c>
      <c r="K1620" s="5">
        <v>542400</v>
      </c>
      <c r="L1620" s="5">
        <v>542400</v>
      </c>
      <c r="M1620" s="5"/>
      <c r="N1620"/>
      <c r="O1620" s="39"/>
      <c r="P1620" s="44"/>
      <c r="Q1620" s="65"/>
      <c r="R1620" s="8" t="str">
        <f t="shared" si="343"/>
        <v/>
      </c>
      <c r="S1620" s="7" t="str">
        <f t="shared" si="341"/>
        <v/>
      </c>
      <c r="T1620" s="9"/>
      <c r="U1620" s="3" t="str">
        <f t="shared" si="344"/>
        <v/>
      </c>
      <c r="V1620" s="3" t="str">
        <f t="shared" si="345"/>
        <v/>
      </c>
      <c r="W1620" s="3" t="str">
        <f t="shared" si="346"/>
        <v/>
      </c>
      <c r="X1620" s="83" t="str">
        <f t="shared" si="347"/>
        <v/>
      </c>
      <c r="Y1620" s="3" t="str">
        <f t="shared" si="348"/>
        <v/>
      </c>
      <c r="Z1620" s="3" t="str">
        <f t="shared" si="349"/>
        <v/>
      </c>
      <c r="AA1620" s="12" t="str">
        <f t="shared" si="350"/>
        <v/>
      </c>
      <c r="AB1620" s="12" t="str">
        <f t="shared" si="351"/>
        <v/>
      </c>
      <c r="AC1620" s="12" t="str">
        <f t="shared" si="352"/>
        <v/>
      </c>
      <c r="AD1620" t="str">
        <f t="shared" si="353"/>
        <v/>
      </c>
      <c r="AE1620" t="str">
        <f t="shared" si="354"/>
        <v/>
      </c>
      <c r="AF1620" t="s">
        <v>343</v>
      </c>
    </row>
    <row r="1621" spans="1:32" x14ac:dyDescent="0.25">
      <c r="A1621" t="s">
        <v>1</v>
      </c>
      <c r="B1621" t="s">
        <v>2</v>
      </c>
      <c r="C1621" t="s">
        <v>1959</v>
      </c>
      <c r="D1621" t="s">
        <v>2053</v>
      </c>
      <c r="E1621" t="s">
        <v>70</v>
      </c>
      <c r="F1621" s="2">
        <v>45332</v>
      </c>
      <c r="G1621" t="s">
        <v>1133</v>
      </c>
      <c r="H1621" t="s">
        <v>178</v>
      </c>
      <c r="I1621" t="s">
        <v>192</v>
      </c>
      <c r="J1621" s="5">
        <v>197750</v>
      </c>
      <c r="K1621" s="5">
        <v>197750</v>
      </c>
      <c r="L1621" s="5">
        <v>197750</v>
      </c>
      <c r="M1621" s="5"/>
      <c r="N1621"/>
      <c r="O1621" s="39"/>
      <c r="P1621" s="44"/>
      <c r="Q1621" s="65"/>
      <c r="R1621" s="8" t="str">
        <f t="shared" si="343"/>
        <v/>
      </c>
      <c r="S1621" s="7" t="str">
        <f t="shared" si="341"/>
        <v/>
      </c>
      <c r="T1621" s="9"/>
      <c r="U1621" s="3" t="str">
        <f t="shared" si="344"/>
        <v/>
      </c>
      <c r="V1621" s="3" t="str">
        <f t="shared" si="345"/>
        <v/>
      </c>
      <c r="W1621" s="3" t="str">
        <f t="shared" si="346"/>
        <v/>
      </c>
      <c r="X1621" s="83" t="str">
        <f t="shared" si="347"/>
        <v/>
      </c>
      <c r="Y1621" s="3" t="str">
        <f t="shared" si="348"/>
        <v/>
      </c>
      <c r="Z1621" s="3" t="str">
        <f t="shared" si="349"/>
        <v/>
      </c>
      <c r="AA1621" s="12" t="str">
        <f t="shared" si="350"/>
        <v/>
      </c>
      <c r="AB1621" s="12" t="str">
        <f t="shared" si="351"/>
        <v/>
      </c>
      <c r="AC1621" s="12" t="str">
        <f t="shared" si="352"/>
        <v/>
      </c>
      <c r="AD1621" t="str">
        <f t="shared" si="353"/>
        <v/>
      </c>
      <c r="AE1621" t="str">
        <f t="shared" si="354"/>
        <v/>
      </c>
      <c r="AF1621" t="s">
        <v>343</v>
      </c>
    </row>
    <row r="1622" spans="1:32" x14ac:dyDescent="0.25">
      <c r="A1622" t="s">
        <v>1</v>
      </c>
      <c r="B1622" t="s">
        <v>2</v>
      </c>
      <c r="C1622" t="s">
        <v>1959</v>
      </c>
      <c r="D1622" t="s">
        <v>2053</v>
      </c>
      <c r="E1622" t="s">
        <v>70</v>
      </c>
      <c r="F1622" s="2">
        <v>45337</v>
      </c>
      <c r="G1622" t="s">
        <v>1134</v>
      </c>
      <c r="H1622" t="s">
        <v>178</v>
      </c>
      <c r="I1622" t="s">
        <v>192</v>
      </c>
      <c r="J1622" s="5">
        <v>146900</v>
      </c>
      <c r="K1622" s="5">
        <v>146900</v>
      </c>
      <c r="L1622" s="5">
        <v>146900</v>
      </c>
      <c r="M1622" s="5"/>
      <c r="N1622"/>
      <c r="O1622" s="39"/>
      <c r="P1622" s="44"/>
      <c r="Q1622" s="65"/>
      <c r="R1622" s="8" t="str">
        <f t="shared" si="343"/>
        <v/>
      </c>
      <c r="S1622" s="7" t="str">
        <f t="shared" si="341"/>
        <v/>
      </c>
      <c r="T1622" s="9"/>
      <c r="U1622" s="3" t="str">
        <f t="shared" si="344"/>
        <v/>
      </c>
      <c r="V1622" s="3" t="str">
        <f t="shared" si="345"/>
        <v/>
      </c>
      <c r="W1622" s="3" t="str">
        <f t="shared" si="346"/>
        <v/>
      </c>
      <c r="X1622" s="83" t="str">
        <f t="shared" si="347"/>
        <v/>
      </c>
      <c r="Y1622" s="3" t="str">
        <f t="shared" si="348"/>
        <v/>
      </c>
      <c r="Z1622" s="3" t="str">
        <f t="shared" si="349"/>
        <v/>
      </c>
      <c r="AA1622" s="12" t="str">
        <f t="shared" si="350"/>
        <v/>
      </c>
      <c r="AB1622" s="12" t="str">
        <f t="shared" si="351"/>
        <v/>
      </c>
      <c r="AC1622" s="12" t="str">
        <f t="shared" si="352"/>
        <v/>
      </c>
      <c r="AD1622" t="str">
        <f t="shared" si="353"/>
        <v/>
      </c>
      <c r="AE1622" t="str">
        <f t="shared" si="354"/>
        <v/>
      </c>
      <c r="AF1622" t="s">
        <v>343</v>
      </c>
    </row>
    <row r="1623" spans="1:32" x14ac:dyDescent="0.25">
      <c r="A1623" t="s">
        <v>1</v>
      </c>
      <c r="B1623" t="s">
        <v>2</v>
      </c>
      <c r="C1623" t="s">
        <v>1959</v>
      </c>
      <c r="D1623" t="s">
        <v>2053</v>
      </c>
      <c r="E1623" t="s">
        <v>70</v>
      </c>
      <c r="F1623" s="2">
        <v>45342</v>
      </c>
      <c r="G1623" t="s">
        <v>1135</v>
      </c>
      <c r="H1623" t="s">
        <v>178</v>
      </c>
      <c r="I1623" t="s">
        <v>404</v>
      </c>
      <c r="J1623" s="5">
        <v>339000</v>
      </c>
      <c r="K1623" s="5">
        <v>339000</v>
      </c>
      <c r="L1623" s="5">
        <v>339000</v>
      </c>
      <c r="M1623" s="5"/>
      <c r="N1623"/>
      <c r="O1623" s="39"/>
      <c r="P1623" s="44"/>
      <c r="Q1623" s="65"/>
      <c r="R1623" s="8" t="str">
        <f t="shared" si="343"/>
        <v/>
      </c>
      <c r="S1623" s="7" t="str">
        <f t="shared" si="341"/>
        <v/>
      </c>
      <c r="T1623" s="9"/>
      <c r="U1623" s="3" t="str">
        <f t="shared" si="344"/>
        <v/>
      </c>
      <c r="V1623" s="3" t="str">
        <f t="shared" si="345"/>
        <v/>
      </c>
      <c r="W1623" s="3" t="str">
        <f t="shared" si="346"/>
        <v/>
      </c>
      <c r="X1623" s="83" t="str">
        <f t="shared" si="347"/>
        <v/>
      </c>
      <c r="Y1623" s="3" t="str">
        <f t="shared" si="348"/>
        <v/>
      </c>
      <c r="Z1623" s="3" t="str">
        <f t="shared" si="349"/>
        <v/>
      </c>
      <c r="AA1623" s="12" t="str">
        <f t="shared" si="350"/>
        <v/>
      </c>
      <c r="AB1623" s="12" t="str">
        <f t="shared" si="351"/>
        <v/>
      </c>
      <c r="AC1623" s="12" t="str">
        <f t="shared" si="352"/>
        <v/>
      </c>
      <c r="AD1623" t="str">
        <f t="shared" si="353"/>
        <v/>
      </c>
      <c r="AE1623" t="str">
        <f t="shared" si="354"/>
        <v/>
      </c>
      <c r="AF1623" t="s">
        <v>343</v>
      </c>
    </row>
    <row r="1624" spans="1:32" x14ac:dyDescent="0.25">
      <c r="A1624" t="s">
        <v>1</v>
      </c>
      <c r="B1624" t="s">
        <v>2</v>
      </c>
      <c r="C1624" t="s">
        <v>1959</v>
      </c>
      <c r="D1624" t="s">
        <v>2053</v>
      </c>
      <c r="E1624" t="s">
        <v>70</v>
      </c>
      <c r="F1624" s="2">
        <v>45342</v>
      </c>
      <c r="G1624" t="s">
        <v>1136</v>
      </c>
      <c r="H1624" t="s">
        <v>178</v>
      </c>
      <c r="I1624" t="s">
        <v>404</v>
      </c>
      <c r="J1624" s="5">
        <v>1447530</v>
      </c>
      <c r="K1624" s="5">
        <v>1447530</v>
      </c>
      <c r="L1624" s="5">
        <v>1447530</v>
      </c>
      <c r="M1624" s="5"/>
      <c r="N1624"/>
      <c r="O1624" s="39"/>
      <c r="P1624" s="44"/>
      <c r="Q1624" s="65"/>
      <c r="R1624" s="8" t="str">
        <f t="shared" si="343"/>
        <v/>
      </c>
      <c r="S1624" s="7" t="str">
        <f t="shared" si="341"/>
        <v/>
      </c>
      <c r="T1624" s="9"/>
      <c r="U1624" s="3" t="str">
        <f t="shared" si="344"/>
        <v/>
      </c>
      <c r="V1624" s="3" t="str">
        <f t="shared" si="345"/>
        <v/>
      </c>
      <c r="W1624" s="3" t="str">
        <f t="shared" si="346"/>
        <v/>
      </c>
      <c r="X1624" s="83" t="str">
        <f t="shared" si="347"/>
        <v/>
      </c>
      <c r="Y1624" s="3" t="str">
        <f t="shared" si="348"/>
        <v/>
      </c>
      <c r="Z1624" s="3" t="str">
        <f t="shared" si="349"/>
        <v/>
      </c>
      <c r="AA1624" s="12" t="str">
        <f t="shared" si="350"/>
        <v/>
      </c>
      <c r="AB1624" s="12" t="str">
        <f t="shared" si="351"/>
        <v/>
      </c>
      <c r="AC1624" s="12" t="str">
        <f t="shared" si="352"/>
        <v/>
      </c>
      <c r="AD1624" t="str">
        <f t="shared" si="353"/>
        <v/>
      </c>
      <c r="AE1624" t="str">
        <f t="shared" si="354"/>
        <v/>
      </c>
      <c r="AF1624" t="s">
        <v>343</v>
      </c>
    </row>
    <row r="1625" spans="1:32" x14ac:dyDescent="0.25">
      <c r="A1625" t="s">
        <v>1</v>
      </c>
      <c r="B1625" t="s">
        <v>2</v>
      </c>
      <c r="C1625" t="s">
        <v>1959</v>
      </c>
      <c r="D1625" t="s">
        <v>2053</v>
      </c>
      <c r="E1625" t="s">
        <v>70</v>
      </c>
      <c r="F1625" s="2">
        <v>45342</v>
      </c>
      <c r="G1625" t="s">
        <v>1137</v>
      </c>
      <c r="H1625" t="s">
        <v>178</v>
      </c>
      <c r="I1625" t="s">
        <v>1138</v>
      </c>
      <c r="J1625" s="5">
        <v>339000</v>
      </c>
      <c r="K1625" s="5">
        <v>339000</v>
      </c>
      <c r="L1625" s="5">
        <v>339000</v>
      </c>
      <c r="M1625" s="5"/>
      <c r="N1625"/>
      <c r="O1625" s="39"/>
      <c r="P1625" s="44"/>
      <c r="Q1625" s="65"/>
      <c r="R1625" s="8" t="str">
        <f t="shared" si="343"/>
        <v/>
      </c>
      <c r="S1625" s="7" t="str">
        <f t="shared" si="341"/>
        <v/>
      </c>
      <c r="T1625" s="9"/>
      <c r="U1625" s="3" t="str">
        <f t="shared" si="344"/>
        <v/>
      </c>
      <c r="V1625" s="3" t="str">
        <f t="shared" si="345"/>
        <v/>
      </c>
      <c r="W1625" s="3" t="str">
        <f t="shared" si="346"/>
        <v/>
      </c>
      <c r="X1625" s="83" t="str">
        <f t="shared" si="347"/>
        <v/>
      </c>
      <c r="Y1625" s="3" t="str">
        <f t="shared" si="348"/>
        <v/>
      </c>
      <c r="Z1625" s="3" t="str">
        <f t="shared" si="349"/>
        <v/>
      </c>
      <c r="AA1625" s="12" t="str">
        <f t="shared" si="350"/>
        <v/>
      </c>
      <c r="AB1625" s="12" t="str">
        <f t="shared" si="351"/>
        <v/>
      </c>
      <c r="AC1625" s="12" t="str">
        <f t="shared" si="352"/>
        <v/>
      </c>
      <c r="AD1625" t="str">
        <f t="shared" si="353"/>
        <v/>
      </c>
      <c r="AE1625" t="str">
        <f t="shared" si="354"/>
        <v/>
      </c>
      <c r="AF1625" t="s">
        <v>343</v>
      </c>
    </row>
    <row r="1626" spans="1:32" x14ac:dyDescent="0.25">
      <c r="A1626" t="s">
        <v>1</v>
      </c>
      <c r="B1626" t="s">
        <v>2</v>
      </c>
      <c r="C1626" t="s">
        <v>1959</v>
      </c>
      <c r="D1626" t="s">
        <v>2053</v>
      </c>
      <c r="E1626" t="s">
        <v>70</v>
      </c>
      <c r="F1626" s="2">
        <v>45343</v>
      </c>
      <c r="G1626" t="s">
        <v>1139</v>
      </c>
      <c r="H1626" t="s">
        <v>178</v>
      </c>
      <c r="I1626" t="s">
        <v>207</v>
      </c>
      <c r="J1626" s="5">
        <v>146900</v>
      </c>
      <c r="K1626" s="5">
        <v>146900</v>
      </c>
      <c r="L1626" s="5">
        <v>146900</v>
      </c>
      <c r="M1626" s="5"/>
      <c r="N1626"/>
      <c r="O1626" s="39"/>
      <c r="P1626" s="44"/>
      <c r="Q1626" s="65"/>
      <c r="R1626" s="8" t="str">
        <f t="shared" si="343"/>
        <v/>
      </c>
      <c r="S1626" s="7" t="str">
        <f t="shared" si="341"/>
        <v/>
      </c>
      <c r="T1626" s="9"/>
      <c r="U1626" s="3" t="str">
        <f t="shared" si="344"/>
        <v/>
      </c>
      <c r="V1626" s="3" t="str">
        <f t="shared" si="345"/>
        <v/>
      </c>
      <c r="W1626" s="3" t="str">
        <f t="shared" si="346"/>
        <v/>
      </c>
      <c r="X1626" s="83" t="str">
        <f t="shared" si="347"/>
        <v/>
      </c>
      <c r="Y1626" s="3" t="str">
        <f t="shared" si="348"/>
        <v/>
      </c>
      <c r="Z1626" s="3" t="str">
        <f t="shared" si="349"/>
        <v/>
      </c>
      <c r="AA1626" s="12" t="str">
        <f t="shared" si="350"/>
        <v/>
      </c>
      <c r="AB1626" s="12" t="str">
        <f t="shared" si="351"/>
        <v/>
      </c>
      <c r="AC1626" s="12" t="str">
        <f t="shared" si="352"/>
        <v/>
      </c>
      <c r="AD1626" t="str">
        <f t="shared" si="353"/>
        <v/>
      </c>
      <c r="AE1626" t="str">
        <f t="shared" si="354"/>
        <v/>
      </c>
      <c r="AF1626" t="s">
        <v>343</v>
      </c>
    </row>
    <row r="1627" spans="1:32" x14ac:dyDescent="0.25">
      <c r="A1627" t="s">
        <v>1</v>
      </c>
      <c r="B1627" t="s">
        <v>2</v>
      </c>
      <c r="C1627" t="s">
        <v>1959</v>
      </c>
      <c r="D1627" t="s">
        <v>2053</v>
      </c>
      <c r="E1627" t="s">
        <v>70</v>
      </c>
      <c r="F1627" s="2">
        <v>45343</v>
      </c>
      <c r="G1627" t="s">
        <v>1140</v>
      </c>
      <c r="H1627" t="s">
        <v>178</v>
      </c>
      <c r="I1627" t="s">
        <v>1141</v>
      </c>
      <c r="J1627" s="5">
        <v>328062.5</v>
      </c>
      <c r="K1627" s="5">
        <v>328062.5</v>
      </c>
      <c r="L1627" s="5">
        <v>328062.5</v>
      </c>
      <c r="M1627" s="5"/>
      <c r="N1627"/>
      <c r="O1627" s="39"/>
      <c r="P1627" s="44"/>
      <c r="Q1627" s="65"/>
      <c r="R1627" s="8" t="str">
        <f t="shared" si="343"/>
        <v/>
      </c>
      <c r="S1627" s="7" t="str">
        <f t="shared" si="341"/>
        <v/>
      </c>
      <c r="T1627" s="9"/>
      <c r="U1627" s="3" t="str">
        <f t="shared" si="344"/>
        <v/>
      </c>
      <c r="V1627" s="3" t="str">
        <f t="shared" si="345"/>
        <v/>
      </c>
      <c r="W1627" s="3" t="str">
        <f t="shared" si="346"/>
        <v/>
      </c>
      <c r="X1627" s="83" t="str">
        <f t="shared" si="347"/>
        <v/>
      </c>
      <c r="Y1627" s="3" t="str">
        <f t="shared" si="348"/>
        <v/>
      </c>
      <c r="Z1627" s="3" t="str">
        <f t="shared" si="349"/>
        <v/>
      </c>
      <c r="AA1627" s="12" t="str">
        <f t="shared" si="350"/>
        <v/>
      </c>
      <c r="AB1627" s="12" t="str">
        <f t="shared" si="351"/>
        <v/>
      </c>
      <c r="AC1627" s="12" t="str">
        <f t="shared" si="352"/>
        <v/>
      </c>
      <c r="AD1627" t="str">
        <f t="shared" si="353"/>
        <v/>
      </c>
      <c r="AE1627" t="str">
        <f t="shared" si="354"/>
        <v/>
      </c>
      <c r="AF1627" t="s">
        <v>343</v>
      </c>
    </row>
    <row r="1628" spans="1:32" x14ac:dyDescent="0.25">
      <c r="A1628" t="s">
        <v>1</v>
      </c>
      <c r="B1628" t="s">
        <v>2</v>
      </c>
      <c r="C1628" t="s">
        <v>1959</v>
      </c>
      <c r="D1628" t="s">
        <v>2053</v>
      </c>
      <c r="E1628" t="s">
        <v>70</v>
      </c>
      <c r="F1628" s="2">
        <v>45343</v>
      </c>
      <c r="G1628" t="s">
        <v>1142</v>
      </c>
      <c r="H1628" t="s">
        <v>178</v>
      </c>
      <c r="I1628" t="s">
        <v>207</v>
      </c>
      <c r="J1628" s="5">
        <v>497200</v>
      </c>
      <c r="K1628" s="5">
        <v>497200</v>
      </c>
      <c r="L1628" s="5">
        <v>497200</v>
      </c>
      <c r="M1628" s="5"/>
      <c r="N1628"/>
      <c r="O1628" s="39"/>
      <c r="P1628" s="44"/>
      <c r="Q1628" s="65"/>
      <c r="R1628" s="8" t="str">
        <f t="shared" si="343"/>
        <v/>
      </c>
      <c r="S1628" s="7" t="str">
        <f t="shared" si="341"/>
        <v/>
      </c>
      <c r="T1628" s="9"/>
      <c r="U1628" s="3" t="str">
        <f t="shared" si="344"/>
        <v/>
      </c>
      <c r="V1628" s="3" t="str">
        <f t="shared" si="345"/>
        <v/>
      </c>
      <c r="W1628" s="3" t="str">
        <f t="shared" si="346"/>
        <v/>
      </c>
      <c r="X1628" s="83" t="str">
        <f t="shared" si="347"/>
        <v/>
      </c>
      <c r="Y1628" s="3" t="str">
        <f t="shared" si="348"/>
        <v/>
      </c>
      <c r="Z1628" s="3" t="str">
        <f t="shared" si="349"/>
        <v/>
      </c>
      <c r="AA1628" s="12" t="str">
        <f t="shared" si="350"/>
        <v/>
      </c>
      <c r="AB1628" s="12" t="str">
        <f t="shared" si="351"/>
        <v/>
      </c>
      <c r="AC1628" s="12" t="str">
        <f t="shared" si="352"/>
        <v/>
      </c>
      <c r="AD1628" t="str">
        <f t="shared" si="353"/>
        <v/>
      </c>
      <c r="AE1628" t="str">
        <f t="shared" si="354"/>
        <v/>
      </c>
      <c r="AF1628" t="s">
        <v>343</v>
      </c>
    </row>
    <row r="1629" spans="1:32" x14ac:dyDescent="0.25">
      <c r="A1629" t="s">
        <v>1</v>
      </c>
      <c r="B1629" t="s">
        <v>2</v>
      </c>
      <c r="C1629" t="s">
        <v>1959</v>
      </c>
      <c r="D1629" t="s">
        <v>2053</v>
      </c>
      <c r="E1629" t="s">
        <v>70</v>
      </c>
      <c r="F1629" s="2">
        <v>45357</v>
      </c>
      <c r="G1629" t="s">
        <v>1391</v>
      </c>
      <c r="H1629" t="s">
        <v>176</v>
      </c>
      <c r="I1629" t="s">
        <v>192</v>
      </c>
      <c r="J1629" s="5">
        <v>169500</v>
      </c>
      <c r="K1629" s="5">
        <v>169500</v>
      </c>
      <c r="L1629" s="5">
        <v>169500</v>
      </c>
      <c r="M1629" s="5"/>
      <c r="N1629"/>
      <c r="O1629" s="39"/>
      <c r="P1629" s="44"/>
      <c r="Q1629" s="65"/>
      <c r="R1629" s="8" t="str">
        <f t="shared" si="343"/>
        <v/>
      </c>
      <c r="S1629" s="7" t="str">
        <f t="shared" si="341"/>
        <v/>
      </c>
      <c r="T1629" s="9"/>
      <c r="U1629" s="3" t="str">
        <f t="shared" si="344"/>
        <v/>
      </c>
      <c r="V1629" s="3" t="str">
        <f t="shared" si="345"/>
        <v/>
      </c>
      <c r="W1629" s="3" t="str">
        <f t="shared" si="346"/>
        <v/>
      </c>
      <c r="X1629" s="83" t="str">
        <f t="shared" si="347"/>
        <v/>
      </c>
      <c r="Y1629" s="3" t="str">
        <f t="shared" si="348"/>
        <v/>
      </c>
      <c r="Z1629" s="3" t="str">
        <f t="shared" si="349"/>
        <v/>
      </c>
      <c r="AA1629" s="12" t="str">
        <f t="shared" si="350"/>
        <v/>
      </c>
      <c r="AB1629" s="12" t="str">
        <f t="shared" si="351"/>
        <v/>
      </c>
      <c r="AC1629" s="12" t="str">
        <f t="shared" si="352"/>
        <v/>
      </c>
      <c r="AD1629" t="str">
        <f t="shared" si="353"/>
        <v/>
      </c>
      <c r="AE1629" t="str">
        <f t="shared" si="354"/>
        <v/>
      </c>
      <c r="AF1629" t="s">
        <v>343</v>
      </c>
    </row>
    <row r="1630" spans="1:32" x14ac:dyDescent="0.25">
      <c r="A1630" t="s">
        <v>1</v>
      </c>
      <c r="B1630" t="s">
        <v>2</v>
      </c>
      <c r="C1630" t="s">
        <v>1959</v>
      </c>
      <c r="D1630" t="s">
        <v>2053</v>
      </c>
      <c r="E1630" t="s">
        <v>70</v>
      </c>
      <c r="F1630" s="2">
        <v>45367</v>
      </c>
      <c r="G1630" t="s">
        <v>1816</v>
      </c>
      <c r="H1630" t="s">
        <v>176</v>
      </c>
      <c r="I1630" t="s">
        <v>404</v>
      </c>
      <c r="J1630" s="5">
        <v>493810</v>
      </c>
      <c r="K1630" s="5">
        <v>493810</v>
      </c>
      <c r="L1630" s="5">
        <v>493810</v>
      </c>
      <c r="M1630" s="5"/>
      <c r="N1630"/>
      <c r="O1630" s="39"/>
      <c r="P1630" s="44"/>
      <c r="Q1630" s="65"/>
      <c r="R1630" s="8" t="str">
        <f t="shared" si="343"/>
        <v/>
      </c>
      <c r="S1630" s="7" t="str">
        <f t="shared" si="341"/>
        <v/>
      </c>
      <c r="T1630" s="9"/>
      <c r="U1630" s="3" t="str">
        <f t="shared" si="344"/>
        <v/>
      </c>
      <c r="V1630" s="3" t="str">
        <f t="shared" si="345"/>
        <v/>
      </c>
      <c r="W1630" s="3" t="str">
        <f t="shared" si="346"/>
        <v/>
      </c>
      <c r="X1630" s="83" t="str">
        <f t="shared" si="347"/>
        <v/>
      </c>
      <c r="Y1630" s="3" t="str">
        <f t="shared" si="348"/>
        <v/>
      </c>
      <c r="Z1630" s="3" t="str">
        <f t="shared" si="349"/>
        <v/>
      </c>
      <c r="AA1630" s="12" t="str">
        <f t="shared" si="350"/>
        <v/>
      </c>
      <c r="AB1630" s="12" t="str">
        <f t="shared" si="351"/>
        <v/>
      </c>
      <c r="AC1630" s="12" t="str">
        <f t="shared" si="352"/>
        <v/>
      </c>
      <c r="AD1630" t="str">
        <f t="shared" si="353"/>
        <v/>
      </c>
      <c r="AE1630" t="str">
        <f t="shared" si="354"/>
        <v/>
      </c>
      <c r="AF1630" t="s">
        <v>343</v>
      </c>
    </row>
    <row r="1631" spans="1:32" x14ac:dyDescent="0.25">
      <c r="A1631" t="s">
        <v>1</v>
      </c>
      <c r="B1631" t="s">
        <v>2</v>
      </c>
      <c r="C1631" t="s">
        <v>1959</v>
      </c>
      <c r="D1631" t="s">
        <v>2053</v>
      </c>
      <c r="E1631" t="s">
        <v>70</v>
      </c>
      <c r="F1631" s="2">
        <v>45369</v>
      </c>
      <c r="G1631" t="s">
        <v>1817</v>
      </c>
      <c r="H1631" t="s">
        <v>176</v>
      </c>
      <c r="I1631" t="s">
        <v>1429</v>
      </c>
      <c r="J1631" s="5">
        <v>56500</v>
      </c>
      <c r="K1631" s="5">
        <v>56500</v>
      </c>
      <c r="L1631" s="5">
        <v>56500</v>
      </c>
      <c r="M1631" s="5"/>
      <c r="N1631"/>
      <c r="O1631" s="39"/>
      <c r="P1631" s="44"/>
      <c r="Q1631" s="65"/>
      <c r="R1631" s="8" t="str">
        <f t="shared" si="343"/>
        <v/>
      </c>
      <c r="S1631" s="7" t="str">
        <f t="shared" si="341"/>
        <v/>
      </c>
      <c r="T1631" s="9"/>
      <c r="U1631" s="3" t="str">
        <f t="shared" si="344"/>
        <v/>
      </c>
      <c r="V1631" s="3" t="str">
        <f t="shared" si="345"/>
        <v/>
      </c>
      <c r="W1631" s="3" t="str">
        <f t="shared" si="346"/>
        <v/>
      </c>
      <c r="X1631" s="83" t="str">
        <f t="shared" si="347"/>
        <v/>
      </c>
      <c r="Y1631" s="3" t="str">
        <f t="shared" si="348"/>
        <v/>
      </c>
      <c r="Z1631" s="3" t="str">
        <f t="shared" si="349"/>
        <v/>
      </c>
      <c r="AA1631" s="12" t="str">
        <f t="shared" si="350"/>
        <v/>
      </c>
      <c r="AB1631" s="12" t="str">
        <f t="shared" si="351"/>
        <v/>
      </c>
      <c r="AC1631" s="12" t="str">
        <f t="shared" si="352"/>
        <v/>
      </c>
      <c r="AD1631" t="str">
        <f t="shared" si="353"/>
        <v/>
      </c>
      <c r="AE1631" t="str">
        <f t="shared" si="354"/>
        <v/>
      </c>
      <c r="AF1631" t="s">
        <v>343</v>
      </c>
    </row>
    <row r="1632" spans="1:32" x14ac:dyDescent="0.25">
      <c r="A1632" t="s">
        <v>1</v>
      </c>
      <c r="B1632" t="s">
        <v>2</v>
      </c>
      <c r="C1632" t="s">
        <v>1959</v>
      </c>
      <c r="D1632" t="s">
        <v>2053</v>
      </c>
      <c r="E1632" t="s">
        <v>70</v>
      </c>
      <c r="F1632" s="2">
        <v>45374</v>
      </c>
      <c r="G1632" t="s">
        <v>1818</v>
      </c>
      <c r="H1632" t="s">
        <v>176</v>
      </c>
      <c r="I1632" t="s">
        <v>1429</v>
      </c>
      <c r="J1632" s="5">
        <v>39550</v>
      </c>
      <c r="K1632" s="5">
        <v>39550</v>
      </c>
      <c r="L1632" s="5">
        <v>39550</v>
      </c>
      <c r="M1632" s="5"/>
      <c r="N1632"/>
      <c r="O1632" s="39"/>
      <c r="P1632" s="44"/>
      <c r="Q1632" s="65"/>
      <c r="R1632" s="8" t="str">
        <f t="shared" si="343"/>
        <v/>
      </c>
      <c r="S1632" s="7" t="str">
        <f t="shared" si="341"/>
        <v/>
      </c>
      <c r="T1632" s="9"/>
      <c r="U1632" s="3" t="str">
        <f t="shared" si="344"/>
        <v/>
      </c>
      <c r="V1632" s="3" t="str">
        <f t="shared" si="345"/>
        <v/>
      </c>
      <c r="W1632" s="3" t="str">
        <f t="shared" si="346"/>
        <v/>
      </c>
      <c r="X1632" s="83" t="str">
        <f t="shared" si="347"/>
        <v/>
      </c>
      <c r="Y1632" s="3" t="str">
        <f t="shared" si="348"/>
        <v/>
      </c>
      <c r="Z1632" s="3" t="str">
        <f t="shared" si="349"/>
        <v/>
      </c>
      <c r="AA1632" s="12" t="str">
        <f t="shared" si="350"/>
        <v/>
      </c>
      <c r="AB1632" s="12" t="str">
        <f t="shared" si="351"/>
        <v/>
      </c>
      <c r="AC1632" s="12" t="str">
        <f t="shared" si="352"/>
        <v/>
      </c>
      <c r="AD1632" t="str">
        <f t="shared" si="353"/>
        <v/>
      </c>
      <c r="AE1632" t="str">
        <f t="shared" si="354"/>
        <v/>
      </c>
      <c r="AF1632" t="s">
        <v>343</v>
      </c>
    </row>
    <row r="1633" spans="1:32" x14ac:dyDescent="0.25">
      <c r="A1633" t="s">
        <v>1</v>
      </c>
      <c r="B1633" t="s">
        <v>2</v>
      </c>
      <c r="C1633" t="s">
        <v>1959</v>
      </c>
      <c r="D1633" t="s">
        <v>2053</v>
      </c>
      <c r="E1633" t="s">
        <v>70</v>
      </c>
      <c r="F1633" s="2">
        <v>45378</v>
      </c>
      <c r="G1633" t="s">
        <v>1819</v>
      </c>
      <c r="H1633" t="s">
        <v>176</v>
      </c>
      <c r="I1633" t="s">
        <v>1429</v>
      </c>
      <c r="J1633" s="5">
        <v>339000</v>
      </c>
      <c r="K1633" s="5">
        <v>339000</v>
      </c>
      <c r="L1633" s="5">
        <v>339000</v>
      </c>
      <c r="M1633" s="5"/>
      <c r="N1633"/>
      <c r="O1633" s="39"/>
      <c r="P1633" s="44"/>
      <c r="Q1633" s="76"/>
      <c r="R1633" s="8" t="str">
        <f t="shared" si="343"/>
        <v/>
      </c>
      <c r="S1633" s="7" t="str">
        <f t="shared" si="341"/>
        <v/>
      </c>
      <c r="T1633" s="9"/>
      <c r="U1633" s="3" t="str">
        <f t="shared" si="344"/>
        <v/>
      </c>
      <c r="V1633" s="3" t="str">
        <f t="shared" si="345"/>
        <v/>
      </c>
      <c r="W1633" s="3" t="str">
        <f t="shared" si="346"/>
        <v/>
      </c>
      <c r="X1633" s="83" t="str">
        <f t="shared" si="347"/>
        <v/>
      </c>
      <c r="Y1633" s="3" t="str">
        <f t="shared" si="348"/>
        <v/>
      </c>
      <c r="Z1633" s="3" t="str">
        <f t="shared" si="349"/>
        <v/>
      </c>
      <c r="AA1633" s="12" t="str">
        <f t="shared" si="350"/>
        <v/>
      </c>
      <c r="AB1633" s="12" t="str">
        <f t="shared" si="351"/>
        <v/>
      </c>
      <c r="AC1633" s="12" t="str">
        <f t="shared" si="352"/>
        <v/>
      </c>
      <c r="AD1633" t="str">
        <f t="shared" si="353"/>
        <v/>
      </c>
      <c r="AE1633" t="str">
        <f t="shared" si="354"/>
        <v/>
      </c>
      <c r="AF1633" t="s">
        <v>343</v>
      </c>
    </row>
    <row r="1634" spans="1:32" x14ac:dyDescent="0.25">
      <c r="A1634" t="s">
        <v>1</v>
      </c>
      <c r="B1634" t="s">
        <v>2</v>
      </c>
      <c r="C1634" t="s">
        <v>1959</v>
      </c>
      <c r="D1634" t="s">
        <v>2053</v>
      </c>
      <c r="E1634" t="s">
        <v>70</v>
      </c>
      <c r="F1634" s="2">
        <v>45385</v>
      </c>
      <c r="G1634" t="s">
        <v>1926</v>
      </c>
      <c r="H1634" t="s">
        <v>412</v>
      </c>
      <c r="I1634" t="s">
        <v>1429</v>
      </c>
      <c r="J1634" s="5">
        <v>180800</v>
      </c>
      <c r="K1634" s="5">
        <v>180800</v>
      </c>
      <c r="L1634" s="5">
        <v>180800</v>
      </c>
      <c r="M1634" s="5"/>
      <c r="N1634"/>
      <c r="O1634" s="39"/>
      <c r="P1634" s="44"/>
      <c r="Q1634" s="76"/>
      <c r="R1634" s="8" t="str">
        <f t="shared" si="343"/>
        <v/>
      </c>
      <c r="S1634" s="7" t="str">
        <f t="shared" si="341"/>
        <v/>
      </c>
      <c r="T1634" s="9"/>
      <c r="U1634" s="3" t="str">
        <f t="shared" si="344"/>
        <v/>
      </c>
      <c r="V1634" s="3" t="str">
        <f t="shared" si="345"/>
        <v/>
      </c>
      <c r="W1634" s="3" t="str">
        <f t="shared" si="346"/>
        <v/>
      </c>
      <c r="X1634" s="83" t="str">
        <f t="shared" si="347"/>
        <v/>
      </c>
      <c r="Y1634" s="3" t="str">
        <f t="shared" si="348"/>
        <v/>
      </c>
      <c r="Z1634" s="3" t="str">
        <f t="shared" si="349"/>
        <v/>
      </c>
      <c r="AA1634" s="12" t="str">
        <f t="shared" si="350"/>
        <v/>
      </c>
      <c r="AB1634" s="12" t="str">
        <f t="shared" si="351"/>
        <v/>
      </c>
      <c r="AC1634" s="12" t="str">
        <f t="shared" si="352"/>
        <v/>
      </c>
      <c r="AD1634" t="str">
        <f t="shared" si="353"/>
        <v/>
      </c>
      <c r="AE1634" t="str">
        <f t="shared" si="354"/>
        <v/>
      </c>
      <c r="AF1634" t="s">
        <v>343</v>
      </c>
    </row>
    <row r="1635" spans="1:32" x14ac:dyDescent="0.25">
      <c r="A1635" t="s">
        <v>1</v>
      </c>
      <c r="B1635" t="s">
        <v>2</v>
      </c>
      <c r="C1635" t="s">
        <v>1959</v>
      </c>
      <c r="D1635" t="s">
        <v>2053</v>
      </c>
      <c r="E1635" t="s">
        <v>70</v>
      </c>
      <c r="F1635" s="2">
        <v>45393</v>
      </c>
      <c r="G1635" t="s">
        <v>2258</v>
      </c>
      <c r="H1635" t="s">
        <v>412</v>
      </c>
      <c r="I1635" t="s">
        <v>1429</v>
      </c>
      <c r="J1635" s="5">
        <v>146900</v>
      </c>
      <c r="K1635" s="5">
        <v>146900</v>
      </c>
      <c r="L1635" s="5">
        <v>146900</v>
      </c>
      <c r="M1635" s="5"/>
      <c r="N1635"/>
      <c r="O1635" s="39"/>
      <c r="P1635" s="44"/>
      <c r="Q1635" s="65"/>
      <c r="R1635" s="8" t="str">
        <f t="shared" si="343"/>
        <v/>
      </c>
      <c r="S1635" s="7" t="str">
        <f t="shared" si="341"/>
        <v/>
      </c>
      <c r="T1635" s="9"/>
      <c r="U1635" s="3" t="str">
        <f t="shared" si="344"/>
        <v/>
      </c>
      <c r="V1635" s="3" t="str">
        <f t="shared" si="345"/>
        <v/>
      </c>
      <c r="W1635" s="3" t="str">
        <f t="shared" si="346"/>
        <v/>
      </c>
      <c r="X1635" s="83" t="str">
        <f t="shared" si="347"/>
        <v/>
      </c>
      <c r="Y1635" s="3" t="str">
        <f t="shared" si="348"/>
        <v/>
      </c>
      <c r="Z1635" s="3" t="str">
        <f t="shared" si="349"/>
        <v/>
      </c>
      <c r="AA1635" s="12" t="str">
        <f t="shared" si="350"/>
        <v/>
      </c>
      <c r="AB1635" s="12" t="str">
        <f t="shared" si="351"/>
        <v/>
      </c>
      <c r="AC1635" s="12" t="str">
        <f t="shared" si="352"/>
        <v/>
      </c>
      <c r="AD1635" t="str">
        <f t="shared" si="353"/>
        <v/>
      </c>
      <c r="AE1635" t="str">
        <f t="shared" si="354"/>
        <v/>
      </c>
      <c r="AF1635" t="s">
        <v>343</v>
      </c>
    </row>
    <row r="1636" spans="1:32" x14ac:dyDescent="0.25">
      <c r="A1636" t="s">
        <v>1</v>
      </c>
      <c r="B1636" t="s">
        <v>2</v>
      </c>
      <c r="C1636" t="s">
        <v>1959</v>
      </c>
      <c r="D1636" t="s">
        <v>2053</v>
      </c>
      <c r="E1636" t="s">
        <v>70</v>
      </c>
      <c r="F1636" s="2">
        <v>45399</v>
      </c>
      <c r="G1636" t="s">
        <v>2505</v>
      </c>
      <c r="H1636" t="s">
        <v>412</v>
      </c>
      <c r="I1636" t="s">
        <v>404</v>
      </c>
      <c r="J1636" s="5">
        <v>468950</v>
      </c>
      <c r="K1636" s="5">
        <v>468950</v>
      </c>
      <c r="L1636" s="5">
        <v>468950</v>
      </c>
      <c r="M1636" s="5"/>
      <c r="N1636"/>
      <c r="O1636" s="39"/>
      <c r="P1636" s="44"/>
      <c r="Q1636" s="65"/>
      <c r="R1636" s="8" t="str">
        <f t="shared" si="343"/>
        <v/>
      </c>
      <c r="S1636" s="7" t="str">
        <f t="shared" si="341"/>
        <v/>
      </c>
      <c r="T1636" s="9"/>
      <c r="U1636" s="3" t="str">
        <f t="shared" si="344"/>
        <v/>
      </c>
      <c r="V1636" s="3" t="str">
        <f t="shared" si="345"/>
        <v/>
      </c>
      <c r="W1636" s="3" t="str">
        <f t="shared" si="346"/>
        <v/>
      </c>
      <c r="X1636" s="83" t="str">
        <f t="shared" si="347"/>
        <v/>
      </c>
      <c r="Y1636" s="3" t="str">
        <f t="shared" si="348"/>
        <v/>
      </c>
      <c r="Z1636" s="3" t="str">
        <f t="shared" si="349"/>
        <v/>
      </c>
      <c r="AA1636" s="12" t="str">
        <f t="shared" si="350"/>
        <v/>
      </c>
      <c r="AB1636" s="12" t="str">
        <f t="shared" si="351"/>
        <v/>
      </c>
      <c r="AC1636" s="12" t="str">
        <f t="shared" si="352"/>
        <v/>
      </c>
      <c r="AD1636" t="str">
        <f t="shared" si="353"/>
        <v/>
      </c>
      <c r="AE1636" t="str">
        <f t="shared" si="354"/>
        <v/>
      </c>
      <c r="AF1636" t="s">
        <v>343</v>
      </c>
    </row>
    <row r="1637" spans="1:32" x14ac:dyDescent="0.25">
      <c r="A1637" t="s">
        <v>1</v>
      </c>
      <c r="B1637" t="s">
        <v>2</v>
      </c>
      <c r="C1637" t="s">
        <v>1959</v>
      </c>
      <c r="D1637" t="s">
        <v>2053</v>
      </c>
      <c r="E1637" t="s">
        <v>70</v>
      </c>
      <c r="F1637" s="2">
        <v>45402</v>
      </c>
      <c r="G1637" t="s">
        <v>2339</v>
      </c>
      <c r="H1637" t="s">
        <v>412</v>
      </c>
      <c r="I1637" t="s">
        <v>1429</v>
      </c>
      <c r="J1637" s="5">
        <v>73450</v>
      </c>
      <c r="K1637" s="5">
        <v>73450</v>
      </c>
      <c r="L1637" s="5">
        <v>73450</v>
      </c>
      <c r="M1637" s="5"/>
      <c r="N1637"/>
      <c r="O1637" s="39"/>
      <c r="P1637" s="44"/>
      <c r="Q1637" s="65"/>
      <c r="R1637" s="8" t="str">
        <f t="shared" si="343"/>
        <v/>
      </c>
      <c r="S1637" s="7" t="str">
        <f t="shared" si="341"/>
        <v/>
      </c>
      <c r="T1637" s="9"/>
      <c r="U1637" s="3" t="str">
        <f t="shared" si="344"/>
        <v/>
      </c>
      <c r="V1637" s="3" t="str">
        <f t="shared" si="345"/>
        <v/>
      </c>
      <c r="W1637" s="3" t="str">
        <f t="shared" si="346"/>
        <v/>
      </c>
      <c r="X1637" s="83" t="str">
        <f t="shared" si="347"/>
        <v/>
      </c>
      <c r="Y1637" s="3" t="str">
        <f t="shared" si="348"/>
        <v/>
      </c>
      <c r="Z1637" s="3" t="str">
        <f t="shared" si="349"/>
        <v/>
      </c>
      <c r="AA1637" s="12" t="str">
        <f t="shared" si="350"/>
        <v/>
      </c>
      <c r="AB1637" s="12" t="str">
        <f t="shared" si="351"/>
        <v/>
      </c>
      <c r="AC1637" s="12" t="str">
        <f t="shared" si="352"/>
        <v/>
      </c>
      <c r="AD1637" t="str">
        <f t="shared" si="353"/>
        <v/>
      </c>
      <c r="AE1637" t="str">
        <f t="shared" si="354"/>
        <v/>
      </c>
      <c r="AF1637" t="s">
        <v>343</v>
      </c>
    </row>
    <row r="1638" spans="1:32" x14ac:dyDescent="0.25">
      <c r="A1638" t="s">
        <v>1</v>
      </c>
      <c r="B1638" t="s">
        <v>2</v>
      </c>
      <c r="C1638" t="s">
        <v>1959</v>
      </c>
      <c r="D1638" t="s">
        <v>2053</v>
      </c>
      <c r="E1638" t="s">
        <v>70</v>
      </c>
      <c r="F1638" s="2">
        <v>45405</v>
      </c>
      <c r="G1638" t="s">
        <v>2506</v>
      </c>
      <c r="H1638" t="s">
        <v>412</v>
      </c>
      <c r="I1638" t="s">
        <v>1429</v>
      </c>
      <c r="J1638" s="5">
        <v>118650</v>
      </c>
      <c r="K1638" s="5">
        <v>118650</v>
      </c>
      <c r="L1638" s="5">
        <v>118650</v>
      </c>
      <c r="M1638" s="5"/>
      <c r="N1638"/>
      <c r="O1638" s="39"/>
      <c r="P1638" s="44"/>
      <c r="Q1638" s="65"/>
      <c r="R1638" s="8" t="str">
        <f t="shared" si="343"/>
        <v/>
      </c>
      <c r="S1638" s="7" t="str">
        <f t="shared" si="341"/>
        <v/>
      </c>
      <c r="T1638" s="9"/>
      <c r="U1638" s="3" t="str">
        <f t="shared" si="344"/>
        <v/>
      </c>
      <c r="V1638" s="3" t="str">
        <f t="shared" si="345"/>
        <v/>
      </c>
      <c r="W1638" s="3" t="str">
        <f t="shared" si="346"/>
        <v/>
      </c>
      <c r="X1638" s="83" t="str">
        <f t="shared" si="347"/>
        <v/>
      </c>
      <c r="Y1638" s="3" t="str">
        <f t="shared" si="348"/>
        <v/>
      </c>
      <c r="Z1638" s="3" t="str">
        <f t="shared" si="349"/>
        <v/>
      </c>
      <c r="AA1638" s="12" t="str">
        <f t="shared" si="350"/>
        <v/>
      </c>
      <c r="AB1638" s="12" t="str">
        <f t="shared" si="351"/>
        <v/>
      </c>
      <c r="AC1638" s="12" t="str">
        <f t="shared" si="352"/>
        <v/>
      </c>
      <c r="AD1638" t="str">
        <f t="shared" si="353"/>
        <v/>
      </c>
      <c r="AE1638" t="str">
        <f t="shared" si="354"/>
        <v/>
      </c>
      <c r="AF1638" t="s">
        <v>343</v>
      </c>
    </row>
    <row r="1639" spans="1:32" x14ac:dyDescent="0.25">
      <c r="A1639" t="s">
        <v>1</v>
      </c>
      <c r="B1639" t="s">
        <v>2</v>
      </c>
      <c r="C1639" t="s">
        <v>1959</v>
      </c>
      <c r="D1639" t="s">
        <v>2054</v>
      </c>
      <c r="E1639" t="s">
        <v>456</v>
      </c>
      <c r="F1639" s="2">
        <v>45279</v>
      </c>
      <c r="G1639" t="s">
        <v>457</v>
      </c>
      <c r="H1639" t="s">
        <v>175</v>
      </c>
      <c r="I1639" t="s">
        <v>192</v>
      </c>
      <c r="J1639" s="5">
        <v>335117.32</v>
      </c>
      <c r="K1639" s="5">
        <v>0.32</v>
      </c>
      <c r="L1639" s="5">
        <v>335117.32</v>
      </c>
      <c r="M1639" s="5"/>
      <c r="N1639"/>
      <c r="O1639" s="39"/>
      <c r="P1639" s="44"/>
      <c r="Q1639" s="65"/>
      <c r="R1639" s="8" t="str">
        <f t="shared" si="343"/>
        <v/>
      </c>
      <c r="S1639" s="7" t="str">
        <f t="shared" si="341"/>
        <v/>
      </c>
      <c r="T1639" s="9"/>
      <c r="U1639" s="3" t="str">
        <f t="shared" si="344"/>
        <v/>
      </c>
      <c r="V1639" s="3" t="str">
        <f t="shared" si="345"/>
        <v/>
      </c>
      <c r="W1639" s="3" t="str">
        <f t="shared" si="346"/>
        <v/>
      </c>
      <c r="X1639" s="83" t="str">
        <f t="shared" si="347"/>
        <v/>
      </c>
      <c r="Y1639" s="3" t="str">
        <f t="shared" si="348"/>
        <v/>
      </c>
      <c r="Z1639" s="3" t="str">
        <f t="shared" si="349"/>
        <v/>
      </c>
      <c r="AA1639" s="12" t="str">
        <f t="shared" si="350"/>
        <v/>
      </c>
      <c r="AB1639" s="12" t="str">
        <f t="shared" si="351"/>
        <v/>
      </c>
      <c r="AC1639" s="12" t="str">
        <f t="shared" si="352"/>
        <v/>
      </c>
      <c r="AD1639" t="str">
        <f t="shared" si="353"/>
        <v/>
      </c>
      <c r="AE1639" t="str">
        <f t="shared" si="354"/>
        <v/>
      </c>
      <c r="AF1639" t="s">
        <v>343</v>
      </c>
    </row>
    <row r="1640" spans="1:32" x14ac:dyDescent="0.25">
      <c r="A1640" t="s">
        <v>1</v>
      </c>
      <c r="B1640" t="s">
        <v>2</v>
      </c>
      <c r="C1640" t="s">
        <v>1959</v>
      </c>
      <c r="D1640" t="s">
        <v>2055</v>
      </c>
      <c r="E1640" t="s">
        <v>69</v>
      </c>
      <c r="F1640" s="2">
        <v>45154</v>
      </c>
      <c r="G1640" t="s">
        <v>384</v>
      </c>
      <c r="H1640" t="s">
        <v>175</v>
      </c>
      <c r="I1640" t="s">
        <v>192</v>
      </c>
      <c r="J1640" s="5">
        <v>515641.59999999998</v>
      </c>
      <c r="K1640" s="5">
        <v>515641.59999999998</v>
      </c>
      <c r="L1640" s="5">
        <v>515641.59999999998</v>
      </c>
      <c r="M1640" s="5"/>
      <c r="N1640"/>
      <c r="O1640" s="39"/>
      <c r="P1640" s="44"/>
      <c r="Q1640" s="65"/>
      <c r="R1640" s="8" t="str">
        <f t="shared" si="343"/>
        <v/>
      </c>
      <c r="S1640" s="7" t="str">
        <f t="shared" ref="S1640:S1703" si="355">IF(AND(O1652&lt;&gt;"",P1652&lt;&gt;""),1,"")</f>
        <v/>
      </c>
      <c r="U1640" s="3" t="str">
        <f t="shared" si="344"/>
        <v/>
      </c>
      <c r="V1640" s="3" t="str">
        <f t="shared" si="345"/>
        <v/>
      </c>
      <c r="W1640" s="3" t="str">
        <f t="shared" si="346"/>
        <v/>
      </c>
      <c r="X1640" s="83" t="str">
        <f t="shared" si="347"/>
        <v/>
      </c>
      <c r="Y1640" s="3" t="str">
        <f t="shared" si="348"/>
        <v/>
      </c>
      <c r="Z1640" s="3" t="str">
        <f t="shared" si="349"/>
        <v/>
      </c>
      <c r="AA1640" s="12" t="str">
        <f t="shared" si="350"/>
        <v/>
      </c>
      <c r="AB1640" s="12" t="str">
        <f t="shared" si="351"/>
        <v/>
      </c>
      <c r="AC1640" s="12" t="str">
        <f t="shared" si="352"/>
        <v/>
      </c>
      <c r="AD1640" t="str">
        <f t="shared" si="353"/>
        <v/>
      </c>
      <c r="AE1640" t="str">
        <f t="shared" si="354"/>
        <v/>
      </c>
      <c r="AF1640" t="s">
        <v>343</v>
      </c>
    </row>
    <row r="1641" spans="1:32" x14ac:dyDescent="0.25">
      <c r="A1641" t="s">
        <v>1</v>
      </c>
      <c r="B1641" t="s">
        <v>2</v>
      </c>
      <c r="C1641" t="s">
        <v>1959</v>
      </c>
      <c r="D1641" t="s">
        <v>2055</v>
      </c>
      <c r="E1641" t="s">
        <v>69</v>
      </c>
      <c r="F1641" s="2">
        <v>45156</v>
      </c>
      <c r="G1641" t="s">
        <v>392</v>
      </c>
      <c r="H1641" t="s">
        <v>175</v>
      </c>
      <c r="I1641" t="s">
        <v>192</v>
      </c>
      <c r="J1641" s="5">
        <v>392449</v>
      </c>
      <c r="K1641" s="5">
        <v>392449</v>
      </c>
      <c r="L1641" s="5">
        <v>392449</v>
      </c>
      <c r="M1641" s="5"/>
      <c r="N1641"/>
      <c r="O1641" s="39"/>
      <c r="P1641" s="44"/>
      <c r="Q1641" s="65"/>
      <c r="R1641" s="8" t="str">
        <f t="shared" si="343"/>
        <v/>
      </c>
      <c r="S1641" s="7" t="str">
        <f t="shared" si="355"/>
        <v/>
      </c>
      <c r="U1641" s="3" t="str">
        <f t="shared" si="344"/>
        <v/>
      </c>
      <c r="V1641" s="3" t="str">
        <f t="shared" si="345"/>
        <v/>
      </c>
      <c r="W1641" s="3" t="str">
        <f t="shared" si="346"/>
        <v/>
      </c>
      <c r="X1641" s="83" t="str">
        <f t="shared" si="347"/>
        <v/>
      </c>
      <c r="Y1641" s="3" t="str">
        <f t="shared" si="348"/>
        <v/>
      </c>
      <c r="Z1641" s="3" t="str">
        <f t="shared" si="349"/>
        <v/>
      </c>
      <c r="AA1641" s="12" t="str">
        <f t="shared" si="350"/>
        <v/>
      </c>
      <c r="AB1641" s="12" t="str">
        <f t="shared" si="351"/>
        <v/>
      </c>
      <c r="AC1641" s="12" t="str">
        <f t="shared" si="352"/>
        <v/>
      </c>
      <c r="AD1641" t="str">
        <f t="shared" si="353"/>
        <v/>
      </c>
      <c r="AE1641" t="str">
        <f t="shared" si="354"/>
        <v/>
      </c>
      <c r="AF1641" t="s">
        <v>343</v>
      </c>
    </row>
    <row r="1642" spans="1:32" x14ac:dyDescent="0.25">
      <c r="A1642" t="s">
        <v>1</v>
      </c>
      <c r="B1642" t="s">
        <v>2</v>
      </c>
      <c r="C1642" t="s">
        <v>1959</v>
      </c>
      <c r="D1642" t="s">
        <v>2055</v>
      </c>
      <c r="E1642" t="s">
        <v>69</v>
      </c>
      <c r="F1642" s="2">
        <v>45166</v>
      </c>
      <c r="G1642" t="s">
        <v>401</v>
      </c>
      <c r="H1642" t="s">
        <v>175</v>
      </c>
      <c r="I1642" t="s">
        <v>192</v>
      </c>
      <c r="J1642" s="5">
        <v>440790.4</v>
      </c>
      <c r="K1642" s="5">
        <v>440790.4</v>
      </c>
      <c r="L1642" s="5">
        <v>440790.4</v>
      </c>
      <c r="M1642" s="5"/>
      <c r="N1642"/>
      <c r="O1642" s="39"/>
      <c r="P1642" s="44"/>
      <c r="Q1642" s="65"/>
      <c r="R1642" s="8" t="str">
        <f t="shared" si="343"/>
        <v/>
      </c>
      <c r="S1642" s="7" t="str">
        <f t="shared" si="355"/>
        <v/>
      </c>
      <c r="U1642" s="3" t="str">
        <f t="shared" si="344"/>
        <v/>
      </c>
      <c r="V1642" s="3" t="str">
        <f t="shared" si="345"/>
        <v/>
      </c>
      <c r="W1642" s="3" t="str">
        <f t="shared" si="346"/>
        <v/>
      </c>
      <c r="X1642" s="83" t="str">
        <f t="shared" si="347"/>
        <v/>
      </c>
      <c r="Y1642" s="3" t="str">
        <f t="shared" si="348"/>
        <v/>
      </c>
      <c r="Z1642" s="3" t="str">
        <f t="shared" si="349"/>
        <v/>
      </c>
      <c r="AA1642" s="12" t="str">
        <f t="shared" si="350"/>
        <v/>
      </c>
      <c r="AB1642" s="12" t="str">
        <f t="shared" si="351"/>
        <v/>
      </c>
      <c r="AC1642" s="12" t="str">
        <f t="shared" si="352"/>
        <v/>
      </c>
      <c r="AD1642" t="str">
        <f t="shared" si="353"/>
        <v/>
      </c>
      <c r="AE1642" t="str">
        <f t="shared" si="354"/>
        <v/>
      </c>
      <c r="AF1642" t="s">
        <v>343</v>
      </c>
    </row>
    <row r="1643" spans="1:32" x14ac:dyDescent="0.25">
      <c r="A1643" t="s">
        <v>1</v>
      </c>
      <c r="B1643" t="s">
        <v>2</v>
      </c>
      <c r="C1643" t="s">
        <v>1959</v>
      </c>
      <c r="D1643" t="s">
        <v>84</v>
      </c>
      <c r="E1643" t="s">
        <v>743</v>
      </c>
      <c r="F1643" s="2">
        <v>45385</v>
      </c>
      <c r="G1643" t="s">
        <v>1942</v>
      </c>
      <c r="H1643" t="s">
        <v>412</v>
      </c>
      <c r="I1643" t="s">
        <v>1447</v>
      </c>
      <c r="J1643" s="5">
        <v>379883.4</v>
      </c>
      <c r="K1643" s="5">
        <v>379883.4</v>
      </c>
      <c r="L1643" s="5">
        <v>379883.4</v>
      </c>
      <c r="M1643" s="5"/>
      <c r="N1643"/>
      <c r="O1643" s="39"/>
      <c r="P1643" s="44"/>
      <c r="Q1643" s="65"/>
      <c r="R1643" s="8" t="str">
        <f t="shared" si="343"/>
        <v/>
      </c>
      <c r="S1643" s="7" t="str">
        <f t="shared" si="355"/>
        <v/>
      </c>
      <c r="U1643" s="3" t="str">
        <f t="shared" si="344"/>
        <v/>
      </c>
      <c r="V1643" s="3" t="str">
        <f t="shared" si="345"/>
        <v/>
      </c>
      <c r="W1643" s="3" t="str">
        <f t="shared" si="346"/>
        <v/>
      </c>
      <c r="X1643" s="83" t="str">
        <f t="shared" si="347"/>
        <v/>
      </c>
      <c r="Y1643" s="3" t="str">
        <f t="shared" si="348"/>
        <v/>
      </c>
      <c r="Z1643" s="3" t="str">
        <f t="shared" si="349"/>
        <v/>
      </c>
      <c r="AA1643" s="12" t="str">
        <f t="shared" si="350"/>
        <v/>
      </c>
      <c r="AB1643" s="12" t="str">
        <f t="shared" si="351"/>
        <v/>
      </c>
      <c r="AC1643" s="12" t="str">
        <f t="shared" si="352"/>
        <v/>
      </c>
      <c r="AD1643" t="str">
        <f t="shared" si="353"/>
        <v/>
      </c>
      <c r="AE1643" t="str">
        <f t="shared" si="354"/>
        <v/>
      </c>
      <c r="AF1643" t="s">
        <v>343</v>
      </c>
    </row>
    <row r="1644" spans="1:32" x14ac:dyDescent="0.25">
      <c r="A1644" t="s">
        <v>1</v>
      </c>
      <c r="B1644" t="s">
        <v>2</v>
      </c>
      <c r="C1644" t="s">
        <v>1959</v>
      </c>
      <c r="D1644" t="s">
        <v>84</v>
      </c>
      <c r="E1644" t="s">
        <v>743</v>
      </c>
      <c r="F1644" s="2">
        <v>45385</v>
      </c>
      <c r="G1644" t="s">
        <v>1943</v>
      </c>
      <c r="H1644" t="s">
        <v>412</v>
      </c>
      <c r="I1644" t="s">
        <v>1447</v>
      </c>
      <c r="J1644" s="5">
        <v>29380</v>
      </c>
      <c r="K1644" s="5">
        <v>29380</v>
      </c>
      <c r="L1644" s="5">
        <v>29380</v>
      </c>
      <c r="M1644" s="5"/>
      <c r="N1644"/>
      <c r="O1644" s="39"/>
      <c r="P1644" s="44"/>
      <c r="Q1644" s="65"/>
      <c r="R1644" s="8" t="str">
        <f t="shared" si="343"/>
        <v/>
      </c>
      <c r="S1644" s="7" t="str">
        <f t="shared" si="355"/>
        <v/>
      </c>
      <c r="U1644" s="3" t="str">
        <f t="shared" si="344"/>
        <v/>
      </c>
      <c r="V1644" s="3" t="str">
        <f t="shared" si="345"/>
        <v/>
      </c>
      <c r="W1644" s="3" t="str">
        <f t="shared" si="346"/>
        <v/>
      </c>
      <c r="X1644" s="83" t="str">
        <f t="shared" si="347"/>
        <v/>
      </c>
      <c r="Y1644" s="3" t="str">
        <f t="shared" si="348"/>
        <v/>
      </c>
      <c r="Z1644" s="3" t="str">
        <f t="shared" si="349"/>
        <v/>
      </c>
      <c r="AA1644" s="12" t="str">
        <f t="shared" si="350"/>
        <v/>
      </c>
      <c r="AB1644" s="12" t="str">
        <f t="shared" si="351"/>
        <v/>
      </c>
      <c r="AC1644" s="12" t="str">
        <f t="shared" si="352"/>
        <v/>
      </c>
      <c r="AD1644" t="str">
        <f t="shared" si="353"/>
        <v/>
      </c>
      <c r="AE1644" t="str">
        <f t="shared" si="354"/>
        <v/>
      </c>
      <c r="AF1644" t="s">
        <v>343</v>
      </c>
    </row>
    <row r="1645" spans="1:32" x14ac:dyDescent="0.25">
      <c r="A1645" t="s">
        <v>1</v>
      </c>
      <c r="B1645" t="s">
        <v>2</v>
      </c>
      <c r="C1645" t="s">
        <v>1959</v>
      </c>
      <c r="D1645" t="s">
        <v>84</v>
      </c>
      <c r="E1645" t="s">
        <v>743</v>
      </c>
      <c r="F1645" s="2">
        <v>45386</v>
      </c>
      <c r="G1645" t="s">
        <v>1944</v>
      </c>
      <c r="H1645" t="s">
        <v>412</v>
      </c>
      <c r="I1645" t="s">
        <v>1447</v>
      </c>
      <c r="J1645" s="5">
        <v>8108.88</v>
      </c>
      <c r="K1645" s="5">
        <v>8108.88</v>
      </c>
      <c r="L1645" s="5">
        <v>8108.88</v>
      </c>
      <c r="M1645" s="5"/>
      <c r="N1645"/>
      <c r="O1645" s="39"/>
      <c r="P1645" s="44"/>
      <c r="Q1645" s="65"/>
      <c r="R1645" s="8" t="str">
        <f t="shared" si="343"/>
        <v/>
      </c>
      <c r="S1645" s="7" t="str">
        <f t="shared" si="355"/>
        <v/>
      </c>
      <c r="U1645" s="3" t="str">
        <f t="shared" si="344"/>
        <v/>
      </c>
      <c r="V1645" s="3" t="str">
        <f t="shared" si="345"/>
        <v/>
      </c>
      <c r="W1645" s="3" t="str">
        <f t="shared" si="346"/>
        <v/>
      </c>
      <c r="X1645" s="83" t="str">
        <f t="shared" si="347"/>
        <v/>
      </c>
      <c r="Y1645" s="3" t="str">
        <f t="shared" si="348"/>
        <v/>
      </c>
      <c r="Z1645" s="3" t="str">
        <f t="shared" si="349"/>
        <v/>
      </c>
      <c r="AA1645" s="12" t="str">
        <f t="shared" si="350"/>
        <v/>
      </c>
      <c r="AB1645" s="12" t="str">
        <f t="shared" si="351"/>
        <v/>
      </c>
      <c r="AC1645" s="12" t="str">
        <f t="shared" si="352"/>
        <v/>
      </c>
      <c r="AD1645" t="str">
        <f t="shared" si="353"/>
        <v/>
      </c>
      <c r="AE1645" t="str">
        <f t="shared" si="354"/>
        <v/>
      </c>
      <c r="AF1645" t="s">
        <v>343</v>
      </c>
    </row>
    <row r="1646" spans="1:32" x14ac:dyDescent="0.25">
      <c r="A1646" t="s">
        <v>1</v>
      </c>
      <c r="B1646" t="s">
        <v>2</v>
      </c>
      <c r="C1646" t="s">
        <v>1959</v>
      </c>
      <c r="D1646" t="s">
        <v>1309</v>
      </c>
      <c r="E1646" t="s">
        <v>49</v>
      </c>
      <c r="F1646" s="2">
        <v>45323</v>
      </c>
      <c r="G1646" t="s">
        <v>969</v>
      </c>
      <c r="H1646" t="s">
        <v>178</v>
      </c>
      <c r="I1646" t="s">
        <v>192</v>
      </c>
      <c r="J1646" s="5">
        <v>56832</v>
      </c>
      <c r="K1646" s="5">
        <v>56832</v>
      </c>
      <c r="L1646" s="5">
        <v>56832</v>
      </c>
      <c r="M1646" s="5"/>
      <c r="N1646"/>
      <c r="O1646" s="39" t="s">
        <v>2083</v>
      </c>
      <c r="P1646" s="44"/>
      <c r="Q1646" s="65" t="s">
        <v>1567</v>
      </c>
      <c r="R1646" s="8" t="str">
        <f t="shared" si="343"/>
        <v>Mantenimiento de carrocerías externas y vidrios</v>
      </c>
      <c r="S1646" s="7" t="str">
        <f t="shared" si="355"/>
        <v/>
      </c>
      <c r="U1646" s="3" t="str">
        <f t="shared" si="344"/>
        <v>RYMSA</v>
      </c>
      <c r="V1646" s="3" t="str">
        <f t="shared" si="345"/>
        <v>CRC</v>
      </c>
      <c r="W1646" s="3" t="str">
        <f t="shared" si="346"/>
        <v>IVO GERARDO MENDEZ RIOS</v>
      </c>
      <c r="X1646" s="83">
        <f t="shared" si="347"/>
        <v>45323</v>
      </c>
      <c r="Y1646" s="3" t="str">
        <f t="shared" si="348"/>
        <v>4593</v>
      </c>
      <c r="Z1646" s="3" t="str">
        <f t="shared" si="349"/>
        <v>31 A 60</v>
      </c>
      <c r="AA1646" s="12">
        <f t="shared" si="350"/>
        <v>56832</v>
      </c>
      <c r="AB1646" s="12">
        <f t="shared" si="351"/>
        <v>56832</v>
      </c>
      <c r="AC1646" s="12" t="str">
        <f t="shared" si="352"/>
        <v/>
      </c>
      <c r="AD1646" t="str">
        <f t="shared" si="353"/>
        <v>04-05-06</v>
      </c>
      <c r="AE1646" t="str">
        <f t="shared" si="354"/>
        <v>Mantenimiento de carrocerías externas y vidrios</v>
      </c>
      <c r="AF1646" t="s">
        <v>343</v>
      </c>
    </row>
    <row r="1647" spans="1:32" x14ac:dyDescent="0.25">
      <c r="A1647" t="s">
        <v>1</v>
      </c>
      <c r="B1647" t="s">
        <v>2</v>
      </c>
      <c r="C1647" t="s">
        <v>1959</v>
      </c>
      <c r="D1647" t="s">
        <v>1309</v>
      </c>
      <c r="E1647" t="s">
        <v>49</v>
      </c>
      <c r="F1647" s="2">
        <v>45337</v>
      </c>
      <c r="G1647" t="s">
        <v>970</v>
      </c>
      <c r="H1647" t="s">
        <v>178</v>
      </c>
      <c r="I1647" t="s">
        <v>207</v>
      </c>
      <c r="J1647" s="5">
        <v>780000</v>
      </c>
      <c r="K1647" s="5">
        <v>780000</v>
      </c>
      <c r="L1647" s="5">
        <v>780000</v>
      </c>
      <c r="M1647" s="5"/>
      <c r="N1647"/>
      <c r="O1647" s="39" t="s">
        <v>2083</v>
      </c>
      <c r="P1647" s="44"/>
      <c r="Q1647" s="65" t="s">
        <v>1567</v>
      </c>
      <c r="R1647" s="8" t="str">
        <f t="shared" si="343"/>
        <v>Mantenimiento de carrocerías externas y vidrios</v>
      </c>
      <c r="S1647" s="7" t="str">
        <f t="shared" si="355"/>
        <v/>
      </c>
      <c r="U1647" s="3" t="str">
        <f t="shared" si="344"/>
        <v>RYMSA</v>
      </c>
      <c r="V1647" s="3" t="str">
        <f t="shared" si="345"/>
        <v>CRC</v>
      </c>
      <c r="W1647" s="3" t="str">
        <f t="shared" si="346"/>
        <v>IVO GERARDO MENDEZ RIOS</v>
      </c>
      <c r="X1647" s="83">
        <f t="shared" si="347"/>
        <v>45337</v>
      </c>
      <c r="Y1647" s="3" t="str">
        <f t="shared" si="348"/>
        <v>4637</v>
      </c>
      <c r="Z1647" s="3" t="str">
        <f t="shared" si="349"/>
        <v>31 A 60</v>
      </c>
      <c r="AA1647" s="12">
        <f t="shared" si="350"/>
        <v>780000</v>
      </c>
      <c r="AB1647" s="12">
        <f t="shared" si="351"/>
        <v>780000</v>
      </c>
      <c r="AC1647" s="12" t="str">
        <f t="shared" si="352"/>
        <v/>
      </c>
      <c r="AD1647" t="str">
        <f t="shared" si="353"/>
        <v>04-05-06</v>
      </c>
      <c r="AE1647" t="str">
        <f t="shared" si="354"/>
        <v>Mantenimiento de carrocerías externas y vidrios</v>
      </c>
      <c r="AF1647" t="s">
        <v>343</v>
      </c>
    </row>
    <row r="1648" spans="1:32" x14ac:dyDescent="0.25">
      <c r="A1648" t="s">
        <v>1</v>
      </c>
      <c r="B1648" t="s">
        <v>2</v>
      </c>
      <c r="C1648" t="s">
        <v>1959</v>
      </c>
      <c r="D1648" t="s">
        <v>1309</v>
      </c>
      <c r="E1648" t="s">
        <v>49</v>
      </c>
      <c r="F1648" s="2">
        <v>45342</v>
      </c>
      <c r="G1648" t="s">
        <v>971</v>
      </c>
      <c r="H1648" t="s">
        <v>178</v>
      </c>
      <c r="I1648" t="s">
        <v>207</v>
      </c>
      <c r="J1648" s="5">
        <v>366700</v>
      </c>
      <c r="K1648" s="5">
        <v>366700</v>
      </c>
      <c r="L1648" s="5">
        <v>366700</v>
      </c>
      <c r="M1648" s="5"/>
      <c r="N1648"/>
      <c r="O1648" s="39"/>
      <c r="P1648" s="44"/>
      <c r="Q1648" s="65"/>
      <c r="R1648" s="8" t="str">
        <f t="shared" si="343"/>
        <v/>
      </c>
      <c r="S1648" s="7" t="str">
        <f t="shared" si="355"/>
        <v/>
      </c>
      <c r="U1648" s="3" t="str">
        <f t="shared" si="344"/>
        <v/>
      </c>
      <c r="V1648" s="3" t="str">
        <f t="shared" si="345"/>
        <v/>
      </c>
      <c r="W1648" s="3" t="str">
        <f t="shared" si="346"/>
        <v/>
      </c>
      <c r="X1648" s="83" t="str">
        <f t="shared" si="347"/>
        <v/>
      </c>
      <c r="Y1648" s="3" t="str">
        <f t="shared" si="348"/>
        <v/>
      </c>
      <c r="Z1648" s="3" t="str">
        <f t="shared" si="349"/>
        <v/>
      </c>
      <c r="AA1648" s="12" t="str">
        <f t="shared" si="350"/>
        <v/>
      </c>
      <c r="AB1648" s="12" t="str">
        <f t="shared" si="351"/>
        <v/>
      </c>
      <c r="AC1648" s="12" t="str">
        <f t="shared" si="352"/>
        <v/>
      </c>
      <c r="AD1648" t="str">
        <f t="shared" si="353"/>
        <v/>
      </c>
      <c r="AE1648" t="str">
        <f t="shared" si="354"/>
        <v/>
      </c>
      <c r="AF1648" t="s">
        <v>343</v>
      </c>
    </row>
    <row r="1649" spans="1:32" x14ac:dyDescent="0.25">
      <c r="A1649" t="s">
        <v>1</v>
      </c>
      <c r="B1649" t="s">
        <v>2</v>
      </c>
      <c r="C1649" t="s">
        <v>1959</v>
      </c>
      <c r="D1649" t="s">
        <v>1309</v>
      </c>
      <c r="E1649" t="s">
        <v>49</v>
      </c>
      <c r="F1649" s="2">
        <v>45343</v>
      </c>
      <c r="G1649" t="s">
        <v>972</v>
      </c>
      <c r="H1649" t="s">
        <v>178</v>
      </c>
      <c r="I1649" t="s">
        <v>192</v>
      </c>
      <c r="J1649" s="5">
        <v>84038</v>
      </c>
      <c r="K1649" s="5">
        <v>84038</v>
      </c>
      <c r="L1649" s="5">
        <v>84038</v>
      </c>
      <c r="M1649" s="5"/>
      <c r="N1649"/>
      <c r="O1649" s="39"/>
      <c r="P1649" s="44"/>
      <c r="Q1649" s="65"/>
      <c r="R1649" s="8" t="str">
        <f t="shared" si="343"/>
        <v/>
      </c>
      <c r="S1649" s="7" t="str">
        <f t="shared" si="355"/>
        <v/>
      </c>
      <c r="U1649" s="3" t="str">
        <f t="shared" si="344"/>
        <v/>
      </c>
      <c r="V1649" s="3" t="str">
        <f t="shared" si="345"/>
        <v/>
      </c>
      <c r="W1649" s="3" t="str">
        <f t="shared" si="346"/>
        <v/>
      </c>
      <c r="X1649" s="83" t="str">
        <f t="shared" si="347"/>
        <v/>
      </c>
      <c r="Y1649" s="3" t="str">
        <f t="shared" si="348"/>
        <v/>
      </c>
      <c r="Z1649" s="3" t="str">
        <f t="shared" si="349"/>
        <v/>
      </c>
      <c r="AA1649" s="12" t="str">
        <f t="shared" si="350"/>
        <v/>
      </c>
      <c r="AB1649" s="12" t="str">
        <f t="shared" si="351"/>
        <v/>
      </c>
      <c r="AC1649" s="12" t="str">
        <f t="shared" si="352"/>
        <v/>
      </c>
      <c r="AD1649" t="str">
        <f t="shared" si="353"/>
        <v/>
      </c>
      <c r="AE1649" t="str">
        <f t="shared" si="354"/>
        <v/>
      </c>
      <c r="AF1649" t="s">
        <v>343</v>
      </c>
    </row>
    <row r="1650" spans="1:32" x14ac:dyDescent="0.25">
      <c r="A1650" t="s">
        <v>1</v>
      </c>
      <c r="B1650" t="s">
        <v>2</v>
      </c>
      <c r="C1650" t="s">
        <v>1959</v>
      </c>
      <c r="D1650" t="s">
        <v>1309</v>
      </c>
      <c r="E1650" t="s">
        <v>49</v>
      </c>
      <c r="F1650" s="2">
        <v>45358</v>
      </c>
      <c r="G1650" t="s">
        <v>1377</v>
      </c>
      <c r="H1650" t="s">
        <v>176</v>
      </c>
      <c r="I1650" t="s">
        <v>207</v>
      </c>
      <c r="J1650" s="5">
        <v>92420</v>
      </c>
      <c r="K1650" s="5">
        <v>92420</v>
      </c>
      <c r="L1650" s="5">
        <v>92420</v>
      </c>
      <c r="M1650" s="5"/>
      <c r="N1650"/>
      <c r="O1650" s="39"/>
      <c r="P1650" s="44"/>
      <c r="Q1650" s="65"/>
      <c r="R1650" s="8" t="str">
        <f t="shared" si="343"/>
        <v/>
      </c>
      <c r="S1650" s="7" t="str">
        <f t="shared" si="355"/>
        <v/>
      </c>
      <c r="U1650" s="3" t="str">
        <f t="shared" si="344"/>
        <v/>
      </c>
      <c r="V1650" s="3" t="str">
        <f t="shared" si="345"/>
        <v/>
      </c>
      <c r="W1650" s="3" t="str">
        <f t="shared" si="346"/>
        <v/>
      </c>
      <c r="X1650" s="83" t="str">
        <f t="shared" si="347"/>
        <v/>
      </c>
      <c r="Y1650" s="3" t="str">
        <f t="shared" si="348"/>
        <v/>
      </c>
      <c r="Z1650" s="3" t="str">
        <f t="shared" si="349"/>
        <v/>
      </c>
      <c r="AA1650" s="12" t="str">
        <f t="shared" si="350"/>
        <v/>
      </c>
      <c r="AB1650" s="12" t="str">
        <f t="shared" si="351"/>
        <v/>
      </c>
      <c r="AC1650" s="12" t="str">
        <f t="shared" si="352"/>
        <v/>
      </c>
      <c r="AD1650" t="str">
        <f t="shared" si="353"/>
        <v/>
      </c>
      <c r="AE1650" t="str">
        <f t="shared" si="354"/>
        <v/>
      </c>
      <c r="AF1650" t="s">
        <v>343</v>
      </c>
    </row>
    <row r="1651" spans="1:32" x14ac:dyDescent="0.25">
      <c r="A1651" t="s">
        <v>1</v>
      </c>
      <c r="B1651" t="s">
        <v>2</v>
      </c>
      <c r="C1651" t="s">
        <v>1959</v>
      </c>
      <c r="D1651" t="s">
        <v>1309</v>
      </c>
      <c r="E1651" t="s">
        <v>49</v>
      </c>
      <c r="F1651" s="2">
        <v>45359</v>
      </c>
      <c r="G1651" t="s">
        <v>1453</v>
      </c>
      <c r="H1651" t="s">
        <v>176</v>
      </c>
      <c r="I1651" t="s">
        <v>207</v>
      </c>
      <c r="J1651" s="5">
        <v>310000</v>
      </c>
      <c r="K1651" s="5">
        <v>310000</v>
      </c>
      <c r="L1651" s="5">
        <v>310000</v>
      </c>
      <c r="M1651" s="5"/>
      <c r="N1651"/>
      <c r="O1651" s="39"/>
      <c r="P1651" s="44"/>
      <c r="Q1651" s="65"/>
      <c r="R1651" s="8" t="str">
        <f t="shared" si="343"/>
        <v/>
      </c>
      <c r="S1651" s="7" t="str">
        <f t="shared" si="355"/>
        <v/>
      </c>
      <c r="U1651" s="3" t="str">
        <f t="shared" si="344"/>
        <v/>
      </c>
      <c r="V1651" s="3" t="str">
        <f t="shared" si="345"/>
        <v/>
      </c>
      <c r="W1651" s="3" t="str">
        <f t="shared" si="346"/>
        <v/>
      </c>
      <c r="X1651" s="83" t="str">
        <f t="shared" si="347"/>
        <v/>
      </c>
      <c r="Y1651" s="3" t="str">
        <f t="shared" si="348"/>
        <v/>
      </c>
      <c r="Z1651" s="3" t="str">
        <f t="shared" si="349"/>
        <v/>
      </c>
      <c r="AA1651" s="12" t="str">
        <f t="shared" si="350"/>
        <v/>
      </c>
      <c r="AB1651" s="12" t="str">
        <f t="shared" si="351"/>
        <v/>
      </c>
      <c r="AC1651" s="12" t="str">
        <f t="shared" si="352"/>
        <v/>
      </c>
      <c r="AD1651" t="str">
        <f t="shared" si="353"/>
        <v/>
      </c>
      <c r="AE1651" t="str">
        <f t="shared" si="354"/>
        <v/>
      </c>
      <c r="AF1651" t="s">
        <v>343</v>
      </c>
    </row>
    <row r="1652" spans="1:32" x14ac:dyDescent="0.25">
      <c r="A1652" t="s">
        <v>1</v>
      </c>
      <c r="B1652" t="s">
        <v>2</v>
      </c>
      <c r="C1652" t="s">
        <v>1959</v>
      </c>
      <c r="D1652" t="s">
        <v>1309</v>
      </c>
      <c r="E1652" t="s">
        <v>49</v>
      </c>
      <c r="F1652" s="2">
        <v>45362</v>
      </c>
      <c r="G1652" t="s">
        <v>1454</v>
      </c>
      <c r="H1652" t="s">
        <v>176</v>
      </c>
      <c r="I1652" t="s">
        <v>192</v>
      </c>
      <c r="J1652" s="5">
        <v>54720</v>
      </c>
      <c r="K1652" s="5">
        <v>54720</v>
      </c>
      <c r="L1652" s="5">
        <v>54720</v>
      </c>
      <c r="M1652" s="5"/>
      <c r="N1652"/>
      <c r="O1652" s="39"/>
      <c r="P1652" s="44"/>
      <c r="Q1652" s="65"/>
      <c r="R1652" s="8" t="str">
        <f t="shared" si="343"/>
        <v/>
      </c>
      <c r="S1652" s="7" t="str">
        <f t="shared" si="355"/>
        <v/>
      </c>
      <c r="U1652" s="3" t="str">
        <f t="shared" si="344"/>
        <v/>
      </c>
      <c r="V1652" s="3" t="str">
        <f t="shared" si="345"/>
        <v/>
      </c>
      <c r="W1652" s="3" t="str">
        <f t="shared" si="346"/>
        <v/>
      </c>
      <c r="X1652" s="83" t="str">
        <f t="shared" si="347"/>
        <v/>
      </c>
      <c r="Y1652" s="3" t="str">
        <f t="shared" si="348"/>
        <v/>
      </c>
      <c r="Z1652" s="3" t="str">
        <f t="shared" si="349"/>
        <v/>
      </c>
      <c r="AA1652" s="12" t="str">
        <f t="shared" si="350"/>
        <v/>
      </c>
      <c r="AB1652" s="12" t="str">
        <f t="shared" si="351"/>
        <v/>
      </c>
      <c r="AC1652" s="12" t="str">
        <f t="shared" si="352"/>
        <v/>
      </c>
      <c r="AD1652" t="str">
        <f t="shared" si="353"/>
        <v/>
      </c>
      <c r="AE1652" t="str">
        <f t="shared" si="354"/>
        <v/>
      </c>
      <c r="AF1652" t="s">
        <v>343</v>
      </c>
    </row>
    <row r="1653" spans="1:32" x14ac:dyDescent="0.25">
      <c r="A1653" t="s">
        <v>1</v>
      </c>
      <c r="B1653" t="s">
        <v>2</v>
      </c>
      <c r="C1653" t="s">
        <v>1959</v>
      </c>
      <c r="D1653" t="s">
        <v>1309</v>
      </c>
      <c r="E1653" t="s">
        <v>49</v>
      </c>
      <c r="F1653" s="2">
        <v>45365</v>
      </c>
      <c r="G1653" t="s">
        <v>1455</v>
      </c>
      <c r="H1653" t="s">
        <v>176</v>
      </c>
      <c r="I1653" t="s">
        <v>207</v>
      </c>
      <c r="J1653" s="5">
        <v>310000</v>
      </c>
      <c r="K1653" s="5">
        <v>310000</v>
      </c>
      <c r="L1653" s="5">
        <v>310000</v>
      </c>
      <c r="M1653" s="5"/>
      <c r="N1653"/>
      <c r="O1653" s="39"/>
      <c r="P1653" s="44"/>
      <c r="Q1653" s="65"/>
      <c r="R1653" s="8" t="str">
        <f t="shared" si="343"/>
        <v/>
      </c>
      <c r="S1653" s="7" t="str">
        <f t="shared" si="355"/>
        <v/>
      </c>
      <c r="U1653" s="3" t="str">
        <f t="shared" si="344"/>
        <v/>
      </c>
      <c r="V1653" s="3" t="str">
        <f t="shared" si="345"/>
        <v/>
      </c>
      <c r="W1653" s="3" t="str">
        <f t="shared" si="346"/>
        <v/>
      </c>
      <c r="X1653" s="83" t="str">
        <f t="shared" si="347"/>
        <v/>
      </c>
      <c r="Y1653" s="3" t="str">
        <f t="shared" si="348"/>
        <v/>
      </c>
      <c r="Z1653" s="3" t="str">
        <f t="shared" si="349"/>
        <v/>
      </c>
      <c r="AA1653" s="12" t="str">
        <f t="shared" si="350"/>
        <v/>
      </c>
      <c r="AB1653" s="12" t="str">
        <f t="shared" si="351"/>
        <v/>
      </c>
      <c r="AC1653" s="12" t="str">
        <f t="shared" si="352"/>
        <v/>
      </c>
      <c r="AD1653" t="str">
        <f t="shared" si="353"/>
        <v/>
      </c>
      <c r="AE1653" t="str">
        <f t="shared" si="354"/>
        <v/>
      </c>
      <c r="AF1653" t="s">
        <v>343</v>
      </c>
    </row>
    <row r="1654" spans="1:32" x14ac:dyDescent="0.25">
      <c r="A1654" t="s">
        <v>1</v>
      </c>
      <c r="B1654" t="s">
        <v>2</v>
      </c>
      <c r="C1654" t="s">
        <v>1959</v>
      </c>
      <c r="D1654" t="s">
        <v>1309</v>
      </c>
      <c r="E1654" t="s">
        <v>49</v>
      </c>
      <c r="F1654" s="2">
        <v>45371</v>
      </c>
      <c r="G1654" t="s">
        <v>1775</v>
      </c>
      <c r="H1654" t="s">
        <v>176</v>
      </c>
      <c r="I1654" t="s">
        <v>1429</v>
      </c>
      <c r="J1654" s="5">
        <v>180800</v>
      </c>
      <c r="K1654" s="5">
        <v>180800</v>
      </c>
      <c r="L1654" s="5">
        <v>180800</v>
      </c>
      <c r="M1654" s="5"/>
      <c r="N1654"/>
      <c r="O1654" s="39"/>
      <c r="P1654" s="44"/>
      <c r="Q1654" s="65"/>
      <c r="R1654" s="8" t="str">
        <f t="shared" si="343"/>
        <v/>
      </c>
      <c r="S1654" s="7" t="str">
        <f t="shared" si="355"/>
        <v/>
      </c>
      <c r="U1654" s="3" t="str">
        <f t="shared" si="344"/>
        <v/>
      </c>
      <c r="V1654" s="3" t="str">
        <f t="shared" si="345"/>
        <v/>
      </c>
      <c r="W1654" s="3" t="str">
        <f t="shared" si="346"/>
        <v/>
      </c>
      <c r="X1654" s="83" t="str">
        <f t="shared" si="347"/>
        <v/>
      </c>
      <c r="Y1654" s="3" t="str">
        <f t="shared" si="348"/>
        <v/>
      </c>
      <c r="Z1654" s="3" t="str">
        <f t="shared" si="349"/>
        <v/>
      </c>
      <c r="AA1654" s="12" t="str">
        <f t="shared" si="350"/>
        <v/>
      </c>
      <c r="AB1654" s="12" t="str">
        <f t="shared" si="351"/>
        <v/>
      </c>
      <c r="AC1654" s="12" t="str">
        <f t="shared" si="352"/>
        <v/>
      </c>
      <c r="AD1654" t="str">
        <f t="shared" si="353"/>
        <v/>
      </c>
      <c r="AE1654" t="str">
        <f t="shared" si="354"/>
        <v/>
      </c>
      <c r="AF1654" t="s">
        <v>343</v>
      </c>
    </row>
    <row r="1655" spans="1:32" x14ac:dyDescent="0.25">
      <c r="A1655" t="s">
        <v>1</v>
      </c>
      <c r="B1655" t="s">
        <v>2</v>
      </c>
      <c r="C1655" t="s">
        <v>1959</v>
      </c>
      <c r="D1655" t="s">
        <v>1309</v>
      </c>
      <c r="E1655" t="s">
        <v>49</v>
      </c>
      <c r="F1655" s="2">
        <v>45371</v>
      </c>
      <c r="G1655" t="s">
        <v>1776</v>
      </c>
      <c r="H1655" t="s">
        <v>176</v>
      </c>
      <c r="I1655" t="s">
        <v>1429</v>
      </c>
      <c r="J1655" s="5">
        <v>361600</v>
      </c>
      <c r="K1655" s="5">
        <v>361600</v>
      </c>
      <c r="L1655" s="5">
        <v>361600</v>
      </c>
      <c r="M1655" s="5"/>
      <c r="N1655"/>
      <c r="O1655" s="39"/>
      <c r="P1655" s="44"/>
      <c r="Q1655" s="65"/>
      <c r="R1655" s="8" t="str">
        <f t="shared" si="343"/>
        <v/>
      </c>
      <c r="S1655" s="7" t="str">
        <f t="shared" si="355"/>
        <v/>
      </c>
      <c r="U1655" s="3" t="str">
        <f t="shared" si="344"/>
        <v/>
      </c>
      <c r="V1655" s="3" t="str">
        <f t="shared" si="345"/>
        <v/>
      </c>
      <c r="W1655" s="3" t="str">
        <f t="shared" si="346"/>
        <v/>
      </c>
      <c r="X1655" s="83" t="str">
        <f t="shared" si="347"/>
        <v/>
      </c>
      <c r="Y1655" s="3" t="str">
        <f t="shared" si="348"/>
        <v/>
      </c>
      <c r="Z1655" s="3" t="str">
        <f t="shared" si="349"/>
        <v/>
      </c>
      <c r="AA1655" s="12" t="str">
        <f t="shared" si="350"/>
        <v/>
      </c>
      <c r="AB1655" s="12" t="str">
        <f t="shared" si="351"/>
        <v/>
      </c>
      <c r="AC1655" s="12" t="str">
        <f t="shared" si="352"/>
        <v/>
      </c>
      <c r="AD1655" t="str">
        <f t="shared" si="353"/>
        <v/>
      </c>
      <c r="AE1655" t="str">
        <f t="shared" si="354"/>
        <v/>
      </c>
      <c r="AF1655" t="s">
        <v>343</v>
      </c>
    </row>
    <row r="1656" spans="1:32" x14ac:dyDescent="0.25">
      <c r="A1656" t="s">
        <v>1</v>
      </c>
      <c r="B1656" t="s">
        <v>2</v>
      </c>
      <c r="C1656" t="s">
        <v>1959</v>
      </c>
      <c r="D1656" t="s">
        <v>1309</v>
      </c>
      <c r="E1656" t="s">
        <v>49</v>
      </c>
      <c r="F1656" s="2">
        <v>45377</v>
      </c>
      <c r="G1656" t="s">
        <v>1777</v>
      </c>
      <c r="H1656" t="s">
        <v>176</v>
      </c>
      <c r="I1656" t="s">
        <v>1429</v>
      </c>
      <c r="J1656" s="5">
        <v>160000</v>
      </c>
      <c r="K1656" s="5">
        <v>160000</v>
      </c>
      <c r="L1656" s="5">
        <v>160000</v>
      </c>
      <c r="M1656" s="5"/>
      <c r="N1656"/>
      <c r="O1656" s="39"/>
      <c r="P1656" s="44"/>
      <c r="Q1656" s="65"/>
      <c r="R1656" s="8" t="str">
        <f t="shared" si="343"/>
        <v/>
      </c>
      <c r="S1656" s="7" t="str">
        <f t="shared" si="355"/>
        <v/>
      </c>
      <c r="U1656" s="3" t="str">
        <f t="shared" si="344"/>
        <v/>
      </c>
      <c r="V1656" s="3" t="str">
        <f t="shared" si="345"/>
        <v/>
      </c>
      <c r="W1656" s="3" t="str">
        <f t="shared" si="346"/>
        <v/>
      </c>
      <c r="X1656" s="83" t="str">
        <f t="shared" si="347"/>
        <v/>
      </c>
      <c r="Y1656" s="3" t="str">
        <f t="shared" si="348"/>
        <v/>
      </c>
      <c r="Z1656" s="3" t="str">
        <f t="shared" si="349"/>
        <v/>
      </c>
      <c r="AA1656" s="12" t="str">
        <f t="shared" si="350"/>
        <v/>
      </c>
      <c r="AB1656" s="12" t="str">
        <f t="shared" si="351"/>
        <v/>
      </c>
      <c r="AC1656" s="12" t="str">
        <f t="shared" si="352"/>
        <v/>
      </c>
      <c r="AD1656" t="str">
        <f t="shared" si="353"/>
        <v/>
      </c>
      <c r="AE1656" t="str">
        <f t="shared" si="354"/>
        <v/>
      </c>
      <c r="AF1656" t="s">
        <v>343</v>
      </c>
    </row>
    <row r="1657" spans="1:32" x14ac:dyDescent="0.25">
      <c r="A1657" t="s">
        <v>1</v>
      </c>
      <c r="B1657" t="s">
        <v>2</v>
      </c>
      <c r="C1657" t="s">
        <v>1959</v>
      </c>
      <c r="D1657" t="s">
        <v>1309</v>
      </c>
      <c r="E1657" t="s">
        <v>49</v>
      </c>
      <c r="F1657" s="2">
        <v>45377</v>
      </c>
      <c r="G1657" t="s">
        <v>1778</v>
      </c>
      <c r="H1657" t="s">
        <v>176</v>
      </c>
      <c r="I1657" t="s">
        <v>1429</v>
      </c>
      <c r="J1657" s="5">
        <v>180800</v>
      </c>
      <c r="K1657" s="5">
        <v>180800</v>
      </c>
      <c r="L1657" s="5">
        <v>180800</v>
      </c>
      <c r="M1657" s="5"/>
      <c r="N1657"/>
      <c r="O1657" s="39"/>
      <c r="P1657" s="44"/>
      <c r="Q1657" s="65"/>
      <c r="R1657" s="8" t="str">
        <f t="shared" si="343"/>
        <v/>
      </c>
      <c r="S1657" s="7" t="str">
        <f t="shared" si="355"/>
        <v/>
      </c>
      <c r="U1657" s="3" t="str">
        <f t="shared" si="344"/>
        <v/>
      </c>
      <c r="V1657" s="3" t="str">
        <f t="shared" si="345"/>
        <v/>
      </c>
      <c r="W1657" s="3" t="str">
        <f t="shared" si="346"/>
        <v/>
      </c>
      <c r="X1657" s="83" t="str">
        <f t="shared" si="347"/>
        <v/>
      </c>
      <c r="Y1657" s="3" t="str">
        <f t="shared" si="348"/>
        <v/>
      </c>
      <c r="Z1657" s="3" t="str">
        <f t="shared" si="349"/>
        <v/>
      </c>
      <c r="AA1657" s="12" t="str">
        <f t="shared" si="350"/>
        <v/>
      </c>
      <c r="AB1657" s="12" t="str">
        <f t="shared" si="351"/>
        <v/>
      </c>
      <c r="AC1657" s="12" t="str">
        <f t="shared" si="352"/>
        <v/>
      </c>
      <c r="AD1657" t="str">
        <f t="shared" si="353"/>
        <v/>
      </c>
      <c r="AE1657" t="str">
        <f t="shared" si="354"/>
        <v/>
      </c>
      <c r="AF1657" t="s">
        <v>343</v>
      </c>
    </row>
    <row r="1658" spans="1:32" x14ac:dyDescent="0.25">
      <c r="A1658" t="s">
        <v>1</v>
      </c>
      <c r="B1658" t="s">
        <v>2</v>
      </c>
      <c r="C1658" t="s">
        <v>1959</v>
      </c>
      <c r="D1658" t="s">
        <v>1309</v>
      </c>
      <c r="E1658" t="s">
        <v>49</v>
      </c>
      <c r="F1658" s="2">
        <v>45377</v>
      </c>
      <c r="G1658" t="s">
        <v>1779</v>
      </c>
      <c r="H1658" t="s">
        <v>176</v>
      </c>
      <c r="I1658" t="s">
        <v>192</v>
      </c>
      <c r="J1658" s="5">
        <v>88570</v>
      </c>
      <c r="K1658" s="5">
        <v>88570</v>
      </c>
      <c r="L1658" s="5">
        <v>88570</v>
      </c>
      <c r="M1658" s="5"/>
      <c r="N1658"/>
      <c r="O1658" s="39"/>
      <c r="P1658" s="44"/>
      <c r="Q1658" s="65"/>
      <c r="R1658" s="8" t="str">
        <f t="shared" si="343"/>
        <v/>
      </c>
      <c r="S1658" s="7" t="str">
        <f t="shared" si="355"/>
        <v/>
      </c>
      <c r="U1658" s="3" t="str">
        <f t="shared" si="344"/>
        <v/>
      </c>
      <c r="V1658" s="3" t="str">
        <f t="shared" si="345"/>
        <v/>
      </c>
      <c r="W1658" s="3" t="str">
        <f t="shared" si="346"/>
        <v/>
      </c>
      <c r="X1658" s="83" t="str">
        <f t="shared" si="347"/>
        <v/>
      </c>
      <c r="Y1658" s="3" t="str">
        <f t="shared" si="348"/>
        <v/>
      </c>
      <c r="Z1658" s="3" t="str">
        <f t="shared" si="349"/>
        <v/>
      </c>
      <c r="AA1658" s="12" t="str">
        <f t="shared" si="350"/>
        <v/>
      </c>
      <c r="AB1658" s="12" t="str">
        <f t="shared" si="351"/>
        <v/>
      </c>
      <c r="AC1658" s="12" t="str">
        <f t="shared" si="352"/>
        <v/>
      </c>
      <c r="AD1658" t="str">
        <f t="shared" si="353"/>
        <v/>
      </c>
      <c r="AE1658" t="str">
        <f t="shared" si="354"/>
        <v/>
      </c>
      <c r="AF1658" t="s">
        <v>343</v>
      </c>
    </row>
    <row r="1659" spans="1:32" x14ac:dyDescent="0.25">
      <c r="A1659" t="s">
        <v>1</v>
      </c>
      <c r="B1659" t="s">
        <v>2</v>
      </c>
      <c r="C1659" t="s">
        <v>1959</v>
      </c>
      <c r="D1659" t="s">
        <v>1309</v>
      </c>
      <c r="E1659" t="s">
        <v>49</v>
      </c>
      <c r="F1659" s="2">
        <v>45384</v>
      </c>
      <c r="G1659" t="s">
        <v>1902</v>
      </c>
      <c r="H1659" t="s">
        <v>412</v>
      </c>
      <c r="I1659" t="s">
        <v>1429</v>
      </c>
      <c r="J1659" s="5">
        <v>80456</v>
      </c>
      <c r="K1659" s="5">
        <v>80456</v>
      </c>
      <c r="L1659" s="5">
        <v>80456</v>
      </c>
      <c r="M1659" s="5"/>
      <c r="N1659"/>
      <c r="O1659" s="39"/>
      <c r="P1659" s="44"/>
      <c r="Q1659" s="65"/>
      <c r="R1659" s="8" t="str">
        <f t="shared" si="343"/>
        <v/>
      </c>
      <c r="S1659" s="7" t="str">
        <f t="shared" si="355"/>
        <v/>
      </c>
      <c r="U1659" s="3" t="str">
        <f t="shared" si="344"/>
        <v/>
      </c>
      <c r="V1659" s="3" t="str">
        <f t="shared" si="345"/>
        <v/>
      </c>
      <c r="W1659" s="3" t="str">
        <f t="shared" si="346"/>
        <v/>
      </c>
      <c r="X1659" s="83" t="str">
        <f t="shared" si="347"/>
        <v/>
      </c>
      <c r="Y1659" s="3" t="str">
        <f t="shared" si="348"/>
        <v/>
      </c>
      <c r="Z1659" s="3" t="str">
        <f t="shared" si="349"/>
        <v/>
      </c>
      <c r="AA1659" s="12" t="str">
        <f t="shared" si="350"/>
        <v/>
      </c>
      <c r="AB1659" s="12" t="str">
        <f t="shared" si="351"/>
        <v/>
      </c>
      <c r="AC1659" s="12" t="str">
        <f t="shared" si="352"/>
        <v/>
      </c>
      <c r="AD1659" t="str">
        <f t="shared" si="353"/>
        <v/>
      </c>
      <c r="AE1659" t="str">
        <f t="shared" si="354"/>
        <v/>
      </c>
      <c r="AF1659" t="s">
        <v>343</v>
      </c>
    </row>
    <row r="1660" spans="1:32" x14ac:dyDescent="0.25">
      <c r="A1660" t="s">
        <v>1</v>
      </c>
      <c r="B1660" t="s">
        <v>2</v>
      </c>
      <c r="C1660" t="s">
        <v>1959</v>
      </c>
      <c r="D1660" t="s">
        <v>1309</v>
      </c>
      <c r="E1660" t="s">
        <v>49</v>
      </c>
      <c r="F1660" s="2">
        <v>45384</v>
      </c>
      <c r="G1660" t="s">
        <v>1903</v>
      </c>
      <c r="H1660" t="s">
        <v>412</v>
      </c>
      <c r="I1660" t="s">
        <v>1429</v>
      </c>
      <c r="J1660" s="5">
        <v>390000</v>
      </c>
      <c r="K1660" s="5">
        <v>390000</v>
      </c>
      <c r="L1660" s="5">
        <v>390000</v>
      </c>
      <c r="M1660" s="5"/>
      <c r="N1660"/>
      <c r="O1660" s="39"/>
      <c r="P1660" s="44"/>
      <c r="Q1660" s="65"/>
      <c r="R1660" s="8" t="str">
        <f t="shared" si="343"/>
        <v/>
      </c>
      <c r="S1660" s="7" t="str">
        <f t="shared" si="355"/>
        <v/>
      </c>
      <c r="U1660" s="3" t="str">
        <f t="shared" si="344"/>
        <v/>
      </c>
      <c r="V1660" s="3" t="str">
        <f t="shared" si="345"/>
        <v/>
      </c>
      <c r="W1660" s="3" t="str">
        <f t="shared" si="346"/>
        <v/>
      </c>
      <c r="X1660" s="83" t="str">
        <f t="shared" si="347"/>
        <v/>
      </c>
      <c r="Y1660" s="3" t="str">
        <f t="shared" si="348"/>
        <v/>
      </c>
      <c r="Z1660" s="3" t="str">
        <f t="shared" si="349"/>
        <v/>
      </c>
      <c r="AA1660" s="12" t="str">
        <f t="shared" si="350"/>
        <v/>
      </c>
      <c r="AB1660" s="12" t="str">
        <f t="shared" si="351"/>
        <v/>
      </c>
      <c r="AC1660" s="12" t="str">
        <f t="shared" si="352"/>
        <v/>
      </c>
      <c r="AD1660" t="str">
        <f t="shared" si="353"/>
        <v/>
      </c>
      <c r="AE1660" t="str">
        <f t="shared" si="354"/>
        <v/>
      </c>
      <c r="AF1660" t="s">
        <v>343</v>
      </c>
    </row>
    <row r="1661" spans="1:32" x14ac:dyDescent="0.25">
      <c r="A1661" t="s">
        <v>1</v>
      </c>
      <c r="B1661" t="s">
        <v>2</v>
      </c>
      <c r="C1661" t="s">
        <v>1959</v>
      </c>
      <c r="D1661" t="s">
        <v>1309</v>
      </c>
      <c r="E1661" t="s">
        <v>49</v>
      </c>
      <c r="F1661" s="2">
        <v>45385</v>
      </c>
      <c r="G1661" t="s">
        <v>1904</v>
      </c>
      <c r="H1661" t="s">
        <v>412</v>
      </c>
      <c r="I1661" t="s">
        <v>1429</v>
      </c>
      <c r="J1661" s="5">
        <v>310000</v>
      </c>
      <c r="K1661" s="5">
        <v>310000</v>
      </c>
      <c r="L1661" s="5">
        <v>310000</v>
      </c>
      <c r="M1661" s="5"/>
      <c r="N1661"/>
      <c r="O1661" s="39"/>
      <c r="P1661" s="44"/>
      <c r="Q1661" s="65"/>
      <c r="R1661" s="8" t="str">
        <f t="shared" si="343"/>
        <v/>
      </c>
      <c r="S1661" s="7" t="str">
        <f t="shared" si="355"/>
        <v/>
      </c>
      <c r="U1661" s="3" t="str">
        <f t="shared" si="344"/>
        <v/>
      </c>
      <c r="V1661" s="3" t="str">
        <f t="shared" si="345"/>
        <v/>
      </c>
      <c r="W1661" s="3" t="str">
        <f t="shared" si="346"/>
        <v/>
      </c>
      <c r="X1661" s="83" t="str">
        <f t="shared" si="347"/>
        <v/>
      </c>
      <c r="Y1661" s="3" t="str">
        <f t="shared" si="348"/>
        <v/>
      </c>
      <c r="Z1661" s="3" t="str">
        <f t="shared" si="349"/>
        <v/>
      </c>
      <c r="AA1661" s="12" t="str">
        <f t="shared" si="350"/>
        <v/>
      </c>
      <c r="AB1661" s="12" t="str">
        <f t="shared" si="351"/>
        <v/>
      </c>
      <c r="AC1661" s="12" t="str">
        <f t="shared" si="352"/>
        <v/>
      </c>
      <c r="AD1661" t="str">
        <f t="shared" si="353"/>
        <v/>
      </c>
      <c r="AE1661" t="str">
        <f t="shared" si="354"/>
        <v/>
      </c>
      <c r="AF1661" t="s">
        <v>343</v>
      </c>
    </row>
    <row r="1662" spans="1:32" x14ac:dyDescent="0.25">
      <c r="A1662" t="s">
        <v>1</v>
      </c>
      <c r="B1662" t="s">
        <v>2</v>
      </c>
      <c r="C1662" t="s">
        <v>1959</v>
      </c>
      <c r="D1662" t="s">
        <v>1309</v>
      </c>
      <c r="E1662" t="s">
        <v>49</v>
      </c>
      <c r="F1662" s="2">
        <v>45398</v>
      </c>
      <c r="G1662" t="s">
        <v>2280</v>
      </c>
      <c r="H1662" t="s">
        <v>412</v>
      </c>
      <c r="I1662" t="s">
        <v>192</v>
      </c>
      <c r="J1662" s="5">
        <v>310000</v>
      </c>
      <c r="K1662" s="5">
        <v>310000</v>
      </c>
      <c r="L1662" s="5">
        <v>310000</v>
      </c>
      <c r="M1662" s="5"/>
      <c r="N1662"/>
      <c r="O1662" s="39"/>
      <c r="P1662" s="44"/>
      <c r="Q1662" s="65"/>
      <c r="R1662" s="8" t="str">
        <f t="shared" si="343"/>
        <v/>
      </c>
      <c r="S1662" s="7" t="str">
        <f t="shared" si="355"/>
        <v/>
      </c>
      <c r="U1662" s="3" t="str">
        <f t="shared" si="344"/>
        <v/>
      </c>
      <c r="V1662" s="3" t="str">
        <f t="shared" si="345"/>
        <v/>
      </c>
      <c r="W1662" s="3" t="str">
        <f t="shared" si="346"/>
        <v/>
      </c>
      <c r="X1662" s="83" t="str">
        <f t="shared" si="347"/>
        <v/>
      </c>
      <c r="Y1662" s="3" t="str">
        <f t="shared" si="348"/>
        <v/>
      </c>
      <c r="Z1662" s="3" t="str">
        <f t="shared" si="349"/>
        <v/>
      </c>
      <c r="AA1662" s="12" t="str">
        <f t="shared" si="350"/>
        <v/>
      </c>
      <c r="AB1662" s="12" t="str">
        <f t="shared" si="351"/>
        <v/>
      </c>
      <c r="AC1662" s="12" t="str">
        <f t="shared" si="352"/>
        <v/>
      </c>
      <c r="AD1662" t="str">
        <f t="shared" si="353"/>
        <v/>
      </c>
      <c r="AE1662" t="str">
        <f t="shared" si="354"/>
        <v/>
      </c>
      <c r="AF1662" t="s">
        <v>343</v>
      </c>
    </row>
    <row r="1663" spans="1:32" x14ac:dyDescent="0.25">
      <c r="A1663" t="s">
        <v>1</v>
      </c>
      <c r="B1663" t="s">
        <v>2</v>
      </c>
      <c r="C1663" t="s">
        <v>1959</v>
      </c>
      <c r="D1663" t="s">
        <v>1309</v>
      </c>
      <c r="E1663" t="s">
        <v>49</v>
      </c>
      <c r="F1663" s="2">
        <v>45398</v>
      </c>
      <c r="G1663" t="s">
        <v>2259</v>
      </c>
      <c r="H1663" t="s">
        <v>412</v>
      </c>
      <c r="I1663" t="s">
        <v>1429</v>
      </c>
      <c r="J1663" s="5">
        <v>310000</v>
      </c>
      <c r="K1663" s="5">
        <v>310000</v>
      </c>
      <c r="L1663" s="5">
        <v>310000</v>
      </c>
      <c r="M1663" s="5"/>
      <c r="N1663"/>
      <c r="O1663" s="39"/>
      <c r="P1663" s="44"/>
      <c r="Q1663" s="65"/>
      <c r="R1663" s="8" t="str">
        <f t="shared" si="343"/>
        <v/>
      </c>
      <c r="S1663" s="7" t="str">
        <f t="shared" si="355"/>
        <v/>
      </c>
      <c r="U1663" s="3" t="str">
        <f t="shared" si="344"/>
        <v/>
      </c>
      <c r="V1663" s="3" t="str">
        <f t="shared" si="345"/>
        <v/>
      </c>
      <c r="W1663" s="3" t="str">
        <f t="shared" si="346"/>
        <v/>
      </c>
      <c r="X1663" s="83" t="str">
        <f t="shared" si="347"/>
        <v/>
      </c>
      <c r="Y1663" s="3" t="str">
        <f t="shared" si="348"/>
        <v/>
      </c>
      <c r="Z1663" s="3" t="str">
        <f t="shared" si="349"/>
        <v/>
      </c>
      <c r="AA1663" s="12" t="str">
        <f t="shared" si="350"/>
        <v/>
      </c>
      <c r="AB1663" s="12" t="str">
        <f t="shared" si="351"/>
        <v/>
      </c>
      <c r="AC1663" s="12" t="str">
        <f t="shared" si="352"/>
        <v/>
      </c>
      <c r="AD1663" t="str">
        <f t="shared" si="353"/>
        <v/>
      </c>
      <c r="AE1663" t="str">
        <f t="shared" si="354"/>
        <v/>
      </c>
      <c r="AF1663" t="s">
        <v>343</v>
      </c>
    </row>
    <row r="1664" spans="1:32" x14ac:dyDescent="0.25">
      <c r="A1664" t="s">
        <v>1</v>
      </c>
      <c r="B1664" t="s">
        <v>2</v>
      </c>
      <c r="C1664" t="s">
        <v>1959</v>
      </c>
      <c r="D1664" t="s">
        <v>1309</v>
      </c>
      <c r="E1664" t="s">
        <v>49</v>
      </c>
      <c r="F1664" s="2">
        <v>45401</v>
      </c>
      <c r="G1664" t="s">
        <v>2340</v>
      </c>
      <c r="H1664" t="s">
        <v>412</v>
      </c>
      <c r="I1664" t="s">
        <v>1429</v>
      </c>
      <c r="J1664" s="5">
        <v>54720</v>
      </c>
      <c r="K1664" s="5">
        <v>54720</v>
      </c>
      <c r="L1664" s="5">
        <v>54720</v>
      </c>
      <c r="M1664" s="5"/>
      <c r="N1664"/>
      <c r="O1664" s="39"/>
      <c r="P1664" s="44"/>
      <c r="Q1664" s="65"/>
      <c r="R1664" s="8" t="str">
        <f t="shared" si="343"/>
        <v/>
      </c>
      <c r="S1664" s="7" t="str">
        <f t="shared" si="355"/>
        <v/>
      </c>
      <c r="U1664" s="3" t="str">
        <f t="shared" si="344"/>
        <v/>
      </c>
      <c r="V1664" s="3" t="str">
        <f t="shared" si="345"/>
        <v/>
      </c>
      <c r="W1664" s="3" t="str">
        <f t="shared" si="346"/>
        <v/>
      </c>
      <c r="X1664" s="83" t="str">
        <f t="shared" si="347"/>
        <v/>
      </c>
      <c r="Y1664" s="3" t="str">
        <f t="shared" si="348"/>
        <v/>
      </c>
      <c r="Z1664" s="3" t="str">
        <f t="shared" si="349"/>
        <v/>
      </c>
      <c r="AA1664" s="12" t="str">
        <f t="shared" si="350"/>
        <v/>
      </c>
      <c r="AB1664" s="12" t="str">
        <f t="shared" si="351"/>
        <v/>
      </c>
      <c r="AC1664" s="12" t="str">
        <f t="shared" si="352"/>
        <v/>
      </c>
      <c r="AD1664" t="str">
        <f t="shared" si="353"/>
        <v/>
      </c>
      <c r="AE1664" t="str">
        <f t="shared" si="354"/>
        <v/>
      </c>
      <c r="AF1664" t="s">
        <v>343</v>
      </c>
    </row>
    <row r="1665" spans="1:32" x14ac:dyDescent="0.25">
      <c r="A1665" t="s">
        <v>1</v>
      </c>
      <c r="B1665" t="s">
        <v>2</v>
      </c>
      <c r="C1665" t="s">
        <v>1959</v>
      </c>
      <c r="D1665" t="s">
        <v>1309</v>
      </c>
      <c r="E1665" t="s">
        <v>49</v>
      </c>
      <c r="F1665" s="2">
        <v>45401</v>
      </c>
      <c r="G1665" t="s">
        <v>2341</v>
      </c>
      <c r="H1665" t="s">
        <v>412</v>
      </c>
      <c r="I1665" t="s">
        <v>192</v>
      </c>
      <c r="J1665" s="5">
        <v>983820.02</v>
      </c>
      <c r="K1665" s="5">
        <v>983820.02</v>
      </c>
      <c r="L1665" s="5">
        <v>983820.02</v>
      </c>
      <c r="M1665" s="5"/>
      <c r="N1665"/>
      <c r="O1665" s="39"/>
      <c r="P1665" s="44"/>
      <c r="Q1665" s="65"/>
      <c r="R1665" s="8" t="str">
        <f t="shared" si="343"/>
        <v/>
      </c>
      <c r="S1665" s="7" t="str">
        <f t="shared" si="355"/>
        <v/>
      </c>
      <c r="U1665" s="3" t="str">
        <f t="shared" si="344"/>
        <v/>
      </c>
      <c r="V1665" s="3" t="str">
        <f t="shared" si="345"/>
        <v/>
      </c>
      <c r="W1665" s="3" t="str">
        <f t="shared" si="346"/>
        <v/>
      </c>
      <c r="X1665" s="83" t="str">
        <f t="shared" si="347"/>
        <v/>
      </c>
      <c r="Y1665" s="3" t="str">
        <f t="shared" si="348"/>
        <v/>
      </c>
      <c r="Z1665" s="3" t="str">
        <f t="shared" si="349"/>
        <v/>
      </c>
      <c r="AA1665" s="12" t="str">
        <f t="shared" si="350"/>
        <v/>
      </c>
      <c r="AB1665" s="12" t="str">
        <f t="shared" si="351"/>
        <v/>
      </c>
      <c r="AC1665" s="12" t="str">
        <f t="shared" si="352"/>
        <v/>
      </c>
      <c r="AD1665" t="str">
        <f t="shared" si="353"/>
        <v/>
      </c>
      <c r="AE1665" t="str">
        <f t="shared" si="354"/>
        <v/>
      </c>
      <c r="AF1665" t="s">
        <v>343</v>
      </c>
    </row>
    <row r="1666" spans="1:32" x14ac:dyDescent="0.25">
      <c r="A1666" t="s">
        <v>1</v>
      </c>
      <c r="B1666" t="s">
        <v>2</v>
      </c>
      <c r="C1666" t="s">
        <v>1959</v>
      </c>
      <c r="D1666" t="s">
        <v>1309</v>
      </c>
      <c r="E1666" t="s">
        <v>49</v>
      </c>
      <c r="F1666" s="2">
        <v>45408</v>
      </c>
      <c r="G1666" t="s">
        <v>2507</v>
      </c>
      <c r="H1666" t="s">
        <v>412</v>
      </c>
      <c r="I1666" t="s">
        <v>1429</v>
      </c>
      <c r="J1666" s="5">
        <v>508500</v>
      </c>
      <c r="K1666" s="5">
        <v>508500</v>
      </c>
      <c r="L1666" s="5">
        <v>508500</v>
      </c>
      <c r="M1666" s="5"/>
      <c r="N1666"/>
      <c r="O1666" s="39"/>
      <c r="P1666" s="44"/>
      <c r="Q1666" s="65"/>
      <c r="R1666" s="8" t="str">
        <f t="shared" si="343"/>
        <v/>
      </c>
      <c r="S1666" s="7" t="str">
        <f t="shared" si="355"/>
        <v/>
      </c>
      <c r="U1666" s="3" t="str">
        <f t="shared" si="344"/>
        <v/>
      </c>
      <c r="V1666" s="3" t="str">
        <f t="shared" si="345"/>
        <v/>
      </c>
      <c r="W1666" s="3" t="str">
        <f t="shared" si="346"/>
        <v/>
      </c>
      <c r="X1666" s="83" t="str">
        <f t="shared" si="347"/>
        <v/>
      </c>
      <c r="Y1666" s="3" t="str">
        <f t="shared" si="348"/>
        <v/>
      </c>
      <c r="Z1666" s="3" t="str">
        <f t="shared" si="349"/>
        <v/>
      </c>
      <c r="AA1666" s="12" t="str">
        <f t="shared" si="350"/>
        <v/>
      </c>
      <c r="AB1666" s="12" t="str">
        <f t="shared" si="351"/>
        <v/>
      </c>
      <c r="AC1666" s="12" t="str">
        <f t="shared" si="352"/>
        <v/>
      </c>
      <c r="AD1666" t="str">
        <f t="shared" si="353"/>
        <v/>
      </c>
      <c r="AE1666" t="str">
        <f t="shared" si="354"/>
        <v/>
      </c>
      <c r="AF1666" t="s">
        <v>343</v>
      </c>
    </row>
    <row r="1667" spans="1:32" x14ac:dyDescent="0.25">
      <c r="A1667" t="s">
        <v>1</v>
      </c>
      <c r="B1667" t="s">
        <v>2</v>
      </c>
      <c r="C1667" t="s">
        <v>1959</v>
      </c>
      <c r="D1667" t="s">
        <v>2056</v>
      </c>
      <c r="E1667" t="s">
        <v>45</v>
      </c>
      <c r="F1667" s="2">
        <v>45196</v>
      </c>
      <c r="G1667" t="s">
        <v>398</v>
      </c>
      <c r="H1667" t="s">
        <v>175</v>
      </c>
      <c r="I1667" t="s">
        <v>192</v>
      </c>
      <c r="J1667" s="5">
        <v>799500</v>
      </c>
      <c r="K1667" s="5">
        <v>799500</v>
      </c>
      <c r="L1667" s="5">
        <v>799500</v>
      </c>
      <c r="M1667" s="5"/>
      <c r="N1667"/>
      <c r="O1667" s="39" t="s">
        <v>2083</v>
      </c>
      <c r="P1667" s="44"/>
      <c r="Q1667" s="65" t="s">
        <v>1619</v>
      </c>
      <c r="R1667" s="8" t="str">
        <f t="shared" si="343"/>
        <v>Insumos de Limpieza</v>
      </c>
      <c r="S1667" s="7" t="str">
        <f t="shared" si="355"/>
        <v/>
      </c>
      <c r="U1667" s="3" t="str">
        <f t="shared" si="344"/>
        <v>RYMSA</v>
      </c>
      <c r="V1667" s="3" t="str">
        <f t="shared" si="345"/>
        <v>CRC</v>
      </c>
      <c r="W1667" s="3" t="str">
        <f t="shared" si="346"/>
        <v>FRANDER PALADINO LOPEZ</v>
      </c>
      <c r="X1667" s="83">
        <f t="shared" si="347"/>
        <v>45196</v>
      </c>
      <c r="Y1667" s="3" t="str">
        <f t="shared" si="348"/>
        <v>598</v>
      </c>
      <c r="Z1667" s="3" t="str">
        <f t="shared" si="349"/>
        <v>MAS DE 120</v>
      </c>
      <c r="AA1667" s="12">
        <f t="shared" si="350"/>
        <v>799500</v>
      </c>
      <c r="AB1667" s="12">
        <f t="shared" si="351"/>
        <v>799500</v>
      </c>
      <c r="AC1667" s="12" t="str">
        <f t="shared" si="352"/>
        <v/>
      </c>
      <c r="AD1667" t="str">
        <f t="shared" si="353"/>
        <v>04-11-01</v>
      </c>
      <c r="AE1667" t="str">
        <f t="shared" si="354"/>
        <v>Insumos de Limpieza</v>
      </c>
      <c r="AF1667" t="s">
        <v>343</v>
      </c>
    </row>
    <row r="1668" spans="1:32" x14ac:dyDescent="0.25">
      <c r="A1668" t="s">
        <v>1</v>
      </c>
      <c r="B1668" t="s">
        <v>2</v>
      </c>
      <c r="C1668" t="s">
        <v>1959</v>
      </c>
      <c r="D1668" t="s">
        <v>2056</v>
      </c>
      <c r="E1668" t="s">
        <v>45</v>
      </c>
      <c r="F1668" s="2">
        <v>45196</v>
      </c>
      <c r="G1668" t="s">
        <v>399</v>
      </c>
      <c r="H1668" t="s">
        <v>175</v>
      </c>
      <c r="I1668" t="s">
        <v>192</v>
      </c>
      <c r="J1668" s="5">
        <v>574000</v>
      </c>
      <c r="K1668" s="5">
        <v>574000</v>
      </c>
      <c r="L1668" s="5">
        <v>574000</v>
      </c>
      <c r="M1668" s="5"/>
      <c r="N1668"/>
      <c r="O1668" s="39" t="s">
        <v>2083</v>
      </c>
      <c r="P1668" s="44"/>
      <c r="Q1668" s="65" t="s">
        <v>1619</v>
      </c>
      <c r="R1668" s="8" t="str">
        <f t="shared" si="343"/>
        <v>Insumos de Limpieza</v>
      </c>
      <c r="S1668" s="7" t="str">
        <f t="shared" si="355"/>
        <v/>
      </c>
      <c r="U1668" s="3" t="str">
        <f t="shared" si="344"/>
        <v>RYMSA</v>
      </c>
      <c r="V1668" s="3" t="str">
        <f t="shared" si="345"/>
        <v>CRC</v>
      </c>
      <c r="W1668" s="3" t="str">
        <f t="shared" si="346"/>
        <v>FRANDER PALADINO LOPEZ</v>
      </c>
      <c r="X1668" s="83">
        <f t="shared" si="347"/>
        <v>45196</v>
      </c>
      <c r="Y1668" s="3" t="str">
        <f t="shared" si="348"/>
        <v>599</v>
      </c>
      <c r="Z1668" s="3" t="str">
        <f t="shared" si="349"/>
        <v>MAS DE 120</v>
      </c>
      <c r="AA1668" s="12">
        <f t="shared" si="350"/>
        <v>574000</v>
      </c>
      <c r="AB1668" s="12">
        <f t="shared" si="351"/>
        <v>574000</v>
      </c>
      <c r="AC1668" s="12" t="str">
        <f t="shared" si="352"/>
        <v/>
      </c>
      <c r="AD1668" t="str">
        <f t="shared" si="353"/>
        <v>04-11-01</v>
      </c>
      <c r="AE1668" t="str">
        <f t="shared" si="354"/>
        <v>Insumos de Limpieza</v>
      </c>
      <c r="AF1668" t="s">
        <v>343</v>
      </c>
    </row>
    <row r="1669" spans="1:32" x14ac:dyDescent="0.25">
      <c r="A1669" t="s">
        <v>1</v>
      </c>
      <c r="B1669" t="s">
        <v>2</v>
      </c>
      <c r="C1669" t="s">
        <v>1959</v>
      </c>
      <c r="D1669" t="s">
        <v>2056</v>
      </c>
      <c r="E1669" t="s">
        <v>45</v>
      </c>
      <c r="F1669" s="2">
        <v>45212</v>
      </c>
      <c r="G1669" t="s">
        <v>421</v>
      </c>
      <c r="H1669" t="s">
        <v>175</v>
      </c>
      <c r="I1669" t="s">
        <v>192</v>
      </c>
      <c r="J1669" s="5">
        <v>70000</v>
      </c>
      <c r="K1669" s="5">
        <v>70000</v>
      </c>
      <c r="L1669" s="5">
        <v>70000</v>
      </c>
      <c r="M1669" s="5"/>
      <c r="N1669"/>
      <c r="O1669" s="39"/>
      <c r="P1669" s="44"/>
      <c r="Q1669" s="65"/>
      <c r="R1669" s="8" t="str">
        <f t="shared" si="343"/>
        <v/>
      </c>
      <c r="S1669" s="7" t="str">
        <f t="shared" si="355"/>
        <v/>
      </c>
      <c r="U1669" s="3" t="str">
        <f t="shared" si="344"/>
        <v/>
      </c>
      <c r="V1669" s="3" t="str">
        <f t="shared" si="345"/>
        <v/>
      </c>
      <c r="W1669" s="3" t="str">
        <f t="shared" si="346"/>
        <v/>
      </c>
      <c r="X1669" s="83" t="str">
        <f t="shared" si="347"/>
        <v/>
      </c>
      <c r="Y1669" s="3" t="str">
        <f t="shared" si="348"/>
        <v/>
      </c>
      <c r="Z1669" s="3" t="str">
        <f t="shared" si="349"/>
        <v/>
      </c>
      <c r="AA1669" s="12" t="str">
        <f t="shared" si="350"/>
        <v/>
      </c>
      <c r="AB1669" s="12" t="str">
        <f t="shared" si="351"/>
        <v/>
      </c>
      <c r="AC1669" s="12" t="str">
        <f t="shared" si="352"/>
        <v/>
      </c>
      <c r="AD1669" t="str">
        <f t="shared" si="353"/>
        <v/>
      </c>
      <c r="AE1669" t="str">
        <f t="shared" si="354"/>
        <v/>
      </c>
      <c r="AF1669" t="s">
        <v>343</v>
      </c>
    </row>
    <row r="1670" spans="1:32" x14ac:dyDescent="0.25">
      <c r="A1670" t="s">
        <v>1</v>
      </c>
      <c r="B1670" t="s">
        <v>2</v>
      </c>
      <c r="C1670" t="s">
        <v>1959</v>
      </c>
      <c r="D1670" t="s">
        <v>2056</v>
      </c>
      <c r="E1670" t="s">
        <v>45</v>
      </c>
      <c r="F1670" s="2">
        <v>45223</v>
      </c>
      <c r="G1670" t="s">
        <v>430</v>
      </c>
      <c r="H1670" t="s">
        <v>175</v>
      </c>
      <c r="I1670" t="s">
        <v>204</v>
      </c>
      <c r="J1670" s="5">
        <v>247000.02</v>
      </c>
      <c r="K1670" s="5">
        <v>247000.02</v>
      </c>
      <c r="L1670" s="5">
        <v>247000.02</v>
      </c>
      <c r="M1670" s="5"/>
      <c r="N1670"/>
      <c r="O1670" s="39"/>
      <c r="P1670" s="44"/>
      <c r="Q1670" s="65"/>
      <c r="R1670" s="8" t="str">
        <f t="shared" ref="R1670:R1709" si="356">IFERROR(VLOOKUP(Q1670,CTASPresup,2,0),"")</f>
        <v/>
      </c>
      <c r="S1670" s="7" t="str">
        <f t="shared" si="355"/>
        <v/>
      </c>
      <c r="U1670" s="3" t="str">
        <f t="shared" si="344"/>
        <v/>
      </c>
      <c r="V1670" s="3" t="str">
        <f t="shared" si="345"/>
        <v/>
      </c>
      <c r="W1670" s="3" t="str">
        <f t="shared" si="346"/>
        <v/>
      </c>
      <c r="X1670" s="83" t="str">
        <f t="shared" si="347"/>
        <v/>
      </c>
      <c r="Y1670" s="3" t="str">
        <f t="shared" si="348"/>
        <v/>
      </c>
      <c r="Z1670" s="3" t="str">
        <f t="shared" si="349"/>
        <v/>
      </c>
      <c r="AA1670" s="12" t="str">
        <f t="shared" si="350"/>
        <v/>
      </c>
      <c r="AB1670" s="12" t="str">
        <f t="shared" si="351"/>
        <v/>
      </c>
      <c r="AC1670" s="12" t="str">
        <f t="shared" si="352"/>
        <v/>
      </c>
      <c r="AD1670" t="str">
        <f t="shared" si="353"/>
        <v/>
      </c>
      <c r="AE1670" t="str">
        <f t="shared" si="354"/>
        <v/>
      </c>
      <c r="AF1670" t="s">
        <v>343</v>
      </c>
    </row>
    <row r="1671" spans="1:32" x14ac:dyDescent="0.25">
      <c r="A1671" t="s">
        <v>1</v>
      </c>
      <c r="B1671" t="s">
        <v>2</v>
      </c>
      <c r="C1671" t="s">
        <v>1959</v>
      </c>
      <c r="D1671" t="s">
        <v>2056</v>
      </c>
      <c r="E1671" t="s">
        <v>45</v>
      </c>
      <c r="F1671" s="2">
        <v>45223</v>
      </c>
      <c r="G1671" t="s">
        <v>431</v>
      </c>
      <c r="H1671" t="s">
        <v>175</v>
      </c>
      <c r="I1671" t="s">
        <v>192</v>
      </c>
      <c r="J1671" s="5">
        <v>354000</v>
      </c>
      <c r="K1671" s="5">
        <v>354000</v>
      </c>
      <c r="L1671" s="5">
        <v>354000</v>
      </c>
      <c r="M1671" s="5"/>
      <c r="N1671"/>
      <c r="O1671" s="39"/>
      <c r="P1671" s="44"/>
      <c r="Q1671" s="65"/>
      <c r="R1671" s="8" t="str">
        <f t="shared" si="356"/>
        <v/>
      </c>
      <c r="S1671" s="7" t="str">
        <f t="shared" si="355"/>
        <v/>
      </c>
      <c r="U1671" s="3" t="str">
        <f t="shared" si="344"/>
        <v/>
      </c>
      <c r="V1671" s="3" t="str">
        <f t="shared" si="345"/>
        <v/>
      </c>
      <c r="W1671" s="3" t="str">
        <f t="shared" si="346"/>
        <v/>
      </c>
      <c r="X1671" s="83" t="str">
        <f t="shared" si="347"/>
        <v/>
      </c>
      <c r="Y1671" s="3" t="str">
        <f t="shared" si="348"/>
        <v/>
      </c>
      <c r="Z1671" s="3" t="str">
        <f t="shared" si="349"/>
        <v/>
      </c>
      <c r="AA1671" s="12" t="str">
        <f t="shared" si="350"/>
        <v/>
      </c>
      <c r="AB1671" s="12" t="str">
        <f t="shared" si="351"/>
        <v/>
      </c>
      <c r="AC1671" s="12" t="str">
        <f t="shared" si="352"/>
        <v/>
      </c>
      <c r="AD1671" t="str">
        <f t="shared" si="353"/>
        <v/>
      </c>
      <c r="AE1671" t="str">
        <f t="shared" si="354"/>
        <v/>
      </c>
      <c r="AF1671" t="s">
        <v>343</v>
      </c>
    </row>
    <row r="1672" spans="1:32" x14ac:dyDescent="0.25">
      <c r="A1672" t="s">
        <v>1</v>
      </c>
      <c r="B1672" t="s">
        <v>2</v>
      </c>
      <c r="C1672" t="s">
        <v>1959</v>
      </c>
      <c r="D1672" t="s">
        <v>2056</v>
      </c>
      <c r="E1672" t="s">
        <v>45</v>
      </c>
      <c r="F1672" s="2">
        <v>45223</v>
      </c>
      <c r="G1672" t="s">
        <v>432</v>
      </c>
      <c r="H1672" t="s">
        <v>175</v>
      </c>
      <c r="I1672" t="s">
        <v>192</v>
      </c>
      <c r="J1672" s="5">
        <v>518000</v>
      </c>
      <c r="K1672" s="5">
        <v>518000</v>
      </c>
      <c r="L1672" s="5">
        <v>518000</v>
      </c>
      <c r="M1672" s="5"/>
      <c r="N1672"/>
      <c r="O1672" s="39"/>
      <c r="P1672" s="44"/>
      <c r="Q1672" s="65"/>
      <c r="R1672" s="8" t="str">
        <f t="shared" si="356"/>
        <v/>
      </c>
      <c r="S1672" s="7" t="str">
        <f t="shared" si="355"/>
        <v/>
      </c>
      <c r="U1672" s="3" t="str">
        <f t="shared" ref="U1672:U1735" si="357">IF(OR(O1672="X",P1672&lt;&gt;""),A1672,"")</f>
        <v/>
      </c>
      <c r="V1672" s="3" t="str">
        <f t="shared" ref="V1672:V1735" si="358">IF(OR(O1672="X",P1672&lt;&gt;""),B1672,"")</f>
        <v/>
      </c>
      <c r="W1672" s="3" t="str">
        <f t="shared" ref="W1672:W1735" si="359">IF(OR(O1672="X",P1672&lt;&gt;""),E1672,"")</f>
        <v/>
      </c>
      <c r="X1672" s="83" t="str">
        <f t="shared" ref="X1672:X1735" si="360">IF(OR(P1672="X",Q1672&lt;&gt;""),F1672,"")</f>
        <v/>
      </c>
      <c r="Y1672" s="3" t="str">
        <f t="shared" ref="Y1672:Y1735" si="361">IF(OR(O1672="X",P1672&lt;&gt;""),G1672,"")</f>
        <v/>
      </c>
      <c r="Z1672" s="3" t="str">
        <f t="shared" ref="Z1672:Z1735" si="362">IF(OR(O1672="X",P1672&lt;&gt;""),H1672,"")</f>
        <v/>
      </c>
      <c r="AA1672" s="12" t="str">
        <f t="shared" ref="AA1672:AA1735" si="363">IF(OR(O1672="X",P1672&lt;&gt;""),J1672,"")</f>
        <v/>
      </c>
      <c r="AB1672" s="12" t="str">
        <f t="shared" ref="AB1672:AB1735" si="364">IF(O1672="X",K1672,"")</f>
        <v/>
      </c>
      <c r="AC1672" s="12" t="str">
        <f t="shared" ref="AC1672:AC1735" si="365">IF(P1672&gt;0,P1672,"")</f>
        <v/>
      </c>
      <c r="AD1672" t="str">
        <f t="shared" ref="AD1672:AD1735" si="366">IF(OR(O1672="X",P1672&gt;0),Q1672,"")</f>
        <v/>
      </c>
      <c r="AE1672" t="str">
        <f t="shared" ref="AE1672:AE1735" si="367">IF(OR(O1672="X",P1672&lt;&gt;""),R1672,"")</f>
        <v/>
      </c>
      <c r="AF1672" t="s">
        <v>343</v>
      </c>
    </row>
    <row r="1673" spans="1:32" x14ac:dyDescent="0.25">
      <c r="A1673" t="s">
        <v>1</v>
      </c>
      <c r="B1673" t="s">
        <v>2</v>
      </c>
      <c r="C1673" t="s">
        <v>1959</v>
      </c>
      <c r="D1673" t="s">
        <v>2056</v>
      </c>
      <c r="E1673" t="s">
        <v>45</v>
      </c>
      <c r="F1673" s="2">
        <v>45257</v>
      </c>
      <c r="G1673" t="s">
        <v>447</v>
      </c>
      <c r="H1673" t="s">
        <v>175</v>
      </c>
      <c r="I1673" t="s">
        <v>192</v>
      </c>
      <c r="J1673" s="5">
        <v>867500</v>
      </c>
      <c r="K1673" s="5">
        <v>867500</v>
      </c>
      <c r="L1673" s="5">
        <v>867500</v>
      </c>
      <c r="M1673" s="5"/>
      <c r="N1673"/>
      <c r="O1673" s="39"/>
      <c r="P1673" s="44"/>
      <c r="Q1673" s="65"/>
      <c r="R1673" s="8" t="str">
        <f t="shared" si="356"/>
        <v/>
      </c>
      <c r="S1673" s="7" t="str">
        <f t="shared" si="355"/>
        <v/>
      </c>
      <c r="U1673" s="3" t="str">
        <f t="shared" si="357"/>
        <v/>
      </c>
      <c r="V1673" s="3" t="str">
        <f t="shared" si="358"/>
        <v/>
      </c>
      <c r="W1673" s="3" t="str">
        <f t="shared" si="359"/>
        <v/>
      </c>
      <c r="X1673" s="83" t="str">
        <f t="shared" si="360"/>
        <v/>
      </c>
      <c r="Y1673" s="3" t="str">
        <f t="shared" si="361"/>
        <v/>
      </c>
      <c r="Z1673" s="3" t="str">
        <f t="shared" si="362"/>
        <v/>
      </c>
      <c r="AA1673" s="12" t="str">
        <f t="shared" si="363"/>
        <v/>
      </c>
      <c r="AB1673" s="12" t="str">
        <f t="shared" si="364"/>
        <v/>
      </c>
      <c r="AC1673" s="12" t="str">
        <f t="shared" si="365"/>
        <v/>
      </c>
      <c r="AD1673" t="str">
        <f t="shared" si="366"/>
        <v/>
      </c>
      <c r="AE1673" t="str">
        <f t="shared" si="367"/>
        <v/>
      </c>
      <c r="AF1673" t="s">
        <v>343</v>
      </c>
    </row>
    <row r="1674" spans="1:32" x14ac:dyDescent="0.25">
      <c r="A1674" t="s">
        <v>1</v>
      </c>
      <c r="B1674" t="s">
        <v>2</v>
      </c>
      <c r="C1674" t="s">
        <v>1959</v>
      </c>
      <c r="D1674" t="s">
        <v>2056</v>
      </c>
      <c r="E1674" t="s">
        <v>45</v>
      </c>
      <c r="F1674" s="2">
        <v>45257</v>
      </c>
      <c r="G1674" t="s">
        <v>448</v>
      </c>
      <c r="H1674" t="s">
        <v>175</v>
      </c>
      <c r="I1674" t="s">
        <v>192</v>
      </c>
      <c r="J1674" s="5">
        <v>450000</v>
      </c>
      <c r="K1674" s="5">
        <v>450000</v>
      </c>
      <c r="L1674" s="5">
        <v>450000</v>
      </c>
      <c r="M1674" s="5"/>
      <c r="N1674"/>
      <c r="O1674" s="39"/>
      <c r="P1674" s="44"/>
      <c r="Q1674" s="65"/>
      <c r="R1674" s="8" t="str">
        <f t="shared" si="356"/>
        <v/>
      </c>
      <c r="S1674" s="7" t="str">
        <f t="shared" si="355"/>
        <v/>
      </c>
      <c r="U1674" s="3" t="str">
        <f t="shared" si="357"/>
        <v/>
      </c>
      <c r="V1674" s="3" t="str">
        <f t="shared" si="358"/>
        <v/>
      </c>
      <c r="W1674" s="3" t="str">
        <f t="shared" si="359"/>
        <v/>
      </c>
      <c r="X1674" s="83" t="str">
        <f t="shared" si="360"/>
        <v/>
      </c>
      <c r="Y1674" s="3" t="str">
        <f t="shared" si="361"/>
        <v/>
      </c>
      <c r="Z1674" s="3" t="str">
        <f t="shared" si="362"/>
        <v/>
      </c>
      <c r="AA1674" s="12" t="str">
        <f t="shared" si="363"/>
        <v/>
      </c>
      <c r="AB1674" s="12" t="str">
        <f t="shared" si="364"/>
        <v/>
      </c>
      <c r="AC1674" s="12" t="str">
        <f t="shared" si="365"/>
        <v/>
      </c>
      <c r="AD1674" t="str">
        <f t="shared" si="366"/>
        <v/>
      </c>
      <c r="AE1674" t="str">
        <f t="shared" si="367"/>
        <v/>
      </c>
      <c r="AF1674" t="s">
        <v>343</v>
      </c>
    </row>
    <row r="1675" spans="1:32" x14ac:dyDescent="0.25">
      <c r="A1675" t="s">
        <v>1</v>
      </c>
      <c r="B1675" t="s">
        <v>2</v>
      </c>
      <c r="C1675" t="s">
        <v>1959</v>
      </c>
      <c r="D1675" t="s">
        <v>2056</v>
      </c>
      <c r="E1675" t="s">
        <v>45</v>
      </c>
      <c r="F1675" s="2">
        <v>45258</v>
      </c>
      <c r="G1675" t="s">
        <v>449</v>
      </c>
      <c r="H1675" t="s">
        <v>175</v>
      </c>
      <c r="I1675" t="s">
        <v>192</v>
      </c>
      <c r="J1675" s="5">
        <v>356000</v>
      </c>
      <c r="K1675" s="5">
        <v>356000</v>
      </c>
      <c r="L1675" s="5">
        <v>356000</v>
      </c>
      <c r="M1675" s="5"/>
      <c r="N1675"/>
      <c r="O1675" s="39"/>
      <c r="P1675" s="44"/>
      <c r="Q1675" s="65"/>
      <c r="R1675" s="8" t="str">
        <f t="shared" si="356"/>
        <v/>
      </c>
      <c r="S1675" s="7" t="str">
        <f t="shared" si="355"/>
        <v/>
      </c>
      <c r="U1675" s="3" t="str">
        <f t="shared" si="357"/>
        <v/>
      </c>
      <c r="V1675" s="3" t="str">
        <f t="shared" si="358"/>
        <v/>
      </c>
      <c r="W1675" s="3" t="str">
        <f t="shared" si="359"/>
        <v/>
      </c>
      <c r="X1675" s="83" t="str">
        <f t="shared" si="360"/>
        <v/>
      </c>
      <c r="Y1675" s="3" t="str">
        <f t="shared" si="361"/>
        <v/>
      </c>
      <c r="Z1675" s="3" t="str">
        <f t="shared" si="362"/>
        <v/>
      </c>
      <c r="AA1675" s="12" t="str">
        <f t="shared" si="363"/>
        <v/>
      </c>
      <c r="AB1675" s="12" t="str">
        <f t="shared" si="364"/>
        <v/>
      </c>
      <c r="AC1675" s="12" t="str">
        <f t="shared" si="365"/>
        <v/>
      </c>
      <c r="AD1675" t="str">
        <f t="shared" si="366"/>
        <v/>
      </c>
      <c r="AE1675" t="str">
        <f t="shared" si="367"/>
        <v/>
      </c>
      <c r="AF1675" t="s">
        <v>343</v>
      </c>
    </row>
    <row r="1676" spans="1:32" x14ac:dyDescent="0.25">
      <c r="A1676" t="s">
        <v>1</v>
      </c>
      <c r="B1676" t="s">
        <v>2</v>
      </c>
      <c r="C1676" t="s">
        <v>1959</v>
      </c>
      <c r="D1676" t="s">
        <v>2056</v>
      </c>
      <c r="E1676" t="s">
        <v>45</v>
      </c>
      <c r="F1676" s="2">
        <v>45258</v>
      </c>
      <c r="G1676" t="s">
        <v>450</v>
      </c>
      <c r="H1676" t="s">
        <v>175</v>
      </c>
      <c r="I1676" t="s">
        <v>192</v>
      </c>
      <c r="J1676" s="5">
        <v>356000</v>
      </c>
      <c r="K1676" s="5">
        <v>356000</v>
      </c>
      <c r="L1676" s="5">
        <v>356000</v>
      </c>
      <c r="M1676" s="5"/>
      <c r="N1676"/>
      <c r="O1676" s="39"/>
      <c r="P1676" s="44"/>
      <c r="Q1676" s="65"/>
      <c r="R1676" s="8" t="str">
        <f t="shared" si="356"/>
        <v/>
      </c>
      <c r="S1676" s="7" t="str">
        <f t="shared" si="355"/>
        <v/>
      </c>
      <c r="U1676" s="3" t="str">
        <f t="shared" si="357"/>
        <v/>
      </c>
      <c r="V1676" s="3" t="str">
        <f t="shared" si="358"/>
        <v/>
      </c>
      <c r="W1676" s="3" t="str">
        <f t="shared" si="359"/>
        <v/>
      </c>
      <c r="X1676" s="83" t="str">
        <f t="shared" si="360"/>
        <v/>
      </c>
      <c r="Y1676" s="3" t="str">
        <f t="shared" si="361"/>
        <v/>
      </c>
      <c r="Z1676" s="3" t="str">
        <f t="shared" si="362"/>
        <v/>
      </c>
      <c r="AA1676" s="12" t="str">
        <f t="shared" si="363"/>
        <v/>
      </c>
      <c r="AB1676" s="12" t="str">
        <f t="shared" si="364"/>
        <v/>
      </c>
      <c r="AC1676" s="12" t="str">
        <f t="shared" si="365"/>
        <v/>
      </c>
      <c r="AD1676" t="str">
        <f t="shared" si="366"/>
        <v/>
      </c>
      <c r="AE1676" t="str">
        <f t="shared" si="367"/>
        <v/>
      </c>
      <c r="AF1676" t="s">
        <v>343</v>
      </c>
    </row>
    <row r="1677" spans="1:32" x14ac:dyDescent="0.25">
      <c r="A1677" t="s">
        <v>1</v>
      </c>
      <c r="B1677" t="s">
        <v>2</v>
      </c>
      <c r="C1677" t="s">
        <v>1959</v>
      </c>
      <c r="D1677" t="s">
        <v>2056</v>
      </c>
      <c r="E1677" t="s">
        <v>45</v>
      </c>
      <c r="F1677" s="2">
        <v>45273</v>
      </c>
      <c r="G1677" t="s">
        <v>478</v>
      </c>
      <c r="H1677" t="s">
        <v>177</v>
      </c>
      <c r="I1677" t="s">
        <v>192</v>
      </c>
      <c r="J1677" s="5">
        <v>187500</v>
      </c>
      <c r="K1677" s="5">
        <v>187500</v>
      </c>
      <c r="L1677" s="5">
        <v>187500</v>
      </c>
      <c r="M1677" s="5"/>
      <c r="N1677"/>
      <c r="O1677" s="39"/>
      <c r="P1677" s="44"/>
      <c r="Q1677" s="65"/>
      <c r="R1677" s="8" t="str">
        <f t="shared" si="356"/>
        <v/>
      </c>
      <c r="S1677" s="7" t="str">
        <f t="shared" si="355"/>
        <v/>
      </c>
      <c r="U1677" s="3" t="str">
        <f t="shared" si="357"/>
        <v/>
      </c>
      <c r="V1677" s="3" t="str">
        <f t="shared" si="358"/>
        <v/>
      </c>
      <c r="W1677" s="3" t="str">
        <f t="shared" si="359"/>
        <v/>
      </c>
      <c r="X1677" s="83" t="str">
        <f t="shared" si="360"/>
        <v/>
      </c>
      <c r="Y1677" s="3" t="str">
        <f t="shared" si="361"/>
        <v/>
      </c>
      <c r="Z1677" s="3" t="str">
        <f t="shared" si="362"/>
        <v/>
      </c>
      <c r="AA1677" s="12" t="str">
        <f t="shared" si="363"/>
        <v/>
      </c>
      <c r="AB1677" s="12" t="str">
        <f t="shared" si="364"/>
        <v/>
      </c>
      <c r="AC1677" s="12" t="str">
        <f t="shared" si="365"/>
        <v/>
      </c>
      <c r="AD1677" t="str">
        <f t="shared" si="366"/>
        <v/>
      </c>
      <c r="AE1677" t="str">
        <f t="shared" si="367"/>
        <v/>
      </c>
      <c r="AF1677" t="s">
        <v>343</v>
      </c>
    </row>
    <row r="1678" spans="1:32" x14ac:dyDescent="0.25">
      <c r="A1678" t="s">
        <v>1</v>
      </c>
      <c r="B1678" t="s">
        <v>2</v>
      </c>
      <c r="C1678" t="s">
        <v>1959</v>
      </c>
      <c r="D1678" t="s">
        <v>2056</v>
      </c>
      <c r="E1678" t="s">
        <v>45</v>
      </c>
      <c r="F1678" s="2">
        <v>45289</v>
      </c>
      <c r="G1678" t="s">
        <v>542</v>
      </c>
      <c r="H1678" t="s">
        <v>177</v>
      </c>
      <c r="I1678" t="s">
        <v>192</v>
      </c>
      <c r="J1678" s="5">
        <v>327500</v>
      </c>
      <c r="K1678" s="5">
        <v>327500</v>
      </c>
      <c r="L1678" s="5">
        <v>327500</v>
      </c>
      <c r="M1678" s="5"/>
      <c r="N1678"/>
      <c r="O1678" s="39"/>
      <c r="P1678" s="44"/>
      <c r="Q1678" s="65"/>
      <c r="R1678" s="8" t="str">
        <f t="shared" si="356"/>
        <v/>
      </c>
      <c r="S1678" s="7" t="str">
        <f t="shared" si="355"/>
        <v/>
      </c>
      <c r="U1678" s="3" t="str">
        <f t="shared" si="357"/>
        <v/>
      </c>
      <c r="V1678" s="3" t="str">
        <f t="shared" si="358"/>
        <v/>
      </c>
      <c r="W1678" s="3" t="str">
        <f t="shared" si="359"/>
        <v/>
      </c>
      <c r="X1678" s="83" t="str">
        <f t="shared" si="360"/>
        <v/>
      </c>
      <c r="Y1678" s="3" t="str">
        <f t="shared" si="361"/>
        <v/>
      </c>
      <c r="Z1678" s="3" t="str">
        <f t="shared" si="362"/>
        <v/>
      </c>
      <c r="AA1678" s="12" t="str">
        <f t="shared" si="363"/>
        <v/>
      </c>
      <c r="AB1678" s="12" t="str">
        <f t="shared" si="364"/>
        <v/>
      </c>
      <c r="AC1678" s="12" t="str">
        <f t="shared" si="365"/>
        <v/>
      </c>
      <c r="AD1678" t="str">
        <f t="shared" si="366"/>
        <v/>
      </c>
      <c r="AE1678" t="str">
        <f t="shared" si="367"/>
        <v/>
      </c>
      <c r="AF1678" t="s">
        <v>343</v>
      </c>
    </row>
    <row r="1679" spans="1:32" x14ac:dyDescent="0.25">
      <c r="A1679" t="s">
        <v>1</v>
      </c>
      <c r="B1679" t="s">
        <v>2</v>
      </c>
      <c r="C1679" t="s">
        <v>1959</v>
      </c>
      <c r="D1679" t="s">
        <v>2056</v>
      </c>
      <c r="E1679" t="s">
        <v>45</v>
      </c>
      <c r="F1679" s="2">
        <v>45289</v>
      </c>
      <c r="G1679" t="s">
        <v>543</v>
      </c>
      <c r="H1679" t="s">
        <v>177</v>
      </c>
      <c r="I1679" t="s">
        <v>192</v>
      </c>
      <c r="J1679" s="5">
        <v>190000</v>
      </c>
      <c r="K1679" s="5">
        <v>190000</v>
      </c>
      <c r="L1679" s="5">
        <v>190000</v>
      </c>
      <c r="M1679" s="5"/>
      <c r="N1679"/>
      <c r="O1679" s="39"/>
      <c r="P1679" s="44"/>
      <c r="Q1679" s="65"/>
      <c r="R1679" s="8" t="str">
        <f t="shared" si="356"/>
        <v/>
      </c>
      <c r="S1679" s="7" t="str">
        <f t="shared" si="355"/>
        <v/>
      </c>
      <c r="U1679" s="3" t="str">
        <f t="shared" si="357"/>
        <v/>
      </c>
      <c r="V1679" s="3" t="str">
        <f t="shared" si="358"/>
        <v/>
      </c>
      <c r="W1679" s="3" t="str">
        <f t="shared" si="359"/>
        <v/>
      </c>
      <c r="X1679" s="83" t="str">
        <f t="shared" si="360"/>
        <v/>
      </c>
      <c r="Y1679" s="3" t="str">
        <f t="shared" si="361"/>
        <v/>
      </c>
      <c r="Z1679" s="3" t="str">
        <f t="shared" si="362"/>
        <v/>
      </c>
      <c r="AA1679" s="12" t="str">
        <f t="shared" si="363"/>
        <v/>
      </c>
      <c r="AB1679" s="12" t="str">
        <f t="shared" si="364"/>
        <v/>
      </c>
      <c r="AC1679" s="12" t="str">
        <f t="shared" si="365"/>
        <v/>
      </c>
      <c r="AD1679" t="str">
        <f t="shared" si="366"/>
        <v/>
      </c>
      <c r="AE1679" t="str">
        <f t="shared" si="367"/>
        <v/>
      </c>
      <c r="AF1679" t="s">
        <v>343</v>
      </c>
    </row>
    <row r="1680" spans="1:32" x14ac:dyDescent="0.25">
      <c r="A1680" t="s">
        <v>1</v>
      </c>
      <c r="B1680" t="s">
        <v>2</v>
      </c>
      <c r="C1680" t="s">
        <v>1959</v>
      </c>
      <c r="D1680" t="s">
        <v>2056</v>
      </c>
      <c r="E1680" t="s">
        <v>45</v>
      </c>
      <c r="F1680" s="2">
        <v>45307</v>
      </c>
      <c r="G1680" t="s">
        <v>662</v>
      </c>
      <c r="H1680" t="s">
        <v>179</v>
      </c>
      <c r="I1680" t="s">
        <v>192</v>
      </c>
      <c r="J1680" s="5">
        <v>35000</v>
      </c>
      <c r="K1680" s="5">
        <v>35000</v>
      </c>
      <c r="L1680" s="5">
        <v>35000</v>
      </c>
      <c r="M1680" s="5"/>
      <c r="N1680"/>
      <c r="O1680" s="39"/>
      <c r="P1680" s="44"/>
      <c r="Q1680" s="65"/>
      <c r="R1680" s="8" t="str">
        <f t="shared" si="356"/>
        <v/>
      </c>
      <c r="S1680" s="7" t="str">
        <f t="shared" si="355"/>
        <v/>
      </c>
      <c r="U1680" s="3" t="str">
        <f t="shared" si="357"/>
        <v/>
      </c>
      <c r="V1680" s="3" t="str">
        <f t="shared" si="358"/>
        <v/>
      </c>
      <c r="W1680" s="3" t="str">
        <f t="shared" si="359"/>
        <v/>
      </c>
      <c r="X1680" s="83" t="str">
        <f t="shared" si="360"/>
        <v/>
      </c>
      <c r="Y1680" s="3" t="str">
        <f t="shared" si="361"/>
        <v/>
      </c>
      <c r="Z1680" s="3" t="str">
        <f t="shared" si="362"/>
        <v/>
      </c>
      <c r="AA1680" s="12" t="str">
        <f t="shared" si="363"/>
        <v/>
      </c>
      <c r="AB1680" s="12" t="str">
        <f t="shared" si="364"/>
        <v/>
      </c>
      <c r="AC1680" s="12" t="str">
        <f t="shared" si="365"/>
        <v/>
      </c>
      <c r="AD1680" t="str">
        <f t="shared" si="366"/>
        <v/>
      </c>
      <c r="AE1680" t="str">
        <f t="shared" si="367"/>
        <v/>
      </c>
      <c r="AF1680" t="s">
        <v>343</v>
      </c>
    </row>
    <row r="1681" spans="1:32" x14ac:dyDescent="0.25">
      <c r="A1681" t="s">
        <v>1</v>
      </c>
      <c r="B1681" t="s">
        <v>2</v>
      </c>
      <c r="C1681" t="s">
        <v>1959</v>
      </c>
      <c r="D1681" t="s">
        <v>2056</v>
      </c>
      <c r="E1681" t="s">
        <v>45</v>
      </c>
      <c r="F1681" s="2">
        <v>45307</v>
      </c>
      <c r="G1681" t="s">
        <v>663</v>
      </c>
      <c r="H1681" t="s">
        <v>179</v>
      </c>
      <c r="I1681" t="s">
        <v>192</v>
      </c>
      <c r="J1681" s="5">
        <v>260000</v>
      </c>
      <c r="K1681" s="5">
        <v>260000</v>
      </c>
      <c r="L1681" s="5">
        <v>260000</v>
      </c>
      <c r="M1681" s="5"/>
      <c r="N1681"/>
      <c r="O1681" s="39"/>
      <c r="P1681" s="44"/>
      <c r="Q1681" s="65"/>
      <c r="R1681" s="8" t="str">
        <f t="shared" si="356"/>
        <v/>
      </c>
      <c r="S1681" s="7" t="str">
        <f t="shared" si="355"/>
        <v/>
      </c>
      <c r="U1681" s="3" t="str">
        <f t="shared" si="357"/>
        <v/>
      </c>
      <c r="V1681" s="3" t="str">
        <f t="shared" si="358"/>
        <v/>
      </c>
      <c r="W1681" s="3" t="str">
        <f t="shared" si="359"/>
        <v/>
      </c>
      <c r="X1681" s="83" t="str">
        <f t="shared" si="360"/>
        <v/>
      </c>
      <c r="Y1681" s="3" t="str">
        <f t="shared" si="361"/>
        <v/>
      </c>
      <c r="Z1681" s="3" t="str">
        <f t="shared" si="362"/>
        <v/>
      </c>
      <c r="AA1681" s="12" t="str">
        <f t="shared" si="363"/>
        <v/>
      </c>
      <c r="AB1681" s="12" t="str">
        <f t="shared" si="364"/>
        <v/>
      </c>
      <c r="AC1681" s="12" t="str">
        <f t="shared" si="365"/>
        <v/>
      </c>
      <c r="AD1681" t="str">
        <f t="shared" si="366"/>
        <v/>
      </c>
      <c r="AE1681" t="str">
        <f t="shared" si="367"/>
        <v/>
      </c>
      <c r="AF1681" t="s">
        <v>343</v>
      </c>
    </row>
    <row r="1682" spans="1:32" x14ac:dyDescent="0.25">
      <c r="A1682" t="s">
        <v>1</v>
      </c>
      <c r="B1682" t="s">
        <v>2</v>
      </c>
      <c r="C1682" t="s">
        <v>1959</v>
      </c>
      <c r="D1682" t="s">
        <v>2056</v>
      </c>
      <c r="E1682" t="s">
        <v>45</v>
      </c>
      <c r="F1682" s="2">
        <v>45307</v>
      </c>
      <c r="G1682" t="s">
        <v>664</v>
      </c>
      <c r="H1682" t="s">
        <v>179</v>
      </c>
      <c r="I1682" t="s">
        <v>192</v>
      </c>
      <c r="J1682" s="5">
        <v>60000</v>
      </c>
      <c r="K1682" s="5">
        <v>60000</v>
      </c>
      <c r="L1682" s="5">
        <v>60000</v>
      </c>
      <c r="M1682" s="5"/>
      <c r="N1682"/>
      <c r="O1682" s="39"/>
      <c r="P1682" s="44"/>
      <c r="Q1682" s="65"/>
      <c r="R1682" s="8" t="str">
        <f t="shared" si="356"/>
        <v/>
      </c>
      <c r="S1682" s="7" t="str">
        <f t="shared" si="355"/>
        <v/>
      </c>
      <c r="U1682" s="3" t="str">
        <f t="shared" si="357"/>
        <v/>
      </c>
      <c r="V1682" s="3" t="str">
        <f t="shared" si="358"/>
        <v/>
      </c>
      <c r="W1682" s="3" t="str">
        <f t="shared" si="359"/>
        <v/>
      </c>
      <c r="X1682" s="83" t="str">
        <f t="shared" si="360"/>
        <v/>
      </c>
      <c r="Y1682" s="3" t="str">
        <f t="shared" si="361"/>
        <v/>
      </c>
      <c r="Z1682" s="3" t="str">
        <f t="shared" si="362"/>
        <v/>
      </c>
      <c r="AA1682" s="12" t="str">
        <f t="shared" si="363"/>
        <v/>
      </c>
      <c r="AB1682" s="12" t="str">
        <f t="shared" si="364"/>
        <v/>
      </c>
      <c r="AC1682" s="12" t="str">
        <f t="shared" si="365"/>
        <v/>
      </c>
      <c r="AD1682" t="str">
        <f t="shared" si="366"/>
        <v/>
      </c>
      <c r="AE1682" t="str">
        <f t="shared" si="367"/>
        <v/>
      </c>
      <c r="AF1682" t="s">
        <v>343</v>
      </c>
    </row>
    <row r="1683" spans="1:32" x14ac:dyDescent="0.25">
      <c r="A1683" t="s">
        <v>1</v>
      </c>
      <c r="B1683" t="s">
        <v>2</v>
      </c>
      <c r="C1683" t="s">
        <v>1959</v>
      </c>
      <c r="D1683" t="s">
        <v>2056</v>
      </c>
      <c r="E1683" t="s">
        <v>45</v>
      </c>
      <c r="F1683" s="2">
        <v>45320</v>
      </c>
      <c r="G1683" t="s">
        <v>949</v>
      </c>
      <c r="H1683" t="s">
        <v>179</v>
      </c>
      <c r="I1683" t="s">
        <v>192</v>
      </c>
      <c r="J1683" s="5">
        <v>490000</v>
      </c>
      <c r="K1683" s="5">
        <v>490000</v>
      </c>
      <c r="L1683" s="5">
        <v>490000</v>
      </c>
      <c r="M1683" s="5"/>
      <c r="N1683"/>
      <c r="O1683" s="39"/>
      <c r="P1683" s="44"/>
      <c r="Q1683" s="65"/>
      <c r="R1683" s="8" t="str">
        <f t="shared" si="356"/>
        <v/>
      </c>
      <c r="S1683" s="7" t="str">
        <f t="shared" si="355"/>
        <v/>
      </c>
      <c r="U1683" s="3" t="str">
        <f t="shared" si="357"/>
        <v/>
      </c>
      <c r="V1683" s="3" t="str">
        <f t="shared" si="358"/>
        <v/>
      </c>
      <c r="W1683" s="3" t="str">
        <f t="shared" si="359"/>
        <v/>
      </c>
      <c r="X1683" s="83" t="str">
        <f t="shared" si="360"/>
        <v/>
      </c>
      <c r="Y1683" s="3" t="str">
        <f t="shared" si="361"/>
        <v/>
      </c>
      <c r="Z1683" s="3" t="str">
        <f t="shared" si="362"/>
        <v/>
      </c>
      <c r="AA1683" s="12" t="str">
        <f t="shared" si="363"/>
        <v/>
      </c>
      <c r="AB1683" s="12" t="str">
        <f t="shared" si="364"/>
        <v/>
      </c>
      <c r="AC1683" s="12" t="str">
        <f t="shared" si="365"/>
        <v/>
      </c>
      <c r="AD1683" t="str">
        <f t="shared" si="366"/>
        <v/>
      </c>
      <c r="AE1683" t="str">
        <f t="shared" si="367"/>
        <v/>
      </c>
      <c r="AF1683" t="s">
        <v>343</v>
      </c>
    </row>
    <row r="1684" spans="1:32" x14ac:dyDescent="0.25">
      <c r="A1684" t="s">
        <v>1</v>
      </c>
      <c r="B1684" t="s">
        <v>2</v>
      </c>
      <c r="C1684" t="s">
        <v>1959</v>
      </c>
      <c r="D1684" t="s">
        <v>2056</v>
      </c>
      <c r="E1684" t="s">
        <v>45</v>
      </c>
      <c r="F1684" s="2">
        <v>45320</v>
      </c>
      <c r="G1684" t="s">
        <v>950</v>
      </c>
      <c r="H1684" t="s">
        <v>179</v>
      </c>
      <c r="I1684" t="s">
        <v>192</v>
      </c>
      <c r="J1684" s="5">
        <v>590000</v>
      </c>
      <c r="K1684" s="5">
        <v>590000</v>
      </c>
      <c r="L1684" s="5">
        <v>590000</v>
      </c>
      <c r="M1684" s="5"/>
      <c r="N1684"/>
      <c r="O1684" s="39"/>
      <c r="P1684" s="44"/>
      <c r="Q1684" s="65"/>
      <c r="R1684" s="8" t="str">
        <f t="shared" si="356"/>
        <v/>
      </c>
      <c r="S1684" s="7" t="str">
        <f t="shared" si="355"/>
        <v/>
      </c>
      <c r="U1684" s="3" t="str">
        <f t="shared" si="357"/>
        <v/>
      </c>
      <c r="V1684" s="3" t="str">
        <f t="shared" si="358"/>
        <v/>
      </c>
      <c r="W1684" s="3" t="str">
        <f t="shared" si="359"/>
        <v/>
      </c>
      <c r="X1684" s="83" t="str">
        <f t="shared" si="360"/>
        <v/>
      </c>
      <c r="Y1684" s="3" t="str">
        <f t="shared" si="361"/>
        <v/>
      </c>
      <c r="Z1684" s="3" t="str">
        <f t="shared" si="362"/>
        <v/>
      </c>
      <c r="AA1684" s="12" t="str">
        <f t="shared" si="363"/>
        <v/>
      </c>
      <c r="AB1684" s="12" t="str">
        <f t="shared" si="364"/>
        <v/>
      </c>
      <c r="AC1684" s="12" t="str">
        <f t="shared" si="365"/>
        <v/>
      </c>
      <c r="AD1684" t="str">
        <f t="shared" si="366"/>
        <v/>
      </c>
      <c r="AE1684" t="str">
        <f t="shared" si="367"/>
        <v/>
      </c>
      <c r="AF1684" t="s">
        <v>343</v>
      </c>
    </row>
    <row r="1685" spans="1:32" x14ac:dyDescent="0.25">
      <c r="A1685" t="s">
        <v>1</v>
      </c>
      <c r="B1685" t="s">
        <v>2</v>
      </c>
      <c r="C1685" t="s">
        <v>1959</v>
      </c>
      <c r="D1685" t="s">
        <v>2056</v>
      </c>
      <c r="E1685" t="s">
        <v>45</v>
      </c>
      <c r="F1685" s="2">
        <v>45337</v>
      </c>
      <c r="G1685" t="s">
        <v>951</v>
      </c>
      <c r="H1685" t="s">
        <v>178</v>
      </c>
      <c r="I1685" t="s">
        <v>192</v>
      </c>
      <c r="J1685" s="5">
        <v>199000</v>
      </c>
      <c r="K1685" s="5">
        <v>199000</v>
      </c>
      <c r="L1685" s="5">
        <v>199000</v>
      </c>
      <c r="M1685" s="5"/>
      <c r="N1685"/>
      <c r="O1685" s="39"/>
      <c r="P1685" s="44"/>
      <c r="Q1685" s="65"/>
      <c r="R1685" s="8" t="str">
        <f t="shared" si="356"/>
        <v/>
      </c>
      <c r="S1685" s="7" t="str">
        <f t="shared" si="355"/>
        <v/>
      </c>
      <c r="U1685" s="3" t="str">
        <f t="shared" si="357"/>
        <v/>
      </c>
      <c r="V1685" s="3" t="str">
        <f t="shared" si="358"/>
        <v/>
      </c>
      <c r="W1685" s="3" t="str">
        <f t="shared" si="359"/>
        <v/>
      </c>
      <c r="X1685" s="83" t="str">
        <f t="shared" si="360"/>
        <v/>
      </c>
      <c r="Y1685" s="3" t="str">
        <f t="shared" si="361"/>
        <v/>
      </c>
      <c r="Z1685" s="3" t="str">
        <f t="shared" si="362"/>
        <v/>
      </c>
      <c r="AA1685" s="12" t="str">
        <f t="shared" si="363"/>
        <v/>
      </c>
      <c r="AB1685" s="12" t="str">
        <f t="shared" si="364"/>
        <v/>
      </c>
      <c r="AC1685" s="12" t="str">
        <f t="shared" si="365"/>
        <v/>
      </c>
      <c r="AD1685" t="str">
        <f t="shared" si="366"/>
        <v/>
      </c>
      <c r="AE1685" t="str">
        <f t="shared" si="367"/>
        <v/>
      </c>
      <c r="AF1685" t="s">
        <v>343</v>
      </c>
    </row>
    <row r="1686" spans="1:32" x14ac:dyDescent="0.25">
      <c r="A1686" t="s">
        <v>1</v>
      </c>
      <c r="B1686" t="s">
        <v>2</v>
      </c>
      <c r="C1686" t="s">
        <v>1959</v>
      </c>
      <c r="D1686" t="s">
        <v>2056</v>
      </c>
      <c r="E1686" t="s">
        <v>45</v>
      </c>
      <c r="F1686" s="2">
        <v>45342</v>
      </c>
      <c r="G1686" t="s">
        <v>952</v>
      </c>
      <c r="H1686" t="s">
        <v>178</v>
      </c>
      <c r="I1686" t="s">
        <v>192</v>
      </c>
      <c r="J1686" s="5">
        <v>520000</v>
      </c>
      <c r="K1686" s="5">
        <v>520000</v>
      </c>
      <c r="L1686" s="5">
        <v>520000</v>
      </c>
      <c r="M1686" s="5"/>
      <c r="N1686"/>
      <c r="O1686" s="39"/>
      <c r="P1686" s="44"/>
      <c r="Q1686" s="65"/>
      <c r="R1686" s="8" t="str">
        <f t="shared" si="356"/>
        <v/>
      </c>
      <c r="S1686" s="7" t="str">
        <f t="shared" si="355"/>
        <v/>
      </c>
      <c r="U1686" s="3" t="str">
        <f t="shared" si="357"/>
        <v/>
      </c>
      <c r="V1686" s="3" t="str">
        <f t="shared" si="358"/>
        <v/>
      </c>
      <c r="W1686" s="3" t="str">
        <f t="shared" si="359"/>
        <v/>
      </c>
      <c r="X1686" s="83" t="str">
        <f t="shared" si="360"/>
        <v/>
      </c>
      <c r="Y1686" s="3" t="str">
        <f t="shared" si="361"/>
        <v/>
      </c>
      <c r="Z1686" s="3" t="str">
        <f t="shared" si="362"/>
        <v/>
      </c>
      <c r="AA1686" s="12" t="str">
        <f t="shared" si="363"/>
        <v/>
      </c>
      <c r="AB1686" s="12" t="str">
        <f t="shared" si="364"/>
        <v/>
      </c>
      <c r="AC1686" s="12" t="str">
        <f t="shared" si="365"/>
        <v/>
      </c>
      <c r="AD1686" t="str">
        <f t="shared" si="366"/>
        <v/>
      </c>
      <c r="AE1686" t="str">
        <f t="shared" si="367"/>
        <v/>
      </c>
      <c r="AF1686" t="s">
        <v>343</v>
      </c>
    </row>
    <row r="1687" spans="1:32" x14ac:dyDescent="0.25">
      <c r="A1687" t="s">
        <v>1</v>
      </c>
      <c r="B1687" t="s">
        <v>2</v>
      </c>
      <c r="C1687" t="s">
        <v>1959</v>
      </c>
      <c r="D1687" t="s">
        <v>2056</v>
      </c>
      <c r="E1687" t="s">
        <v>45</v>
      </c>
      <c r="F1687" s="2">
        <v>45348</v>
      </c>
      <c r="G1687" t="s">
        <v>1301</v>
      </c>
      <c r="H1687" t="s">
        <v>178</v>
      </c>
      <c r="I1687" t="s">
        <v>404</v>
      </c>
      <c r="J1687" s="5">
        <v>590000</v>
      </c>
      <c r="K1687" s="5">
        <v>590000</v>
      </c>
      <c r="L1687" s="5">
        <v>590000</v>
      </c>
      <c r="M1687" s="5"/>
      <c r="N1687"/>
      <c r="O1687" s="39"/>
      <c r="P1687" s="44"/>
      <c r="Q1687" s="65"/>
      <c r="R1687" s="8" t="str">
        <f t="shared" si="356"/>
        <v/>
      </c>
      <c r="S1687" s="7" t="str">
        <f t="shared" si="355"/>
        <v/>
      </c>
      <c r="U1687" s="3" t="str">
        <f t="shared" si="357"/>
        <v/>
      </c>
      <c r="V1687" s="3" t="str">
        <f t="shared" si="358"/>
        <v/>
      </c>
      <c r="W1687" s="3" t="str">
        <f t="shared" si="359"/>
        <v/>
      </c>
      <c r="X1687" s="83" t="str">
        <f t="shared" si="360"/>
        <v/>
      </c>
      <c r="Y1687" s="3" t="str">
        <f t="shared" si="361"/>
        <v/>
      </c>
      <c r="Z1687" s="3" t="str">
        <f t="shared" si="362"/>
        <v/>
      </c>
      <c r="AA1687" s="12" t="str">
        <f t="shared" si="363"/>
        <v/>
      </c>
      <c r="AB1687" s="12" t="str">
        <f t="shared" si="364"/>
        <v/>
      </c>
      <c r="AC1687" s="12" t="str">
        <f t="shared" si="365"/>
        <v/>
      </c>
      <c r="AD1687" t="str">
        <f t="shared" si="366"/>
        <v/>
      </c>
      <c r="AE1687" t="str">
        <f t="shared" si="367"/>
        <v/>
      </c>
      <c r="AF1687" t="s">
        <v>343</v>
      </c>
    </row>
    <row r="1688" spans="1:32" x14ac:dyDescent="0.25">
      <c r="A1688" t="s">
        <v>1</v>
      </c>
      <c r="B1688" t="s">
        <v>2</v>
      </c>
      <c r="C1688" t="s">
        <v>1959</v>
      </c>
      <c r="D1688" t="s">
        <v>2056</v>
      </c>
      <c r="E1688" t="s">
        <v>45</v>
      </c>
      <c r="F1688" s="2">
        <v>45348</v>
      </c>
      <c r="G1688" t="s">
        <v>1302</v>
      </c>
      <c r="H1688" t="s">
        <v>178</v>
      </c>
      <c r="I1688" t="s">
        <v>404</v>
      </c>
      <c r="J1688" s="5">
        <v>312500</v>
      </c>
      <c r="K1688" s="5">
        <v>312500</v>
      </c>
      <c r="L1688" s="5">
        <v>312500</v>
      </c>
      <c r="M1688" s="5"/>
      <c r="N1688"/>
      <c r="O1688" s="39"/>
      <c r="P1688" s="44"/>
      <c r="Q1688" s="65"/>
      <c r="R1688" s="8" t="str">
        <f t="shared" si="356"/>
        <v/>
      </c>
      <c r="S1688" s="7" t="str">
        <f t="shared" si="355"/>
        <v/>
      </c>
      <c r="U1688" s="3" t="str">
        <f t="shared" si="357"/>
        <v/>
      </c>
      <c r="V1688" s="3" t="str">
        <f t="shared" si="358"/>
        <v/>
      </c>
      <c r="W1688" s="3" t="str">
        <f t="shared" si="359"/>
        <v/>
      </c>
      <c r="X1688" s="83" t="str">
        <f t="shared" si="360"/>
        <v/>
      </c>
      <c r="Y1688" s="3" t="str">
        <f t="shared" si="361"/>
        <v/>
      </c>
      <c r="Z1688" s="3" t="str">
        <f t="shared" si="362"/>
        <v/>
      </c>
      <c r="AA1688" s="12" t="str">
        <f t="shared" si="363"/>
        <v/>
      </c>
      <c r="AB1688" s="12" t="str">
        <f t="shared" si="364"/>
        <v/>
      </c>
      <c r="AC1688" s="12" t="str">
        <f t="shared" si="365"/>
        <v/>
      </c>
      <c r="AD1688" t="str">
        <f t="shared" si="366"/>
        <v/>
      </c>
      <c r="AE1688" t="str">
        <f t="shared" si="367"/>
        <v/>
      </c>
      <c r="AF1688" t="s">
        <v>343</v>
      </c>
    </row>
    <row r="1689" spans="1:32" x14ac:dyDescent="0.25">
      <c r="A1689" t="s">
        <v>1</v>
      </c>
      <c r="B1689" t="s">
        <v>2</v>
      </c>
      <c r="C1689" t="s">
        <v>1959</v>
      </c>
      <c r="D1689" t="s">
        <v>2056</v>
      </c>
      <c r="E1689" t="s">
        <v>45</v>
      </c>
      <c r="F1689" s="2">
        <v>45349</v>
      </c>
      <c r="G1689" t="s">
        <v>1303</v>
      </c>
      <c r="H1689" t="s">
        <v>178</v>
      </c>
      <c r="I1689" t="s">
        <v>202</v>
      </c>
      <c r="J1689" s="5">
        <v>192000</v>
      </c>
      <c r="K1689" s="5">
        <v>192000</v>
      </c>
      <c r="L1689" s="5">
        <v>192000</v>
      </c>
      <c r="M1689" s="5"/>
      <c r="N1689"/>
      <c r="O1689" s="39"/>
      <c r="P1689" s="44"/>
      <c r="Q1689" s="65"/>
      <c r="R1689" s="8" t="str">
        <f t="shared" si="356"/>
        <v/>
      </c>
      <c r="S1689" s="7" t="str">
        <f t="shared" si="355"/>
        <v/>
      </c>
      <c r="U1689" s="3" t="str">
        <f t="shared" si="357"/>
        <v/>
      </c>
      <c r="V1689" s="3" t="str">
        <f t="shared" si="358"/>
        <v/>
      </c>
      <c r="W1689" s="3" t="str">
        <f t="shared" si="359"/>
        <v/>
      </c>
      <c r="X1689" s="83" t="str">
        <f t="shared" si="360"/>
        <v/>
      </c>
      <c r="Y1689" s="3" t="str">
        <f t="shared" si="361"/>
        <v/>
      </c>
      <c r="Z1689" s="3" t="str">
        <f t="shared" si="362"/>
        <v/>
      </c>
      <c r="AA1689" s="12" t="str">
        <f t="shared" si="363"/>
        <v/>
      </c>
      <c r="AB1689" s="12" t="str">
        <f t="shared" si="364"/>
        <v/>
      </c>
      <c r="AC1689" s="12" t="str">
        <f t="shared" si="365"/>
        <v/>
      </c>
      <c r="AD1689" t="str">
        <f t="shared" si="366"/>
        <v/>
      </c>
      <c r="AE1689" t="str">
        <f t="shared" si="367"/>
        <v/>
      </c>
      <c r="AF1689" t="s">
        <v>343</v>
      </c>
    </row>
    <row r="1690" spans="1:32" x14ac:dyDescent="0.25">
      <c r="A1690" t="s">
        <v>1</v>
      </c>
      <c r="B1690" t="s">
        <v>2</v>
      </c>
      <c r="C1690" t="s">
        <v>1959</v>
      </c>
      <c r="D1690" t="s">
        <v>2056</v>
      </c>
      <c r="E1690" t="s">
        <v>45</v>
      </c>
      <c r="F1690" s="2">
        <v>45372</v>
      </c>
      <c r="G1690" t="s">
        <v>1760</v>
      </c>
      <c r="H1690" t="s">
        <v>176</v>
      </c>
      <c r="I1690" t="s">
        <v>404</v>
      </c>
      <c r="J1690" s="5">
        <v>555000</v>
      </c>
      <c r="K1690" s="5">
        <v>555000</v>
      </c>
      <c r="L1690" s="5">
        <v>555000</v>
      </c>
      <c r="M1690" s="5"/>
      <c r="N1690"/>
      <c r="O1690" s="39"/>
      <c r="P1690" s="44"/>
      <c r="Q1690" s="65"/>
      <c r="R1690" s="8" t="str">
        <f t="shared" si="356"/>
        <v/>
      </c>
      <c r="S1690" s="7" t="str">
        <f t="shared" si="355"/>
        <v/>
      </c>
      <c r="U1690" s="3" t="str">
        <f t="shared" si="357"/>
        <v/>
      </c>
      <c r="V1690" s="3" t="str">
        <f t="shared" si="358"/>
        <v/>
      </c>
      <c r="W1690" s="3" t="str">
        <f t="shared" si="359"/>
        <v/>
      </c>
      <c r="X1690" s="83" t="str">
        <f t="shared" si="360"/>
        <v/>
      </c>
      <c r="Y1690" s="3" t="str">
        <f t="shared" si="361"/>
        <v/>
      </c>
      <c r="Z1690" s="3" t="str">
        <f t="shared" si="362"/>
        <v/>
      </c>
      <c r="AA1690" s="12" t="str">
        <f t="shared" si="363"/>
        <v/>
      </c>
      <c r="AB1690" s="12" t="str">
        <f t="shared" si="364"/>
        <v/>
      </c>
      <c r="AC1690" s="12" t="str">
        <f t="shared" si="365"/>
        <v/>
      </c>
      <c r="AD1690" t="str">
        <f t="shared" si="366"/>
        <v/>
      </c>
      <c r="AE1690" t="str">
        <f t="shared" si="367"/>
        <v/>
      </c>
      <c r="AF1690" t="s">
        <v>343</v>
      </c>
    </row>
    <row r="1691" spans="1:32" x14ac:dyDescent="0.25">
      <c r="A1691" t="s">
        <v>1</v>
      </c>
      <c r="B1691" t="s">
        <v>2</v>
      </c>
      <c r="C1691" t="s">
        <v>1959</v>
      </c>
      <c r="D1691" t="s">
        <v>2056</v>
      </c>
      <c r="E1691" t="s">
        <v>45</v>
      </c>
      <c r="F1691" s="2">
        <v>45372</v>
      </c>
      <c r="G1691" t="s">
        <v>1761</v>
      </c>
      <c r="H1691" t="s">
        <v>176</v>
      </c>
      <c r="I1691" t="s">
        <v>404</v>
      </c>
      <c r="J1691" s="5">
        <v>230000</v>
      </c>
      <c r="K1691" s="5">
        <v>230000</v>
      </c>
      <c r="L1691" s="5">
        <v>230000</v>
      </c>
      <c r="M1691" s="5"/>
      <c r="N1691"/>
      <c r="O1691" s="39"/>
      <c r="P1691" s="44"/>
      <c r="Q1691" s="65"/>
      <c r="R1691" s="8" t="str">
        <f t="shared" si="356"/>
        <v/>
      </c>
      <c r="S1691" s="7" t="str">
        <f t="shared" si="355"/>
        <v/>
      </c>
      <c r="U1691" s="3" t="str">
        <f t="shared" si="357"/>
        <v/>
      </c>
      <c r="V1691" s="3" t="str">
        <f t="shared" si="358"/>
        <v/>
      </c>
      <c r="W1691" s="3" t="str">
        <f t="shared" si="359"/>
        <v/>
      </c>
      <c r="X1691" s="83" t="str">
        <f t="shared" si="360"/>
        <v/>
      </c>
      <c r="Y1691" s="3" t="str">
        <f t="shared" si="361"/>
        <v/>
      </c>
      <c r="Z1691" s="3" t="str">
        <f t="shared" si="362"/>
        <v/>
      </c>
      <c r="AA1691" s="12" t="str">
        <f t="shared" si="363"/>
        <v/>
      </c>
      <c r="AB1691" s="12" t="str">
        <f t="shared" si="364"/>
        <v/>
      </c>
      <c r="AC1691" s="12" t="str">
        <f t="shared" si="365"/>
        <v/>
      </c>
      <c r="AD1691" t="str">
        <f t="shared" si="366"/>
        <v/>
      </c>
      <c r="AE1691" t="str">
        <f t="shared" si="367"/>
        <v/>
      </c>
      <c r="AF1691" t="s">
        <v>343</v>
      </c>
    </row>
    <row r="1692" spans="1:32" x14ac:dyDescent="0.25">
      <c r="A1692" t="s">
        <v>1</v>
      </c>
      <c r="B1692" t="s">
        <v>2</v>
      </c>
      <c r="C1692" t="s">
        <v>1959</v>
      </c>
      <c r="D1692" t="s">
        <v>2056</v>
      </c>
      <c r="E1692" t="s">
        <v>45</v>
      </c>
      <c r="F1692" s="2">
        <v>45372</v>
      </c>
      <c r="G1692" t="s">
        <v>1762</v>
      </c>
      <c r="H1692" t="s">
        <v>176</v>
      </c>
      <c r="I1692" t="s">
        <v>192</v>
      </c>
      <c r="J1692" s="5">
        <v>183500</v>
      </c>
      <c r="K1692" s="5">
        <v>183500</v>
      </c>
      <c r="L1692" s="5">
        <v>183500</v>
      </c>
      <c r="M1692" s="5"/>
      <c r="N1692"/>
      <c r="O1692" s="39"/>
      <c r="P1692" s="44"/>
      <c r="Q1692" s="65"/>
      <c r="R1692" s="8" t="str">
        <f t="shared" si="356"/>
        <v/>
      </c>
      <c r="S1692" s="7" t="str">
        <f t="shared" si="355"/>
        <v/>
      </c>
      <c r="U1692" s="3" t="str">
        <f t="shared" si="357"/>
        <v/>
      </c>
      <c r="V1692" s="3" t="str">
        <f t="shared" si="358"/>
        <v/>
      </c>
      <c r="W1692" s="3" t="str">
        <f t="shared" si="359"/>
        <v/>
      </c>
      <c r="X1692" s="83" t="str">
        <f t="shared" si="360"/>
        <v/>
      </c>
      <c r="Y1692" s="3" t="str">
        <f t="shared" si="361"/>
        <v/>
      </c>
      <c r="Z1692" s="3" t="str">
        <f t="shared" si="362"/>
        <v/>
      </c>
      <c r="AA1692" s="12" t="str">
        <f t="shared" si="363"/>
        <v/>
      </c>
      <c r="AB1692" s="12" t="str">
        <f t="shared" si="364"/>
        <v/>
      </c>
      <c r="AC1692" s="12" t="str">
        <f t="shared" si="365"/>
        <v/>
      </c>
      <c r="AD1692" t="str">
        <f t="shared" si="366"/>
        <v/>
      </c>
      <c r="AE1692" t="str">
        <f t="shared" si="367"/>
        <v/>
      </c>
      <c r="AF1692" t="s">
        <v>343</v>
      </c>
    </row>
    <row r="1693" spans="1:32" x14ac:dyDescent="0.25">
      <c r="A1693" t="s">
        <v>1</v>
      </c>
      <c r="B1693" t="s">
        <v>2</v>
      </c>
      <c r="C1693" t="s">
        <v>1959</v>
      </c>
      <c r="D1693" t="s">
        <v>2056</v>
      </c>
      <c r="E1693" t="s">
        <v>45</v>
      </c>
      <c r="F1693" s="2">
        <v>45386</v>
      </c>
      <c r="G1693" t="s">
        <v>2260</v>
      </c>
      <c r="H1693" t="s">
        <v>412</v>
      </c>
      <c r="I1693" t="s">
        <v>404</v>
      </c>
      <c r="J1693" s="5">
        <v>60000</v>
      </c>
      <c r="K1693" s="5">
        <v>60000</v>
      </c>
      <c r="L1693" s="5">
        <v>60000</v>
      </c>
      <c r="M1693" s="5"/>
      <c r="N1693"/>
      <c r="O1693" s="39"/>
      <c r="P1693" s="44"/>
      <c r="Q1693" s="65"/>
      <c r="R1693" s="8" t="str">
        <f t="shared" si="356"/>
        <v/>
      </c>
      <c r="S1693" s="7" t="str">
        <f t="shared" si="355"/>
        <v/>
      </c>
      <c r="U1693" s="3" t="str">
        <f t="shared" si="357"/>
        <v/>
      </c>
      <c r="V1693" s="3" t="str">
        <f t="shared" si="358"/>
        <v/>
      </c>
      <c r="W1693" s="3" t="str">
        <f t="shared" si="359"/>
        <v/>
      </c>
      <c r="X1693" s="83" t="str">
        <f t="shared" si="360"/>
        <v/>
      </c>
      <c r="Y1693" s="3" t="str">
        <f t="shared" si="361"/>
        <v/>
      </c>
      <c r="Z1693" s="3" t="str">
        <f t="shared" si="362"/>
        <v/>
      </c>
      <c r="AA1693" s="12" t="str">
        <f t="shared" si="363"/>
        <v/>
      </c>
      <c r="AB1693" s="12" t="str">
        <f t="shared" si="364"/>
        <v/>
      </c>
      <c r="AC1693" s="12" t="str">
        <f t="shared" si="365"/>
        <v/>
      </c>
      <c r="AD1693" t="str">
        <f t="shared" si="366"/>
        <v/>
      </c>
      <c r="AE1693" t="str">
        <f t="shared" si="367"/>
        <v/>
      </c>
      <c r="AF1693" t="s">
        <v>343</v>
      </c>
    </row>
    <row r="1694" spans="1:32" x14ac:dyDescent="0.25">
      <c r="A1694" t="s">
        <v>1</v>
      </c>
      <c r="B1694" t="s">
        <v>2</v>
      </c>
      <c r="C1694" t="s">
        <v>1959</v>
      </c>
      <c r="D1694" t="s">
        <v>2056</v>
      </c>
      <c r="E1694" t="s">
        <v>45</v>
      </c>
      <c r="F1694" s="2">
        <v>45386</v>
      </c>
      <c r="G1694" t="s">
        <v>2261</v>
      </c>
      <c r="H1694" t="s">
        <v>412</v>
      </c>
      <c r="I1694" t="s">
        <v>192</v>
      </c>
      <c r="J1694" s="5">
        <v>26000</v>
      </c>
      <c r="K1694" s="5">
        <v>26000</v>
      </c>
      <c r="L1694" s="5">
        <v>26000</v>
      </c>
      <c r="M1694" s="5"/>
      <c r="N1694"/>
      <c r="O1694" s="39"/>
      <c r="P1694" s="44"/>
      <c r="Q1694" s="65"/>
      <c r="R1694" s="8" t="str">
        <f t="shared" si="356"/>
        <v/>
      </c>
      <c r="S1694" s="7" t="str">
        <f t="shared" si="355"/>
        <v/>
      </c>
      <c r="U1694" s="3" t="str">
        <f t="shared" si="357"/>
        <v/>
      </c>
      <c r="V1694" s="3" t="str">
        <f t="shared" si="358"/>
        <v/>
      </c>
      <c r="W1694" s="3" t="str">
        <f t="shared" si="359"/>
        <v/>
      </c>
      <c r="X1694" s="83" t="str">
        <f t="shared" si="360"/>
        <v/>
      </c>
      <c r="Y1694" s="3" t="str">
        <f t="shared" si="361"/>
        <v/>
      </c>
      <c r="Z1694" s="3" t="str">
        <f t="shared" si="362"/>
        <v/>
      </c>
      <c r="AA1694" s="12" t="str">
        <f t="shared" si="363"/>
        <v/>
      </c>
      <c r="AB1694" s="12" t="str">
        <f t="shared" si="364"/>
        <v/>
      </c>
      <c r="AC1694" s="12" t="str">
        <f t="shared" si="365"/>
        <v/>
      </c>
      <c r="AD1694" t="str">
        <f t="shared" si="366"/>
        <v/>
      </c>
      <c r="AE1694" t="str">
        <f t="shared" si="367"/>
        <v/>
      </c>
      <c r="AF1694" t="s">
        <v>343</v>
      </c>
    </row>
    <row r="1695" spans="1:32" x14ac:dyDescent="0.25">
      <c r="A1695" t="s">
        <v>1</v>
      </c>
      <c r="B1695" t="s">
        <v>2</v>
      </c>
      <c r="C1695" t="s">
        <v>1959</v>
      </c>
      <c r="D1695" t="s">
        <v>2056</v>
      </c>
      <c r="E1695" t="s">
        <v>45</v>
      </c>
      <c r="F1695" s="2">
        <v>45408</v>
      </c>
      <c r="G1695" t="s">
        <v>2508</v>
      </c>
      <c r="H1695" t="s">
        <v>412</v>
      </c>
      <c r="I1695" t="s">
        <v>1619</v>
      </c>
      <c r="J1695" s="5">
        <v>197000</v>
      </c>
      <c r="K1695" s="5">
        <v>197000</v>
      </c>
      <c r="L1695" s="5">
        <v>197000</v>
      </c>
      <c r="M1695" s="5"/>
      <c r="N1695"/>
      <c r="O1695" s="39"/>
      <c r="P1695" s="44"/>
      <c r="Q1695" s="65"/>
      <c r="R1695" s="8" t="str">
        <f t="shared" si="356"/>
        <v/>
      </c>
      <c r="S1695" s="7" t="str">
        <f t="shared" si="355"/>
        <v/>
      </c>
      <c r="U1695" s="3" t="str">
        <f t="shared" si="357"/>
        <v/>
      </c>
      <c r="V1695" s="3" t="str">
        <f t="shared" si="358"/>
        <v/>
      </c>
      <c r="W1695" s="3" t="str">
        <f t="shared" si="359"/>
        <v/>
      </c>
      <c r="X1695" s="83" t="str">
        <f t="shared" si="360"/>
        <v/>
      </c>
      <c r="Y1695" s="3" t="str">
        <f t="shared" si="361"/>
        <v/>
      </c>
      <c r="Z1695" s="3" t="str">
        <f t="shared" si="362"/>
        <v/>
      </c>
      <c r="AA1695" s="12" t="str">
        <f t="shared" si="363"/>
        <v/>
      </c>
      <c r="AB1695" s="12" t="str">
        <f t="shared" si="364"/>
        <v/>
      </c>
      <c r="AC1695" s="12" t="str">
        <f t="shared" si="365"/>
        <v/>
      </c>
      <c r="AD1695" t="str">
        <f t="shared" si="366"/>
        <v/>
      </c>
      <c r="AE1695" t="str">
        <f t="shared" si="367"/>
        <v/>
      </c>
      <c r="AF1695" t="s">
        <v>343</v>
      </c>
    </row>
    <row r="1696" spans="1:32" x14ac:dyDescent="0.25">
      <c r="A1696" t="s">
        <v>1</v>
      </c>
      <c r="B1696" t="s">
        <v>2</v>
      </c>
      <c r="C1696" t="s">
        <v>1959</v>
      </c>
      <c r="D1696" t="s">
        <v>2057</v>
      </c>
      <c r="E1696" t="s">
        <v>422</v>
      </c>
      <c r="F1696" s="2">
        <v>45231</v>
      </c>
      <c r="G1696" t="s">
        <v>423</v>
      </c>
      <c r="H1696" t="s">
        <v>175</v>
      </c>
      <c r="I1696" t="s">
        <v>192</v>
      </c>
      <c r="J1696" s="5">
        <v>100000.01</v>
      </c>
      <c r="K1696" s="5">
        <v>50000.01</v>
      </c>
      <c r="L1696" s="5">
        <v>100000.01</v>
      </c>
      <c r="M1696" s="5"/>
      <c r="N1696"/>
      <c r="O1696" s="39"/>
      <c r="P1696" s="44"/>
      <c r="Q1696" s="65"/>
      <c r="R1696" s="8" t="str">
        <f t="shared" si="356"/>
        <v/>
      </c>
      <c r="S1696" s="7" t="str">
        <f t="shared" si="355"/>
        <v/>
      </c>
      <c r="U1696" s="3" t="str">
        <f t="shared" si="357"/>
        <v/>
      </c>
      <c r="V1696" s="3" t="str">
        <f t="shared" si="358"/>
        <v/>
      </c>
      <c r="W1696" s="3" t="str">
        <f t="shared" si="359"/>
        <v/>
      </c>
      <c r="X1696" s="83" t="str">
        <f t="shared" si="360"/>
        <v/>
      </c>
      <c r="Y1696" s="3" t="str">
        <f t="shared" si="361"/>
        <v/>
      </c>
      <c r="Z1696" s="3" t="str">
        <f t="shared" si="362"/>
        <v/>
      </c>
      <c r="AA1696" s="12" t="str">
        <f t="shared" si="363"/>
        <v/>
      </c>
      <c r="AB1696" s="12" t="str">
        <f t="shared" si="364"/>
        <v/>
      </c>
      <c r="AC1696" s="12" t="str">
        <f t="shared" si="365"/>
        <v/>
      </c>
      <c r="AD1696" t="str">
        <f t="shared" si="366"/>
        <v/>
      </c>
      <c r="AE1696" t="str">
        <f t="shared" si="367"/>
        <v/>
      </c>
      <c r="AF1696" t="s">
        <v>343</v>
      </c>
    </row>
    <row r="1697" spans="1:32" x14ac:dyDescent="0.25">
      <c r="A1697" t="s">
        <v>1</v>
      </c>
      <c r="B1697" t="s">
        <v>2</v>
      </c>
      <c r="C1697" t="s">
        <v>1959</v>
      </c>
      <c r="D1697" t="s">
        <v>2057</v>
      </c>
      <c r="E1697" t="s">
        <v>422</v>
      </c>
      <c r="F1697" s="2">
        <v>45258</v>
      </c>
      <c r="G1697" t="s">
        <v>438</v>
      </c>
      <c r="H1697" t="s">
        <v>175</v>
      </c>
      <c r="I1697" t="s">
        <v>192</v>
      </c>
      <c r="J1697" s="5">
        <v>200000.01</v>
      </c>
      <c r="K1697" s="5">
        <v>0.01</v>
      </c>
      <c r="L1697" s="5">
        <v>200000.01</v>
      </c>
      <c r="M1697" s="5"/>
      <c r="N1697"/>
      <c r="O1697" s="39"/>
      <c r="P1697" s="44"/>
      <c r="Q1697" s="65"/>
      <c r="R1697" s="8" t="str">
        <f t="shared" si="356"/>
        <v/>
      </c>
      <c r="S1697" s="7" t="str">
        <f t="shared" si="355"/>
        <v/>
      </c>
      <c r="U1697" s="3" t="str">
        <f t="shared" si="357"/>
        <v/>
      </c>
      <c r="V1697" s="3" t="str">
        <f t="shared" si="358"/>
        <v/>
      </c>
      <c r="W1697" s="3" t="str">
        <f t="shared" si="359"/>
        <v/>
      </c>
      <c r="X1697" s="83" t="str">
        <f t="shared" si="360"/>
        <v/>
      </c>
      <c r="Y1697" s="3" t="str">
        <f t="shared" si="361"/>
        <v/>
      </c>
      <c r="Z1697" s="3" t="str">
        <f t="shared" si="362"/>
        <v/>
      </c>
      <c r="AA1697" s="12" t="str">
        <f t="shared" si="363"/>
        <v/>
      </c>
      <c r="AB1697" s="12" t="str">
        <f t="shared" si="364"/>
        <v/>
      </c>
      <c r="AC1697" s="12" t="str">
        <f t="shared" si="365"/>
        <v/>
      </c>
      <c r="AD1697" t="str">
        <f t="shared" si="366"/>
        <v/>
      </c>
      <c r="AE1697" t="str">
        <f t="shared" si="367"/>
        <v/>
      </c>
      <c r="AF1697" t="s">
        <v>343</v>
      </c>
    </row>
    <row r="1698" spans="1:32" x14ac:dyDescent="0.25">
      <c r="A1698" t="s">
        <v>1</v>
      </c>
      <c r="B1698" t="s">
        <v>2</v>
      </c>
      <c r="C1698" t="s">
        <v>1959</v>
      </c>
      <c r="D1698" t="s">
        <v>2058</v>
      </c>
      <c r="E1698" t="s">
        <v>366</v>
      </c>
      <c r="F1698" s="2">
        <v>45336</v>
      </c>
      <c r="G1698" t="s">
        <v>644</v>
      </c>
      <c r="H1698" t="s">
        <v>179</v>
      </c>
      <c r="I1698" t="s">
        <v>207</v>
      </c>
      <c r="J1698" s="5">
        <v>234927</v>
      </c>
      <c r="K1698" s="5">
        <v>234927</v>
      </c>
      <c r="L1698" s="5">
        <v>234927</v>
      </c>
      <c r="M1698" s="5"/>
      <c r="N1698"/>
      <c r="O1698" s="39"/>
      <c r="P1698" s="44"/>
      <c r="Q1698" s="65"/>
      <c r="R1698" s="8" t="str">
        <f t="shared" si="356"/>
        <v/>
      </c>
      <c r="S1698" s="7" t="str">
        <f t="shared" si="355"/>
        <v/>
      </c>
      <c r="U1698" s="3" t="str">
        <f t="shared" si="357"/>
        <v/>
      </c>
      <c r="V1698" s="3" t="str">
        <f t="shared" si="358"/>
        <v/>
      </c>
      <c r="W1698" s="3" t="str">
        <f t="shared" si="359"/>
        <v/>
      </c>
      <c r="X1698" s="83" t="str">
        <f t="shared" si="360"/>
        <v/>
      </c>
      <c r="Y1698" s="3" t="str">
        <f t="shared" si="361"/>
        <v/>
      </c>
      <c r="Z1698" s="3" t="str">
        <f t="shared" si="362"/>
        <v/>
      </c>
      <c r="AA1698" s="12" t="str">
        <f t="shared" si="363"/>
        <v/>
      </c>
      <c r="AB1698" s="12" t="str">
        <f t="shared" si="364"/>
        <v/>
      </c>
      <c r="AC1698" s="12" t="str">
        <f t="shared" si="365"/>
        <v/>
      </c>
      <c r="AD1698" t="str">
        <f t="shared" si="366"/>
        <v/>
      </c>
      <c r="AE1698" t="str">
        <f t="shared" si="367"/>
        <v/>
      </c>
      <c r="AF1698" t="s">
        <v>343</v>
      </c>
    </row>
    <row r="1699" spans="1:32" x14ac:dyDescent="0.25">
      <c r="A1699" t="s">
        <v>1</v>
      </c>
      <c r="B1699" t="s">
        <v>2</v>
      </c>
      <c r="C1699" t="s">
        <v>1959</v>
      </c>
      <c r="D1699" t="s">
        <v>2509</v>
      </c>
      <c r="E1699" t="s">
        <v>2510</v>
      </c>
      <c r="F1699" s="2">
        <v>45408</v>
      </c>
      <c r="G1699" t="s">
        <v>121</v>
      </c>
      <c r="H1699" t="s">
        <v>176</v>
      </c>
      <c r="I1699" t="s">
        <v>192</v>
      </c>
      <c r="J1699" s="5">
        <v>93988.88</v>
      </c>
      <c r="K1699" s="5">
        <v>93988.88</v>
      </c>
      <c r="L1699" s="5">
        <v>93988.88</v>
      </c>
      <c r="M1699" s="5"/>
      <c r="N1699"/>
      <c r="O1699" s="39"/>
      <c r="P1699" s="44"/>
      <c r="Q1699" s="65"/>
      <c r="R1699" s="8" t="str">
        <f t="shared" si="356"/>
        <v/>
      </c>
      <c r="S1699" s="7" t="str">
        <f t="shared" si="355"/>
        <v/>
      </c>
      <c r="U1699" s="3" t="str">
        <f t="shared" si="357"/>
        <v/>
      </c>
      <c r="V1699" s="3" t="str">
        <f t="shared" si="358"/>
        <v/>
      </c>
      <c r="W1699" s="3" t="str">
        <f t="shared" si="359"/>
        <v/>
      </c>
      <c r="X1699" s="83" t="str">
        <f t="shared" si="360"/>
        <v/>
      </c>
      <c r="Y1699" s="3" t="str">
        <f t="shared" si="361"/>
        <v/>
      </c>
      <c r="Z1699" s="3" t="str">
        <f t="shared" si="362"/>
        <v/>
      </c>
      <c r="AA1699" s="12" t="str">
        <f t="shared" si="363"/>
        <v/>
      </c>
      <c r="AB1699" s="12" t="str">
        <f t="shared" si="364"/>
        <v/>
      </c>
      <c r="AC1699" s="12" t="str">
        <f t="shared" si="365"/>
        <v/>
      </c>
      <c r="AD1699" t="str">
        <f t="shared" si="366"/>
        <v/>
      </c>
      <c r="AE1699" t="str">
        <f t="shared" si="367"/>
        <v/>
      </c>
      <c r="AF1699" t="s">
        <v>343</v>
      </c>
    </row>
    <row r="1700" spans="1:32" x14ac:dyDescent="0.25">
      <c r="A1700" t="s">
        <v>1</v>
      </c>
      <c r="B1700" t="s">
        <v>2</v>
      </c>
      <c r="C1700" t="s">
        <v>1959</v>
      </c>
      <c r="D1700" t="s">
        <v>2059</v>
      </c>
      <c r="E1700" t="s">
        <v>378</v>
      </c>
      <c r="F1700" s="2">
        <v>45191</v>
      </c>
      <c r="G1700" t="s">
        <v>379</v>
      </c>
      <c r="H1700" t="s">
        <v>175</v>
      </c>
      <c r="I1700" t="s">
        <v>404</v>
      </c>
      <c r="J1700" s="5">
        <v>806858.94</v>
      </c>
      <c r="K1700" s="5">
        <v>806858.94</v>
      </c>
      <c r="L1700" s="5">
        <v>806858.94</v>
      </c>
      <c r="M1700" s="5"/>
      <c r="N1700"/>
      <c r="O1700" s="39"/>
      <c r="P1700" s="44"/>
      <c r="Q1700" s="65"/>
      <c r="R1700" s="8" t="str">
        <f t="shared" si="356"/>
        <v/>
      </c>
      <c r="S1700" s="7" t="str">
        <f t="shared" si="355"/>
        <v/>
      </c>
      <c r="U1700" s="3" t="str">
        <f t="shared" si="357"/>
        <v/>
      </c>
      <c r="V1700" s="3" t="str">
        <f t="shared" si="358"/>
        <v/>
      </c>
      <c r="W1700" s="3" t="str">
        <f t="shared" si="359"/>
        <v/>
      </c>
      <c r="X1700" s="83" t="str">
        <f t="shared" si="360"/>
        <v/>
      </c>
      <c r="Y1700" s="3" t="str">
        <f t="shared" si="361"/>
        <v/>
      </c>
      <c r="Z1700" s="3" t="str">
        <f t="shared" si="362"/>
        <v/>
      </c>
      <c r="AA1700" s="12" t="str">
        <f t="shared" si="363"/>
        <v/>
      </c>
      <c r="AB1700" s="12" t="str">
        <f t="shared" si="364"/>
        <v/>
      </c>
      <c r="AC1700" s="12" t="str">
        <f t="shared" si="365"/>
        <v/>
      </c>
      <c r="AD1700" t="str">
        <f t="shared" si="366"/>
        <v/>
      </c>
      <c r="AE1700" t="str">
        <f t="shared" si="367"/>
        <v/>
      </c>
      <c r="AF1700" t="s">
        <v>343</v>
      </c>
    </row>
    <row r="1701" spans="1:32" x14ac:dyDescent="0.25">
      <c r="A1701" t="s">
        <v>1</v>
      </c>
      <c r="B1701" t="s">
        <v>2</v>
      </c>
      <c r="C1701" t="s">
        <v>1959</v>
      </c>
      <c r="D1701" t="s">
        <v>2060</v>
      </c>
      <c r="E1701" t="s">
        <v>1947</v>
      </c>
      <c r="F1701" s="2">
        <v>45386</v>
      </c>
      <c r="G1701" t="s">
        <v>1948</v>
      </c>
      <c r="H1701" t="s">
        <v>176</v>
      </c>
      <c r="I1701" t="s">
        <v>1578</v>
      </c>
      <c r="J1701" s="5">
        <v>156644.23000000001</v>
      </c>
      <c r="K1701" s="5">
        <v>156644.23000000001</v>
      </c>
      <c r="L1701" s="5">
        <v>156644.23000000001</v>
      </c>
      <c r="M1701" s="5"/>
      <c r="N1701"/>
      <c r="O1701" s="39"/>
      <c r="P1701" s="44"/>
      <c r="Q1701" s="65"/>
      <c r="R1701" s="8" t="str">
        <f t="shared" si="356"/>
        <v/>
      </c>
      <c r="S1701" s="7" t="str">
        <f t="shared" si="355"/>
        <v/>
      </c>
      <c r="U1701" s="3" t="str">
        <f t="shared" si="357"/>
        <v/>
      </c>
      <c r="V1701" s="3" t="str">
        <f t="shared" si="358"/>
        <v/>
      </c>
      <c r="W1701" s="3" t="str">
        <f t="shared" si="359"/>
        <v/>
      </c>
      <c r="X1701" s="83" t="str">
        <f t="shared" si="360"/>
        <v/>
      </c>
      <c r="Y1701" s="3" t="str">
        <f t="shared" si="361"/>
        <v/>
      </c>
      <c r="Z1701" s="3" t="str">
        <f t="shared" si="362"/>
        <v/>
      </c>
      <c r="AA1701" s="12" t="str">
        <f t="shared" si="363"/>
        <v/>
      </c>
      <c r="AB1701" s="12" t="str">
        <f t="shared" si="364"/>
        <v/>
      </c>
      <c r="AC1701" s="12" t="str">
        <f t="shared" si="365"/>
        <v/>
      </c>
      <c r="AD1701" t="str">
        <f t="shared" si="366"/>
        <v/>
      </c>
      <c r="AE1701" t="str">
        <f t="shared" si="367"/>
        <v/>
      </c>
      <c r="AF1701" t="s">
        <v>343</v>
      </c>
    </row>
    <row r="1702" spans="1:32" x14ac:dyDescent="0.25">
      <c r="A1702" t="s">
        <v>1</v>
      </c>
      <c r="B1702" t="s">
        <v>2</v>
      </c>
      <c r="C1702" t="s">
        <v>1959</v>
      </c>
      <c r="D1702" t="s">
        <v>2061</v>
      </c>
      <c r="E1702" t="s">
        <v>31</v>
      </c>
      <c r="F1702" s="2">
        <v>45302</v>
      </c>
      <c r="G1702" t="s">
        <v>593</v>
      </c>
      <c r="H1702" t="s">
        <v>179</v>
      </c>
      <c r="I1702" t="s">
        <v>192</v>
      </c>
      <c r="J1702" s="5">
        <v>734697.75</v>
      </c>
      <c r="K1702" s="5">
        <v>734697.75</v>
      </c>
      <c r="L1702" s="5">
        <v>734697.75</v>
      </c>
      <c r="M1702" s="5"/>
      <c r="N1702"/>
      <c r="O1702" s="39"/>
      <c r="P1702" s="44"/>
      <c r="Q1702" s="65"/>
      <c r="R1702" s="8" t="str">
        <f t="shared" si="356"/>
        <v/>
      </c>
      <c r="S1702" s="7" t="str">
        <f t="shared" si="355"/>
        <v/>
      </c>
      <c r="U1702" s="3" t="str">
        <f t="shared" si="357"/>
        <v/>
      </c>
      <c r="V1702" s="3" t="str">
        <f t="shared" si="358"/>
        <v/>
      </c>
      <c r="W1702" s="3" t="str">
        <f t="shared" si="359"/>
        <v/>
      </c>
      <c r="X1702" s="83" t="str">
        <f t="shared" si="360"/>
        <v/>
      </c>
      <c r="Y1702" s="3" t="str">
        <f t="shared" si="361"/>
        <v/>
      </c>
      <c r="Z1702" s="3" t="str">
        <f t="shared" si="362"/>
        <v/>
      </c>
      <c r="AA1702" s="12" t="str">
        <f t="shared" si="363"/>
        <v/>
      </c>
      <c r="AB1702" s="12" t="str">
        <f t="shared" si="364"/>
        <v/>
      </c>
      <c r="AC1702" s="12" t="str">
        <f t="shared" si="365"/>
        <v/>
      </c>
      <c r="AD1702" t="str">
        <f t="shared" si="366"/>
        <v/>
      </c>
      <c r="AE1702" t="str">
        <f t="shared" si="367"/>
        <v/>
      </c>
      <c r="AF1702" t="s">
        <v>343</v>
      </c>
    </row>
    <row r="1703" spans="1:32" x14ac:dyDescent="0.25">
      <c r="A1703" t="s">
        <v>1</v>
      </c>
      <c r="B1703" t="s">
        <v>2</v>
      </c>
      <c r="C1703" t="s">
        <v>1959</v>
      </c>
      <c r="D1703" t="s">
        <v>2061</v>
      </c>
      <c r="E1703" t="s">
        <v>31</v>
      </c>
      <c r="F1703" s="2">
        <v>45308</v>
      </c>
      <c r="G1703" t="s">
        <v>642</v>
      </c>
      <c r="H1703" t="s">
        <v>179</v>
      </c>
      <c r="I1703" t="s">
        <v>192</v>
      </c>
      <c r="J1703" s="5">
        <v>53260.81</v>
      </c>
      <c r="K1703" s="5">
        <v>53260.81</v>
      </c>
      <c r="L1703" s="5">
        <v>53260.81</v>
      </c>
      <c r="M1703" s="5"/>
      <c r="N1703"/>
      <c r="O1703" s="39"/>
      <c r="P1703" s="44"/>
      <c r="Q1703" s="65"/>
      <c r="R1703" s="8" t="str">
        <f t="shared" si="356"/>
        <v/>
      </c>
      <c r="S1703" s="7" t="str">
        <f t="shared" si="355"/>
        <v/>
      </c>
      <c r="U1703" s="3" t="str">
        <f t="shared" si="357"/>
        <v/>
      </c>
      <c r="V1703" s="3" t="str">
        <f t="shared" si="358"/>
        <v/>
      </c>
      <c r="W1703" s="3" t="str">
        <f t="shared" si="359"/>
        <v/>
      </c>
      <c r="X1703" s="83" t="str">
        <f t="shared" si="360"/>
        <v/>
      </c>
      <c r="Y1703" s="3" t="str">
        <f t="shared" si="361"/>
        <v/>
      </c>
      <c r="Z1703" s="3" t="str">
        <f t="shared" si="362"/>
        <v/>
      </c>
      <c r="AA1703" s="12" t="str">
        <f t="shared" si="363"/>
        <v/>
      </c>
      <c r="AB1703" s="12" t="str">
        <f t="shared" si="364"/>
        <v/>
      </c>
      <c r="AC1703" s="12" t="str">
        <f t="shared" si="365"/>
        <v/>
      </c>
      <c r="AD1703" t="str">
        <f t="shared" si="366"/>
        <v/>
      </c>
      <c r="AE1703" t="str">
        <f t="shared" si="367"/>
        <v/>
      </c>
      <c r="AF1703" t="s">
        <v>343</v>
      </c>
    </row>
    <row r="1704" spans="1:32" x14ac:dyDescent="0.25">
      <c r="A1704" t="s">
        <v>1</v>
      </c>
      <c r="B1704" t="s">
        <v>2</v>
      </c>
      <c r="C1704" t="s">
        <v>1959</v>
      </c>
      <c r="D1704" t="s">
        <v>2061</v>
      </c>
      <c r="E1704" t="s">
        <v>31</v>
      </c>
      <c r="F1704" s="2">
        <v>45308</v>
      </c>
      <c r="G1704" t="s">
        <v>643</v>
      </c>
      <c r="H1704" t="s">
        <v>179</v>
      </c>
      <c r="I1704" t="s">
        <v>201</v>
      </c>
      <c r="J1704" s="5">
        <v>207369.15</v>
      </c>
      <c r="K1704" s="5">
        <v>207369.15</v>
      </c>
      <c r="L1704" s="5">
        <v>207369.15</v>
      </c>
      <c r="M1704" s="5"/>
      <c r="N1704"/>
      <c r="O1704" s="39"/>
      <c r="P1704" s="44"/>
      <c r="Q1704" s="65"/>
      <c r="R1704" s="8" t="str">
        <f t="shared" si="356"/>
        <v/>
      </c>
      <c r="S1704" s="7" t="str">
        <f t="shared" ref="S1704:S1767" si="368">IF(AND(O1716&lt;&gt;"",P1716&lt;&gt;""),1,"")</f>
        <v/>
      </c>
      <c r="U1704" s="3" t="str">
        <f t="shared" si="357"/>
        <v/>
      </c>
      <c r="V1704" s="3" t="str">
        <f t="shared" si="358"/>
        <v/>
      </c>
      <c r="W1704" s="3" t="str">
        <f t="shared" si="359"/>
        <v/>
      </c>
      <c r="X1704" s="83" t="str">
        <f t="shared" si="360"/>
        <v/>
      </c>
      <c r="Y1704" s="3" t="str">
        <f t="shared" si="361"/>
        <v/>
      </c>
      <c r="Z1704" s="3" t="str">
        <f t="shared" si="362"/>
        <v/>
      </c>
      <c r="AA1704" s="12" t="str">
        <f t="shared" si="363"/>
        <v/>
      </c>
      <c r="AB1704" s="12" t="str">
        <f t="shared" si="364"/>
        <v/>
      </c>
      <c r="AC1704" s="12" t="str">
        <f t="shared" si="365"/>
        <v/>
      </c>
      <c r="AD1704" t="str">
        <f t="shared" si="366"/>
        <v/>
      </c>
      <c r="AE1704" t="str">
        <f t="shared" si="367"/>
        <v/>
      </c>
      <c r="AF1704" t="s">
        <v>343</v>
      </c>
    </row>
    <row r="1705" spans="1:32" x14ac:dyDescent="0.25">
      <c r="A1705" t="s">
        <v>1</v>
      </c>
      <c r="B1705" t="s">
        <v>2</v>
      </c>
      <c r="C1705" t="s">
        <v>1959</v>
      </c>
      <c r="D1705" t="s">
        <v>2061</v>
      </c>
      <c r="E1705" t="s">
        <v>31</v>
      </c>
      <c r="F1705" s="2">
        <v>45314</v>
      </c>
      <c r="G1705" t="s">
        <v>698</v>
      </c>
      <c r="H1705" t="s">
        <v>179</v>
      </c>
      <c r="I1705" t="s">
        <v>192</v>
      </c>
      <c r="J1705" s="5">
        <v>128820</v>
      </c>
      <c r="K1705" s="5">
        <v>128820</v>
      </c>
      <c r="L1705" s="5">
        <v>128820</v>
      </c>
      <c r="M1705" s="5"/>
      <c r="N1705"/>
      <c r="O1705" s="39"/>
      <c r="P1705" s="44"/>
      <c r="Q1705" s="65"/>
      <c r="R1705" s="8" t="str">
        <f t="shared" si="356"/>
        <v/>
      </c>
      <c r="S1705" s="7" t="str">
        <f t="shared" si="368"/>
        <v/>
      </c>
      <c r="U1705" s="3" t="str">
        <f t="shared" si="357"/>
        <v/>
      </c>
      <c r="V1705" s="3" t="str">
        <f t="shared" si="358"/>
        <v/>
      </c>
      <c r="W1705" s="3" t="str">
        <f t="shared" si="359"/>
        <v/>
      </c>
      <c r="X1705" s="83" t="str">
        <f t="shared" si="360"/>
        <v/>
      </c>
      <c r="Y1705" s="3" t="str">
        <f t="shared" si="361"/>
        <v/>
      </c>
      <c r="Z1705" s="3" t="str">
        <f t="shared" si="362"/>
        <v/>
      </c>
      <c r="AA1705" s="12" t="str">
        <f t="shared" si="363"/>
        <v/>
      </c>
      <c r="AB1705" s="12" t="str">
        <f t="shared" si="364"/>
        <v/>
      </c>
      <c r="AC1705" s="12" t="str">
        <f t="shared" si="365"/>
        <v/>
      </c>
      <c r="AD1705" t="str">
        <f t="shared" si="366"/>
        <v/>
      </c>
      <c r="AE1705" t="str">
        <f t="shared" si="367"/>
        <v/>
      </c>
      <c r="AF1705" t="s">
        <v>343</v>
      </c>
    </row>
    <row r="1706" spans="1:32" x14ac:dyDescent="0.25">
      <c r="A1706" t="s">
        <v>1</v>
      </c>
      <c r="B1706" t="s">
        <v>2</v>
      </c>
      <c r="C1706" t="s">
        <v>1959</v>
      </c>
      <c r="D1706" t="s">
        <v>2061</v>
      </c>
      <c r="E1706" t="s">
        <v>31</v>
      </c>
      <c r="F1706" s="2">
        <v>45321</v>
      </c>
      <c r="G1706" t="s">
        <v>756</v>
      </c>
      <c r="H1706" t="s">
        <v>178</v>
      </c>
      <c r="I1706" t="s">
        <v>192</v>
      </c>
      <c r="J1706" s="5">
        <v>266755.90000000002</v>
      </c>
      <c r="K1706" s="5">
        <v>266755.90000000002</v>
      </c>
      <c r="L1706" s="5">
        <v>266755.90000000002</v>
      </c>
      <c r="M1706" s="5"/>
      <c r="N1706"/>
      <c r="O1706" s="39"/>
      <c r="P1706" s="44"/>
      <c r="Q1706" s="65"/>
      <c r="R1706" s="8" t="str">
        <f t="shared" si="356"/>
        <v/>
      </c>
      <c r="S1706" s="7" t="str">
        <f t="shared" si="368"/>
        <v/>
      </c>
      <c r="U1706" s="3" t="str">
        <f t="shared" si="357"/>
        <v/>
      </c>
      <c r="V1706" s="3" t="str">
        <f t="shared" si="358"/>
        <v/>
      </c>
      <c r="W1706" s="3" t="str">
        <f t="shared" si="359"/>
        <v/>
      </c>
      <c r="X1706" s="83" t="str">
        <f t="shared" si="360"/>
        <v/>
      </c>
      <c r="Y1706" s="3" t="str">
        <f t="shared" si="361"/>
        <v/>
      </c>
      <c r="Z1706" s="3" t="str">
        <f t="shared" si="362"/>
        <v/>
      </c>
      <c r="AA1706" s="12" t="str">
        <f t="shared" si="363"/>
        <v/>
      </c>
      <c r="AB1706" s="12" t="str">
        <f t="shared" si="364"/>
        <v/>
      </c>
      <c r="AC1706" s="12" t="str">
        <f t="shared" si="365"/>
        <v/>
      </c>
      <c r="AD1706" t="str">
        <f t="shared" si="366"/>
        <v/>
      </c>
      <c r="AE1706" t="str">
        <f t="shared" si="367"/>
        <v/>
      </c>
      <c r="AF1706" t="s">
        <v>343</v>
      </c>
    </row>
    <row r="1707" spans="1:32" x14ac:dyDescent="0.25">
      <c r="A1707" t="s">
        <v>1</v>
      </c>
      <c r="B1707" t="s">
        <v>2</v>
      </c>
      <c r="C1707" t="s">
        <v>1959</v>
      </c>
      <c r="D1707" t="s">
        <v>2061</v>
      </c>
      <c r="E1707" t="s">
        <v>31</v>
      </c>
      <c r="F1707" s="2">
        <v>45332</v>
      </c>
      <c r="G1707" t="s">
        <v>757</v>
      </c>
      <c r="H1707" t="s">
        <v>178</v>
      </c>
      <c r="I1707" t="s">
        <v>192</v>
      </c>
      <c r="J1707" s="5">
        <v>240922.62</v>
      </c>
      <c r="K1707" s="5">
        <v>240922.62</v>
      </c>
      <c r="L1707" s="5">
        <v>240922.62</v>
      </c>
      <c r="M1707" s="5"/>
      <c r="N1707"/>
      <c r="O1707" s="39"/>
      <c r="P1707" s="44"/>
      <c r="Q1707" s="65"/>
      <c r="R1707" s="8" t="str">
        <f t="shared" si="356"/>
        <v/>
      </c>
      <c r="S1707" s="7" t="str">
        <f t="shared" si="368"/>
        <v/>
      </c>
      <c r="U1707" s="3" t="str">
        <f t="shared" si="357"/>
        <v/>
      </c>
      <c r="V1707" s="3" t="str">
        <f t="shared" si="358"/>
        <v/>
      </c>
      <c r="W1707" s="3" t="str">
        <f t="shared" si="359"/>
        <v/>
      </c>
      <c r="X1707" s="83" t="str">
        <f t="shared" si="360"/>
        <v/>
      </c>
      <c r="Y1707" s="3" t="str">
        <f t="shared" si="361"/>
        <v/>
      </c>
      <c r="Z1707" s="3" t="str">
        <f t="shared" si="362"/>
        <v/>
      </c>
      <c r="AA1707" s="12" t="str">
        <f t="shared" si="363"/>
        <v/>
      </c>
      <c r="AB1707" s="12" t="str">
        <f t="shared" si="364"/>
        <v/>
      </c>
      <c r="AC1707" s="12" t="str">
        <f t="shared" si="365"/>
        <v/>
      </c>
      <c r="AD1707" t="str">
        <f t="shared" si="366"/>
        <v/>
      </c>
      <c r="AE1707" t="str">
        <f t="shared" si="367"/>
        <v/>
      </c>
      <c r="AF1707" t="s">
        <v>343</v>
      </c>
    </row>
    <row r="1708" spans="1:32" x14ac:dyDescent="0.25">
      <c r="A1708" t="s">
        <v>1</v>
      </c>
      <c r="B1708" t="s">
        <v>2</v>
      </c>
      <c r="C1708" t="s">
        <v>1959</v>
      </c>
      <c r="D1708" t="s">
        <v>2061</v>
      </c>
      <c r="E1708" t="s">
        <v>31</v>
      </c>
      <c r="F1708" s="2">
        <v>45345</v>
      </c>
      <c r="G1708" t="s">
        <v>758</v>
      </c>
      <c r="H1708" t="s">
        <v>178</v>
      </c>
      <c r="I1708" t="s">
        <v>192</v>
      </c>
      <c r="J1708" s="5">
        <v>185114.26</v>
      </c>
      <c r="K1708" s="5">
        <v>185114.26</v>
      </c>
      <c r="L1708" s="5">
        <v>185114.26</v>
      </c>
      <c r="M1708" s="5"/>
      <c r="N1708"/>
      <c r="O1708" s="39"/>
      <c r="P1708" s="44"/>
      <c r="Q1708" s="65"/>
      <c r="R1708" s="8" t="str">
        <f t="shared" si="356"/>
        <v/>
      </c>
      <c r="S1708" s="7" t="str">
        <f t="shared" si="368"/>
        <v/>
      </c>
      <c r="U1708" s="3" t="str">
        <f t="shared" si="357"/>
        <v/>
      </c>
      <c r="V1708" s="3" t="str">
        <f t="shared" si="358"/>
        <v/>
      </c>
      <c r="W1708" s="3" t="str">
        <f t="shared" si="359"/>
        <v/>
      </c>
      <c r="X1708" s="83" t="str">
        <f t="shared" si="360"/>
        <v/>
      </c>
      <c r="Y1708" s="3" t="str">
        <f t="shared" si="361"/>
        <v/>
      </c>
      <c r="Z1708" s="3" t="str">
        <f t="shared" si="362"/>
        <v/>
      </c>
      <c r="AA1708" s="12" t="str">
        <f t="shared" si="363"/>
        <v/>
      </c>
      <c r="AB1708" s="12" t="str">
        <f t="shared" si="364"/>
        <v/>
      </c>
      <c r="AC1708" s="12" t="str">
        <f t="shared" si="365"/>
        <v/>
      </c>
      <c r="AD1708" t="str">
        <f t="shared" si="366"/>
        <v/>
      </c>
      <c r="AE1708" t="str">
        <f t="shared" si="367"/>
        <v/>
      </c>
      <c r="AF1708" t="s">
        <v>343</v>
      </c>
    </row>
    <row r="1709" spans="1:32" x14ac:dyDescent="0.25">
      <c r="A1709" t="s">
        <v>1</v>
      </c>
      <c r="B1709" t="s">
        <v>2</v>
      </c>
      <c r="C1709" t="s">
        <v>1959</v>
      </c>
      <c r="D1709" t="s">
        <v>2061</v>
      </c>
      <c r="E1709" t="s">
        <v>31</v>
      </c>
      <c r="F1709" s="2">
        <v>45352</v>
      </c>
      <c r="G1709" t="s">
        <v>1345</v>
      </c>
      <c r="H1709" t="s">
        <v>176</v>
      </c>
      <c r="I1709" t="s">
        <v>207</v>
      </c>
      <c r="J1709" s="5">
        <v>219287.95</v>
      </c>
      <c r="K1709" s="5">
        <v>219287.95</v>
      </c>
      <c r="L1709" s="5">
        <v>219287.95</v>
      </c>
      <c r="M1709" s="5"/>
      <c r="N1709"/>
      <c r="O1709" s="39"/>
      <c r="P1709" s="44"/>
      <c r="Q1709" s="65"/>
      <c r="R1709" s="8" t="str">
        <f t="shared" si="356"/>
        <v/>
      </c>
      <c r="S1709" s="7" t="str">
        <f t="shared" si="368"/>
        <v/>
      </c>
      <c r="U1709" s="3" t="str">
        <f t="shared" si="357"/>
        <v/>
      </c>
      <c r="V1709" s="3" t="str">
        <f t="shared" si="358"/>
        <v/>
      </c>
      <c r="W1709" s="3" t="str">
        <f t="shared" si="359"/>
        <v/>
      </c>
      <c r="X1709" s="83" t="str">
        <f t="shared" si="360"/>
        <v/>
      </c>
      <c r="Y1709" s="3" t="str">
        <f t="shared" si="361"/>
        <v/>
      </c>
      <c r="Z1709" s="3" t="str">
        <f t="shared" si="362"/>
        <v/>
      </c>
      <c r="AA1709" s="12" t="str">
        <f t="shared" si="363"/>
        <v/>
      </c>
      <c r="AB1709" s="12" t="str">
        <f t="shared" si="364"/>
        <v/>
      </c>
      <c r="AC1709" s="12" t="str">
        <f t="shared" si="365"/>
        <v/>
      </c>
      <c r="AD1709" t="str">
        <f t="shared" si="366"/>
        <v/>
      </c>
      <c r="AE1709" t="str">
        <f t="shared" si="367"/>
        <v/>
      </c>
      <c r="AF1709" t="s">
        <v>343</v>
      </c>
    </row>
    <row r="1710" spans="1:32" x14ac:dyDescent="0.25">
      <c r="A1710" t="s">
        <v>1</v>
      </c>
      <c r="B1710" t="s">
        <v>2</v>
      </c>
      <c r="C1710" t="s">
        <v>1959</v>
      </c>
      <c r="D1710" t="s">
        <v>2061</v>
      </c>
      <c r="E1710" t="s">
        <v>31</v>
      </c>
      <c r="F1710" s="2">
        <v>45356</v>
      </c>
      <c r="G1710" t="s">
        <v>1346</v>
      </c>
      <c r="H1710" t="s">
        <v>176</v>
      </c>
      <c r="I1710" t="s">
        <v>192</v>
      </c>
      <c r="J1710" s="5">
        <v>102152</v>
      </c>
      <c r="K1710" s="5">
        <v>102152</v>
      </c>
      <c r="L1710" s="5">
        <v>102152</v>
      </c>
      <c r="M1710" s="5"/>
      <c r="N1710"/>
      <c r="O1710" s="39"/>
      <c r="P1710" s="44"/>
      <c r="Q1710" s="65"/>
      <c r="R1710" s="8" t="str">
        <f t="shared" ref="R1710:R1742" si="369">IFERROR(VLOOKUP(Q1710,CTASPresup,2,0),"")</f>
        <v/>
      </c>
      <c r="S1710" s="7" t="str">
        <f t="shared" si="368"/>
        <v/>
      </c>
      <c r="U1710" s="3" t="str">
        <f t="shared" si="357"/>
        <v/>
      </c>
      <c r="V1710" s="3" t="str">
        <f t="shared" si="358"/>
        <v/>
      </c>
      <c r="W1710" s="3" t="str">
        <f t="shared" si="359"/>
        <v/>
      </c>
      <c r="X1710" s="83" t="str">
        <f t="shared" si="360"/>
        <v/>
      </c>
      <c r="Y1710" s="3" t="str">
        <f t="shared" si="361"/>
        <v/>
      </c>
      <c r="Z1710" s="3" t="str">
        <f t="shared" si="362"/>
        <v/>
      </c>
      <c r="AA1710" s="12" t="str">
        <f t="shared" si="363"/>
        <v/>
      </c>
      <c r="AB1710" s="12" t="str">
        <f t="shared" si="364"/>
        <v/>
      </c>
      <c r="AC1710" s="12" t="str">
        <f t="shared" si="365"/>
        <v/>
      </c>
      <c r="AD1710" t="str">
        <f t="shared" si="366"/>
        <v/>
      </c>
      <c r="AE1710" t="str">
        <f t="shared" si="367"/>
        <v/>
      </c>
      <c r="AF1710" t="s">
        <v>343</v>
      </c>
    </row>
    <row r="1711" spans="1:32" x14ac:dyDescent="0.25">
      <c r="A1711" t="s">
        <v>1</v>
      </c>
      <c r="B1711" t="s">
        <v>2</v>
      </c>
      <c r="C1711" t="s">
        <v>1959</v>
      </c>
      <c r="D1711" t="s">
        <v>2061</v>
      </c>
      <c r="E1711" t="s">
        <v>31</v>
      </c>
      <c r="F1711" s="2">
        <v>45390</v>
      </c>
      <c r="G1711" t="s">
        <v>2511</v>
      </c>
      <c r="H1711" t="s">
        <v>412</v>
      </c>
      <c r="I1711" t="s">
        <v>1429</v>
      </c>
      <c r="J1711" s="5">
        <v>86290.62</v>
      </c>
      <c r="K1711" s="5">
        <v>86290.62</v>
      </c>
      <c r="L1711" s="5">
        <v>86290.62</v>
      </c>
      <c r="M1711" s="5"/>
      <c r="N1711"/>
      <c r="O1711" s="39"/>
      <c r="P1711" s="44"/>
      <c r="Q1711" s="65"/>
      <c r="R1711" s="8" t="str">
        <f t="shared" si="369"/>
        <v/>
      </c>
      <c r="S1711" s="7" t="str">
        <f t="shared" si="368"/>
        <v/>
      </c>
      <c r="U1711" s="3" t="str">
        <f t="shared" si="357"/>
        <v/>
      </c>
      <c r="V1711" s="3" t="str">
        <f t="shared" si="358"/>
        <v/>
      </c>
      <c r="W1711" s="3" t="str">
        <f t="shared" si="359"/>
        <v/>
      </c>
      <c r="X1711" s="83" t="str">
        <f t="shared" si="360"/>
        <v/>
      </c>
      <c r="Y1711" s="3" t="str">
        <f t="shared" si="361"/>
        <v/>
      </c>
      <c r="Z1711" s="3" t="str">
        <f t="shared" si="362"/>
        <v/>
      </c>
      <c r="AA1711" s="12" t="str">
        <f t="shared" si="363"/>
        <v/>
      </c>
      <c r="AB1711" s="12" t="str">
        <f t="shared" si="364"/>
        <v/>
      </c>
      <c r="AC1711" s="12" t="str">
        <f t="shared" si="365"/>
        <v/>
      </c>
      <c r="AD1711" t="str">
        <f t="shared" si="366"/>
        <v/>
      </c>
      <c r="AE1711" t="str">
        <f t="shared" si="367"/>
        <v/>
      </c>
      <c r="AF1711" t="s">
        <v>343</v>
      </c>
    </row>
    <row r="1712" spans="1:32" x14ac:dyDescent="0.25">
      <c r="A1712" t="s">
        <v>1</v>
      </c>
      <c r="B1712" t="s">
        <v>2</v>
      </c>
      <c r="C1712" t="s">
        <v>1959</v>
      </c>
      <c r="D1712" t="s">
        <v>2061</v>
      </c>
      <c r="E1712" t="s">
        <v>31</v>
      </c>
      <c r="F1712" s="2">
        <v>45393</v>
      </c>
      <c r="G1712" t="s">
        <v>2262</v>
      </c>
      <c r="H1712" t="s">
        <v>412</v>
      </c>
      <c r="I1712" t="s">
        <v>1574</v>
      </c>
      <c r="J1712" s="5">
        <v>153975.85</v>
      </c>
      <c r="K1712" s="5">
        <v>153975.85</v>
      </c>
      <c r="L1712" s="5">
        <v>153975.85</v>
      </c>
      <c r="M1712" s="5"/>
      <c r="N1712"/>
      <c r="O1712" s="39"/>
      <c r="P1712" s="44"/>
      <c r="Q1712" s="65"/>
      <c r="R1712" s="8" t="str">
        <f t="shared" si="369"/>
        <v/>
      </c>
      <c r="S1712" s="7" t="str">
        <f t="shared" si="368"/>
        <v/>
      </c>
      <c r="U1712" s="3" t="str">
        <f t="shared" si="357"/>
        <v/>
      </c>
      <c r="V1712" s="3" t="str">
        <f t="shared" si="358"/>
        <v/>
      </c>
      <c r="W1712" s="3" t="str">
        <f t="shared" si="359"/>
        <v/>
      </c>
      <c r="X1712" s="83" t="str">
        <f t="shared" si="360"/>
        <v/>
      </c>
      <c r="Y1712" s="3" t="str">
        <f t="shared" si="361"/>
        <v/>
      </c>
      <c r="Z1712" s="3" t="str">
        <f t="shared" si="362"/>
        <v/>
      </c>
      <c r="AA1712" s="12" t="str">
        <f t="shared" si="363"/>
        <v/>
      </c>
      <c r="AB1712" s="12" t="str">
        <f t="shared" si="364"/>
        <v/>
      </c>
      <c r="AC1712" s="12" t="str">
        <f t="shared" si="365"/>
        <v/>
      </c>
      <c r="AD1712" t="str">
        <f t="shared" si="366"/>
        <v/>
      </c>
      <c r="AE1712" t="str">
        <f t="shared" si="367"/>
        <v/>
      </c>
      <c r="AF1712" t="s">
        <v>343</v>
      </c>
    </row>
    <row r="1713" spans="1:32" x14ac:dyDescent="0.25">
      <c r="A1713" t="s">
        <v>1</v>
      </c>
      <c r="B1713" t="s">
        <v>2</v>
      </c>
      <c r="C1713" t="s">
        <v>1959</v>
      </c>
      <c r="D1713" t="s">
        <v>2061</v>
      </c>
      <c r="E1713" t="s">
        <v>31</v>
      </c>
      <c r="F1713" s="2">
        <v>45407</v>
      </c>
      <c r="G1713" t="s">
        <v>2512</v>
      </c>
      <c r="H1713" t="s">
        <v>412</v>
      </c>
      <c r="I1713" t="s">
        <v>1429</v>
      </c>
      <c r="J1713" s="5">
        <v>136920.26999999999</v>
      </c>
      <c r="K1713" s="5">
        <v>136920.26999999999</v>
      </c>
      <c r="L1713" s="5">
        <v>136920.26999999999</v>
      </c>
      <c r="M1713" s="5"/>
      <c r="N1713"/>
      <c r="O1713" s="39"/>
      <c r="P1713" s="44"/>
      <c r="Q1713" s="65"/>
      <c r="R1713" s="8" t="str">
        <f t="shared" si="369"/>
        <v/>
      </c>
      <c r="S1713" s="7" t="str">
        <f t="shared" si="368"/>
        <v/>
      </c>
      <c r="U1713" s="3" t="str">
        <f t="shared" si="357"/>
        <v/>
      </c>
      <c r="V1713" s="3" t="str">
        <f t="shared" si="358"/>
        <v/>
      </c>
      <c r="W1713" s="3" t="str">
        <f t="shared" si="359"/>
        <v/>
      </c>
      <c r="X1713" s="83" t="str">
        <f t="shared" si="360"/>
        <v/>
      </c>
      <c r="Y1713" s="3" t="str">
        <f t="shared" si="361"/>
        <v/>
      </c>
      <c r="Z1713" s="3" t="str">
        <f t="shared" si="362"/>
        <v/>
      </c>
      <c r="AA1713" s="12" t="str">
        <f t="shared" si="363"/>
        <v/>
      </c>
      <c r="AB1713" s="12" t="str">
        <f t="shared" si="364"/>
        <v/>
      </c>
      <c r="AC1713" s="12" t="str">
        <f t="shared" si="365"/>
        <v/>
      </c>
      <c r="AD1713" t="str">
        <f t="shared" si="366"/>
        <v/>
      </c>
      <c r="AE1713" t="str">
        <f t="shared" si="367"/>
        <v/>
      </c>
      <c r="AF1713" t="s">
        <v>343</v>
      </c>
    </row>
    <row r="1714" spans="1:32" x14ac:dyDescent="0.25">
      <c r="A1714" t="s">
        <v>1</v>
      </c>
      <c r="B1714" t="s">
        <v>2</v>
      </c>
      <c r="C1714" t="s">
        <v>1959</v>
      </c>
      <c r="D1714" t="s">
        <v>2062</v>
      </c>
      <c r="E1714" t="s">
        <v>442</v>
      </c>
      <c r="F1714" s="2">
        <v>45357</v>
      </c>
      <c r="G1714" t="s">
        <v>1390</v>
      </c>
      <c r="H1714" t="s">
        <v>176</v>
      </c>
      <c r="I1714" t="s">
        <v>192</v>
      </c>
      <c r="J1714" s="5">
        <v>259700</v>
      </c>
      <c r="K1714" s="5">
        <v>259700</v>
      </c>
      <c r="L1714" s="5">
        <v>259700</v>
      </c>
      <c r="M1714" s="5"/>
      <c r="N1714"/>
      <c r="O1714" s="39"/>
      <c r="P1714" s="44"/>
      <c r="Q1714" s="65"/>
      <c r="R1714" s="8" t="str">
        <f t="shared" si="369"/>
        <v/>
      </c>
      <c r="S1714" s="7" t="str">
        <f t="shared" si="368"/>
        <v/>
      </c>
      <c r="U1714" s="3" t="str">
        <f t="shared" si="357"/>
        <v/>
      </c>
      <c r="V1714" s="3" t="str">
        <f t="shared" si="358"/>
        <v/>
      </c>
      <c r="W1714" s="3" t="str">
        <f t="shared" si="359"/>
        <v/>
      </c>
      <c r="X1714" s="83" t="str">
        <f t="shared" si="360"/>
        <v/>
      </c>
      <c r="Y1714" s="3" t="str">
        <f t="shared" si="361"/>
        <v/>
      </c>
      <c r="Z1714" s="3" t="str">
        <f t="shared" si="362"/>
        <v/>
      </c>
      <c r="AA1714" s="12" t="str">
        <f t="shared" si="363"/>
        <v/>
      </c>
      <c r="AB1714" s="12" t="str">
        <f t="shared" si="364"/>
        <v/>
      </c>
      <c r="AC1714" s="12" t="str">
        <f t="shared" si="365"/>
        <v/>
      </c>
      <c r="AD1714" t="str">
        <f t="shared" si="366"/>
        <v/>
      </c>
      <c r="AE1714" t="str">
        <f t="shared" si="367"/>
        <v/>
      </c>
      <c r="AF1714" t="s">
        <v>343</v>
      </c>
    </row>
    <row r="1715" spans="1:32" x14ac:dyDescent="0.25">
      <c r="A1715" t="s">
        <v>1</v>
      </c>
      <c r="B1715" t="s">
        <v>2</v>
      </c>
      <c r="C1715" t="s">
        <v>1959</v>
      </c>
      <c r="D1715" t="s">
        <v>2062</v>
      </c>
      <c r="E1715" t="s">
        <v>442</v>
      </c>
      <c r="F1715" s="2">
        <v>45406</v>
      </c>
      <c r="G1715" t="s">
        <v>2513</v>
      </c>
      <c r="H1715" t="s">
        <v>412</v>
      </c>
      <c r="I1715" t="s">
        <v>192</v>
      </c>
      <c r="J1715" s="5">
        <v>291765.01</v>
      </c>
      <c r="K1715" s="5">
        <v>291765.01</v>
      </c>
      <c r="L1715" s="5">
        <v>291765.01</v>
      </c>
      <c r="M1715" s="5"/>
      <c r="N1715"/>
      <c r="O1715" s="39"/>
      <c r="P1715" s="44"/>
      <c r="Q1715" s="65"/>
      <c r="R1715" s="8" t="str">
        <f t="shared" si="369"/>
        <v/>
      </c>
      <c r="S1715" s="7" t="str">
        <f t="shared" si="368"/>
        <v/>
      </c>
      <c r="U1715" s="3" t="str">
        <f t="shared" si="357"/>
        <v/>
      </c>
      <c r="V1715" s="3" t="str">
        <f t="shared" si="358"/>
        <v/>
      </c>
      <c r="W1715" s="3" t="str">
        <f t="shared" si="359"/>
        <v/>
      </c>
      <c r="X1715" s="83" t="str">
        <f t="shared" si="360"/>
        <v/>
      </c>
      <c r="Y1715" s="3" t="str">
        <f t="shared" si="361"/>
        <v/>
      </c>
      <c r="Z1715" s="3" t="str">
        <f t="shared" si="362"/>
        <v/>
      </c>
      <c r="AA1715" s="12" t="str">
        <f t="shared" si="363"/>
        <v/>
      </c>
      <c r="AB1715" s="12" t="str">
        <f t="shared" si="364"/>
        <v/>
      </c>
      <c r="AC1715" s="12" t="str">
        <f t="shared" si="365"/>
        <v/>
      </c>
      <c r="AD1715" t="str">
        <f t="shared" si="366"/>
        <v/>
      </c>
      <c r="AE1715" t="str">
        <f t="shared" si="367"/>
        <v/>
      </c>
      <c r="AF1715" t="s">
        <v>343</v>
      </c>
    </row>
    <row r="1716" spans="1:32" x14ac:dyDescent="0.25">
      <c r="A1716" t="s">
        <v>1</v>
      </c>
      <c r="B1716" t="s">
        <v>2</v>
      </c>
      <c r="C1716" t="s">
        <v>1959</v>
      </c>
      <c r="D1716" t="s">
        <v>1991</v>
      </c>
      <c r="E1716" t="s">
        <v>36</v>
      </c>
      <c r="F1716" s="2">
        <v>44579</v>
      </c>
      <c r="G1716" t="s">
        <v>142</v>
      </c>
      <c r="H1716" t="s">
        <v>175</v>
      </c>
      <c r="I1716" t="s">
        <v>192</v>
      </c>
      <c r="J1716" s="5">
        <v>480000</v>
      </c>
      <c r="K1716" s="5">
        <v>480000</v>
      </c>
      <c r="L1716" s="5">
        <v>480000</v>
      </c>
      <c r="M1716" s="5"/>
      <c r="N1716"/>
      <c r="O1716" s="39"/>
      <c r="P1716" s="44"/>
      <c r="Q1716" s="65"/>
      <c r="R1716" s="8" t="str">
        <f t="shared" si="369"/>
        <v/>
      </c>
      <c r="S1716" s="7" t="str">
        <f t="shared" si="368"/>
        <v/>
      </c>
      <c r="U1716" s="3" t="str">
        <f t="shared" si="357"/>
        <v/>
      </c>
      <c r="V1716" s="3" t="str">
        <f t="shared" si="358"/>
        <v/>
      </c>
      <c r="W1716" s="3" t="str">
        <f t="shared" si="359"/>
        <v/>
      </c>
      <c r="X1716" s="83" t="str">
        <f t="shared" si="360"/>
        <v/>
      </c>
      <c r="Y1716" s="3" t="str">
        <f t="shared" si="361"/>
        <v/>
      </c>
      <c r="Z1716" s="3" t="str">
        <f t="shared" si="362"/>
        <v/>
      </c>
      <c r="AA1716" s="12" t="str">
        <f t="shared" si="363"/>
        <v/>
      </c>
      <c r="AB1716" s="12" t="str">
        <f t="shared" si="364"/>
        <v/>
      </c>
      <c r="AC1716" s="12" t="str">
        <f t="shared" si="365"/>
        <v/>
      </c>
      <c r="AD1716" t="str">
        <f t="shared" si="366"/>
        <v/>
      </c>
      <c r="AE1716" t="str">
        <f t="shared" si="367"/>
        <v/>
      </c>
      <c r="AF1716" t="s">
        <v>343</v>
      </c>
    </row>
    <row r="1717" spans="1:32" x14ac:dyDescent="0.25">
      <c r="A1717" t="s">
        <v>1</v>
      </c>
      <c r="B1717" t="s">
        <v>2</v>
      </c>
      <c r="C1717" t="s">
        <v>1959</v>
      </c>
      <c r="D1717" t="s">
        <v>1992</v>
      </c>
      <c r="E1717" t="s">
        <v>62</v>
      </c>
      <c r="F1717" s="2">
        <v>44216</v>
      </c>
      <c r="G1717" t="s">
        <v>114</v>
      </c>
      <c r="H1717" t="s">
        <v>175</v>
      </c>
      <c r="I1717" t="s">
        <v>192</v>
      </c>
      <c r="J1717" s="5">
        <v>3390000</v>
      </c>
      <c r="K1717" s="5">
        <v>845000</v>
      </c>
      <c r="L1717" s="5">
        <v>3390000</v>
      </c>
      <c r="M1717" s="5"/>
      <c r="N1717"/>
      <c r="O1717" s="39"/>
      <c r="P1717" s="44"/>
      <c r="Q1717" s="65"/>
      <c r="R1717" s="8" t="str">
        <f t="shared" si="369"/>
        <v/>
      </c>
      <c r="S1717" s="7" t="str">
        <f t="shared" si="368"/>
        <v/>
      </c>
      <c r="U1717" s="3" t="str">
        <f t="shared" si="357"/>
        <v/>
      </c>
      <c r="V1717" s="3" t="str">
        <f t="shared" si="358"/>
        <v/>
      </c>
      <c r="W1717" s="3" t="str">
        <f t="shared" si="359"/>
        <v/>
      </c>
      <c r="X1717" s="83" t="str">
        <f t="shared" si="360"/>
        <v/>
      </c>
      <c r="Y1717" s="3" t="str">
        <f t="shared" si="361"/>
        <v/>
      </c>
      <c r="Z1717" s="3" t="str">
        <f t="shared" si="362"/>
        <v/>
      </c>
      <c r="AA1717" s="12" t="str">
        <f t="shared" si="363"/>
        <v/>
      </c>
      <c r="AB1717" s="12" t="str">
        <f t="shared" si="364"/>
        <v/>
      </c>
      <c r="AC1717" s="12" t="str">
        <f t="shared" si="365"/>
        <v/>
      </c>
      <c r="AD1717" t="str">
        <f t="shared" si="366"/>
        <v/>
      </c>
      <c r="AE1717" t="str">
        <f t="shared" si="367"/>
        <v/>
      </c>
      <c r="AF1717" t="s">
        <v>343</v>
      </c>
    </row>
    <row r="1718" spans="1:32" x14ac:dyDescent="0.25">
      <c r="A1718" t="s">
        <v>1</v>
      </c>
      <c r="B1718" t="s">
        <v>2</v>
      </c>
      <c r="C1718" t="s">
        <v>1959</v>
      </c>
      <c r="D1718" t="s">
        <v>1992</v>
      </c>
      <c r="E1718" t="s">
        <v>62</v>
      </c>
      <c r="F1718" s="2">
        <v>44243</v>
      </c>
      <c r="G1718" t="s">
        <v>143</v>
      </c>
      <c r="H1718" t="s">
        <v>175</v>
      </c>
      <c r="I1718" t="s">
        <v>192</v>
      </c>
      <c r="J1718" s="5">
        <v>195000</v>
      </c>
      <c r="K1718" s="5">
        <v>0.05</v>
      </c>
      <c r="L1718" s="5">
        <v>195000</v>
      </c>
      <c r="M1718" s="5"/>
      <c r="N1718"/>
      <c r="O1718" s="39"/>
      <c r="P1718" s="44"/>
      <c r="Q1718" s="65"/>
      <c r="R1718" s="8" t="str">
        <f t="shared" si="369"/>
        <v/>
      </c>
      <c r="S1718" s="7" t="str">
        <f t="shared" si="368"/>
        <v/>
      </c>
      <c r="U1718" s="3" t="str">
        <f t="shared" si="357"/>
        <v/>
      </c>
      <c r="V1718" s="3" t="str">
        <f t="shared" si="358"/>
        <v/>
      </c>
      <c r="W1718" s="3" t="str">
        <f t="shared" si="359"/>
        <v/>
      </c>
      <c r="X1718" s="83" t="str">
        <f t="shared" si="360"/>
        <v/>
      </c>
      <c r="Y1718" s="3" t="str">
        <f t="shared" si="361"/>
        <v/>
      </c>
      <c r="Z1718" s="3" t="str">
        <f t="shared" si="362"/>
        <v/>
      </c>
      <c r="AA1718" s="12" t="str">
        <f t="shared" si="363"/>
        <v/>
      </c>
      <c r="AB1718" s="12" t="str">
        <f t="shared" si="364"/>
        <v/>
      </c>
      <c r="AC1718" s="12" t="str">
        <f t="shared" si="365"/>
        <v/>
      </c>
      <c r="AD1718" t="str">
        <f t="shared" si="366"/>
        <v/>
      </c>
      <c r="AE1718" t="str">
        <f t="shared" si="367"/>
        <v/>
      </c>
      <c r="AF1718" t="s">
        <v>343</v>
      </c>
    </row>
    <row r="1719" spans="1:32" x14ac:dyDescent="0.25">
      <c r="A1719" t="s">
        <v>1</v>
      </c>
      <c r="B1719" t="s">
        <v>2</v>
      </c>
      <c r="C1719" t="s">
        <v>1959</v>
      </c>
      <c r="D1719" t="s">
        <v>1992</v>
      </c>
      <c r="E1719" t="s">
        <v>62</v>
      </c>
      <c r="F1719" s="2">
        <v>44317</v>
      </c>
      <c r="G1719" t="s">
        <v>144</v>
      </c>
      <c r="H1719" t="s">
        <v>175</v>
      </c>
      <c r="I1719" t="s">
        <v>192</v>
      </c>
      <c r="J1719" s="5">
        <v>550000</v>
      </c>
      <c r="K1719" s="5">
        <v>50000</v>
      </c>
      <c r="L1719" s="5">
        <v>550000</v>
      </c>
      <c r="M1719" s="5"/>
      <c r="N1719"/>
      <c r="O1719" s="39"/>
      <c r="P1719" s="44"/>
      <c r="Q1719" s="65"/>
      <c r="R1719" s="8" t="str">
        <f t="shared" si="369"/>
        <v/>
      </c>
      <c r="S1719" s="7" t="str">
        <f t="shared" si="368"/>
        <v/>
      </c>
      <c r="U1719" s="3" t="str">
        <f t="shared" si="357"/>
        <v/>
      </c>
      <c r="V1719" s="3" t="str">
        <f t="shared" si="358"/>
        <v/>
      </c>
      <c r="W1719" s="3" t="str">
        <f t="shared" si="359"/>
        <v/>
      </c>
      <c r="X1719" s="83" t="str">
        <f t="shared" si="360"/>
        <v/>
      </c>
      <c r="Y1719" s="3" t="str">
        <f t="shared" si="361"/>
        <v/>
      </c>
      <c r="Z1719" s="3" t="str">
        <f t="shared" si="362"/>
        <v/>
      </c>
      <c r="AA1719" s="12" t="str">
        <f t="shared" si="363"/>
        <v/>
      </c>
      <c r="AB1719" s="12" t="str">
        <f t="shared" si="364"/>
        <v/>
      </c>
      <c r="AC1719" s="12" t="str">
        <f t="shared" si="365"/>
        <v/>
      </c>
      <c r="AD1719" t="str">
        <f t="shared" si="366"/>
        <v/>
      </c>
      <c r="AE1719" t="str">
        <f t="shared" si="367"/>
        <v/>
      </c>
      <c r="AF1719" t="s">
        <v>343</v>
      </c>
    </row>
    <row r="1720" spans="1:32" x14ac:dyDescent="0.25">
      <c r="A1720" t="s">
        <v>1</v>
      </c>
      <c r="B1720" t="s">
        <v>2</v>
      </c>
      <c r="C1720" t="s">
        <v>1959</v>
      </c>
      <c r="D1720" t="s">
        <v>2063</v>
      </c>
      <c r="E1720" t="s">
        <v>1197</v>
      </c>
      <c r="F1720" s="2">
        <v>45366</v>
      </c>
      <c r="G1720" t="s">
        <v>1833</v>
      </c>
      <c r="H1720" t="s">
        <v>176</v>
      </c>
      <c r="I1720" t="s">
        <v>1452</v>
      </c>
      <c r="J1720" s="5">
        <v>499231.63</v>
      </c>
      <c r="K1720" s="5">
        <v>499231.63</v>
      </c>
      <c r="L1720" s="5">
        <v>499231.63</v>
      </c>
      <c r="M1720" s="5"/>
      <c r="N1720"/>
      <c r="O1720" s="39"/>
      <c r="P1720" s="44"/>
      <c r="Q1720" s="65"/>
      <c r="R1720" s="8" t="str">
        <f t="shared" si="369"/>
        <v/>
      </c>
      <c r="S1720" s="7" t="str">
        <f t="shared" si="368"/>
        <v/>
      </c>
      <c r="U1720" s="3" t="str">
        <f t="shared" si="357"/>
        <v/>
      </c>
      <c r="V1720" s="3" t="str">
        <f t="shared" si="358"/>
        <v/>
      </c>
      <c r="W1720" s="3" t="str">
        <f t="shared" si="359"/>
        <v/>
      </c>
      <c r="X1720" s="83" t="str">
        <f t="shared" si="360"/>
        <v/>
      </c>
      <c r="Y1720" s="3" t="str">
        <f t="shared" si="361"/>
        <v/>
      </c>
      <c r="Z1720" s="3" t="str">
        <f t="shared" si="362"/>
        <v/>
      </c>
      <c r="AA1720" s="12" t="str">
        <f t="shared" si="363"/>
        <v/>
      </c>
      <c r="AB1720" s="12" t="str">
        <f t="shared" si="364"/>
        <v/>
      </c>
      <c r="AC1720" s="12" t="str">
        <f t="shared" si="365"/>
        <v/>
      </c>
      <c r="AD1720" t="str">
        <f t="shared" si="366"/>
        <v/>
      </c>
      <c r="AE1720" t="str">
        <f t="shared" si="367"/>
        <v/>
      </c>
      <c r="AF1720" t="s">
        <v>343</v>
      </c>
    </row>
    <row r="1721" spans="1:32" x14ac:dyDescent="0.25">
      <c r="A1721" t="s">
        <v>1</v>
      </c>
      <c r="B1721" t="s">
        <v>2</v>
      </c>
      <c r="C1721" t="s">
        <v>1959</v>
      </c>
      <c r="D1721" t="s">
        <v>2063</v>
      </c>
      <c r="E1721" t="s">
        <v>1197</v>
      </c>
      <c r="F1721" s="2">
        <v>45366</v>
      </c>
      <c r="G1721" t="s">
        <v>1482</v>
      </c>
      <c r="H1721" t="s">
        <v>176</v>
      </c>
      <c r="I1721" t="s">
        <v>1429</v>
      </c>
      <c r="J1721" s="5">
        <v>162197.01</v>
      </c>
      <c r="K1721" s="5">
        <v>162197.01</v>
      </c>
      <c r="L1721" s="5">
        <v>162197.01</v>
      </c>
      <c r="M1721" s="5"/>
      <c r="N1721"/>
      <c r="O1721" s="39"/>
      <c r="P1721" s="44"/>
      <c r="Q1721" s="65"/>
      <c r="R1721" s="8" t="str">
        <f t="shared" si="369"/>
        <v/>
      </c>
      <c r="S1721" s="7" t="str">
        <f t="shared" si="368"/>
        <v/>
      </c>
      <c r="U1721" s="3" t="str">
        <f t="shared" si="357"/>
        <v/>
      </c>
      <c r="V1721" s="3" t="str">
        <f t="shared" si="358"/>
        <v/>
      </c>
      <c r="W1721" s="3" t="str">
        <f t="shared" si="359"/>
        <v/>
      </c>
      <c r="X1721" s="83" t="str">
        <f t="shared" si="360"/>
        <v/>
      </c>
      <c r="Y1721" s="3" t="str">
        <f t="shared" si="361"/>
        <v/>
      </c>
      <c r="Z1721" s="3" t="str">
        <f t="shared" si="362"/>
        <v/>
      </c>
      <c r="AA1721" s="12" t="str">
        <f t="shared" si="363"/>
        <v/>
      </c>
      <c r="AB1721" s="12" t="str">
        <f t="shared" si="364"/>
        <v/>
      </c>
      <c r="AC1721" s="12" t="str">
        <f t="shared" si="365"/>
        <v/>
      </c>
      <c r="AD1721" t="str">
        <f t="shared" si="366"/>
        <v/>
      </c>
      <c r="AE1721" t="str">
        <f t="shared" si="367"/>
        <v/>
      </c>
      <c r="AF1721" t="s">
        <v>343</v>
      </c>
    </row>
    <row r="1722" spans="1:32" x14ac:dyDescent="0.25">
      <c r="A1722" t="s">
        <v>1</v>
      </c>
      <c r="B1722" t="s">
        <v>2</v>
      </c>
      <c r="C1722" t="s">
        <v>1959</v>
      </c>
      <c r="D1722" t="s">
        <v>2063</v>
      </c>
      <c r="E1722" t="s">
        <v>1197</v>
      </c>
      <c r="F1722" s="2">
        <v>45371</v>
      </c>
      <c r="G1722" t="s">
        <v>1834</v>
      </c>
      <c r="H1722" t="s">
        <v>176</v>
      </c>
      <c r="I1722" t="s">
        <v>1447</v>
      </c>
      <c r="J1722" s="5">
        <v>15771.64</v>
      </c>
      <c r="K1722" s="5">
        <v>15771.64</v>
      </c>
      <c r="L1722" s="5">
        <v>15771.64</v>
      </c>
      <c r="M1722" s="5"/>
      <c r="N1722"/>
      <c r="O1722" s="39"/>
      <c r="P1722" s="44"/>
      <c r="Q1722" s="65"/>
      <c r="R1722" s="8" t="str">
        <f t="shared" si="369"/>
        <v/>
      </c>
      <c r="S1722" s="7" t="str">
        <f t="shared" si="368"/>
        <v/>
      </c>
      <c r="U1722" s="3" t="str">
        <f t="shared" si="357"/>
        <v/>
      </c>
      <c r="V1722" s="3" t="str">
        <f t="shared" si="358"/>
        <v/>
      </c>
      <c r="W1722" s="3" t="str">
        <f t="shared" si="359"/>
        <v/>
      </c>
      <c r="X1722" s="83" t="str">
        <f t="shared" si="360"/>
        <v/>
      </c>
      <c r="Y1722" s="3" t="str">
        <f t="shared" si="361"/>
        <v/>
      </c>
      <c r="Z1722" s="3" t="str">
        <f t="shared" si="362"/>
        <v/>
      </c>
      <c r="AA1722" s="12" t="str">
        <f t="shared" si="363"/>
        <v/>
      </c>
      <c r="AB1722" s="12" t="str">
        <f t="shared" si="364"/>
        <v/>
      </c>
      <c r="AC1722" s="12" t="str">
        <f t="shared" si="365"/>
        <v/>
      </c>
      <c r="AD1722" t="str">
        <f t="shared" si="366"/>
        <v/>
      </c>
      <c r="AE1722" t="str">
        <f t="shared" si="367"/>
        <v/>
      </c>
      <c r="AF1722" t="s">
        <v>343</v>
      </c>
    </row>
    <row r="1723" spans="1:32" x14ac:dyDescent="0.25">
      <c r="A1723" t="s">
        <v>1</v>
      </c>
      <c r="B1723" t="s">
        <v>2</v>
      </c>
      <c r="C1723" t="s">
        <v>1959</v>
      </c>
      <c r="D1723" t="s">
        <v>2063</v>
      </c>
      <c r="E1723" t="s">
        <v>1197</v>
      </c>
      <c r="F1723" s="2">
        <v>45371</v>
      </c>
      <c r="G1723" t="s">
        <v>1835</v>
      </c>
      <c r="H1723" t="s">
        <v>176</v>
      </c>
      <c r="I1723" t="s">
        <v>1447</v>
      </c>
      <c r="J1723" s="5">
        <v>22882.5</v>
      </c>
      <c r="K1723" s="5">
        <v>22882.5</v>
      </c>
      <c r="L1723" s="5">
        <v>22882.5</v>
      </c>
      <c r="M1723" s="5"/>
      <c r="N1723"/>
      <c r="O1723" s="39"/>
      <c r="P1723" s="44"/>
      <c r="Q1723" s="65"/>
      <c r="R1723" s="8" t="str">
        <f t="shared" si="369"/>
        <v/>
      </c>
      <c r="S1723" s="7" t="str">
        <f t="shared" si="368"/>
        <v/>
      </c>
      <c r="U1723" s="3" t="str">
        <f t="shared" si="357"/>
        <v/>
      </c>
      <c r="V1723" s="3" t="str">
        <f t="shared" si="358"/>
        <v/>
      </c>
      <c r="W1723" s="3" t="str">
        <f t="shared" si="359"/>
        <v/>
      </c>
      <c r="X1723" s="83" t="str">
        <f t="shared" si="360"/>
        <v/>
      </c>
      <c r="Y1723" s="3" t="str">
        <f t="shared" si="361"/>
        <v/>
      </c>
      <c r="Z1723" s="3" t="str">
        <f t="shared" si="362"/>
        <v/>
      </c>
      <c r="AA1723" s="12" t="str">
        <f t="shared" si="363"/>
        <v/>
      </c>
      <c r="AB1723" s="12" t="str">
        <f t="shared" si="364"/>
        <v/>
      </c>
      <c r="AC1723" s="12" t="str">
        <f t="shared" si="365"/>
        <v/>
      </c>
      <c r="AD1723" t="str">
        <f t="shared" si="366"/>
        <v/>
      </c>
      <c r="AE1723" t="str">
        <f t="shared" si="367"/>
        <v/>
      </c>
      <c r="AF1723" t="s">
        <v>343</v>
      </c>
    </row>
    <row r="1724" spans="1:32" x14ac:dyDescent="0.25">
      <c r="A1724" t="s">
        <v>1</v>
      </c>
      <c r="B1724" t="s">
        <v>2</v>
      </c>
      <c r="C1724" t="s">
        <v>1959</v>
      </c>
      <c r="D1724" t="s">
        <v>2063</v>
      </c>
      <c r="E1724" t="s">
        <v>1197</v>
      </c>
      <c r="F1724" s="2">
        <v>45374</v>
      </c>
      <c r="G1724" t="s">
        <v>1836</v>
      </c>
      <c r="H1724" t="s">
        <v>176</v>
      </c>
      <c r="I1724" t="s">
        <v>1577</v>
      </c>
      <c r="J1724" s="5">
        <v>167035.06</v>
      </c>
      <c r="K1724" s="5">
        <v>167035.06</v>
      </c>
      <c r="L1724" s="5">
        <v>167035.06</v>
      </c>
      <c r="M1724" s="5"/>
      <c r="N1724"/>
      <c r="O1724" s="39"/>
      <c r="P1724" s="44"/>
      <c r="Q1724"/>
      <c r="R1724" s="8" t="str">
        <f t="shared" si="369"/>
        <v/>
      </c>
      <c r="S1724" s="7" t="str">
        <f t="shared" si="368"/>
        <v/>
      </c>
      <c r="U1724" s="3" t="str">
        <f t="shared" si="357"/>
        <v/>
      </c>
      <c r="V1724" s="3" t="str">
        <f t="shared" si="358"/>
        <v/>
      </c>
      <c r="W1724" s="3" t="str">
        <f t="shared" si="359"/>
        <v/>
      </c>
      <c r="X1724" s="83" t="str">
        <f t="shared" si="360"/>
        <v/>
      </c>
      <c r="Y1724" s="3" t="str">
        <f t="shared" si="361"/>
        <v/>
      </c>
      <c r="Z1724" s="3" t="str">
        <f t="shared" si="362"/>
        <v/>
      </c>
      <c r="AA1724" s="12" t="str">
        <f t="shared" si="363"/>
        <v/>
      </c>
      <c r="AB1724" s="12" t="str">
        <f t="shared" si="364"/>
        <v/>
      </c>
      <c r="AC1724" s="12" t="str">
        <f t="shared" si="365"/>
        <v/>
      </c>
      <c r="AD1724" t="str">
        <f t="shared" si="366"/>
        <v/>
      </c>
      <c r="AE1724" t="str">
        <f t="shared" si="367"/>
        <v/>
      </c>
      <c r="AF1724" t="s">
        <v>343</v>
      </c>
    </row>
    <row r="1725" spans="1:32" x14ac:dyDescent="0.25">
      <c r="A1725" t="s">
        <v>1</v>
      </c>
      <c r="B1725" t="s">
        <v>2</v>
      </c>
      <c r="C1725" t="s">
        <v>1959</v>
      </c>
      <c r="D1725" t="s">
        <v>2063</v>
      </c>
      <c r="E1725" t="s">
        <v>1197</v>
      </c>
      <c r="F1725" s="2">
        <v>45391</v>
      </c>
      <c r="G1725" t="s">
        <v>2263</v>
      </c>
      <c r="H1725" t="s">
        <v>412</v>
      </c>
      <c r="I1725" t="s">
        <v>1452</v>
      </c>
      <c r="J1725" s="5">
        <v>35793.32</v>
      </c>
      <c r="K1725" s="5">
        <v>35793.32</v>
      </c>
      <c r="L1725" s="5">
        <v>35793.32</v>
      </c>
      <c r="M1725" s="5"/>
      <c r="N1725"/>
      <c r="O1725" s="39"/>
      <c r="P1725" s="44"/>
      <c r="Q1725" s="65"/>
      <c r="R1725" s="8" t="str">
        <f t="shared" si="369"/>
        <v/>
      </c>
      <c r="S1725" s="7" t="str">
        <f t="shared" si="368"/>
        <v/>
      </c>
      <c r="U1725" s="3" t="str">
        <f t="shared" si="357"/>
        <v/>
      </c>
      <c r="V1725" s="3" t="str">
        <f t="shared" si="358"/>
        <v/>
      </c>
      <c r="W1725" s="3" t="str">
        <f t="shared" si="359"/>
        <v/>
      </c>
      <c r="X1725" s="83" t="str">
        <f t="shared" si="360"/>
        <v/>
      </c>
      <c r="Y1725" s="3" t="str">
        <f t="shared" si="361"/>
        <v/>
      </c>
      <c r="Z1725" s="3" t="str">
        <f t="shared" si="362"/>
        <v/>
      </c>
      <c r="AA1725" s="12" t="str">
        <f t="shared" si="363"/>
        <v/>
      </c>
      <c r="AB1725" s="12" t="str">
        <f t="shared" si="364"/>
        <v/>
      </c>
      <c r="AC1725" s="12" t="str">
        <f t="shared" si="365"/>
        <v/>
      </c>
      <c r="AD1725" t="str">
        <f t="shared" si="366"/>
        <v/>
      </c>
      <c r="AE1725" t="str">
        <f t="shared" si="367"/>
        <v/>
      </c>
      <c r="AF1725" t="s">
        <v>343</v>
      </c>
    </row>
    <row r="1726" spans="1:32" x14ac:dyDescent="0.25">
      <c r="A1726" t="s">
        <v>1</v>
      </c>
      <c r="B1726" t="s">
        <v>2</v>
      </c>
      <c r="C1726" t="s">
        <v>1959</v>
      </c>
      <c r="D1726" t="s">
        <v>2063</v>
      </c>
      <c r="E1726" t="s">
        <v>1197</v>
      </c>
      <c r="F1726" s="2">
        <v>45398</v>
      </c>
      <c r="G1726" t="s">
        <v>2342</v>
      </c>
      <c r="H1726" t="s">
        <v>412</v>
      </c>
      <c r="I1726" t="s">
        <v>192</v>
      </c>
      <c r="J1726" s="5">
        <v>19475.55</v>
      </c>
      <c r="K1726" s="5">
        <v>19475.55</v>
      </c>
      <c r="L1726" s="5">
        <v>19475.55</v>
      </c>
      <c r="M1726" s="5"/>
      <c r="N1726"/>
      <c r="O1726" s="39"/>
      <c r="P1726" s="44"/>
      <c r="Q1726" s="65"/>
      <c r="R1726" s="8" t="str">
        <f t="shared" si="369"/>
        <v/>
      </c>
      <c r="S1726" s="7" t="str">
        <f t="shared" si="368"/>
        <v/>
      </c>
      <c r="U1726" s="3" t="str">
        <f t="shared" si="357"/>
        <v/>
      </c>
      <c r="V1726" s="3" t="str">
        <f t="shared" si="358"/>
        <v/>
      </c>
      <c r="W1726" s="3" t="str">
        <f t="shared" si="359"/>
        <v/>
      </c>
      <c r="X1726" s="83" t="str">
        <f t="shared" si="360"/>
        <v/>
      </c>
      <c r="Y1726" s="3" t="str">
        <f t="shared" si="361"/>
        <v/>
      </c>
      <c r="Z1726" s="3" t="str">
        <f t="shared" si="362"/>
        <v/>
      </c>
      <c r="AA1726" s="12" t="str">
        <f t="shared" si="363"/>
        <v/>
      </c>
      <c r="AB1726" s="12" t="str">
        <f t="shared" si="364"/>
        <v/>
      </c>
      <c r="AC1726" s="12" t="str">
        <f t="shared" si="365"/>
        <v/>
      </c>
      <c r="AD1726" t="str">
        <f t="shared" si="366"/>
        <v/>
      </c>
      <c r="AE1726" t="str">
        <f t="shared" si="367"/>
        <v/>
      </c>
      <c r="AF1726" t="s">
        <v>343</v>
      </c>
    </row>
    <row r="1727" spans="1:32" x14ac:dyDescent="0.25">
      <c r="A1727" t="s">
        <v>1</v>
      </c>
      <c r="B1727" t="s">
        <v>2</v>
      </c>
      <c r="C1727" t="s">
        <v>1959</v>
      </c>
      <c r="D1727" t="s">
        <v>2064</v>
      </c>
      <c r="E1727" t="s">
        <v>38</v>
      </c>
      <c r="F1727" s="2">
        <v>45352</v>
      </c>
      <c r="G1727" t="s">
        <v>1362</v>
      </c>
      <c r="H1727" t="s">
        <v>178</v>
      </c>
      <c r="I1727" t="s">
        <v>192</v>
      </c>
      <c r="J1727" s="5">
        <v>360470</v>
      </c>
      <c r="K1727" s="5">
        <v>330525</v>
      </c>
      <c r="L1727" s="5">
        <v>360470</v>
      </c>
      <c r="M1727" s="5"/>
      <c r="N1727"/>
      <c r="O1727" s="39" t="s">
        <v>2083</v>
      </c>
      <c r="P1727" s="44"/>
      <c r="Q1727" s="65" t="s">
        <v>2354</v>
      </c>
      <c r="R1727" s="8" t="str">
        <f t="shared" si="369"/>
        <v>Compra de Filtros para UT</v>
      </c>
      <c r="S1727" s="7" t="str">
        <f t="shared" si="368"/>
        <v/>
      </c>
      <c r="U1727" s="3" t="str">
        <f t="shared" si="357"/>
        <v>RYMSA</v>
      </c>
      <c r="V1727" s="3" t="str">
        <f t="shared" si="358"/>
        <v>CRC</v>
      </c>
      <c r="W1727" s="3" t="str">
        <f t="shared" si="359"/>
        <v>DISTRIBUIDORA DE FILTROS Y LUBRICANTES RCA SRL</v>
      </c>
      <c r="X1727" s="83">
        <f t="shared" si="360"/>
        <v>45352</v>
      </c>
      <c r="Y1727" s="3" t="str">
        <f t="shared" si="361"/>
        <v>2486</v>
      </c>
      <c r="Z1727" s="3" t="str">
        <f t="shared" si="362"/>
        <v>31 A 60</v>
      </c>
      <c r="AA1727" s="12">
        <f t="shared" si="363"/>
        <v>360470</v>
      </c>
      <c r="AB1727" s="12">
        <f t="shared" si="364"/>
        <v>330525</v>
      </c>
      <c r="AC1727" s="12" t="str">
        <f t="shared" si="365"/>
        <v/>
      </c>
      <c r="AD1727" t="str">
        <f t="shared" si="366"/>
        <v>12-05-04</v>
      </c>
      <c r="AE1727" t="str">
        <f t="shared" si="367"/>
        <v>Compra de Filtros para UT</v>
      </c>
      <c r="AF1727" t="s">
        <v>343</v>
      </c>
    </row>
    <row r="1728" spans="1:32" x14ac:dyDescent="0.25">
      <c r="A1728" t="s">
        <v>1</v>
      </c>
      <c r="B1728" t="s">
        <v>2</v>
      </c>
      <c r="C1728" t="s">
        <v>1959</v>
      </c>
      <c r="D1728" t="s">
        <v>2065</v>
      </c>
      <c r="E1728" t="s">
        <v>744</v>
      </c>
      <c r="F1728" s="2">
        <v>45373</v>
      </c>
      <c r="G1728" t="s">
        <v>1832</v>
      </c>
      <c r="H1728" t="s">
        <v>176</v>
      </c>
      <c r="I1728" t="s">
        <v>1429</v>
      </c>
      <c r="J1728" s="5">
        <v>1050374.47</v>
      </c>
      <c r="K1728" s="5">
        <v>550374.47</v>
      </c>
      <c r="L1728" s="5">
        <v>1050374.47</v>
      </c>
      <c r="M1728" s="5"/>
      <c r="N1728"/>
      <c r="O1728" s="39" t="s">
        <v>2083</v>
      </c>
      <c r="P1728" s="44"/>
      <c r="Q1728" s="65" t="s">
        <v>1429</v>
      </c>
      <c r="R1728" s="8" t="str">
        <f t="shared" si="369"/>
        <v>Repuestos para Mantenimiento de UT</v>
      </c>
      <c r="S1728" s="7" t="str">
        <f t="shared" si="368"/>
        <v/>
      </c>
      <c r="U1728" s="3" t="str">
        <f t="shared" si="357"/>
        <v>RYMSA</v>
      </c>
      <c r="V1728" s="3" t="str">
        <f t="shared" si="358"/>
        <v>CRC</v>
      </c>
      <c r="W1728" s="3" t="str">
        <f t="shared" si="359"/>
        <v>MPJ REPUESTOS PARA BUS Y CAMION LTDA.</v>
      </c>
      <c r="X1728" s="83">
        <f t="shared" si="360"/>
        <v>45373</v>
      </c>
      <c r="Y1728" s="3" t="str">
        <f t="shared" si="361"/>
        <v>2649</v>
      </c>
      <c r="Z1728" s="3" t="str">
        <f t="shared" si="362"/>
        <v>0 A 30</v>
      </c>
      <c r="AA1728" s="12">
        <f t="shared" si="363"/>
        <v>1050374.47</v>
      </c>
      <c r="AB1728" s="12">
        <f t="shared" si="364"/>
        <v>550374.47</v>
      </c>
      <c r="AC1728" s="12" t="str">
        <f t="shared" si="365"/>
        <v/>
      </c>
      <c r="AD1728" t="str">
        <f t="shared" si="366"/>
        <v>12-04-02</v>
      </c>
      <c r="AE1728" t="str">
        <f t="shared" si="367"/>
        <v>Repuestos para Mantenimiento de UT</v>
      </c>
      <c r="AF1728" t="s">
        <v>343</v>
      </c>
    </row>
    <row r="1729" spans="1:32" x14ac:dyDescent="0.25">
      <c r="A1729" t="s">
        <v>1</v>
      </c>
      <c r="B1729" t="s">
        <v>2</v>
      </c>
      <c r="C1729" t="s">
        <v>1959</v>
      </c>
      <c r="D1729" t="s">
        <v>2065</v>
      </c>
      <c r="E1729" t="s">
        <v>744</v>
      </c>
      <c r="F1729" s="2">
        <v>45385</v>
      </c>
      <c r="G1729" t="s">
        <v>1945</v>
      </c>
      <c r="H1729" t="s">
        <v>412</v>
      </c>
      <c r="I1729" t="s">
        <v>192</v>
      </c>
      <c r="J1729" s="5">
        <v>205854.51</v>
      </c>
      <c r="K1729" s="5">
        <v>205854.51</v>
      </c>
      <c r="L1729" s="5">
        <v>205854.51</v>
      </c>
      <c r="M1729" s="5"/>
      <c r="N1729"/>
      <c r="O1729" s="39"/>
      <c r="P1729" s="44"/>
      <c r="Q1729" s="65"/>
      <c r="R1729" s="8" t="str">
        <f t="shared" si="369"/>
        <v/>
      </c>
      <c r="S1729" s="7" t="str">
        <f t="shared" si="368"/>
        <v/>
      </c>
      <c r="U1729" s="3" t="str">
        <f t="shared" si="357"/>
        <v/>
      </c>
      <c r="V1729" s="3" t="str">
        <f t="shared" si="358"/>
        <v/>
      </c>
      <c r="W1729" s="3" t="str">
        <f t="shared" si="359"/>
        <v/>
      </c>
      <c r="X1729" s="83" t="str">
        <f t="shared" si="360"/>
        <v/>
      </c>
      <c r="Y1729" s="3" t="str">
        <f t="shared" si="361"/>
        <v/>
      </c>
      <c r="Z1729" s="3" t="str">
        <f t="shared" si="362"/>
        <v/>
      </c>
      <c r="AA1729" s="12" t="str">
        <f t="shared" si="363"/>
        <v/>
      </c>
      <c r="AB1729" s="12" t="str">
        <f t="shared" si="364"/>
        <v/>
      </c>
      <c r="AC1729" s="12" t="str">
        <f t="shared" si="365"/>
        <v/>
      </c>
      <c r="AD1729" t="str">
        <f t="shared" si="366"/>
        <v/>
      </c>
      <c r="AE1729" t="str">
        <f t="shared" si="367"/>
        <v/>
      </c>
      <c r="AF1729" t="s">
        <v>343</v>
      </c>
    </row>
    <row r="1730" spans="1:32" x14ac:dyDescent="0.25">
      <c r="A1730" t="s">
        <v>1</v>
      </c>
      <c r="B1730" t="s">
        <v>2</v>
      </c>
      <c r="C1730" t="s">
        <v>1959</v>
      </c>
      <c r="D1730" t="s">
        <v>2065</v>
      </c>
      <c r="E1730" t="s">
        <v>744</v>
      </c>
      <c r="F1730" s="2">
        <v>45391</v>
      </c>
      <c r="G1730" t="s">
        <v>2264</v>
      </c>
      <c r="H1730" t="s">
        <v>412</v>
      </c>
      <c r="I1730" t="s">
        <v>192</v>
      </c>
      <c r="J1730" s="5">
        <v>298677.65000000002</v>
      </c>
      <c r="K1730" s="5">
        <v>298677.65000000002</v>
      </c>
      <c r="L1730" s="5">
        <v>298677.65000000002</v>
      </c>
      <c r="M1730" s="5"/>
      <c r="N1730"/>
      <c r="O1730" s="39"/>
      <c r="P1730" s="44"/>
      <c r="Q1730" s="65"/>
      <c r="R1730" s="8" t="str">
        <f t="shared" si="369"/>
        <v/>
      </c>
      <c r="S1730" s="7" t="str">
        <f t="shared" si="368"/>
        <v/>
      </c>
      <c r="U1730" s="3" t="str">
        <f t="shared" si="357"/>
        <v/>
      </c>
      <c r="V1730" s="3" t="str">
        <f t="shared" si="358"/>
        <v/>
      </c>
      <c r="W1730" s="3" t="str">
        <f t="shared" si="359"/>
        <v/>
      </c>
      <c r="X1730" s="83" t="str">
        <f t="shared" si="360"/>
        <v/>
      </c>
      <c r="Y1730" s="3" t="str">
        <f t="shared" si="361"/>
        <v/>
      </c>
      <c r="Z1730" s="3" t="str">
        <f t="shared" si="362"/>
        <v/>
      </c>
      <c r="AA1730" s="12" t="str">
        <f t="shared" si="363"/>
        <v/>
      </c>
      <c r="AB1730" s="12" t="str">
        <f t="shared" si="364"/>
        <v/>
      </c>
      <c r="AC1730" s="12" t="str">
        <f t="shared" si="365"/>
        <v/>
      </c>
      <c r="AD1730" t="str">
        <f t="shared" si="366"/>
        <v/>
      </c>
      <c r="AE1730" t="str">
        <f t="shared" si="367"/>
        <v/>
      </c>
      <c r="AF1730" t="s">
        <v>343</v>
      </c>
    </row>
    <row r="1731" spans="1:32" x14ac:dyDescent="0.25">
      <c r="A1731" t="s">
        <v>1</v>
      </c>
      <c r="B1731" t="s">
        <v>2</v>
      </c>
      <c r="C1731" t="s">
        <v>1959</v>
      </c>
      <c r="D1731" t="s">
        <v>2065</v>
      </c>
      <c r="E1731" t="s">
        <v>744</v>
      </c>
      <c r="F1731" s="2">
        <v>45392</v>
      </c>
      <c r="G1731" t="s">
        <v>2265</v>
      </c>
      <c r="H1731" t="s">
        <v>412</v>
      </c>
      <c r="I1731" t="s">
        <v>192</v>
      </c>
      <c r="J1731" s="5">
        <v>79326</v>
      </c>
      <c r="K1731" s="5">
        <v>79326</v>
      </c>
      <c r="L1731" s="5">
        <v>79326</v>
      </c>
      <c r="M1731" s="5"/>
      <c r="N1731"/>
      <c r="O1731" s="39"/>
      <c r="P1731" s="44"/>
      <c r="Q1731" s="65"/>
      <c r="R1731" s="8" t="str">
        <f t="shared" si="369"/>
        <v/>
      </c>
      <c r="S1731" s="7" t="str">
        <f t="shared" si="368"/>
        <v/>
      </c>
      <c r="U1731" s="3" t="str">
        <f t="shared" si="357"/>
        <v/>
      </c>
      <c r="V1731" s="3" t="str">
        <f t="shared" si="358"/>
        <v/>
      </c>
      <c r="W1731" s="3" t="str">
        <f t="shared" si="359"/>
        <v/>
      </c>
      <c r="X1731" s="83" t="str">
        <f t="shared" si="360"/>
        <v/>
      </c>
      <c r="Y1731" s="3" t="str">
        <f t="shared" si="361"/>
        <v/>
      </c>
      <c r="Z1731" s="3" t="str">
        <f t="shared" si="362"/>
        <v/>
      </c>
      <c r="AA1731" s="12" t="str">
        <f t="shared" si="363"/>
        <v/>
      </c>
      <c r="AB1731" s="12" t="str">
        <f t="shared" si="364"/>
        <v/>
      </c>
      <c r="AC1731" s="12" t="str">
        <f t="shared" si="365"/>
        <v/>
      </c>
      <c r="AD1731" t="str">
        <f t="shared" si="366"/>
        <v/>
      </c>
      <c r="AE1731" t="str">
        <f t="shared" si="367"/>
        <v/>
      </c>
      <c r="AF1731" t="s">
        <v>343</v>
      </c>
    </row>
    <row r="1732" spans="1:32" x14ac:dyDescent="0.25">
      <c r="A1732" t="s">
        <v>1</v>
      </c>
      <c r="B1732" t="s">
        <v>2</v>
      </c>
      <c r="C1732" t="s">
        <v>1959</v>
      </c>
      <c r="D1732" t="s">
        <v>2065</v>
      </c>
      <c r="E1732" t="s">
        <v>744</v>
      </c>
      <c r="F1732" s="2">
        <v>45394</v>
      </c>
      <c r="G1732" t="s">
        <v>2266</v>
      </c>
      <c r="H1732" t="s">
        <v>412</v>
      </c>
      <c r="I1732" t="s">
        <v>1429</v>
      </c>
      <c r="J1732" s="5">
        <v>129977.72</v>
      </c>
      <c r="K1732" s="5">
        <v>129977.72</v>
      </c>
      <c r="L1732" s="5">
        <v>129977.72</v>
      </c>
      <c r="M1732" s="5"/>
      <c r="N1732"/>
      <c r="O1732" s="39"/>
      <c r="P1732" s="44"/>
      <c r="Q1732" s="65"/>
      <c r="R1732" s="8" t="str">
        <f t="shared" si="369"/>
        <v/>
      </c>
      <c r="S1732" s="7" t="str">
        <f t="shared" si="368"/>
        <v/>
      </c>
      <c r="U1732" s="3" t="str">
        <f t="shared" si="357"/>
        <v/>
      </c>
      <c r="V1732" s="3" t="str">
        <f t="shared" si="358"/>
        <v/>
      </c>
      <c r="W1732" s="3" t="str">
        <f t="shared" si="359"/>
        <v/>
      </c>
      <c r="X1732" s="83" t="str">
        <f t="shared" si="360"/>
        <v/>
      </c>
      <c r="Y1732" s="3" t="str">
        <f t="shared" si="361"/>
        <v/>
      </c>
      <c r="Z1732" s="3" t="str">
        <f t="shared" si="362"/>
        <v/>
      </c>
      <c r="AA1732" s="12" t="str">
        <f t="shared" si="363"/>
        <v/>
      </c>
      <c r="AB1732" s="12" t="str">
        <f t="shared" si="364"/>
        <v/>
      </c>
      <c r="AC1732" s="12" t="str">
        <f t="shared" si="365"/>
        <v/>
      </c>
      <c r="AD1732" t="str">
        <f t="shared" si="366"/>
        <v/>
      </c>
      <c r="AE1732" t="str">
        <f t="shared" si="367"/>
        <v/>
      </c>
      <c r="AF1732" t="s">
        <v>343</v>
      </c>
    </row>
    <row r="1733" spans="1:32" x14ac:dyDescent="0.25">
      <c r="A1733" t="s">
        <v>1</v>
      </c>
      <c r="B1733" t="s">
        <v>2</v>
      </c>
      <c r="C1733" t="s">
        <v>1959</v>
      </c>
      <c r="D1733" t="s">
        <v>2065</v>
      </c>
      <c r="E1733" t="s">
        <v>744</v>
      </c>
      <c r="F1733" s="2">
        <v>45398</v>
      </c>
      <c r="G1733" t="s">
        <v>2267</v>
      </c>
      <c r="H1733" t="s">
        <v>412</v>
      </c>
      <c r="I1733" t="s">
        <v>192</v>
      </c>
      <c r="J1733" s="5">
        <v>1092454.6399999999</v>
      </c>
      <c r="K1733" s="5">
        <v>1092454.6399999999</v>
      </c>
      <c r="L1733" s="5">
        <v>1092454.6399999999</v>
      </c>
      <c r="M1733" s="5"/>
      <c r="N1733"/>
      <c r="O1733" s="39"/>
      <c r="P1733" s="44"/>
      <c r="Q1733" s="65"/>
      <c r="R1733" s="8" t="str">
        <f t="shared" si="369"/>
        <v/>
      </c>
      <c r="S1733" s="7" t="str">
        <f t="shared" si="368"/>
        <v/>
      </c>
      <c r="U1733" s="3" t="str">
        <f t="shared" si="357"/>
        <v/>
      </c>
      <c r="V1733" s="3" t="str">
        <f t="shared" si="358"/>
        <v/>
      </c>
      <c r="W1733" s="3" t="str">
        <f t="shared" si="359"/>
        <v/>
      </c>
      <c r="X1733" s="83" t="str">
        <f t="shared" si="360"/>
        <v/>
      </c>
      <c r="Y1733" s="3" t="str">
        <f t="shared" si="361"/>
        <v/>
      </c>
      <c r="Z1733" s="3" t="str">
        <f t="shared" si="362"/>
        <v/>
      </c>
      <c r="AA1733" s="12" t="str">
        <f t="shared" si="363"/>
        <v/>
      </c>
      <c r="AB1733" s="12" t="str">
        <f t="shared" si="364"/>
        <v/>
      </c>
      <c r="AC1733" s="12" t="str">
        <f t="shared" si="365"/>
        <v/>
      </c>
      <c r="AD1733" t="str">
        <f t="shared" si="366"/>
        <v/>
      </c>
      <c r="AE1733" t="str">
        <f t="shared" si="367"/>
        <v/>
      </c>
      <c r="AF1733" t="s">
        <v>343</v>
      </c>
    </row>
    <row r="1734" spans="1:32" x14ac:dyDescent="0.25">
      <c r="A1734" t="s">
        <v>1</v>
      </c>
      <c r="B1734" t="s">
        <v>2</v>
      </c>
      <c r="C1734" t="s">
        <v>1959</v>
      </c>
      <c r="D1734" t="s">
        <v>2065</v>
      </c>
      <c r="E1734" t="s">
        <v>744</v>
      </c>
      <c r="F1734" s="2">
        <v>45409</v>
      </c>
      <c r="G1734" t="s">
        <v>2514</v>
      </c>
      <c r="H1734" t="s">
        <v>412</v>
      </c>
      <c r="I1734" t="s">
        <v>1429</v>
      </c>
      <c r="J1734" s="5">
        <v>23270.23</v>
      </c>
      <c r="K1734" s="5">
        <v>23270.23</v>
      </c>
      <c r="L1734" s="5">
        <v>23270.23</v>
      </c>
      <c r="M1734" s="5"/>
      <c r="N1734"/>
      <c r="O1734" s="39"/>
      <c r="P1734" s="44"/>
      <c r="Q1734" s="65"/>
      <c r="R1734" s="8" t="str">
        <f t="shared" si="369"/>
        <v/>
      </c>
      <c r="S1734" s="7" t="str">
        <f t="shared" si="368"/>
        <v/>
      </c>
      <c r="U1734" s="3" t="str">
        <f t="shared" si="357"/>
        <v/>
      </c>
      <c r="V1734" s="3" t="str">
        <f t="shared" si="358"/>
        <v/>
      </c>
      <c r="W1734" s="3" t="str">
        <f t="shared" si="359"/>
        <v/>
      </c>
      <c r="X1734" s="83" t="str">
        <f t="shared" si="360"/>
        <v/>
      </c>
      <c r="Y1734" s="3" t="str">
        <f t="shared" si="361"/>
        <v/>
      </c>
      <c r="Z1734" s="3" t="str">
        <f t="shared" si="362"/>
        <v/>
      </c>
      <c r="AA1734" s="12" t="str">
        <f t="shared" si="363"/>
        <v/>
      </c>
      <c r="AB1734" s="12" t="str">
        <f t="shared" si="364"/>
        <v/>
      </c>
      <c r="AC1734" s="12" t="str">
        <f t="shared" si="365"/>
        <v/>
      </c>
      <c r="AD1734" t="str">
        <f t="shared" si="366"/>
        <v/>
      </c>
      <c r="AE1734" t="str">
        <f t="shared" si="367"/>
        <v/>
      </c>
      <c r="AF1734" t="s">
        <v>343</v>
      </c>
    </row>
    <row r="1735" spans="1:32" x14ac:dyDescent="0.25">
      <c r="A1735" t="s">
        <v>1</v>
      </c>
      <c r="B1735" t="s">
        <v>2</v>
      </c>
      <c r="C1735" t="s">
        <v>1959</v>
      </c>
      <c r="D1735" t="s">
        <v>2066</v>
      </c>
      <c r="E1735" t="s">
        <v>429</v>
      </c>
      <c r="F1735" s="2">
        <v>45348</v>
      </c>
      <c r="G1735" t="s">
        <v>763</v>
      </c>
      <c r="H1735" t="s">
        <v>178</v>
      </c>
      <c r="I1735" t="s">
        <v>192</v>
      </c>
      <c r="J1735" s="5">
        <v>339000</v>
      </c>
      <c r="K1735" s="5">
        <v>339000</v>
      </c>
      <c r="L1735" s="5">
        <v>339000</v>
      </c>
      <c r="M1735" s="5"/>
      <c r="N1735"/>
      <c r="O1735" s="39"/>
      <c r="P1735" s="44"/>
      <c r="Q1735" s="65"/>
      <c r="R1735" s="8" t="str">
        <f t="shared" si="369"/>
        <v/>
      </c>
      <c r="S1735" s="7" t="str">
        <f t="shared" si="368"/>
        <v/>
      </c>
      <c r="U1735" s="3" t="str">
        <f t="shared" si="357"/>
        <v/>
      </c>
      <c r="V1735" s="3" t="str">
        <f t="shared" si="358"/>
        <v/>
      </c>
      <c r="W1735" s="3" t="str">
        <f t="shared" si="359"/>
        <v/>
      </c>
      <c r="X1735" s="83" t="str">
        <f t="shared" si="360"/>
        <v/>
      </c>
      <c r="Y1735" s="3" t="str">
        <f t="shared" si="361"/>
        <v/>
      </c>
      <c r="Z1735" s="3" t="str">
        <f t="shared" si="362"/>
        <v/>
      </c>
      <c r="AA1735" s="12" t="str">
        <f t="shared" si="363"/>
        <v/>
      </c>
      <c r="AB1735" s="12" t="str">
        <f t="shared" si="364"/>
        <v/>
      </c>
      <c r="AC1735" s="12" t="str">
        <f t="shared" si="365"/>
        <v/>
      </c>
      <c r="AD1735" t="str">
        <f t="shared" si="366"/>
        <v/>
      </c>
      <c r="AE1735" t="str">
        <f t="shared" si="367"/>
        <v/>
      </c>
      <c r="AF1735" t="s">
        <v>343</v>
      </c>
    </row>
    <row r="1736" spans="1:32" x14ac:dyDescent="0.25">
      <c r="A1736" t="s">
        <v>1</v>
      </c>
      <c r="B1736" t="s">
        <v>2</v>
      </c>
      <c r="C1736" t="s">
        <v>1959</v>
      </c>
      <c r="D1736" t="s">
        <v>2066</v>
      </c>
      <c r="E1736" t="s">
        <v>429</v>
      </c>
      <c r="F1736" s="2">
        <v>45355</v>
      </c>
      <c r="G1736" t="s">
        <v>1347</v>
      </c>
      <c r="H1736" t="s">
        <v>176</v>
      </c>
      <c r="I1736" t="s">
        <v>192</v>
      </c>
      <c r="J1736" s="5">
        <v>174020</v>
      </c>
      <c r="K1736" s="5">
        <v>174020</v>
      </c>
      <c r="L1736" s="5">
        <v>174020</v>
      </c>
      <c r="M1736" s="5"/>
      <c r="N1736"/>
      <c r="O1736" s="39"/>
      <c r="P1736" s="44"/>
      <c r="Q1736" s="65"/>
      <c r="R1736" s="8" t="str">
        <f t="shared" si="369"/>
        <v/>
      </c>
      <c r="S1736" s="7" t="str">
        <f t="shared" si="368"/>
        <v/>
      </c>
      <c r="U1736" s="3" t="str">
        <f t="shared" ref="U1736:U1799" si="370">IF(OR(O1736="X",P1736&lt;&gt;""),A1736,"")</f>
        <v/>
      </c>
      <c r="V1736" s="3" t="str">
        <f t="shared" ref="V1736:V1799" si="371">IF(OR(O1736="X",P1736&lt;&gt;""),B1736,"")</f>
        <v/>
      </c>
      <c r="W1736" s="3" t="str">
        <f t="shared" ref="W1736:W1799" si="372">IF(OR(O1736="X",P1736&lt;&gt;""),E1736,"")</f>
        <v/>
      </c>
      <c r="X1736" s="83" t="str">
        <f t="shared" ref="X1736:X1799" si="373">IF(OR(P1736="X",Q1736&lt;&gt;""),F1736,"")</f>
        <v/>
      </c>
      <c r="Y1736" s="3" t="str">
        <f t="shared" ref="Y1736:Y1799" si="374">IF(OR(O1736="X",P1736&lt;&gt;""),G1736,"")</f>
        <v/>
      </c>
      <c r="Z1736" s="3" t="str">
        <f t="shared" ref="Z1736:Z1799" si="375">IF(OR(O1736="X",P1736&lt;&gt;""),H1736,"")</f>
        <v/>
      </c>
      <c r="AA1736" s="12" t="str">
        <f t="shared" ref="AA1736:AA1799" si="376">IF(OR(O1736="X",P1736&lt;&gt;""),J1736,"")</f>
        <v/>
      </c>
      <c r="AB1736" s="12" t="str">
        <f t="shared" ref="AB1736:AB1799" si="377">IF(O1736="X",K1736,"")</f>
        <v/>
      </c>
      <c r="AC1736" s="12" t="str">
        <f t="shared" ref="AC1736:AC1799" si="378">IF(P1736&gt;0,P1736,"")</f>
        <v/>
      </c>
      <c r="AD1736" t="str">
        <f t="shared" ref="AD1736:AD1799" si="379">IF(OR(O1736="X",P1736&gt;0),Q1736,"")</f>
        <v/>
      </c>
      <c r="AE1736" t="str">
        <f t="shared" ref="AE1736:AE1799" si="380">IF(OR(O1736="X",P1736&lt;&gt;""),R1736,"")</f>
        <v/>
      </c>
      <c r="AF1736" t="s">
        <v>343</v>
      </c>
    </row>
    <row r="1737" spans="1:32" x14ac:dyDescent="0.25">
      <c r="A1737" t="s">
        <v>1</v>
      </c>
      <c r="B1737" t="s">
        <v>2</v>
      </c>
      <c r="C1737" t="s">
        <v>1959</v>
      </c>
      <c r="D1737" t="s">
        <v>2066</v>
      </c>
      <c r="E1737" t="s">
        <v>429</v>
      </c>
      <c r="F1737" s="2">
        <v>45359</v>
      </c>
      <c r="G1737" t="s">
        <v>449</v>
      </c>
      <c r="H1737" t="s">
        <v>176</v>
      </c>
      <c r="I1737" t="s">
        <v>192</v>
      </c>
      <c r="J1737" s="5">
        <v>59664</v>
      </c>
      <c r="K1737" s="5">
        <v>59664</v>
      </c>
      <c r="L1737" s="5">
        <v>59664</v>
      </c>
      <c r="M1737" s="5"/>
      <c r="N1737"/>
      <c r="O1737" s="39"/>
      <c r="P1737" s="44"/>
      <c r="Q1737" s="65"/>
      <c r="R1737" s="8" t="str">
        <f t="shared" si="369"/>
        <v/>
      </c>
      <c r="S1737" s="7" t="str">
        <f t="shared" si="368"/>
        <v/>
      </c>
      <c r="U1737" s="3" t="str">
        <f t="shared" si="370"/>
        <v/>
      </c>
      <c r="V1737" s="3" t="str">
        <f t="shared" si="371"/>
        <v/>
      </c>
      <c r="W1737" s="3" t="str">
        <f t="shared" si="372"/>
        <v/>
      </c>
      <c r="X1737" s="83" t="str">
        <f t="shared" si="373"/>
        <v/>
      </c>
      <c r="Y1737" s="3" t="str">
        <f t="shared" si="374"/>
        <v/>
      </c>
      <c r="Z1737" s="3" t="str">
        <f t="shared" si="375"/>
        <v/>
      </c>
      <c r="AA1737" s="12" t="str">
        <f t="shared" si="376"/>
        <v/>
      </c>
      <c r="AB1737" s="12" t="str">
        <f t="shared" si="377"/>
        <v/>
      </c>
      <c r="AC1737" s="12" t="str">
        <f t="shared" si="378"/>
        <v/>
      </c>
      <c r="AD1737" t="str">
        <f t="shared" si="379"/>
        <v/>
      </c>
      <c r="AE1737" t="str">
        <f t="shared" si="380"/>
        <v/>
      </c>
      <c r="AF1737" t="s">
        <v>343</v>
      </c>
    </row>
    <row r="1738" spans="1:32" x14ac:dyDescent="0.25">
      <c r="A1738" t="s">
        <v>1</v>
      </c>
      <c r="B1738" t="s">
        <v>2</v>
      </c>
      <c r="C1738" t="s">
        <v>1959</v>
      </c>
      <c r="D1738" t="s">
        <v>2066</v>
      </c>
      <c r="E1738" t="s">
        <v>429</v>
      </c>
      <c r="F1738" s="2">
        <v>45372</v>
      </c>
      <c r="G1738" t="s">
        <v>1719</v>
      </c>
      <c r="H1738" t="s">
        <v>176</v>
      </c>
      <c r="I1738" t="s">
        <v>1429</v>
      </c>
      <c r="J1738" s="5">
        <v>395500</v>
      </c>
      <c r="K1738" s="5">
        <v>395500</v>
      </c>
      <c r="L1738" s="5">
        <v>395500</v>
      </c>
      <c r="M1738" s="5"/>
      <c r="N1738"/>
      <c r="O1738" s="39"/>
      <c r="P1738" s="44"/>
      <c r="Q1738" s="65"/>
      <c r="R1738" s="8" t="str">
        <f t="shared" si="369"/>
        <v/>
      </c>
      <c r="S1738" s="7" t="str">
        <f t="shared" si="368"/>
        <v/>
      </c>
      <c r="U1738" s="3" t="str">
        <f t="shared" si="370"/>
        <v/>
      </c>
      <c r="V1738" s="3" t="str">
        <f t="shared" si="371"/>
        <v/>
      </c>
      <c r="W1738" s="3" t="str">
        <f t="shared" si="372"/>
        <v/>
      </c>
      <c r="X1738" s="83" t="str">
        <f t="shared" si="373"/>
        <v/>
      </c>
      <c r="Y1738" s="3" t="str">
        <f t="shared" si="374"/>
        <v/>
      </c>
      <c r="Z1738" s="3" t="str">
        <f t="shared" si="375"/>
        <v/>
      </c>
      <c r="AA1738" s="12" t="str">
        <f t="shared" si="376"/>
        <v/>
      </c>
      <c r="AB1738" s="12" t="str">
        <f t="shared" si="377"/>
        <v/>
      </c>
      <c r="AC1738" s="12" t="str">
        <f t="shared" si="378"/>
        <v/>
      </c>
      <c r="AD1738" t="str">
        <f t="shared" si="379"/>
        <v/>
      </c>
      <c r="AE1738" t="str">
        <f t="shared" si="380"/>
        <v/>
      </c>
      <c r="AF1738" t="s">
        <v>343</v>
      </c>
    </row>
    <row r="1739" spans="1:32" x14ac:dyDescent="0.25">
      <c r="A1739" t="s">
        <v>1</v>
      </c>
      <c r="B1739" t="s">
        <v>2</v>
      </c>
      <c r="C1739" t="s">
        <v>1959</v>
      </c>
      <c r="D1739" t="s">
        <v>2066</v>
      </c>
      <c r="E1739" t="s">
        <v>429</v>
      </c>
      <c r="F1739" s="2">
        <v>45373</v>
      </c>
      <c r="G1739" t="s">
        <v>1720</v>
      </c>
      <c r="H1739" t="s">
        <v>176</v>
      </c>
      <c r="I1739" t="s">
        <v>192</v>
      </c>
      <c r="J1739" s="5">
        <v>81360</v>
      </c>
      <c r="K1739" s="5">
        <v>81360</v>
      </c>
      <c r="L1739" s="5">
        <v>81360</v>
      </c>
      <c r="M1739" s="5"/>
      <c r="N1739"/>
      <c r="O1739" s="39"/>
      <c r="P1739" s="44"/>
      <c r="Q1739" s="65"/>
      <c r="R1739" s="8" t="str">
        <f t="shared" si="369"/>
        <v/>
      </c>
      <c r="S1739" s="7" t="str">
        <f t="shared" si="368"/>
        <v/>
      </c>
      <c r="U1739" s="3" t="str">
        <f t="shared" si="370"/>
        <v/>
      </c>
      <c r="V1739" s="3" t="str">
        <f t="shared" si="371"/>
        <v/>
      </c>
      <c r="W1739" s="3" t="str">
        <f t="shared" si="372"/>
        <v/>
      </c>
      <c r="X1739" s="83" t="str">
        <f t="shared" si="373"/>
        <v/>
      </c>
      <c r="Y1739" s="3" t="str">
        <f t="shared" si="374"/>
        <v/>
      </c>
      <c r="Z1739" s="3" t="str">
        <f t="shared" si="375"/>
        <v/>
      </c>
      <c r="AA1739" s="12" t="str">
        <f t="shared" si="376"/>
        <v/>
      </c>
      <c r="AB1739" s="12" t="str">
        <f t="shared" si="377"/>
        <v/>
      </c>
      <c r="AC1739" s="12" t="str">
        <f t="shared" si="378"/>
        <v/>
      </c>
      <c r="AD1739" t="str">
        <f t="shared" si="379"/>
        <v/>
      </c>
      <c r="AE1739" t="str">
        <f t="shared" si="380"/>
        <v/>
      </c>
      <c r="AF1739" t="s">
        <v>343</v>
      </c>
    </row>
    <row r="1740" spans="1:32" x14ac:dyDescent="0.25">
      <c r="A1740" t="s">
        <v>1</v>
      </c>
      <c r="B1740" t="s">
        <v>2</v>
      </c>
      <c r="C1740" t="s">
        <v>1959</v>
      </c>
      <c r="D1740" t="s">
        <v>2066</v>
      </c>
      <c r="E1740" t="s">
        <v>429</v>
      </c>
      <c r="F1740" s="2">
        <v>45383</v>
      </c>
      <c r="G1740" t="s">
        <v>1882</v>
      </c>
      <c r="H1740" t="s">
        <v>176</v>
      </c>
      <c r="I1740" t="s">
        <v>192</v>
      </c>
      <c r="J1740" s="5">
        <v>226000</v>
      </c>
      <c r="K1740" s="5">
        <v>226000</v>
      </c>
      <c r="L1740" s="5">
        <v>226000</v>
      </c>
      <c r="M1740" s="5"/>
      <c r="N1740"/>
      <c r="O1740" s="39"/>
      <c r="P1740" s="44"/>
      <c r="Q1740" s="65"/>
      <c r="R1740" s="8" t="str">
        <f t="shared" si="369"/>
        <v/>
      </c>
      <c r="S1740" s="7" t="str">
        <f t="shared" si="368"/>
        <v/>
      </c>
      <c r="U1740" s="3" t="str">
        <f t="shared" si="370"/>
        <v/>
      </c>
      <c r="V1740" s="3" t="str">
        <f t="shared" si="371"/>
        <v/>
      </c>
      <c r="W1740" s="3" t="str">
        <f t="shared" si="372"/>
        <v/>
      </c>
      <c r="X1740" s="83" t="str">
        <f t="shared" si="373"/>
        <v/>
      </c>
      <c r="Y1740" s="3" t="str">
        <f t="shared" si="374"/>
        <v/>
      </c>
      <c r="Z1740" s="3" t="str">
        <f t="shared" si="375"/>
        <v/>
      </c>
      <c r="AA1740" s="12" t="str">
        <f t="shared" si="376"/>
        <v/>
      </c>
      <c r="AB1740" s="12" t="str">
        <f t="shared" si="377"/>
        <v/>
      </c>
      <c r="AC1740" s="12" t="str">
        <f t="shared" si="378"/>
        <v/>
      </c>
      <c r="AD1740" t="str">
        <f t="shared" si="379"/>
        <v/>
      </c>
      <c r="AE1740" t="str">
        <f t="shared" si="380"/>
        <v/>
      </c>
      <c r="AF1740" t="s">
        <v>343</v>
      </c>
    </row>
    <row r="1741" spans="1:32" x14ac:dyDescent="0.25">
      <c r="A1741" t="s">
        <v>1</v>
      </c>
      <c r="B1741" t="s">
        <v>2</v>
      </c>
      <c r="C1741" t="s">
        <v>1959</v>
      </c>
      <c r="D1741" t="s">
        <v>2066</v>
      </c>
      <c r="E1741" t="s">
        <v>429</v>
      </c>
      <c r="F1741" s="2">
        <v>45386</v>
      </c>
      <c r="G1741" t="s">
        <v>1883</v>
      </c>
      <c r="H1741" t="s">
        <v>176</v>
      </c>
      <c r="I1741" t="s">
        <v>192</v>
      </c>
      <c r="J1741" s="5">
        <v>339000</v>
      </c>
      <c r="K1741" s="5">
        <v>339000</v>
      </c>
      <c r="L1741" s="5">
        <v>339000</v>
      </c>
      <c r="M1741" s="5"/>
      <c r="N1741"/>
      <c r="O1741" s="39"/>
      <c r="P1741" s="44"/>
      <c r="Q1741" s="65"/>
      <c r="R1741" s="8" t="str">
        <f t="shared" si="369"/>
        <v/>
      </c>
      <c r="S1741" s="7" t="str">
        <f t="shared" si="368"/>
        <v/>
      </c>
      <c r="U1741" s="3" t="str">
        <f t="shared" si="370"/>
        <v/>
      </c>
      <c r="V1741" s="3" t="str">
        <f t="shared" si="371"/>
        <v/>
      </c>
      <c r="W1741" s="3" t="str">
        <f t="shared" si="372"/>
        <v/>
      </c>
      <c r="X1741" s="83" t="str">
        <f t="shared" si="373"/>
        <v/>
      </c>
      <c r="Y1741" s="3" t="str">
        <f t="shared" si="374"/>
        <v/>
      </c>
      <c r="Z1741" s="3" t="str">
        <f t="shared" si="375"/>
        <v/>
      </c>
      <c r="AA1741" s="12" t="str">
        <f t="shared" si="376"/>
        <v/>
      </c>
      <c r="AB1741" s="12" t="str">
        <f t="shared" si="377"/>
        <v/>
      </c>
      <c r="AC1741" s="12" t="str">
        <f t="shared" si="378"/>
        <v/>
      </c>
      <c r="AD1741" t="str">
        <f t="shared" si="379"/>
        <v/>
      </c>
      <c r="AE1741" t="str">
        <f t="shared" si="380"/>
        <v/>
      </c>
      <c r="AF1741" t="s">
        <v>343</v>
      </c>
    </row>
    <row r="1742" spans="1:32" x14ac:dyDescent="0.25">
      <c r="A1742" t="s">
        <v>1</v>
      </c>
      <c r="B1742" t="s">
        <v>2</v>
      </c>
      <c r="C1742" t="s">
        <v>1959</v>
      </c>
      <c r="D1742" t="s">
        <v>2066</v>
      </c>
      <c r="E1742" t="s">
        <v>429</v>
      </c>
      <c r="F1742" s="2">
        <v>45392</v>
      </c>
      <c r="G1742" t="s">
        <v>1996</v>
      </c>
      <c r="H1742" t="s">
        <v>412</v>
      </c>
      <c r="I1742" t="s">
        <v>1429</v>
      </c>
      <c r="J1742" s="5">
        <v>220350</v>
      </c>
      <c r="K1742" s="5">
        <v>220350</v>
      </c>
      <c r="L1742" s="5">
        <v>220350</v>
      </c>
      <c r="M1742" s="5"/>
      <c r="N1742"/>
      <c r="O1742" s="39"/>
      <c r="P1742" s="44"/>
      <c r="Q1742" s="65"/>
      <c r="R1742" s="8" t="str">
        <f t="shared" si="369"/>
        <v/>
      </c>
      <c r="S1742" s="7" t="str">
        <f t="shared" si="368"/>
        <v/>
      </c>
      <c r="U1742" s="3" t="str">
        <f t="shared" si="370"/>
        <v/>
      </c>
      <c r="V1742" s="3" t="str">
        <f t="shared" si="371"/>
        <v/>
      </c>
      <c r="W1742" s="3" t="str">
        <f t="shared" si="372"/>
        <v/>
      </c>
      <c r="X1742" s="83" t="str">
        <f t="shared" si="373"/>
        <v/>
      </c>
      <c r="Y1742" s="3" t="str">
        <f t="shared" si="374"/>
        <v/>
      </c>
      <c r="Z1742" s="3" t="str">
        <f t="shared" si="375"/>
        <v/>
      </c>
      <c r="AA1742" s="12" t="str">
        <f t="shared" si="376"/>
        <v/>
      </c>
      <c r="AB1742" s="12" t="str">
        <f t="shared" si="377"/>
        <v/>
      </c>
      <c r="AC1742" s="12" t="str">
        <f t="shared" si="378"/>
        <v/>
      </c>
      <c r="AD1742" t="str">
        <f t="shared" si="379"/>
        <v/>
      </c>
      <c r="AE1742" t="str">
        <f t="shared" si="380"/>
        <v/>
      </c>
      <c r="AF1742" t="s">
        <v>343</v>
      </c>
    </row>
    <row r="1743" spans="1:32" x14ac:dyDescent="0.25">
      <c r="A1743" t="s">
        <v>1</v>
      </c>
      <c r="B1743" t="s">
        <v>2</v>
      </c>
      <c r="C1743" t="s">
        <v>1959</v>
      </c>
      <c r="D1743" t="s">
        <v>2066</v>
      </c>
      <c r="E1743" t="s">
        <v>429</v>
      </c>
      <c r="F1743" s="2">
        <v>45393</v>
      </c>
      <c r="G1743" t="s">
        <v>2268</v>
      </c>
      <c r="H1743" t="s">
        <v>176</v>
      </c>
      <c r="I1743" t="s">
        <v>1429</v>
      </c>
      <c r="J1743" s="5">
        <v>90400</v>
      </c>
      <c r="K1743" s="5">
        <v>90400</v>
      </c>
      <c r="L1743" s="5">
        <v>90400</v>
      </c>
      <c r="M1743" s="5"/>
      <c r="N1743"/>
      <c r="O1743" s="39"/>
      <c r="P1743" s="44"/>
      <c r="Q1743" s="65"/>
      <c r="R1743" s="8" t="str">
        <f t="shared" ref="R1743:R1749" si="381">IFERROR(VLOOKUP(Q1743,CTASPresup,2,0),"")</f>
        <v/>
      </c>
      <c r="S1743" s="7" t="str">
        <f t="shared" si="368"/>
        <v/>
      </c>
      <c r="U1743" s="3" t="str">
        <f t="shared" si="370"/>
        <v/>
      </c>
      <c r="V1743" s="3" t="str">
        <f t="shared" si="371"/>
        <v/>
      </c>
      <c r="W1743" s="3" t="str">
        <f t="shared" si="372"/>
        <v/>
      </c>
      <c r="X1743" s="83" t="str">
        <f t="shared" si="373"/>
        <v/>
      </c>
      <c r="Y1743" s="3" t="str">
        <f t="shared" si="374"/>
        <v/>
      </c>
      <c r="Z1743" s="3" t="str">
        <f t="shared" si="375"/>
        <v/>
      </c>
      <c r="AA1743" s="12" t="str">
        <f t="shared" si="376"/>
        <v/>
      </c>
      <c r="AB1743" s="12" t="str">
        <f t="shared" si="377"/>
        <v/>
      </c>
      <c r="AC1743" s="12" t="str">
        <f t="shared" si="378"/>
        <v/>
      </c>
      <c r="AD1743" t="str">
        <f t="shared" si="379"/>
        <v/>
      </c>
      <c r="AE1743" t="str">
        <f t="shared" si="380"/>
        <v/>
      </c>
      <c r="AF1743" t="s">
        <v>343</v>
      </c>
    </row>
    <row r="1744" spans="1:32" x14ac:dyDescent="0.25">
      <c r="A1744" t="s">
        <v>1</v>
      </c>
      <c r="B1744" t="s">
        <v>2</v>
      </c>
      <c r="C1744" t="s">
        <v>1959</v>
      </c>
      <c r="D1744" t="s">
        <v>2067</v>
      </c>
      <c r="E1744" t="s">
        <v>53</v>
      </c>
      <c r="F1744" s="2">
        <v>44312</v>
      </c>
      <c r="G1744" t="s">
        <v>145</v>
      </c>
      <c r="H1744" t="s">
        <v>175</v>
      </c>
      <c r="I1744" t="s">
        <v>192</v>
      </c>
      <c r="J1744" s="5">
        <v>90000</v>
      </c>
      <c r="K1744" s="5">
        <v>89999.98</v>
      </c>
      <c r="L1744" s="5">
        <v>90000</v>
      </c>
      <c r="M1744" s="5"/>
      <c r="N1744"/>
      <c r="O1744" s="39"/>
      <c r="P1744" s="44"/>
      <c r="Q1744" s="65"/>
      <c r="R1744" s="8" t="str">
        <f t="shared" si="381"/>
        <v/>
      </c>
      <c r="S1744" s="7" t="str">
        <f t="shared" si="368"/>
        <v/>
      </c>
      <c r="U1744" s="3" t="str">
        <f t="shared" si="370"/>
        <v/>
      </c>
      <c r="V1744" s="3" t="str">
        <f t="shared" si="371"/>
        <v/>
      </c>
      <c r="W1744" s="3" t="str">
        <f t="shared" si="372"/>
        <v/>
      </c>
      <c r="X1744" s="83" t="str">
        <f t="shared" si="373"/>
        <v/>
      </c>
      <c r="Y1744" s="3" t="str">
        <f t="shared" si="374"/>
        <v/>
      </c>
      <c r="Z1744" s="3" t="str">
        <f t="shared" si="375"/>
        <v/>
      </c>
      <c r="AA1744" s="12" t="str">
        <f t="shared" si="376"/>
        <v/>
      </c>
      <c r="AB1744" s="12" t="str">
        <f t="shared" si="377"/>
        <v/>
      </c>
      <c r="AC1744" s="12" t="str">
        <f t="shared" si="378"/>
        <v/>
      </c>
      <c r="AD1744" t="str">
        <f t="shared" si="379"/>
        <v/>
      </c>
      <c r="AE1744" t="str">
        <f t="shared" si="380"/>
        <v/>
      </c>
      <c r="AF1744" t="s">
        <v>343</v>
      </c>
    </row>
    <row r="1745" spans="1:32" x14ac:dyDescent="0.25">
      <c r="A1745" t="s">
        <v>1</v>
      </c>
      <c r="B1745" t="s">
        <v>2</v>
      </c>
      <c r="C1745" t="s">
        <v>1959</v>
      </c>
      <c r="D1745" t="s">
        <v>2067</v>
      </c>
      <c r="E1745" t="s">
        <v>53</v>
      </c>
      <c r="F1745" s="2">
        <v>44312</v>
      </c>
      <c r="G1745" t="s">
        <v>146</v>
      </c>
      <c r="H1745" t="s">
        <v>175</v>
      </c>
      <c r="I1745" t="s">
        <v>192</v>
      </c>
      <c r="J1745" s="5">
        <v>45000</v>
      </c>
      <c r="K1745" s="5">
        <v>45000</v>
      </c>
      <c r="L1745" s="5">
        <v>45000</v>
      </c>
      <c r="M1745" s="5"/>
      <c r="N1745"/>
      <c r="O1745" s="39"/>
      <c r="P1745" s="44"/>
      <c r="Q1745" s="65"/>
      <c r="R1745" s="8" t="str">
        <f t="shared" si="381"/>
        <v/>
      </c>
      <c r="S1745" s="7" t="str">
        <f t="shared" si="368"/>
        <v/>
      </c>
      <c r="U1745" s="3" t="str">
        <f t="shared" si="370"/>
        <v/>
      </c>
      <c r="V1745" s="3" t="str">
        <f t="shared" si="371"/>
        <v/>
      </c>
      <c r="W1745" s="3" t="str">
        <f t="shared" si="372"/>
        <v/>
      </c>
      <c r="X1745" s="83" t="str">
        <f t="shared" si="373"/>
        <v/>
      </c>
      <c r="Y1745" s="3" t="str">
        <f t="shared" si="374"/>
        <v/>
      </c>
      <c r="Z1745" s="3" t="str">
        <f t="shared" si="375"/>
        <v/>
      </c>
      <c r="AA1745" s="12" t="str">
        <f t="shared" si="376"/>
        <v/>
      </c>
      <c r="AB1745" s="12" t="str">
        <f t="shared" si="377"/>
        <v/>
      </c>
      <c r="AC1745" s="12" t="str">
        <f t="shared" si="378"/>
        <v/>
      </c>
      <c r="AD1745" t="str">
        <f t="shared" si="379"/>
        <v/>
      </c>
      <c r="AE1745" t="str">
        <f t="shared" si="380"/>
        <v/>
      </c>
      <c r="AF1745" t="s">
        <v>343</v>
      </c>
    </row>
    <row r="1746" spans="1:32" x14ac:dyDescent="0.25">
      <c r="A1746" t="s">
        <v>1</v>
      </c>
      <c r="B1746" t="s">
        <v>2</v>
      </c>
      <c r="C1746" t="s">
        <v>1959</v>
      </c>
      <c r="D1746" t="s">
        <v>2067</v>
      </c>
      <c r="E1746" t="s">
        <v>53</v>
      </c>
      <c r="F1746" s="2">
        <v>44312</v>
      </c>
      <c r="G1746" t="s">
        <v>147</v>
      </c>
      <c r="H1746" t="s">
        <v>175</v>
      </c>
      <c r="I1746" t="s">
        <v>192</v>
      </c>
      <c r="J1746" s="5">
        <v>90000</v>
      </c>
      <c r="K1746" s="5">
        <v>90000</v>
      </c>
      <c r="L1746" s="5">
        <v>90000</v>
      </c>
      <c r="M1746" s="5"/>
      <c r="N1746"/>
      <c r="O1746" s="39"/>
      <c r="P1746" s="44"/>
      <c r="Q1746" s="65"/>
      <c r="R1746" s="8" t="str">
        <f t="shared" si="381"/>
        <v/>
      </c>
      <c r="S1746" s="7" t="str">
        <f t="shared" si="368"/>
        <v/>
      </c>
      <c r="U1746" s="3" t="str">
        <f t="shared" si="370"/>
        <v/>
      </c>
      <c r="V1746" s="3" t="str">
        <f t="shared" si="371"/>
        <v/>
      </c>
      <c r="W1746" s="3" t="str">
        <f t="shared" si="372"/>
        <v/>
      </c>
      <c r="X1746" s="83" t="str">
        <f t="shared" si="373"/>
        <v/>
      </c>
      <c r="Y1746" s="3" t="str">
        <f t="shared" si="374"/>
        <v/>
      </c>
      <c r="Z1746" s="3" t="str">
        <f t="shared" si="375"/>
        <v/>
      </c>
      <c r="AA1746" s="12" t="str">
        <f t="shared" si="376"/>
        <v/>
      </c>
      <c r="AB1746" s="12" t="str">
        <f t="shared" si="377"/>
        <v/>
      </c>
      <c r="AC1746" s="12" t="str">
        <f t="shared" si="378"/>
        <v/>
      </c>
      <c r="AD1746" t="str">
        <f t="shared" si="379"/>
        <v/>
      </c>
      <c r="AE1746" t="str">
        <f t="shared" si="380"/>
        <v/>
      </c>
      <c r="AF1746" t="s">
        <v>343</v>
      </c>
    </row>
    <row r="1747" spans="1:32" x14ac:dyDescent="0.25">
      <c r="A1747" t="s">
        <v>1</v>
      </c>
      <c r="B1747" t="s">
        <v>2</v>
      </c>
      <c r="C1747" t="s">
        <v>1959</v>
      </c>
      <c r="D1747" t="s">
        <v>2067</v>
      </c>
      <c r="E1747" t="s">
        <v>53</v>
      </c>
      <c r="F1747" s="2">
        <v>44312</v>
      </c>
      <c r="G1747" t="s">
        <v>148</v>
      </c>
      <c r="H1747" t="s">
        <v>175</v>
      </c>
      <c r="I1747" t="s">
        <v>192</v>
      </c>
      <c r="J1747" s="5">
        <v>35000</v>
      </c>
      <c r="K1747" s="5">
        <v>35000</v>
      </c>
      <c r="L1747" s="5">
        <v>35000</v>
      </c>
      <c r="M1747" s="5"/>
      <c r="N1747"/>
      <c r="O1747" s="39"/>
      <c r="P1747" s="44"/>
      <c r="Q1747" s="65"/>
      <c r="R1747" s="8" t="str">
        <f t="shared" si="381"/>
        <v/>
      </c>
      <c r="S1747" s="7" t="str">
        <f t="shared" si="368"/>
        <v/>
      </c>
      <c r="U1747" s="3" t="str">
        <f t="shared" si="370"/>
        <v/>
      </c>
      <c r="V1747" s="3" t="str">
        <f t="shared" si="371"/>
        <v/>
      </c>
      <c r="W1747" s="3" t="str">
        <f t="shared" si="372"/>
        <v/>
      </c>
      <c r="X1747" s="83" t="str">
        <f t="shared" si="373"/>
        <v/>
      </c>
      <c r="Y1747" s="3" t="str">
        <f t="shared" si="374"/>
        <v/>
      </c>
      <c r="Z1747" s="3" t="str">
        <f t="shared" si="375"/>
        <v/>
      </c>
      <c r="AA1747" s="12" t="str">
        <f t="shared" si="376"/>
        <v/>
      </c>
      <c r="AB1747" s="12" t="str">
        <f t="shared" si="377"/>
        <v/>
      </c>
      <c r="AC1747" s="12" t="str">
        <f t="shared" si="378"/>
        <v/>
      </c>
      <c r="AD1747" t="str">
        <f t="shared" si="379"/>
        <v/>
      </c>
      <c r="AE1747" t="str">
        <f t="shared" si="380"/>
        <v/>
      </c>
      <c r="AF1747" t="s">
        <v>343</v>
      </c>
    </row>
    <row r="1748" spans="1:32" x14ac:dyDescent="0.25">
      <c r="A1748" t="s">
        <v>1</v>
      </c>
      <c r="B1748" t="s">
        <v>2</v>
      </c>
      <c r="C1748" t="s">
        <v>1959</v>
      </c>
      <c r="D1748" t="s">
        <v>2068</v>
      </c>
      <c r="E1748" t="s">
        <v>56</v>
      </c>
      <c r="F1748" s="2">
        <v>44224</v>
      </c>
      <c r="G1748" t="s">
        <v>149</v>
      </c>
      <c r="H1748" t="s">
        <v>175</v>
      </c>
      <c r="I1748" t="s">
        <v>192</v>
      </c>
      <c r="J1748" s="5">
        <v>381990.02</v>
      </c>
      <c r="K1748" s="5">
        <v>381990.02</v>
      </c>
      <c r="L1748" s="5">
        <v>381990.02</v>
      </c>
      <c r="M1748" s="5"/>
      <c r="N1748"/>
      <c r="O1748" s="39"/>
      <c r="P1748" s="44"/>
      <c r="Q1748" s="65"/>
      <c r="R1748" s="8" t="str">
        <f t="shared" si="381"/>
        <v/>
      </c>
      <c r="S1748" s="7" t="str">
        <f t="shared" si="368"/>
        <v/>
      </c>
      <c r="U1748" s="3" t="str">
        <f t="shared" si="370"/>
        <v/>
      </c>
      <c r="V1748" s="3" t="str">
        <f t="shared" si="371"/>
        <v/>
      </c>
      <c r="W1748" s="3" t="str">
        <f t="shared" si="372"/>
        <v/>
      </c>
      <c r="X1748" s="83" t="str">
        <f t="shared" si="373"/>
        <v/>
      </c>
      <c r="Y1748" s="3" t="str">
        <f t="shared" si="374"/>
        <v/>
      </c>
      <c r="Z1748" s="3" t="str">
        <f t="shared" si="375"/>
        <v/>
      </c>
      <c r="AA1748" s="12" t="str">
        <f t="shared" si="376"/>
        <v/>
      </c>
      <c r="AB1748" s="12" t="str">
        <f t="shared" si="377"/>
        <v/>
      </c>
      <c r="AC1748" s="12" t="str">
        <f t="shared" si="378"/>
        <v/>
      </c>
      <c r="AD1748" t="str">
        <f t="shared" si="379"/>
        <v/>
      </c>
      <c r="AE1748" t="str">
        <f t="shared" si="380"/>
        <v/>
      </c>
      <c r="AF1748" t="s">
        <v>343</v>
      </c>
    </row>
    <row r="1749" spans="1:32" x14ac:dyDescent="0.25">
      <c r="A1749" t="s">
        <v>1</v>
      </c>
      <c r="B1749" t="s">
        <v>2</v>
      </c>
      <c r="C1749" t="s">
        <v>1959</v>
      </c>
      <c r="D1749" t="s">
        <v>2068</v>
      </c>
      <c r="E1749" t="s">
        <v>56</v>
      </c>
      <c r="F1749" s="2">
        <v>44224</v>
      </c>
      <c r="G1749" t="s">
        <v>150</v>
      </c>
      <c r="H1749" t="s">
        <v>175</v>
      </c>
      <c r="I1749" t="s">
        <v>192</v>
      </c>
      <c r="J1749" s="5">
        <v>420000.01</v>
      </c>
      <c r="K1749" s="5">
        <v>420000.01</v>
      </c>
      <c r="L1749" s="5">
        <v>420000.01</v>
      </c>
      <c r="M1749" s="5"/>
      <c r="N1749"/>
      <c r="O1749" s="39"/>
      <c r="P1749" s="44"/>
      <c r="Q1749" s="65"/>
      <c r="R1749" s="8" t="str">
        <f t="shared" si="381"/>
        <v/>
      </c>
      <c r="S1749" s="7" t="str">
        <f t="shared" si="368"/>
        <v/>
      </c>
      <c r="U1749" s="3" t="str">
        <f t="shared" si="370"/>
        <v/>
      </c>
      <c r="V1749" s="3" t="str">
        <f t="shared" si="371"/>
        <v/>
      </c>
      <c r="W1749" s="3" t="str">
        <f t="shared" si="372"/>
        <v/>
      </c>
      <c r="X1749" s="83" t="str">
        <f t="shared" si="373"/>
        <v/>
      </c>
      <c r="Y1749" s="3" t="str">
        <f t="shared" si="374"/>
        <v/>
      </c>
      <c r="Z1749" s="3" t="str">
        <f t="shared" si="375"/>
        <v/>
      </c>
      <c r="AA1749" s="12" t="str">
        <f t="shared" si="376"/>
        <v/>
      </c>
      <c r="AB1749" s="12" t="str">
        <f t="shared" si="377"/>
        <v/>
      </c>
      <c r="AC1749" s="12" t="str">
        <f t="shared" si="378"/>
        <v/>
      </c>
      <c r="AD1749" t="str">
        <f t="shared" si="379"/>
        <v/>
      </c>
      <c r="AE1749" t="str">
        <f t="shared" si="380"/>
        <v/>
      </c>
      <c r="AF1749" t="s">
        <v>343</v>
      </c>
    </row>
    <row r="1750" spans="1:32" x14ac:dyDescent="0.25">
      <c r="A1750" t="s">
        <v>1</v>
      </c>
      <c r="B1750" t="s">
        <v>2</v>
      </c>
      <c r="C1750" t="s">
        <v>1959</v>
      </c>
      <c r="D1750" t="s">
        <v>2082</v>
      </c>
      <c r="E1750" t="s">
        <v>424</v>
      </c>
      <c r="F1750" s="2">
        <v>45405</v>
      </c>
      <c r="G1750" t="s">
        <v>2515</v>
      </c>
      <c r="H1750" t="s">
        <v>176</v>
      </c>
      <c r="I1750" t="s">
        <v>1429</v>
      </c>
      <c r="J1750" s="5">
        <v>90350.51</v>
      </c>
      <c r="K1750" s="5">
        <v>0.51</v>
      </c>
      <c r="L1750" s="5">
        <v>90350.51</v>
      </c>
      <c r="M1750" s="5"/>
      <c r="N1750"/>
      <c r="O1750" s="39"/>
      <c r="P1750" s="44"/>
      <c r="Q1750" s="65"/>
      <c r="R1750" s="8" t="str">
        <f t="shared" ref="R1750:R1791" si="382">IFERROR(VLOOKUP(Q1750,CTASPresup,2,0),"")</f>
        <v/>
      </c>
      <c r="S1750" s="7" t="str">
        <f t="shared" si="368"/>
        <v/>
      </c>
      <c r="U1750" s="3" t="str">
        <f t="shared" si="370"/>
        <v/>
      </c>
      <c r="V1750" s="3" t="str">
        <f t="shared" si="371"/>
        <v/>
      </c>
      <c r="W1750" s="3" t="str">
        <f t="shared" si="372"/>
        <v/>
      </c>
      <c r="X1750" s="83" t="str">
        <f t="shared" si="373"/>
        <v/>
      </c>
      <c r="Y1750" s="3" t="str">
        <f t="shared" si="374"/>
        <v/>
      </c>
      <c r="Z1750" s="3" t="str">
        <f t="shared" si="375"/>
        <v/>
      </c>
      <c r="AA1750" s="12" t="str">
        <f t="shared" si="376"/>
        <v/>
      </c>
      <c r="AB1750" s="12" t="str">
        <f t="shared" si="377"/>
        <v/>
      </c>
      <c r="AC1750" s="12" t="str">
        <f t="shared" si="378"/>
        <v/>
      </c>
      <c r="AD1750" t="str">
        <f t="shared" si="379"/>
        <v/>
      </c>
      <c r="AE1750" t="str">
        <f t="shared" si="380"/>
        <v/>
      </c>
      <c r="AF1750" t="s">
        <v>343</v>
      </c>
    </row>
    <row r="1751" spans="1:32" x14ac:dyDescent="0.25">
      <c r="A1751" t="s">
        <v>1</v>
      </c>
      <c r="B1751" t="s">
        <v>2</v>
      </c>
      <c r="C1751" t="s">
        <v>1959</v>
      </c>
      <c r="D1751" t="s">
        <v>2069</v>
      </c>
      <c r="E1751" t="s">
        <v>57</v>
      </c>
      <c r="F1751" s="2">
        <v>45265</v>
      </c>
      <c r="G1751" t="s">
        <v>481</v>
      </c>
      <c r="H1751" t="s">
        <v>177</v>
      </c>
      <c r="I1751" t="s">
        <v>192</v>
      </c>
      <c r="J1751" s="5">
        <v>110175</v>
      </c>
      <c r="K1751" s="5">
        <v>110175</v>
      </c>
      <c r="L1751" s="5">
        <v>110175</v>
      </c>
      <c r="M1751" s="5"/>
      <c r="N1751"/>
      <c r="O1751" s="39"/>
      <c r="P1751" s="44"/>
      <c r="Q1751" s="65"/>
      <c r="R1751" s="8" t="str">
        <f t="shared" si="382"/>
        <v/>
      </c>
      <c r="S1751" s="7" t="str">
        <f t="shared" si="368"/>
        <v/>
      </c>
      <c r="U1751" s="3" t="str">
        <f t="shared" si="370"/>
        <v/>
      </c>
      <c r="V1751" s="3" t="str">
        <f t="shared" si="371"/>
        <v/>
      </c>
      <c r="W1751" s="3" t="str">
        <f t="shared" si="372"/>
        <v/>
      </c>
      <c r="X1751" s="83" t="str">
        <f t="shared" si="373"/>
        <v/>
      </c>
      <c r="Y1751" s="3" t="str">
        <f t="shared" si="374"/>
        <v/>
      </c>
      <c r="Z1751" s="3" t="str">
        <f t="shared" si="375"/>
        <v/>
      </c>
      <c r="AA1751" s="12" t="str">
        <f t="shared" si="376"/>
        <v/>
      </c>
      <c r="AB1751" s="12" t="str">
        <f t="shared" si="377"/>
        <v/>
      </c>
      <c r="AC1751" s="12" t="str">
        <f t="shared" si="378"/>
        <v/>
      </c>
      <c r="AD1751" t="str">
        <f t="shared" si="379"/>
        <v/>
      </c>
      <c r="AE1751" t="str">
        <f t="shared" si="380"/>
        <v/>
      </c>
      <c r="AF1751" t="s">
        <v>343</v>
      </c>
    </row>
    <row r="1752" spans="1:32" x14ac:dyDescent="0.25">
      <c r="A1752" t="s">
        <v>1</v>
      </c>
      <c r="B1752" t="s">
        <v>2</v>
      </c>
      <c r="C1752" t="s">
        <v>1959</v>
      </c>
      <c r="D1752" t="s">
        <v>2069</v>
      </c>
      <c r="E1752" t="s">
        <v>57</v>
      </c>
      <c r="F1752" s="2">
        <v>45268</v>
      </c>
      <c r="G1752" t="s">
        <v>482</v>
      </c>
      <c r="H1752" t="s">
        <v>177</v>
      </c>
      <c r="I1752" t="s">
        <v>192</v>
      </c>
      <c r="J1752" s="5">
        <v>110175</v>
      </c>
      <c r="K1752" s="5">
        <v>110175</v>
      </c>
      <c r="L1752" s="5">
        <v>110175</v>
      </c>
      <c r="M1752" s="5"/>
      <c r="N1752"/>
      <c r="O1752" s="39"/>
      <c r="P1752" s="44"/>
      <c r="Q1752" s="65"/>
      <c r="R1752" s="8" t="str">
        <f t="shared" si="382"/>
        <v/>
      </c>
      <c r="S1752" s="7" t="str">
        <f t="shared" si="368"/>
        <v/>
      </c>
      <c r="U1752" s="3" t="str">
        <f t="shared" si="370"/>
        <v/>
      </c>
      <c r="V1752" s="3" t="str">
        <f t="shared" si="371"/>
        <v/>
      </c>
      <c r="W1752" s="3" t="str">
        <f t="shared" si="372"/>
        <v/>
      </c>
      <c r="X1752" s="83" t="str">
        <f t="shared" si="373"/>
        <v/>
      </c>
      <c r="Y1752" s="3" t="str">
        <f t="shared" si="374"/>
        <v/>
      </c>
      <c r="Z1752" s="3" t="str">
        <f t="shared" si="375"/>
        <v/>
      </c>
      <c r="AA1752" s="12" t="str">
        <f t="shared" si="376"/>
        <v/>
      </c>
      <c r="AB1752" s="12" t="str">
        <f t="shared" si="377"/>
        <v/>
      </c>
      <c r="AC1752" s="12" t="str">
        <f t="shared" si="378"/>
        <v/>
      </c>
      <c r="AD1752" t="str">
        <f t="shared" si="379"/>
        <v/>
      </c>
      <c r="AE1752" t="str">
        <f t="shared" si="380"/>
        <v/>
      </c>
      <c r="AF1752" t="s">
        <v>343</v>
      </c>
    </row>
    <row r="1753" spans="1:32" x14ac:dyDescent="0.25">
      <c r="A1753" t="s">
        <v>1</v>
      </c>
      <c r="B1753" t="s">
        <v>2</v>
      </c>
      <c r="C1753" t="s">
        <v>1959</v>
      </c>
      <c r="D1753" t="s">
        <v>2069</v>
      </c>
      <c r="E1753" t="s">
        <v>57</v>
      </c>
      <c r="F1753" s="2">
        <v>45275</v>
      </c>
      <c r="G1753" t="s">
        <v>483</v>
      </c>
      <c r="H1753" t="s">
        <v>177</v>
      </c>
      <c r="I1753" t="s">
        <v>192</v>
      </c>
      <c r="J1753" s="5">
        <v>146900</v>
      </c>
      <c r="K1753" s="5">
        <v>146900</v>
      </c>
      <c r="L1753" s="5">
        <v>146900</v>
      </c>
      <c r="M1753" s="5"/>
      <c r="N1753"/>
      <c r="O1753" s="39"/>
      <c r="P1753" s="44"/>
      <c r="Q1753" s="65"/>
      <c r="R1753" s="8" t="str">
        <f t="shared" si="382"/>
        <v/>
      </c>
      <c r="S1753" s="7" t="str">
        <f t="shared" si="368"/>
        <v/>
      </c>
      <c r="U1753" s="3" t="str">
        <f t="shared" si="370"/>
        <v/>
      </c>
      <c r="V1753" s="3" t="str">
        <f t="shared" si="371"/>
        <v/>
      </c>
      <c r="W1753" s="3" t="str">
        <f t="shared" si="372"/>
        <v/>
      </c>
      <c r="X1753" s="83" t="str">
        <f t="shared" si="373"/>
        <v/>
      </c>
      <c r="Y1753" s="3" t="str">
        <f t="shared" si="374"/>
        <v/>
      </c>
      <c r="Z1753" s="3" t="str">
        <f t="shared" si="375"/>
        <v/>
      </c>
      <c r="AA1753" s="12" t="str">
        <f t="shared" si="376"/>
        <v/>
      </c>
      <c r="AB1753" s="12" t="str">
        <f t="shared" si="377"/>
        <v/>
      </c>
      <c r="AC1753" s="12" t="str">
        <f t="shared" si="378"/>
        <v/>
      </c>
      <c r="AD1753" t="str">
        <f t="shared" si="379"/>
        <v/>
      </c>
      <c r="AE1753" t="str">
        <f t="shared" si="380"/>
        <v/>
      </c>
      <c r="AF1753" t="s">
        <v>343</v>
      </c>
    </row>
    <row r="1754" spans="1:32" x14ac:dyDescent="0.25">
      <c r="A1754" t="s">
        <v>1</v>
      </c>
      <c r="B1754" t="s">
        <v>2</v>
      </c>
      <c r="C1754" t="s">
        <v>1959</v>
      </c>
      <c r="D1754" t="s">
        <v>2069</v>
      </c>
      <c r="E1754" t="s">
        <v>57</v>
      </c>
      <c r="F1754" s="2">
        <v>45278</v>
      </c>
      <c r="G1754" t="s">
        <v>484</v>
      </c>
      <c r="H1754" t="s">
        <v>177</v>
      </c>
      <c r="I1754" t="s">
        <v>192</v>
      </c>
      <c r="J1754" s="5">
        <v>146900</v>
      </c>
      <c r="K1754" s="5">
        <v>146900</v>
      </c>
      <c r="L1754" s="5">
        <v>146900</v>
      </c>
      <c r="M1754" s="5"/>
      <c r="N1754"/>
      <c r="O1754" s="39"/>
      <c r="P1754" s="44"/>
      <c r="Q1754" s="65"/>
      <c r="R1754" s="8" t="str">
        <f t="shared" si="382"/>
        <v/>
      </c>
      <c r="S1754" s="7" t="str">
        <f t="shared" si="368"/>
        <v/>
      </c>
      <c r="U1754" s="3" t="str">
        <f t="shared" si="370"/>
        <v/>
      </c>
      <c r="V1754" s="3" t="str">
        <f t="shared" si="371"/>
        <v/>
      </c>
      <c r="W1754" s="3" t="str">
        <f t="shared" si="372"/>
        <v/>
      </c>
      <c r="X1754" s="83" t="str">
        <f t="shared" si="373"/>
        <v/>
      </c>
      <c r="Y1754" s="3" t="str">
        <f t="shared" si="374"/>
        <v/>
      </c>
      <c r="Z1754" s="3" t="str">
        <f t="shared" si="375"/>
        <v/>
      </c>
      <c r="AA1754" s="12" t="str">
        <f t="shared" si="376"/>
        <v/>
      </c>
      <c r="AB1754" s="12" t="str">
        <f t="shared" si="377"/>
        <v/>
      </c>
      <c r="AC1754" s="12" t="str">
        <f t="shared" si="378"/>
        <v/>
      </c>
      <c r="AD1754" t="str">
        <f t="shared" si="379"/>
        <v/>
      </c>
      <c r="AE1754" t="str">
        <f t="shared" si="380"/>
        <v/>
      </c>
      <c r="AF1754" t="s">
        <v>343</v>
      </c>
    </row>
    <row r="1755" spans="1:32" x14ac:dyDescent="0.25">
      <c r="A1755" t="s">
        <v>1</v>
      </c>
      <c r="B1755" t="s">
        <v>2</v>
      </c>
      <c r="C1755" t="s">
        <v>1959</v>
      </c>
      <c r="D1755" t="s">
        <v>2069</v>
      </c>
      <c r="E1755" t="s">
        <v>57</v>
      </c>
      <c r="F1755" s="2">
        <v>45279</v>
      </c>
      <c r="G1755" t="s">
        <v>485</v>
      </c>
      <c r="H1755" t="s">
        <v>177</v>
      </c>
      <c r="I1755" t="s">
        <v>192</v>
      </c>
      <c r="J1755" s="5">
        <v>74580</v>
      </c>
      <c r="K1755" s="5">
        <v>74580</v>
      </c>
      <c r="L1755" s="5">
        <v>74580</v>
      </c>
      <c r="M1755" s="5"/>
      <c r="N1755"/>
      <c r="O1755" s="39"/>
      <c r="P1755" s="44"/>
      <c r="Q1755" s="65"/>
      <c r="R1755" s="8" t="str">
        <f t="shared" si="382"/>
        <v/>
      </c>
      <c r="S1755" s="7" t="str">
        <f t="shared" si="368"/>
        <v/>
      </c>
      <c r="U1755" s="3" t="str">
        <f t="shared" si="370"/>
        <v/>
      </c>
      <c r="V1755" s="3" t="str">
        <f t="shared" si="371"/>
        <v/>
      </c>
      <c r="W1755" s="3" t="str">
        <f t="shared" si="372"/>
        <v/>
      </c>
      <c r="X1755" s="83" t="str">
        <f t="shared" si="373"/>
        <v/>
      </c>
      <c r="Y1755" s="3" t="str">
        <f t="shared" si="374"/>
        <v/>
      </c>
      <c r="Z1755" s="3" t="str">
        <f t="shared" si="375"/>
        <v/>
      </c>
      <c r="AA1755" s="12" t="str">
        <f t="shared" si="376"/>
        <v/>
      </c>
      <c r="AB1755" s="12" t="str">
        <f t="shared" si="377"/>
        <v/>
      </c>
      <c r="AC1755" s="12" t="str">
        <f t="shared" si="378"/>
        <v/>
      </c>
      <c r="AD1755" t="str">
        <f t="shared" si="379"/>
        <v/>
      </c>
      <c r="AE1755" t="str">
        <f t="shared" si="380"/>
        <v/>
      </c>
      <c r="AF1755" t="s">
        <v>343</v>
      </c>
    </row>
    <row r="1756" spans="1:32" x14ac:dyDescent="0.25">
      <c r="A1756" t="s">
        <v>1</v>
      </c>
      <c r="B1756" t="s">
        <v>2</v>
      </c>
      <c r="C1756" t="s">
        <v>1959</v>
      </c>
      <c r="D1756" t="s">
        <v>2069</v>
      </c>
      <c r="E1756" t="s">
        <v>57</v>
      </c>
      <c r="F1756" s="2">
        <v>45286</v>
      </c>
      <c r="G1756" t="s">
        <v>551</v>
      </c>
      <c r="H1756" t="s">
        <v>177</v>
      </c>
      <c r="I1756" t="s">
        <v>192</v>
      </c>
      <c r="J1756" s="5">
        <v>237300</v>
      </c>
      <c r="K1756" s="5">
        <v>237300</v>
      </c>
      <c r="L1756" s="5">
        <v>237300</v>
      </c>
      <c r="M1756" s="5"/>
      <c r="N1756"/>
      <c r="O1756" s="39"/>
      <c r="P1756" s="44"/>
      <c r="Q1756" s="65"/>
      <c r="R1756" s="8" t="str">
        <f t="shared" si="382"/>
        <v/>
      </c>
      <c r="S1756" s="7" t="str">
        <f t="shared" si="368"/>
        <v/>
      </c>
      <c r="U1756" s="3" t="str">
        <f t="shared" si="370"/>
        <v/>
      </c>
      <c r="V1756" s="3" t="str">
        <f t="shared" si="371"/>
        <v/>
      </c>
      <c r="W1756" s="3" t="str">
        <f t="shared" si="372"/>
        <v/>
      </c>
      <c r="X1756" s="83" t="str">
        <f t="shared" si="373"/>
        <v/>
      </c>
      <c r="Y1756" s="3" t="str">
        <f t="shared" si="374"/>
        <v/>
      </c>
      <c r="Z1756" s="3" t="str">
        <f t="shared" si="375"/>
        <v/>
      </c>
      <c r="AA1756" s="12" t="str">
        <f t="shared" si="376"/>
        <v/>
      </c>
      <c r="AB1756" s="12" t="str">
        <f t="shared" si="377"/>
        <v/>
      </c>
      <c r="AC1756" s="12" t="str">
        <f t="shared" si="378"/>
        <v/>
      </c>
      <c r="AD1756" t="str">
        <f t="shared" si="379"/>
        <v/>
      </c>
      <c r="AE1756" t="str">
        <f t="shared" si="380"/>
        <v/>
      </c>
      <c r="AF1756" t="s">
        <v>343</v>
      </c>
    </row>
    <row r="1757" spans="1:32" x14ac:dyDescent="0.25">
      <c r="A1757" t="s">
        <v>1</v>
      </c>
      <c r="B1757" t="s">
        <v>2</v>
      </c>
      <c r="C1757" t="s">
        <v>1959</v>
      </c>
      <c r="D1757" t="s">
        <v>2069</v>
      </c>
      <c r="E1757" t="s">
        <v>57</v>
      </c>
      <c r="F1757" s="2">
        <v>45289</v>
      </c>
      <c r="G1757" t="s">
        <v>552</v>
      </c>
      <c r="H1757" t="s">
        <v>177</v>
      </c>
      <c r="I1757" t="s">
        <v>192</v>
      </c>
      <c r="J1757" s="5">
        <v>381375</v>
      </c>
      <c r="K1757" s="5">
        <v>381375</v>
      </c>
      <c r="L1757" s="5">
        <v>381375</v>
      </c>
      <c r="M1757" s="5"/>
      <c r="N1757"/>
      <c r="O1757" s="39"/>
      <c r="P1757" s="44"/>
      <c r="Q1757" s="65"/>
      <c r="R1757" s="8" t="str">
        <f t="shared" si="382"/>
        <v/>
      </c>
      <c r="S1757" s="7" t="str">
        <f t="shared" si="368"/>
        <v/>
      </c>
      <c r="U1757" s="3" t="str">
        <f t="shared" si="370"/>
        <v/>
      </c>
      <c r="V1757" s="3" t="str">
        <f t="shared" si="371"/>
        <v/>
      </c>
      <c r="W1757" s="3" t="str">
        <f t="shared" si="372"/>
        <v/>
      </c>
      <c r="X1757" s="83" t="str">
        <f t="shared" si="373"/>
        <v/>
      </c>
      <c r="Y1757" s="3" t="str">
        <f t="shared" si="374"/>
        <v/>
      </c>
      <c r="Z1757" s="3" t="str">
        <f t="shared" si="375"/>
        <v/>
      </c>
      <c r="AA1757" s="12" t="str">
        <f t="shared" si="376"/>
        <v/>
      </c>
      <c r="AB1757" s="12" t="str">
        <f t="shared" si="377"/>
        <v/>
      </c>
      <c r="AC1757" s="12" t="str">
        <f t="shared" si="378"/>
        <v/>
      </c>
      <c r="AD1757" t="str">
        <f t="shared" si="379"/>
        <v/>
      </c>
      <c r="AE1757" t="str">
        <f t="shared" si="380"/>
        <v/>
      </c>
      <c r="AF1757" t="s">
        <v>343</v>
      </c>
    </row>
    <row r="1758" spans="1:32" x14ac:dyDescent="0.25">
      <c r="A1758" t="s">
        <v>1</v>
      </c>
      <c r="B1758" t="s">
        <v>2</v>
      </c>
      <c r="C1758" t="s">
        <v>1959</v>
      </c>
      <c r="D1758" t="s">
        <v>2069</v>
      </c>
      <c r="E1758" t="s">
        <v>57</v>
      </c>
      <c r="F1758" s="2">
        <v>45293</v>
      </c>
      <c r="G1758" t="s">
        <v>553</v>
      </c>
      <c r="H1758" t="s">
        <v>179</v>
      </c>
      <c r="I1758" t="s">
        <v>192</v>
      </c>
      <c r="J1758" s="5">
        <v>110175</v>
      </c>
      <c r="K1758" s="5">
        <v>110175</v>
      </c>
      <c r="L1758" s="5">
        <v>110175</v>
      </c>
      <c r="M1758" s="5"/>
      <c r="N1758"/>
      <c r="O1758" s="39"/>
      <c r="P1758" s="44"/>
      <c r="Q1758" s="65"/>
      <c r="R1758" s="8" t="str">
        <f t="shared" si="382"/>
        <v/>
      </c>
      <c r="S1758" s="7" t="str">
        <f t="shared" si="368"/>
        <v/>
      </c>
      <c r="U1758" s="3" t="str">
        <f t="shared" si="370"/>
        <v/>
      </c>
      <c r="V1758" s="3" t="str">
        <f t="shared" si="371"/>
        <v/>
      </c>
      <c r="W1758" s="3" t="str">
        <f t="shared" si="372"/>
        <v/>
      </c>
      <c r="X1758" s="83" t="str">
        <f t="shared" si="373"/>
        <v/>
      </c>
      <c r="Y1758" s="3" t="str">
        <f t="shared" si="374"/>
        <v/>
      </c>
      <c r="Z1758" s="3" t="str">
        <f t="shared" si="375"/>
        <v/>
      </c>
      <c r="AA1758" s="12" t="str">
        <f t="shared" si="376"/>
        <v/>
      </c>
      <c r="AB1758" s="12" t="str">
        <f t="shared" si="377"/>
        <v/>
      </c>
      <c r="AC1758" s="12" t="str">
        <f t="shared" si="378"/>
        <v/>
      </c>
      <c r="AD1758" t="str">
        <f t="shared" si="379"/>
        <v/>
      </c>
      <c r="AE1758" t="str">
        <f t="shared" si="380"/>
        <v/>
      </c>
      <c r="AF1758" t="s">
        <v>343</v>
      </c>
    </row>
    <row r="1759" spans="1:32" x14ac:dyDescent="0.25">
      <c r="A1759" t="s">
        <v>1</v>
      </c>
      <c r="B1759" t="s">
        <v>2</v>
      </c>
      <c r="C1759" t="s">
        <v>1959</v>
      </c>
      <c r="D1759" t="s">
        <v>2069</v>
      </c>
      <c r="E1759" t="s">
        <v>57</v>
      </c>
      <c r="F1759" s="2">
        <v>45294</v>
      </c>
      <c r="G1759" t="s">
        <v>554</v>
      </c>
      <c r="H1759" t="s">
        <v>179</v>
      </c>
      <c r="I1759" t="s">
        <v>192</v>
      </c>
      <c r="J1759" s="5">
        <v>146900</v>
      </c>
      <c r="K1759" s="5">
        <v>146900</v>
      </c>
      <c r="L1759" s="5">
        <v>146900</v>
      </c>
      <c r="M1759" s="5"/>
      <c r="N1759"/>
      <c r="O1759" s="39"/>
      <c r="P1759" s="44"/>
      <c r="Q1759" s="65"/>
      <c r="R1759" s="8" t="str">
        <f t="shared" si="382"/>
        <v/>
      </c>
      <c r="S1759" s="7" t="str">
        <f t="shared" si="368"/>
        <v/>
      </c>
      <c r="U1759" s="3" t="str">
        <f t="shared" si="370"/>
        <v/>
      </c>
      <c r="V1759" s="3" t="str">
        <f t="shared" si="371"/>
        <v/>
      </c>
      <c r="W1759" s="3" t="str">
        <f t="shared" si="372"/>
        <v/>
      </c>
      <c r="X1759" s="83" t="str">
        <f t="shared" si="373"/>
        <v/>
      </c>
      <c r="Y1759" s="3" t="str">
        <f t="shared" si="374"/>
        <v/>
      </c>
      <c r="Z1759" s="3" t="str">
        <f t="shared" si="375"/>
        <v/>
      </c>
      <c r="AA1759" s="12" t="str">
        <f t="shared" si="376"/>
        <v/>
      </c>
      <c r="AB1759" s="12" t="str">
        <f t="shared" si="377"/>
        <v/>
      </c>
      <c r="AC1759" s="12" t="str">
        <f t="shared" si="378"/>
        <v/>
      </c>
      <c r="AD1759" t="str">
        <f t="shared" si="379"/>
        <v/>
      </c>
      <c r="AE1759" t="str">
        <f t="shared" si="380"/>
        <v/>
      </c>
      <c r="AF1759" t="s">
        <v>343</v>
      </c>
    </row>
    <row r="1760" spans="1:32" x14ac:dyDescent="0.25">
      <c r="A1760" t="s">
        <v>1</v>
      </c>
      <c r="B1760" t="s">
        <v>2</v>
      </c>
      <c r="C1760" t="s">
        <v>1959</v>
      </c>
      <c r="D1760" t="s">
        <v>2069</v>
      </c>
      <c r="E1760" t="s">
        <v>57</v>
      </c>
      <c r="F1760" s="2">
        <v>45299</v>
      </c>
      <c r="G1760" t="s">
        <v>608</v>
      </c>
      <c r="H1760" t="s">
        <v>179</v>
      </c>
      <c r="I1760" t="s">
        <v>192</v>
      </c>
      <c r="J1760" s="5">
        <v>73450</v>
      </c>
      <c r="K1760" s="5">
        <v>73450</v>
      </c>
      <c r="L1760" s="5">
        <v>73450</v>
      </c>
      <c r="M1760" s="5"/>
      <c r="N1760"/>
      <c r="O1760" s="39"/>
      <c r="P1760" s="44"/>
      <c r="Q1760" s="65"/>
      <c r="R1760" s="8" t="str">
        <f t="shared" si="382"/>
        <v/>
      </c>
      <c r="S1760" s="7" t="str">
        <f t="shared" si="368"/>
        <v/>
      </c>
      <c r="U1760" s="3" t="str">
        <f t="shared" si="370"/>
        <v/>
      </c>
      <c r="V1760" s="3" t="str">
        <f t="shared" si="371"/>
        <v/>
      </c>
      <c r="W1760" s="3" t="str">
        <f t="shared" si="372"/>
        <v/>
      </c>
      <c r="X1760" s="83" t="str">
        <f t="shared" si="373"/>
        <v/>
      </c>
      <c r="Y1760" s="3" t="str">
        <f t="shared" si="374"/>
        <v/>
      </c>
      <c r="Z1760" s="3" t="str">
        <f t="shared" si="375"/>
        <v/>
      </c>
      <c r="AA1760" s="12" t="str">
        <f t="shared" si="376"/>
        <v/>
      </c>
      <c r="AB1760" s="12" t="str">
        <f t="shared" si="377"/>
        <v/>
      </c>
      <c r="AC1760" s="12" t="str">
        <f t="shared" si="378"/>
        <v/>
      </c>
      <c r="AD1760" t="str">
        <f t="shared" si="379"/>
        <v/>
      </c>
      <c r="AE1760" t="str">
        <f t="shared" si="380"/>
        <v/>
      </c>
      <c r="AF1760" t="s">
        <v>343</v>
      </c>
    </row>
    <row r="1761" spans="1:32" x14ac:dyDescent="0.25">
      <c r="A1761" t="s">
        <v>1</v>
      </c>
      <c r="B1761" t="s">
        <v>2</v>
      </c>
      <c r="C1761" t="s">
        <v>1959</v>
      </c>
      <c r="D1761" t="s">
        <v>2069</v>
      </c>
      <c r="E1761" t="s">
        <v>57</v>
      </c>
      <c r="F1761" s="2">
        <v>45303</v>
      </c>
      <c r="G1761" t="s">
        <v>609</v>
      </c>
      <c r="H1761" t="s">
        <v>179</v>
      </c>
      <c r="I1761" t="s">
        <v>192</v>
      </c>
      <c r="J1761" s="5">
        <v>220350</v>
      </c>
      <c r="K1761" s="5">
        <v>220350</v>
      </c>
      <c r="L1761" s="5">
        <v>220350</v>
      </c>
      <c r="M1761" s="5"/>
      <c r="N1761"/>
      <c r="O1761" s="39"/>
      <c r="P1761" s="44"/>
      <c r="Q1761" s="65"/>
      <c r="R1761" s="8" t="str">
        <f t="shared" si="382"/>
        <v/>
      </c>
      <c r="S1761" s="7" t="str">
        <f t="shared" si="368"/>
        <v/>
      </c>
      <c r="U1761" s="3" t="str">
        <f t="shared" si="370"/>
        <v/>
      </c>
      <c r="V1761" s="3" t="str">
        <f t="shared" si="371"/>
        <v/>
      </c>
      <c r="W1761" s="3" t="str">
        <f t="shared" si="372"/>
        <v/>
      </c>
      <c r="X1761" s="83" t="str">
        <f t="shared" si="373"/>
        <v/>
      </c>
      <c r="Y1761" s="3" t="str">
        <f t="shared" si="374"/>
        <v/>
      </c>
      <c r="Z1761" s="3" t="str">
        <f t="shared" si="375"/>
        <v/>
      </c>
      <c r="AA1761" s="12" t="str">
        <f t="shared" si="376"/>
        <v/>
      </c>
      <c r="AB1761" s="12" t="str">
        <f t="shared" si="377"/>
        <v/>
      </c>
      <c r="AC1761" s="12" t="str">
        <f t="shared" si="378"/>
        <v/>
      </c>
      <c r="AD1761" t="str">
        <f t="shared" si="379"/>
        <v/>
      </c>
      <c r="AE1761" t="str">
        <f t="shared" si="380"/>
        <v/>
      </c>
      <c r="AF1761" t="s">
        <v>343</v>
      </c>
    </row>
    <row r="1762" spans="1:32" x14ac:dyDescent="0.25">
      <c r="A1762" t="s">
        <v>1</v>
      </c>
      <c r="B1762" t="s">
        <v>2</v>
      </c>
      <c r="C1762" t="s">
        <v>1959</v>
      </c>
      <c r="D1762" t="s">
        <v>2069</v>
      </c>
      <c r="E1762" t="s">
        <v>57</v>
      </c>
      <c r="F1762" s="2">
        <v>45303</v>
      </c>
      <c r="G1762" t="s">
        <v>610</v>
      </c>
      <c r="H1762" t="s">
        <v>179</v>
      </c>
      <c r="I1762" t="s">
        <v>192</v>
      </c>
      <c r="J1762" s="5">
        <v>254250</v>
      </c>
      <c r="K1762" s="5">
        <v>254250</v>
      </c>
      <c r="L1762" s="5">
        <v>254250</v>
      </c>
      <c r="M1762" s="5"/>
      <c r="N1762"/>
      <c r="O1762" s="39"/>
      <c r="P1762" s="44"/>
      <c r="Q1762" s="65"/>
      <c r="R1762" s="8" t="str">
        <f t="shared" si="382"/>
        <v/>
      </c>
      <c r="S1762" s="7" t="str">
        <f t="shared" si="368"/>
        <v/>
      </c>
      <c r="U1762" s="3" t="str">
        <f t="shared" si="370"/>
        <v/>
      </c>
      <c r="V1762" s="3" t="str">
        <f t="shared" si="371"/>
        <v/>
      </c>
      <c r="W1762" s="3" t="str">
        <f t="shared" si="372"/>
        <v/>
      </c>
      <c r="X1762" s="83" t="str">
        <f t="shared" si="373"/>
        <v/>
      </c>
      <c r="Y1762" s="3" t="str">
        <f t="shared" si="374"/>
        <v/>
      </c>
      <c r="Z1762" s="3" t="str">
        <f t="shared" si="375"/>
        <v/>
      </c>
      <c r="AA1762" s="12" t="str">
        <f t="shared" si="376"/>
        <v/>
      </c>
      <c r="AB1762" s="12" t="str">
        <f t="shared" si="377"/>
        <v/>
      </c>
      <c r="AC1762" s="12" t="str">
        <f t="shared" si="378"/>
        <v/>
      </c>
      <c r="AD1762" t="str">
        <f t="shared" si="379"/>
        <v/>
      </c>
      <c r="AE1762" t="str">
        <f t="shared" si="380"/>
        <v/>
      </c>
      <c r="AF1762" t="s">
        <v>343</v>
      </c>
    </row>
    <row r="1763" spans="1:32" x14ac:dyDescent="0.25">
      <c r="A1763" t="s">
        <v>1</v>
      </c>
      <c r="B1763" t="s">
        <v>2</v>
      </c>
      <c r="C1763" t="s">
        <v>1959</v>
      </c>
      <c r="D1763" t="s">
        <v>2069</v>
      </c>
      <c r="E1763" t="s">
        <v>57</v>
      </c>
      <c r="F1763" s="2">
        <v>45376</v>
      </c>
      <c r="G1763" t="s">
        <v>1788</v>
      </c>
      <c r="H1763" t="s">
        <v>176</v>
      </c>
      <c r="I1763" t="s">
        <v>192</v>
      </c>
      <c r="J1763" s="5">
        <v>127125</v>
      </c>
      <c r="K1763" s="5">
        <v>127125</v>
      </c>
      <c r="L1763" s="5">
        <v>127125</v>
      </c>
      <c r="M1763" s="5"/>
      <c r="N1763"/>
      <c r="O1763" s="39"/>
      <c r="P1763" s="44"/>
      <c r="Q1763" s="65"/>
      <c r="R1763" s="8" t="str">
        <f t="shared" si="382"/>
        <v/>
      </c>
      <c r="S1763" s="7" t="str">
        <f t="shared" si="368"/>
        <v/>
      </c>
      <c r="U1763" s="3" t="str">
        <f t="shared" si="370"/>
        <v/>
      </c>
      <c r="V1763" s="3" t="str">
        <f t="shared" si="371"/>
        <v/>
      </c>
      <c r="W1763" s="3" t="str">
        <f t="shared" si="372"/>
        <v/>
      </c>
      <c r="X1763" s="83" t="str">
        <f t="shared" si="373"/>
        <v/>
      </c>
      <c r="Y1763" s="3" t="str">
        <f t="shared" si="374"/>
        <v/>
      </c>
      <c r="Z1763" s="3" t="str">
        <f t="shared" si="375"/>
        <v/>
      </c>
      <c r="AA1763" s="12" t="str">
        <f t="shared" si="376"/>
        <v/>
      </c>
      <c r="AB1763" s="12" t="str">
        <f t="shared" si="377"/>
        <v/>
      </c>
      <c r="AC1763" s="12" t="str">
        <f t="shared" si="378"/>
        <v/>
      </c>
      <c r="AD1763" t="str">
        <f t="shared" si="379"/>
        <v/>
      </c>
      <c r="AE1763" t="str">
        <f t="shared" si="380"/>
        <v/>
      </c>
      <c r="AF1763" t="s">
        <v>343</v>
      </c>
    </row>
    <row r="1764" spans="1:32" x14ac:dyDescent="0.25">
      <c r="A1764" t="s">
        <v>1</v>
      </c>
      <c r="B1764" t="s">
        <v>2</v>
      </c>
      <c r="C1764" t="s">
        <v>1959</v>
      </c>
      <c r="D1764" t="s">
        <v>2069</v>
      </c>
      <c r="E1764" t="s">
        <v>57</v>
      </c>
      <c r="F1764" s="2">
        <v>45378</v>
      </c>
      <c r="G1764" t="s">
        <v>1789</v>
      </c>
      <c r="H1764" t="s">
        <v>176</v>
      </c>
      <c r="I1764" t="s">
        <v>1429</v>
      </c>
      <c r="J1764" s="5">
        <v>76840</v>
      </c>
      <c r="K1764" s="5">
        <v>76840</v>
      </c>
      <c r="L1764" s="5">
        <v>76840</v>
      </c>
      <c r="M1764" s="5"/>
      <c r="N1764"/>
      <c r="O1764" s="39"/>
      <c r="P1764" s="44"/>
      <c r="Q1764" s="65"/>
      <c r="R1764" s="8" t="str">
        <f t="shared" si="382"/>
        <v/>
      </c>
      <c r="S1764" s="7" t="str">
        <f t="shared" si="368"/>
        <v/>
      </c>
      <c r="U1764" s="3" t="str">
        <f t="shared" si="370"/>
        <v/>
      </c>
      <c r="V1764" s="3" t="str">
        <f t="shared" si="371"/>
        <v/>
      </c>
      <c r="W1764" s="3" t="str">
        <f t="shared" si="372"/>
        <v/>
      </c>
      <c r="X1764" s="83" t="str">
        <f t="shared" si="373"/>
        <v/>
      </c>
      <c r="Y1764" s="3" t="str">
        <f t="shared" si="374"/>
        <v/>
      </c>
      <c r="Z1764" s="3" t="str">
        <f t="shared" si="375"/>
        <v/>
      </c>
      <c r="AA1764" s="12" t="str">
        <f t="shared" si="376"/>
        <v/>
      </c>
      <c r="AB1764" s="12" t="str">
        <f t="shared" si="377"/>
        <v/>
      </c>
      <c r="AC1764" s="12" t="str">
        <f t="shared" si="378"/>
        <v/>
      </c>
      <c r="AD1764" t="str">
        <f t="shared" si="379"/>
        <v/>
      </c>
      <c r="AE1764" t="str">
        <f t="shared" si="380"/>
        <v/>
      </c>
      <c r="AF1764" t="s">
        <v>343</v>
      </c>
    </row>
    <row r="1765" spans="1:32" x14ac:dyDescent="0.25">
      <c r="A1765" t="s">
        <v>1</v>
      </c>
      <c r="B1765" t="s">
        <v>2</v>
      </c>
      <c r="C1765" t="s">
        <v>1959</v>
      </c>
      <c r="D1765" t="s">
        <v>2069</v>
      </c>
      <c r="E1765" t="s">
        <v>57</v>
      </c>
      <c r="F1765" s="2">
        <v>45391</v>
      </c>
      <c r="G1765" t="s">
        <v>2269</v>
      </c>
      <c r="H1765" t="s">
        <v>412</v>
      </c>
      <c r="I1765" t="s">
        <v>1429</v>
      </c>
      <c r="J1765" s="5">
        <v>84750</v>
      </c>
      <c r="K1765" s="5">
        <v>84750</v>
      </c>
      <c r="L1765" s="5">
        <v>84750</v>
      </c>
      <c r="M1765" s="5"/>
      <c r="N1765"/>
      <c r="O1765" s="39"/>
      <c r="P1765" s="44"/>
      <c r="Q1765" s="65"/>
      <c r="R1765" s="8" t="str">
        <f t="shared" si="382"/>
        <v/>
      </c>
      <c r="S1765" s="7" t="str">
        <f t="shared" si="368"/>
        <v/>
      </c>
      <c r="U1765" s="3" t="str">
        <f t="shared" si="370"/>
        <v/>
      </c>
      <c r="V1765" s="3" t="str">
        <f t="shared" si="371"/>
        <v/>
      </c>
      <c r="W1765" s="3" t="str">
        <f t="shared" si="372"/>
        <v/>
      </c>
      <c r="X1765" s="83" t="str">
        <f t="shared" si="373"/>
        <v/>
      </c>
      <c r="Y1765" s="3" t="str">
        <f t="shared" si="374"/>
        <v/>
      </c>
      <c r="Z1765" s="3" t="str">
        <f t="shared" si="375"/>
        <v/>
      </c>
      <c r="AA1765" s="12" t="str">
        <f t="shared" si="376"/>
        <v/>
      </c>
      <c r="AB1765" s="12" t="str">
        <f t="shared" si="377"/>
        <v/>
      </c>
      <c r="AC1765" s="12" t="str">
        <f t="shared" si="378"/>
        <v/>
      </c>
      <c r="AD1765" t="str">
        <f t="shared" si="379"/>
        <v/>
      </c>
      <c r="AE1765" t="str">
        <f t="shared" si="380"/>
        <v/>
      </c>
      <c r="AF1765" t="s">
        <v>343</v>
      </c>
    </row>
    <row r="1766" spans="1:32" x14ac:dyDescent="0.25">
      <c r="A1766" t="s">
        <v>1</v>
      </c>
      <c r="B1766" t="s">
        <v>2</v>
      </c>
      <c r="C1766" t="s">
        <v>1959</v>
      </c>
      <c r="D1766" t="s">
        <v>1993</v>
      </c>
      <c r="E1766" t="s">
        <v>33</v>
      </c>
      <c r="F1766" s="2">
        <v>44362</v>
      </c>
      <c r="G1766" t="s">
        <v>152</v>
      </c>
      <c r="H1766" t="s">
        <v>175</v>
      </c>
      <c r="I1766" t="s">
        <v>192</v>
      </c>
      <c r="J1766" s="5">
        <v>544999.99</v>
      </c>
      <c r="K1766" s="5">
        <v>103839.99</v>
      </c>
      <c r="L1766" s="5">
        <v>544999.99</v>
      </c>
      <c r="M1766" s="5"/>
      <c r="N1766"/>
      <c r="O1766" s="39"/>
      <c r="P1766" s="44"/>
      <c r="Q1766" s="65"/>
      <c r="R1766" s="8" t="str">
        <f t="shared" si="382"/>
        <v/>
      </c>
      <c r="S1766" s="7" t="str">
        <f t="shared" si="368"/>
        <v/>
      </c>
      <c r="U1766" s="3" t="str">
        <f t="shared" si="370"/>
        <v/>
      </c>
      <c r="V1766" s="3" t="str">
        <f t="shared" si="371"/>
        <v/>
      </c>
      <c r="W1766" s="3" t="str">
        <f t="shared" si="372"/>
        <v/>
      </c>
      <c r="X1766" s="83" t="str">
        <f t="shared" si="373"/>
        <v/>
      </c>
      <c r="Y1766" s="3" t="str">
        <f t="shared" si="374"/>
        <v/>
      </c>
      <c r="Z1766" s="3" t="str">
        <f t="shared" si="375"/>
        <v/>
      </c>
      <c r="AA1766" s="12" t="str">
        <f t="shared" si="376"/>
        <v/>
      </c>
      <c r="AB1766" s="12" t="str">
        <f t="shared" si="377"/>
        <v/>
      </c>
      <c r="AC1766" s="12" t="str">
        <f t="shared" si="378"/>
        <v/>
      </c>
      <c r="AD1766" t="str">
        <f t="shared" si="379"/>
        <v/>
      </c>
      <c r="AE1766" t="str">
        <f t="shared" si="380"/>
        <v/>
      </c>
      <c r="AF1766" t="s">
        <v>343</v>
      </c>
    </row>
    <row r="1767" spans="1:32" x14ac:dyDescent="0.25">
      <c r="A1767" t="s">
        <v>1</v>
      </c>
      <c r="B1767" t="s">
        <v>2</v>
      </c>
      <c r="C1767" t="s">
        <v>1959</v>
      </c>
      <c r="D1767" t="s">
        <v>1993</v>
      </c>
      <c r="E1767" t="s">
        <v>33</v>
      </c>
      <c r="F1767" s="2">
        <v>44371</v>
      </c>
      <c r="G1767" t="s">
        <v>153</v>
      </c>
      <c r="H1767" t="s">
        <v>175</v>
      </c>
      <c r="I1767" t="s">
        <v>192</v>
      </c>
      <c r="J1767" s="5">
        <v>490000</v>
      </c>
      <c r="K1767" s="5">
        <v>490000</v>
      </c>
      <c r="L1767" s="5">
        <v>490000</v>
      </c>
      <c r="M1767" s="5"/>
      <c r="N1767"/>
      <c r="O1767" s="39"/>
      <c r="P1767" s="44"/>
      <c r="Q1767" s="65"/>
      <c r="R1767" s="8" t="str">
        <f t="shared" si="382"/>
        <v/>
      </c>
      <c r="S1767" s="7" t="str">
        <f t="shared" si="368"/>
        <v/>
      </c>
      <c r="U1767" s="3" t="str">
        <f t="shared" si="370"/>
        <v/>
      </c>
      <c r="V1767" s="3" t="str">
        <f t="shared" si="371"/>
        <v/>
      </c>
      <c r="W1767" s="3" t="str">
        <f t="shared" si="372"/>
        <v/>
      </c>
      <c r="X1767" s="83" t="str">
        <f t="shared" si="373"/>
        <v/>
      </c>
      <c r="Y1767" s="3" t="str">
        <f t="shared" si="374"/>
        <v/>
      </c>
      <c r="Z1767" s="3" t="str">
        <f t="shared" si="375"/>
        <v/>
      </c>
      <c r="AA1767" s="12" t="str">
        <f t="shared" si="376"/>
        <v/>
      </c>
      <c r="AB1767" s="12" t="str">
        <f t="shared" si="377"/>
        <v/>
      </c>
      <c r="AC1767" s="12" t="str">
        <f t="shared" si="378"/>
        <v/>
      </c>
      <c r="AD1767" t="str">
        <f t="shared" si="379"/>
        <v/>
      </c>
      <c r="AE1767" t="str">
        <f t="shared" si="380"/>
        <v/>
      </c>
      <c r="AF1767" t="s">
        <v>343</v>
      </c>
    </row>
    <row r="1768" spans="1:32" x14ac:dyDescent="0.25">
      <c r="A1768" t="s">
        <v>1</v>
      </c>
      <c r="B1768" t="s">
        <v>2</v>
      </c>
      <c r="C1768" t="s">
        <v>1959</v>
      </c>
      <c r="D1768" t="s">
        <v>2070</v>
      </c>
      <c r="E1768" t="s">
        <v>55</v>
      </c>
      <c r="F1768" s="2">
        <v>45408</v>
      </c>
      <c r="G1768" t="s">
        <v>2516</v>
      </c>
      <c r="H1768" t="s">
        <v>412</v>
      </c>
      <c r="I1768" t="s">
        <v>192</v>
      </c>
      <c r="J1768" s="5">
        <v>20500</v>
      </c>
      <c r="K1768" s="5">
        <v>20500</v>
      </c>
      <c r="L1768" s="5">
        <v>20500</v>
      </c>
      <c r="M1768" s="5"/>
      <c r="N1768"/>
      <c r="O1768" s="39"/>
      <c r="P1768" s="44"/>
      <c r="Q1768" s="65"/>
      <c r="R1768" s="8" t="str">
        <f t="shared" si="382"/>
        <v/>
      </c>
      <c r="S1768" s="7" t="str">
        <f t="shared" ref="S1768:S1831" si="383">IF(AND(O1780&lt;&gt;"",P1780&lt;&gt;""),1,"")</f>
        <v/>
      </c>
      <c r="U1768" s="3" t="str">
        <f t="shared" si="370"/>
        <v/>
      </c>
      <c r="V1768" s="3" t="str">
        <f t="shared" si="371"/>
        <v/>
      </c>
      <c r="W1768" s="3" t="str">
        <f t="shared" si="372"/>
        <v/>
      </c>
      <c r="X1768" s="83" t="str">
        <f t="shared" si="373"/>
        <v/>
      </c>
      <c r="Y1768" s="3" t="str">
        <f t="shared" si="374"/>
        <v/>
      </c>
      <c r="Z1768" s="3" t="str">
        <f t="shared" si="375"/>
        <v/>
      </c>
      <c r="AA1768" s="12" t="str">
        <f t="shared" si="376"/>
        <v/>
      </c>
      <c r="AB1768" s="12" t="str">
        <f t="shared" si="377"/>
        <v/>
      </c>
      <c r="AC1768" s="12" t="str">
        <f t="shared" si="378"/>
        <v/>
      </c>
      <c r="AD1768" t="str">
        <f t="shared" si="379"/>
        <v/>
      </c>
      <c r="AE1768" t="str">
        <f t="shared" si="380"/>
        <v/>
      </c>
      <c r="AF1768" t="s">
        <v>343</v>
      </c>
    </row>
    <row r="1769" spans="1:32" x14ac:dyDescent="0.25">
      <c r="A1769" t="s">
        <v>1</v>
      </c>
      <c r="B1769" t="s">
        <v>2</v>
      </c>
      <c r="C1769" t="s">
        <v>1959</v>
      </c>
      <c r="D1769" t="s">
        <v>2071</v>
      </c>
      <c r="E1769" t="s">
        <v>59</v>
      </c>
      <c r="F1769" s="2">
        <v>45083</v>
      </c>
      <c r="G1769" t="s">
        <v>154</v>
      </c>
      <c r="H1769" t="s">
        <v>175</v>
      </c>
      <c r="I1769" t="s">
        <v>192</v>
      </c>
      <c r="J1769" s="5">
        <v>87600</v>
      </c>
      <c r="K1769" s="5">
        <v>87600</v>
      </c>
      <c r="L1769" s="5">
        <v>87600</v>
      </c>
      <c r="M1769" s="5"/>
      <c r="N1769"/>
      <c r="O1769" s="39"/>
      <c r="P1769" s="44"/>
      <c r="Q1769" s="65"/>
      <c r="R1769" s="8" t="str">
        <f t="shared" si="382"/>
        <v/>
      </c>
      <c r="S1769" s="7" t="str">
        <f t="shared" si="383"/>
        <v/>
      </c>
      <c r="U1769" s="3" t="str">
        <f t="shared" si="370"/>
        <v/>
      </c>
      <c r="V1769" s="3" t="str">
        <f t="shared" si="371"/>
        <v/>
      </c>
      <c r="W1769" s="3" t="str">
        <f t="shared" si="372"/>
        <v/>
      </c>
      <c r="X1769" s="83" t="str">
        <f t="shared" si="373"/>
        <v/>
      </c>
      <c r="Y1769" s="3" t="str">
        <f t="shared" si="374"/>
        <v/>
      </c>
      <c r="Z1769" s="3" t="str">
        <f t="shared" si="375"/>
        <v/>
      </c>
      <c r="AA1769" s="12" t="str">
        <f t="shared" si="376"/>
        <v/>
      </c>
      <c r="AB1769" s="12" t="str">
        <f t="shared" si="377"/>
        <v/>
      </c>
      <c r="AC1769" s="12" t="str">
        <f t="shared" si="378"/>
        <v/>
      </c>
      <c r="AD1769" t="str">
        <f t="shared" si="379"/>
        <v/>
      </c>
      <c r="AE1769" t="str">
        <f t="shared" si="380"/>
        <v/>
      </c>
      <c r="AF1769" t="s">
        <v>343</v>
      </c>
    </row>
    <row r="1770" spans="1:32" x14ac:dyDescent="0.25">
      <c r="A1770" t="s">
        <v>1</v>
      </c>
      <c r="B1770" t="s">
        <v>2</v>
      </c>
      <c r="C1770" t="s">
        <v>1959</v>
      </c>
      <c r="D1770" t="s">
        <v>2072</v>
      </c>
      <c r="E1770" t="s">
        <v>441</v>
      </c>
      <c r="F1770" s="2">
        <v>45250</v>
      </c>
      <c r="G1770" t="s">
        <v>104</v>
      </c>
      <c r="H1770" t="s">
        <v>175</v>
      </c>
      <c r="I1770" t="s">
        <v>192</v>
      </c>
      <c r="J1770" s="5">
        <v>84750</v>
      </c>
      <c r="K1770" s="5">
        <v>84750</v>
      </c>
      <c r="L1770" s="5">
        <v>84750</v>
      </c>
      <c r="M1770" s="5"/>
      <c r="N1770"/>
      <c r="O1770" s="39"/>
      <c r="P1770" s="44"/>
      <c r="Q1770" s="65"/>
      <c r="R1770" s="8" t="str">
        <f t="shared" si="382"/>
        <v/>
      </c>
      <c r="S1770" s="7" t="str">
        <f t="shared" si="383"/>
        <v/>
      </c>
      <c r="U1770" s="3" t="str">
        <f t="shared" si="370"/>
        <v/>
      </c>
      <c r="V1770" s="3" t="str">
        <f t="shared" si="371"/>
        <v/>
      </c>
      <c r="W1770" s="3" t="str">
        <f t="shared" si="372"/>
        <v/>
      </c>
      <c r="X1770" s="83" t="str">
        <f t="shared" si="373"/>
        <v/>
      </c>
      <c r="Y1770" s="3" t="str">
        <f t="shared" si="374"/>
        <v/>
      </c>
      <c r="Z1770" s="3" t="str">
        <f t="shared" si="375"/>
        <v/>
      </c>
      <c r="AA1770" s="12" t="str">
        <f t="shared" si="376"/>
        <v/>
      </c>
      <c r="AB1770" s="12" t="str">
        <f t="shared" si="377"/>
        <v/>
      </c>
      <c r="AC1770" s="12" t="str">
        <f t="shared" si="378"/>
        <v/>
      </c>
      <c r="AD1770" t="str">
        <f t="shared" si="379"/>
        <v/>
      </c>
      <c r="AE1770" t="str">
        <f t="shared" si="380"/>
        <v/>
      </c>
      <c r="AF1770" t="s">
        <v>343</v>
      </c>
    </row>
    <row r="1771" spans="1:32" x14ac:dyDescent="0.25">
      <c r="A1771" t="s">
        <v>1</v>
      </c>
      <c r="B1771" t="s">
        <v>2</v>
      </c>
      <c r="C1771" t="s">
        <v>1959</v>
      </c>
      <c r="D1771" t="s">
        <v>2072</v>
      </c>
      <c r="E1771" t="s">
        <v>441</v>
      </c>
      <c r="F1771" s="2">
        <v>45250</v>
      </c>
      <c r="G1771" t="s">
        <v>455</v>
      </c>
      <c r="H1771" t="s">
        <v>175</v>
      </c>
      <c r="I1771" t="s">
        <v>192</v>
      </c>
      <c r="J1771" s="5">
        <v>152550</v>
      </c>
      <c r="K1771" s="5">
        <v>152550</v>
      </c>
      <c r="L1771" s="5">
        <v>152550</v>
      </c>
      <c r="M1771" s="5"/>
      <c r="N1771"/>
      <c r="O1771" s="39"/>
      <c r="P1771" s="44"/>
      <c r="Q1771" s="65"/>
      <c r="R1771" s="8" t="str">
        <f t="shared" si="382"/>
        <v/>
      </c>
      <c r="S1771" s="7" t="str">
        <f t="shared" si="383"/>
        <v/>
      </c>
      <c r="U1771" s="3" t="str">
        <f t="shared" si="370"/>
        <v/>
      </c>
      <c r="V1771" s="3" t="str">
        <f t="shared" si="371"/>
        <v/>
      </c>
      <c r="W1771" s="3" t="str">
        <f t="shared" si="372"/>
        <v/>
      </c>
      <c r="X1771" s="83" t="str">
        <f t="shared" si="373"/>
        <v/>
      </c>
      <c r="Y1771" s="3" t="str">
        <f t="shared" si="374"/>
        <v/>
      </c>
      <c r="Z1771" s="3" t="str">
        <f t="shared" si="375"/>
        <v/>
      </c>
      <c r="AA1771" s="12" t="str">
        <f t="shared" si="376"/>
        <v/>
      </c>
      <c r="AB1771" s="12" t="str">
        <f t="shared" si="377"/>
        <v/>
      </c>
      <c r="AC1771" s="12" t="str">
        <f t="shared" si="378"/>
        <v/>
      </c>
      <c r="AD1771" t="str">
        <f t="shared" si="379"/>
        <v/>
      </c>
      <c r="AE1771" t="str">
        <f t="shared" si="380"/>
        <v/>
      </c>
      <c r="AF1771" t="s">
        <v>343</v>
      </c>
    </row>
    <row r="1772" spans="1:32" x14ac:dyDescent="0.25">
      <c r="A1772" t="s">
        <v>1</v>
      </c>
      <c r="B1772" t="s">
        <v>2</v>
      </c>
      <c r="C1772" t="s">
        <v>1959</v>
      </c>
      <c r="D1772" t="s">
        <v>2072</v>
      </c>
      <c r="E1772" t="s">
        <v>441</v>
      </c>
      <c r="F1772" s="2">
        <v>45266</v>
      </c>
      <c r="G1772" t="s">
        <v>495</v>
      </c>
      <c r="H1772" t="s">
        <v>177</v>
      </c>
      <c r="I1772" t="s">
        <v>192</v>
      </c>
      <c r="J1772" s="5">
        <v>96050</v>
      </c>
      <c r="K1772" s="5">
        <v>96050</v>
      </c>
      <c r="L1772" s="5">
        <v>96050</v>
      </c>
      <c r="M1772" s="5"/>
      <c r="N1772"/>
      <c r="O1772" s="39"/>
      <c r="P1772" s="44"/>
      <c r="Q1772" s="65"/>
      <c r="R1772" s="8" t="str">
        <f t="shared" si="382"/>
        <v/>
      </c>
      <c r="S1772" s="7" t="str">
        <f t="shared" si="383"/>
        <v/>
      </c>
      <c r="U1772" s="3" t="str">
        <f t="shared" si="370"/>
        <v/>
      </c>
      <c r="V1772" s="3" t="str">
        <f t="shared" si="371"/>
        <v/>
      </c>
      <c r="W1772" s="3" t="str">
        <f t="shared" si="372"/>
        <v/>
      </c>
      <c r="X1772" s="83" t="str">
        <f t="shared" si="373"/>
        <v/>
      </c>
      <c r="Y1772" s="3" t="str">
        <f t="shared" si="374"/>
        <v/>
      </c>
      <c r="Z1772" s="3" t="str">
        <f t="shared" si="375"/>
        <v/>
      </c>
      <c r="AA1772" s="12" t="str">
        <f t="shared" si="376"/>
        <v/>
      </c>
      <c r="AB1772" s="12" t="str">
        <f t="shared" si="377"/>
        <v/>
      </c>
      <c r="AC1772" s="12" t="str">
        <f t="shared" si="378"/>
        <v/>
      </c>
      <c r="AD1772" t="str">
        <f t="shared" si="379"/>
        <v/>
      </c>
      <c r="AE1772" t="str">
        <f t="shared" si="380"/>
        <v/>
      </c>
      <c r="AF1772" t="s">
        <v>343</v>
      </c>
    </row>
    <row r="1773" spans="1:32" x14ac:dyDescent="0.25">
      <c r="A1773" t="s">
        <v>1</v>
      </c>
      <c r="B1773" t="s">
        <v>2</v>
      </c>
      <c r="C1773" t="s">
        <v>1959</v>
      </c>
      <c r="D1773" t="s">
        <v>2072</v>
      </c>
      <c r="E1773" t="s">
        <v>441</v>
      </c>
      <c r="F1773" s="2">
        <v>45266</v>
      </c>
      <c r="G1773" t="s">
        <v>496</v>
      </c>
      <c r="H1773" t="s">
        <v>177</v>
      </c>
      <c r="I1773" t="s">
        <v>192</v>
      </c>
      <c r="J1773" s="5">
        <v>101700</v>
      </c>
      <c r="K1773" s="5">
        <v>101700</v>
      </c>
      <c r="L1773" s="5">
        <v>101700</v>
      </c>
      <c r="M1773" s="5"/>
      <c r="N1773"/>
      <c r="O1773" s="39"/>
      <c r="P1773" s="44"/>
      <c r="Q1773" s="65"/>
      <c r="R1773" s="8" t="str">
        <f t="shared" si="382"/>
        <v/>
      </c>
      <c r="S1773" s="7" t="str">
        <f t="shared" si="383"/>
        <v/>
      </c>
      <c r="U1773" s="3" t="str">
        <f t="shared" si="370"/>
        <v/>
      </c>
      <c r="V1773" s="3" t="str">
        <f t="shared" si="371"/>
        <v/>
      </c>
      <c r="W1773" s="3" t="str">
        <f t="shared" si="372"/>
        <v/>
      </c>
      <c r="X1773" s="83" t="str">
        <f t="shared" si="373"/>
        <v/>
      </c>
      <c r="Y1773" s="3" t="str">
        <f t="shared" si="374"/>
        <v/>
      </c>
      <c r="Z1773" s="3" t="str">
        <f t="shared" si="375"/>
        <v/>
      </c>
      <c r="AA1773" s="12" t="str">
        <f t="shared" si="376"/>
        <v/>
      </c>
      <c r="AB1773" s="12" t="str">
        <f t="shared" si="377"/>
        <v/>
      </c>
      <c r="AC1773" s="12" t="str">
        <f t="shared" si="378"/>
        <v/>
      </c>
      <c r="AD1773" t="str">
        <f t="shared" si="379"/>
        <v/>
      </c>
      <c r="AE1773" t="str">
        <f t="shared" si="380"/>
        <v/>
      </c>
      <c r="AF1773" t="s">
        <v>343</v>
      </c>
    </row>
    <row r="1774" spans="1:32" x14ac:dyDescent="0.25">
      <c r="A1774" t="s">
        <v>1</v>
      </c>
      <c r="B1774" t="s">
        <v>2</v>
      </c>
      <c r="C1774" t="s">
        <v>1959</v>
      </c>
      <c r="D1774" t="s">
        <v>2072</v>
      </c>
      <c r="E1774" t="s">
        <v>441</v>
      </c>
      <c r="F1774" s="2">
        <v>45276</v>
      </c>
      <c r="G1774" t="s">
        <v>497</v>
      </c>
      <c r="H1774" t="s">
        <v>177</v>
      </c>
      <c r="I1774" t="s">
        <v>192</v>
      </c>
      <c r="J1774" s="5">
        <v>96050</v>
      </c>
      <c r="K1774" s="5">
        <v>96050</v>
      </c>
      <c r="L1774" s="5">
        <v>96050</v>
      </c>
      <c r="M1774" s="5"/>
      <c r="N1774"/>
      <c r="O1774" s="39"/>
      <c r="P1774" s="44"/>
      <c r="Q1774" s="65"/>
      <c r="R1774" s="8" t="str">
        <f t="shared" si="382"/>
        <v/>
      </c>
      <c r="S1774" s="7" t="str">
        <f t="shared" si="383"/>
        <v/>
      </c>
      <c r="U1774" s="3" t="str">
        <f t="shared" si="370"/>
        <v/>
      </c>
      <c r="V1774" s="3" t="str">
        <f t="shared" si="371"/>
        <v/>
      </c>
      <c r="W1774" s="3" t="str">
        <f t="shared" si="372"/>
        <v/>
      </c>
      <c r="X1774" s="83" t="str">
        <f t="shared" si="373"/>
        <v/>
      </c>
      <c r="Y1774" s="3" t="str">
        <f t="shared" si="374"/>
        <v/>
      </c>
      <c r="Z1774" s="3" t="str">
        <f t="shared" si="375"/>
        <v/>
      </c>
      <c r="AA1774" s="12" t="str">
        <f t="shared" si="376"/>
        <v/>
      </c>
      <c r="AB1774" s="12" t="str">
        <f t="shared" si="377"/>
        <v/>
      </c>
      <c r="AC1774" s="12" t="str">
        <f t="shared" si="378"/>
        <v/>
      </c>
      <c r="AD1774" t="str">
        <f t="shared" si="379"/>
        <v/>
      </c>
      <c r="AE1774" t="str">
        <f t="shared" si="380"/>
        <v/>
      </c>
      <c r="AF1774" t="s">
        <v>343</v>
      </c>
    </row>
    <row r="1775" spans="1:32" x14ac:dyDescent="0.25">
      <c r="A1775" t="s">
        <v>1</v>
      </c>
      <c r="B1775" t="s">
        <v>2</v>
      </c>
      <c r="C1775" t="s">
        <v>1959</v>
      </c>
      <c r="D1775" t="s">
        <v>2072</v>
      </c>
      <c r="E1775" t="s">
        <v>441</v>
      </c>
      <c r="F1775" s="2">
        <v>45276</v>
      </c>
      <c r="G1775" t="s">
        <v>498</v>
      </c>
      <c r="H1775" t="s">
        <v>177</v>
      </c>
      <c r="I1775" t="s">
        <v>192</v>
      </c>
      <c r="J1775" s="5">
        <v>79100</v>
      </c>
      <c r="K1775" s="5">
        <v>79100</v>
      </c>
      <c r="L1775" s="5">
        <v>79100</v>
      </c>
      <c r="M1775" s="5"/>
      <c r="N1775"/>
      <c r="O1775" s="39"/>
      <c r="P1775" s="44"/>
      <c r="Q1775" s="65"/>
      <c r="R1775" s="8" t="str">
        <f t="shared" si="382"/>
        <v/>
      </c>
      <c r="S1775" s="7" t="str">
        <f t="shared" si="383"/>
        <v/>
      </c>
      <c r="U1775" s="3" t="str">
        <f t="shared" si="370"/>
        <v/>
      </c>
      <c r="V1775" s="3" t="str">
        <f t="shared" si="371"/>
        <v/>
      </c>
      <c r="W1775" s="3" t="str">
        <f t="shared" si="372"/>
        <v/>
      </c>
      <c r="X1775" s="83" t="str">
        <f t="shared" si="373"/>
        <v/>
      </c>
      <c r="Y1775" s="3" t="str">
        <f t="shared" si="374"/>
        <v/>
      </c>
      <c r="Z1775" s="3" t="str">
        <f t="shared" si="375"/>
        <v/>
      </c>
      <c r="AA1775" s="12" t="str">
        <f t="shared" si="376"/>
        <v/>
      </c>
      <c r="AB1775" s="12" t="str">
        <f t="shared" si="377"/>
        <v/>
      </c>
      <c r="AC1775" s="12" t="str">
        <f t="shared" si="378"/>
        <v/>
      </c>
      <c r="AD1775" t="str">
        <f t="shared" si="379"/>
        <v/>
      </c>
      <c r="AE1775" t="str">
        <f t="shared" si="380"/>
        <v/>
      </c>
      <c r="AF1775" t="s">
        <v>343</v>
      </c>
    </row>
    <row r="1776" spans="1:32" x14ac:dyDescent="0.25">
      <c r="A1776" t="s">
        <v>1</v>
      </c>
      <c r="B1776" t="s">
        <v>2</v>
      </c>
      <c r="C1776" t="s">
        <v>1959</v>
      </c>
      <c r="D1776" t="s">
        <v>2072</v>
      </c>
      <c r="E1776" t="s">
        <v>441</v>
      </c>
      <c r="F1776" s="2">
        <v>45276</v>
      </c>
      <c r="G1776" t="s">
        <v>499</v>
      </c>
      <c r="H1776" t="s">
        <v>177</v>
      </c>
      <c r="I1776" t="s">
        <v>192</v>
      </c>
      <c r="J1776" s="5">
        <v>84750</v>
      </c>
      <c r="K1776" s="5">
        <v>84750</v>
      </c>
      <c r="L1776" s="5">
        <v>84750</v>
      </c>
      <c r="M1776" s="5"/>
      <c r="N1776"/>
      <c r="O1776" s="39"/>
      <c r="P1776" s="44"/>
      <c r="Q1776" s="65"/>
      <c r="R1776" s="8" t="str">
        <f t="shared" si="382"/>
        <v/>
      </c>
      <c r="S1776" s="7" t="str">
        <f t="shared" si="383"/>
        <v/>
      </c>
      <c r="U1776" s="3" t="str">
        <f t="shared" si="370"/>
        <v/>
      </c>
      <c r="V1776" s="3" t="str">
        <f t="shared" si="371"/>
        <v/>
      </c>
      <c r="W1776" s="3" t="str">
        <f t="shared" si="372"/>
        <v/>
      </c>
      <c r="X1776" s="83" t="str">
        <f t="shared" si="373"/>
        <v/>
      </c>
      <c r="Y1776" s="3" t="str">
        <f t="shared" si="374"/>
        <v/>
      </c>
      <c r="Z1776" s="3" t="str">
        <f t="shared" si="375"/>
        <v/>
      </c>
      <c r="AA1776" s="12" t="str">
        <f t="shared" si="376"/>
        <v/>
      </c>
      <c r="AB1776" s="12" t="str">
        <f t="shared" si="377"/>
        <v/>
      </c>
      <c r="AC1776" s="12" t="str">
        <f t="shared" si="378"/>
        <v/>
      </c>
      <c r="AD1776" t="str">
        <f t="shared" si="379"/>
        <v/>
      </c>
      <c r="AE1776" t="str">
        <f t="shared" si="380"/>
        <v/>
      </c>
      <c r="AF1776" t="s">
        <v>343</v>
      </c>
    </row>
    <row r="1777" spans="1:32" x14ac:dyDescent="0.25">
      <c r="A1777" t="s">
        <v>1</v>
      </c>
      <c r="B1777" t="s">
        <v>2</v>
      </c>
      <c r="C1777" t="s">
        <v>1959</v>
      </c>
      <c r="D1777" t="s">
        <v>2072</v>
      </c>
      <c r="E1777" t="s">
        <v>441</v>
      </c>
      <c r="F1777" s="2">
        <v>45300</v>
      </c>
      <c r="G1777" t="s">
        <v>626</v>
      </c>
      <c r="H1777" t="s">
        <v>179</v>
      </c>
      <c r="I1777" t="s">
        <v>192</v>
      </c>
      <c r="J1777" s="5">
        <v>90400</v>
      </c>
      <c r="K1777" s="5">
        <v>90400</v>
      </c>
      <c r="L1777" s="5">
        <v>90400</v>
      </c>
      <c r="M1777" s="5"/>
      <c r="N1777"/>
      <c r="O1777" s="39"/>
      <c r="P1777" s="44"/>
      <c r="Q1777" s="65"/>
      <c r="R1777" s="8" t="str">
        <f t="shared" si="382"/>
        <v/>
      </c>
      <c r="S1777" s="7" t="str">
        <f t="shared" si="383"/>
        <v/>
      </c>
      <c r="U1777" s="3" t="str">
        <f t="shared" si="370"/>
        <v/>
      </c>
      <c r="V1777" s="3" t="str">
        <f t="shared" si="371"/>
        <v/>
      </c>
      <c r="W1777" s="3" t="str">
        <f t="shared" si="372"/>
        <v/>
      </c>
      <c r="X1777" s="83" t="str">
        <f t="shared" si="373"/>
        <v/>
      </c>
      <c r="Y1777" s="3" t="str">
        <f t="shared" si="374"/>
        <v/>
      </c>
      <c r="Z1777" s="3" t="str">
        <f t="shared" si="375"/>
        <v/>
      </c>
      <c r="AA1777" s="12" t="str">
        <f t="shared" si="376"/>
        <v/>
      </c>
      <c r="AB1777" s="12" t="str">
        <f t="shared" si="377"/>
        <v/>
      </c>
      <c r="AC1777" s="12" t="str">
        <f t="shared" si="378"/>
        <v/>
      </c>
      <c r="AD1777" t="str">
        <f t="shared" si="379"/>
        <v/>
      </c>
      <c r="AE1777" t="str">
        <f t="shared" si="380"/>
        <v/>
      </c>
      <c r="AF1777" t="s">
        <v>343</v>
      </c>
    </row>
    <row r="1778" spans="1:32" x14ac:dyDescent="0.25">
      <c r="A1778" t="s">
        <v>1</v>
      </c>
      <c r="B1778" t="s">
        <v>2</v>
      </c>
      <c r="C1778" t="s">
        <v>1959</v>
      </c>
      <c r="D1778" t="s">
        <v>2072</v>
      </c>
      <c r="E1778" t="s">
        <v>441</v>
      </c>
      <c r="F1778" s="2">
        <v>45300</v>
      </c>
      <c r="G1778" t="s">
        <v>627</v>
      </c>
      <c r="H1778" t="s">
        <v>179</v>
      </c>
      <c r="I1778" t="s">
        <v>192</v>
      </c>
      <c r="J1778" s="5">
        <v>90400</v>
      </c>
      <c r="K1778" s="5">
        <v>90400</v>
      </c>
      <c r="L1778" s="5">
        <v>90400</v>
      </c>
      <c r="M1778" s="5"/>
      <c r="N1778"/>
      <c r="O1778" s="39"/>
      <c r="P1778" s="44"/>
      <c r="Q1778" s="65"/>
      <c r="R1778" s="8" t="str">
        <f t="shared" si="382"/>
        <v/>
      </c>
      <c r="S1778" s="7" t="str">
        <f t="shared" si="383"/>
        <v/>
      </c>
      <c r="U1778" s="3" t="str">
        <f t="shared" si="370"/>
        <v/>
      </c>
      <c r="V1778" s="3" t="str">
        <f t="shared" si="371"/>
        <v/>
      </c>
      <c r="W1778" s="3" t="str">
        <f t="shared" si="372"/>
        <v/>
      </c>
      <c r="X1778" s="83" t="str">
        <f t="shared" si="373"/>
        <v/>
      </c>
      <c r="Y1778" s="3" t="str">
        <f t="shared" si="374"/>
        <v/>
      </c>
      <c r="Z1778" s="3" t="str">
        <f t="shared" si="375"/>
        <v/>
      </c>
      <c r="AA1778" s="12" t="str">
        <f t="shared" si="376"/>
        <v/>
      </c>
      <c r="AB1778" s="12" t="str">
        <f t="shared" si="377"/>
        <v/>
      </c>
      <c r="AC1778" s="12" t="str">
        <f t="shared" si="378"/>
        <v/>
      </c>
      <c r="AD1778" t="str">
        <f t="shared" si="379"/>
        <v/>
      </c>
      <c r="AE1778" t="str">
        <f t="shared" si="380"/>
        <v/>
      </c>
      <c r="AF1778" t="s">
        <v>343</v>
      </c>
    </row>
    <row r="1779" spans="1:32" x14ac:dyDescent="0.25">
      <c r="A1779" t="s">
        <v>1</v>
      </c>
      <c r="B1779" t="s">
        <v>2</v>
      </c>
      <c r="C1779" t="s">
        <v>1959</v>
      </c>
      <c r="D1779" t="s">
        <v>2072</v>
      </c>
      <c r="E1779" t="s">
        <v>441</v>
      </c>
      <c r="F1779" s="2">
        <v>45300</v>
      </c>
      <c r="G1779" t="s">
        <v>628</v>
      </c>
      <c r="H1779" t="s">
        <v>179</v>
      </c>
      <c r="I1779" t="s">
        <v>192</v>
      </c>
      <c r="J1779" s="5">
        <v>135600</v>
      </c>
      <c r="K1779" s="5">
        <v>135600</v>
      </c>
      <c r="L1779" s="5">
        <v>135600</v>
      </c>
      <c r="M1779" s="5"/>
      <c r="N1779"/>
      <c r="O1779" s="39"/>
      <c r="P1779" s="44"/>
      <c r="Q1779" s="65"/>
      <c r="R1779" s="8" t="str">
        <f t="shared" si="382"/>
        <v/>
      </c>
      <c r="S1779" s="7" t="str">
        <f t="shared" si="383"/>
        <v/>
      </c>
      <c r="U1779" s="3" t="str">
        <f t="shared" si="370"/>
        <v/>
      </c>
      <c r="V1779" s="3" t="str">
        <f t="shared" si="371"/>
        <v/>
      </c>
      <c r="W1779" s="3" t="str">
        <f t="shared" si="372"/>
        <v/>
      </c>
      <c r="X1779" s="83" t="str">
        <f t="shared" si="373"/>
        <v/>
      </c>
      <c r="Y1779" s="3" t="str">
        <f t="shared" si="374"/>
        <v/>
      </c>
      <c r="Z1779" s="3" t="str">
        <f t="shared" si="375"/>
        <v/>
      </c>
      <c r="AA1779" s="12" t="str">
        <f t="shared" si="376"/>
        <v/>
      </c>
      <c r="AB1779" s="12" t="str">
        <f t="shared" si="377"/>
        <v/>
      </c>
      <c r="AC1779" s="12" t="str">
        <f t="shared" si="378"/>
        <v/>
      </c>
      <c r="AD1779" t="str">
        <f t="shared" si="379"/>
        <v/>
      </c>
      <c r="AE1779" t="str">
        <f t="shared" si="380"/>
        <v/>
      </c>
      <c r="AF1779" t="s">
        <v>343</v>
      </c>
    </row>
    <row r="1780" spans="1:32" x14ac:dyDescent="0.25">
      <c r="A1780" t="s">
        <v>1</v>
      </c>
      <c r="B1780" t="s">
        <v>2</v>
      </c>
      <c r="C1780" t="s">
        <v>1959</v>
      </c>
      <c r="D1780" t="s">
        <v>2072</v>
      </c>
      <c r="E1780" t="s">
        <v>441</v>
      </c>
      <c r="F1780" s="2">
        <v>45300</v>
      </c>
      <c r="G1780" t="s">
        <v>629</v>
      </c>
      <c r="H1780" t="s">
        <v>179</v>
      </c>
      <c r="I1780" t="s">
        <v>192</v>
      </c>
      <c r="J1780" s="5">
        <v>45200</v>
      </c>
      <c r="K1780" s="5">
        <v>45200</v>
      </c>
      <c r="L1780" s="5">
        <v>45200</v>
      </c>
      <c r="M1780" s="5"/>
      <c r="N1780"/>
      <c r="O1780" s="39"/>
      <c r="P1780" s="44"/>
      <c r="Q1780" s="65"/>
      <c r="R1780" s="8" t="str">
        <f t="shared" si="382"/>
        <v/>
      </c>
      <c r="S1780" s="7" t="str">
        <f t="shared" si="383"/>
        <v/>
      </c>
      <c r="U1780" s="3" t="str">
        <f t="shared" si="370"/>
        <v/>
      </c>
      <c r="V1780" s="3" t="str">
        <f t="shared" si="371"/>
        <v/>
      </c>
      <c r="W1780" s="3" t="str">
        <f t="shared" si="372"/>
        <v/>
      </c>
      <c r="X1780" s="83" t="str">
        <f t="shared" si="373"/>
        <v/>
      </c>
      <c r="Y1780" s="3" t="str">
        <f t="shared" si="374"/>
        <v/>
      </c>
      <c r="Z1780" s="3" t="str">
        <f t="shared" si="375"/>
        <v/>
      </c>
      <c r="AA1780" s="12" t="str">
        <f t="shared" si="376"/>
        <v/>
      </c>
      <c r="AB1780" s="12" t="str">
        <f t="shared" si="377"/>
        <v/>
      </c>
      <c r="AC1780" s="12" t="str">
        <f t="shared" si="378"/>
        <v/>
      </c>
      <c r="AD1780" t="str">
        <f t="shared" si="379"/>
        <v/>
      </c>
      <c r="AE1780" t="str">
        <f t="shared" si="380"/>
        <v/>
      </c>
      <c r="AF1780" t="s">
        <v>343</v>
      </c>
    </row>
    <row r="1781" spans="1:32" x14ac:dyDescent="0.25">
      <c r="A1781" t="s">
        <v>1</v>
      </c>
      <c r="B1781" t="s">
        <v>2</v>
      </c>
      <c r="C1781" t="s">
        <v>1959</v>
      </c>
      <c r="D1781" t="s">
        <v>2072</v>
      </c>
      <c r="E1781" t="s">
        <v>441</v>
      </c>
      <c r="F1781" s="2">
        <v>45308</v>
      </c>
      <c r="G1781" t="s">
        <v>685</v>
      </c>
      <c r="H1781" t="s">
        <v>179</v>
      </c>
      <c r="I1781" t="s">
        <v>192</v>
      </c>
      <c r="J1781" s="5">
        <v>101700</v>
      </c>
      <c r="K1781" s="5">
        <v>101700</v>
      </c>
      <c r="L1781" s="5">
        <v>101700</v>
      </c>
      <c r="M1781" s="5"/>
      <c r="N1781"/>
      <c r="O1781" s="39"/>
      <c r="P1781" s="44"/>
      <c r="Q1781" s="65"/>
      <c r="R1781" s="8" t="str">
        <f t="shared" si="382"/>
        <v/>
      </c>
      <c r="S1781" s="7" t="str">
        <f t="shared" si="383"/>
        <v/>
      </c>
      <c r="U1781" s="3" t="str">
        <f t="shared" si="370"/>
        <v/>
      </c>
      <c r="V1781" s="3" t="str">
        <f t="shared" si="371"/>
        <v/>
      </c>
      <c r="W1781" s="3" t="str">
        <f t="shared" si="372"/>
        <v/>
      </c>
      <c r="X1781" s="83" t="str">
        <f t="shared" si="373"/>
        <v/>
      </c>
      <c r="Y1781" s="3" t="str">
        <f t="shared" si="374"/>
        <v/>
      </c>
      <c r="Z1781" s="3" t="str">
        <f t="shared" si="375"/>
        <v/>
      </c>
      <c r="AA1781" s="12" t="str">
        <f t="shared" si="376"/>
        <v/>
      </c>
      <c r="AB1781" s="12" t="str">
        <f t="shared" si="377"/>
        <v/>
      </c>
      <c r="AC1781" s="12" t="str">
        <f t="shared" si="378"/>
        <v/>
      </c>
      <c r="AD1781" t="str">
        <f t="shared" si="379"/>
        <v/>
      </c>
      <c r="AE1781" t="str">
        <f t="shared" si="380"/>
        <v/>
      </c>
      <c r="AF1781" t="s">
        <v>343</v>
      </c>
    </row>
    <row r="1782" spans="1:32" x14ac:dyDescent="0.25">
      <c r="A1782" t="s">
        <v>1</v>
      </c>
      <c r="B1782" t="s">
        <v>2</v>
      </c>
      <c r="C1782" t="s">
        <v>1959</v>
      </c>
      <c r="D1782" t="s">
        <v>2072</v>
      </c>
      <c r="E1782" t="s">
        <v>441</v>
      </c>
      <c r="F1782" s="2">
        <v>45308</v>
      </c>
      <c r="G1782" t="s">
        <v>686</v>
      </c>
      <c r="H1782" t="s">
        <v>179</v>
      </c>
      <c r="I1782" t="s">
        <v>192</v>
      </c>
      <c r="J1782" s="5">
        <v>45200</v>
      </c>
      <c r="K1782" s="5">
        <v>45200</v>
      </c>
      <c r="L1782" s="5">
        <v>45200</v>
      </c>
      <c r="M1782" s="5"/>
      <c r="N1782"/>
      <c r="O1782" s="39"/>
      <c r="P1782" s="44"/>
      <c r="Q1782" s="65"/>
      <c r="R1782" s="8" t="str">
        <f t="shared" si="382"/>
        <v/>
      </c>
      <c r="S1782" s="7" t="str">
        <f t="shared" si="383"/>
        <v/>
      </c>
      <c r="U1782" s="3" t="str">
        <f t="shared" si="370"/>
        <v/>
      </c>
      <c r="V1782" s="3" t="str">
        <f t="shared" si="371"/>
        <v/>
      </c>
      <c r="W1782" s="3" t="str">
        <f t="shared" si="372"/>
        <v/>
      </c>
      <c r="X1782" s="83" t="str">
        <f t="shared" si="373"/>
        <v/>
      </c>
      <c r="Y1782" s="3" t="str">
        <f t="shared" si="374"/>
        <v/>
      </c>
      <c r="Z1782" s="3" t="str">
        <f t="shared" si="375"/>
        <v/>
      </c>
      <c r="AA1782" s="12" t="str">
        <f t="shared" si="376"/>
        <v/>
      </c>
      <c r="AB1782" s="12" t="str">
        <f t="shared" si="377"/>
        <v/>
      </c>
      <c r="AC1782" s="12" t="str">
        <f t="shared" si="378"/>
        <v/>
      </c>
      <c r="AD1782" t="str">
        <f t="shared" si="379"/>
        <v/>
      </c>
      <c r="AE1782" t="str">
        <f t="shared" si="380"/>
        <v/>
      </c>
      <c r="AF1782" t="s">
        <v>343</v>
      </c>
    </row>
    <row r="1783" spans="1:32" x14ac:dyDescent="0.25">
      <c r="A1783" t="s">
        <v>1</v>
      </c>
      <c r="B1783" t="s">
        <v>2</v>
      </c>
      <c r="C1783" t="s">
        <v>1959</v>
      </c>
      <c r="D1783" t="s">
        <v>2072</v>
      </c>
      <c r="E1783" t="s">
        <v>441</v>
      </c>
      <c r="F1783" s="2">
        <v>45316</v>
      </c>
      <c r="G1783" t="s">
        <v>737</v>
      </c>
      <c r="H1783" t="s">
        <v>179</v>
      </c>
      <c r="I1783" t="s">
        <v>192</v>
      </c>
      <c r="J1783" s="5">
        <v>115260</v>
      </c>
      <c r="K1783" s="5">
        <v>115260</v>
      </c>
      <c r="L1783" s="5">
        <v>115260</v>
      </c>
      <c r="M1783" s="5"/>
      <c r="N1783"/>
      <c r="O1783" s="39"/>
      <c r="P1783" s="44"/>
      <c r="Q1783" s="65"/>
      <c r="R1783" s="8" t="str">
        <f t="shared" si="382"/>
        <v/>
      </c>
      <c r="S1783" s="7" t="str">
        <f t="shared" si="383"/>
        <v/>
      </c>
      <c r="U1783" s="3" t="str">
        <f t="shared" si="370"/>
        <v/>
      </c>
      <c r="V1783" s="3" t="str">
        <f t="shared" si="371"/>
        <v/>
      </c>
      <c r="W1783" s="3" t="str">
        <f t="shared" si="372"/>
        <v/>
      </c>
      <c r="X1783" s="83" t="str">
        <f t="shared" si="373"/>
        <v/>
      </c>
      <c r="Y1783" s="3" t="str">
        <f t="shared" si="374"/>
        <v/>
      </c>
      <c r="Z1783" s="3" t="str">
        <f t="shared" si="375"/>
        <v/>
      </c>
      <c r="AA1783" s="12" t="str">
        <f t="shared" si="376"/>
        <v/>
      </c>
      <c r="AB1783" s="12" t="str">
        <f t="shared" si="377"/>
        <v/>
      </c>
      <c r="AC1783" s="12" t="str">
        <f t="shared" si="378"/>
        <v/>
      </c>
      <c r="AD1783" t="str">
        <f t="shared" si="379"/>
        <v/>
      </c>
      <c r="AE1783" t="str">
        <f t="shared" si="380"/>
        <v/>
      </c>
      <c r="AF1783" t="s">
        <v>343</v>
      </c>
    </row>
    <row r="1784" spans="1:32" x14ac:dyDescent="0.25">
      <c r="A1784" t="s">
        <v>1</v>
      </c>
      <c r="B1784" t="s">
        <v>2</v>
      </c>
      <c r="C1784" t="s">
        <v>1959</v>
      </c>
      <c r="D1784" t="s">
        <v>2072</v>
      </c>
      <c r="E1784" t="s">
        <v>441</v>
      </c>
      <c r="F1784" s="2">
        <v>45321</v>
      </c>
      <c r="G1784" t="s">
        <v>1116</v>
      </c>
      <c r="H1784" t="s">
        <v>178</v>
      </c>
      <c r="I1784" t="s">
        <v>192</v>
      </c>
      <c r="J1784" s="5">
        <v>146900</v>
      </c>
      <c r="K1784" s="5">
        <v>146900</v>
      </c>
      <c r="L1784" s="5">
        <v>146900</v>
      </c>
      <c r="M1784" s="5"/>
      <c r="N1784"/>
      <c r="O1784" s="39"/>
      <c r="P1784" s="44"/>
      <c r="Q1784" s="65"/>
      <c r="R1784" s="8" t="str">
        <f t="shared" si="382"/>
        <v/>
      </c>
      <c r="S1784" s="7" t="str">
        <f t="shared" si="383"/>
        <v/>
      </c>
      <c r="U1784" s="3" t="str">
        <f t="shared" si="370"/>
        <v/>
      </c>
      <c r="V1784" s="3" t="str">
        <f t="shared" si="371"/>
        <v/>
      </c>
      <c r="W1784" s="3" t="str">
        <f t="shared" si="372"/>
        <v/>
      </c>
      <c r="X1784" s="83" t="str">
        <f t="shared" si="373"/>
        <v/>
      </c>
      <c r="Y1784" s="3" t="str">
        <f t="shared" si="374"/>
        <v/>
      </c>
      <c r="Z1784" s="3" t="str">
        <f t="shared" si="375"/>
        <v/>
      </c>
      <c r="AA1784" s="12" t="str">
        <f t="shared" si="376"/>
        <v/>
      </c>
      <c r="AB1784" s="12" t="str">
        <f t="shared" si="377"/>
        <v/>
      </c>
      <c r="AC1784" s="12" t="str">
        <f t="shared" si="378"/>
        <v/>
      </c>
      <c r="AD1784" t="str">
        <f t="shared" si="379"/>
        <v/>
      </c>
      <c r="AE1784" t="str">
        <f t="shared" si="380"/>
        <v/>
      </c>
      <c r="AF1784" t="s">
        <v>343</v>
      </c>
    </row>
    <row r="1785" spans="1:32" x14ac:dyDescent="0.25">
      <c r="A1785" t="s">
        <v>1</v>
      </c>
      <c r="B1785" t="s">
        <v>2</v>
      </c>
      <c r="C1785" t="s">
        <v>1959</v>
      </c>
      <c r="D1785" t="s">
        <v>2072</v>
      </c>
      <c r="E1785" t="s">
        <v>441</v>
      </c>
      <c r="F1785" s="2">
        <v>45321</v>
      </c>
      <c r="G1785" t="s">
        <v>1117</v>
      </c>
      <c r="H1785" t="s">
        <v>178</v>
      </c>
      <c r="I1785" t="s">
        <v>192</v>
      </c>
      <c r="J1785" s="5">
        <v>62150</v>
      </c>
      <c r="K1785" s="5">
        <v>62150</v>
      </c>
      <c r="L1785" s="5">
        <v>62150</v>
      </c>
      <c r="M1785" s="5"/>
      <c r="N1785"/>
      <c r="O1785" s="39"/>
      <c r="P1785" s="44"/>
      <c r="Q1785" s="65"/>
      <c r="R1785" s="8" t="str">
        <f t="shared" si="382"/>
        <v/>
      </c>
      <c r="S1785" s="7" t="str">
        <f t="shared" si="383"/>
        <v/>
      </c>
      <c r="U1785" s="3" t="str">
        <f t="shared" si="370"/>
        <v/>
      </c>
      <c r="V1785" s="3" t="str">
        <f t="shared" si="371"/>
        <v/>
      </c>
      <c r="W1785" s="3" t="str">
        <f t="shared" si="372"/>
        <v/>
      </c>
      <c r="X1785" s="83" t="str">
        <f t="shared" si="373"/>
        <v/>
      </c>
      <c r="Y1785" s="3" t="str">
        <f t="shared" si="374"/>
        <v/>
      </c>
      <c r="Z1785" s="3" t="str">
        <f t="shared" si="375"/>
        <v/>
      </c>
      <c r="AA1785" s="12" t="str">
        <f t="shared" si="376"/>
        <v/>
      </c>
      <c r="AB1785" s="12" t="str">
        <f t="shared" si="377"/>
        <v/>
      </c>
      <c r="AC1785" s="12" t="str">
        <f t="shared" si="378"/>
        <v/>
      </c>
      <c r="AD1785" t="str">
        <f t="shared" si="379"/>
        <v/>
      </c>
      <c r="AE1785" t="str">
        <f t="shared" si="380"/>
        <v/>
      </c>
      <c r="AF1785" t="s">
        <v>343</v>
      </c>
    </row>
    <row r="1786" spans="1:32" x14ac:dyDescent="0.25">
      <c r="A1786" t="s">
        <v>1</v>
      </c>
      <c r="B1786" t="s">
        <v>2</v>
      </c>
      <c r="C1786" t="s">
        <v>1959</v>
      </c>
      <c r="D1786" t="s">
        <v>2072</v>
      </c>
      <c r="E1786" t="s">
        <v>441</v>
      </c>
      <c r="F1786" s="2">
        <v>45330</v>
      </c>
      <c r="G1786" t="s">
        <v>1118</v>
      </c>
      <c r="H1786" t="s">
        <v>178</v>
      </c>
      <c r="I1786" t="s">
        <v>192</v>
      </c>
      <c r="J1786" s="5">
        <v>118650</v>
      </c>
      <c r="K1786" s="5">
        <v>118650</v>
      </c>
      <c r="L1786" s="5">
        <v>118650</v>
      </c>
      <c r="M1786" s="5"/>
      <c r="N1786"/>
      <c r="O1786" s="39"/>
      <c r="P1786" s="44"/>
      <c r="Q1786" s="65"/>
      <c r="R1786" s="8" t="str">
        <f t="shared" si="382"/>
        <v/>
      </c>
      <c r="S1786" s="7" t="str">
        <f t="shared" si="383"/>
        <v/>
      </c>
      <c r="U1786" s="3" t="str">
        <f t="shared" si="370"/>
        <v/>
      </c>
      <c r="V1786" s="3" t="str">
        <f t="shared" si="371"/>
        <v/>
      </c>
      <c r="W1786" s="3" t="str">
        <f t="shared" si="372"/>
        <v/>
      </c>
      <c r="X1786" s="83" t="str">
        <f t="shared" si="373"/>
        <v/>
      </c>
      <c r="Y1786" s="3" t="str">
        <f t="shared" si="374"/>
        <v/>
      </c>
      <c r="Z1786" s="3" t="str">
        <f t="shared" si="375"/>
        <v/>
      </c>
      <c r="AA1786" s="12" t="str">
        <f t="shared" si="376"/>
        <v/>
      </c>
      <c r="AB1786" s="12" t="str">
        <f t="shared" si="377"/>
        <v/>
      </c>
      <c r="AC1786" s="12" t="str">
        <f t="shared" si="378"/>
        <v/>
      </c>
      <c r="AD1786" t="str">
        <f t="shared" si="379"/>
        <v/>
      </c>
      <c r="AE1786" t="str">
        <f t="shared" si="380"/>
        <v/>
      </c>
      <c r="AF1786" t="s">
        <v>343</v>
      </c>
    </row>
    <row r="1787" spans="1:32" x14ac:dyDescent="0.25">
      <c r="A1787" t="s">
        <v>1</v>
      </c>
      <c r="B1787" t="s">
        <v>2</v>
      </c>
      <c r="C1787" t="s">
        <v>1959</v>
      </c>
      <c r="D1787" t="s">
        <v>2072</v>
      </c>
      <c r="E1787" t="s">
        <v>441</v>
      </c>
      <c r="F1787" s="2">
        <v>45330</v>
      </c>
      <c r="G1787" t="s">
        <v>1119</v>
      </c>
      <c r="H1787" t="s">
        <v>178</v>
      </c>
      <c r="I1787" t="s">
        <v>192</v>
      </c>
      <c r="J1787" s="5">
        <v>90400</v>
      </c>
      <c r="K1787" s="5">
        <v>90400</v>
      </c>
      <c r="L1787" s="5">
        <v>90400</v>
      </c>
      <c r="M1787" s="5"/>
      <c r="N1787"/>
      <c r="O1787" s="39"/>
      <c r="P1787" s="44"/>
      <c r="Q1787" s="65"/>
      <c r="R1787" s="8" t="str">
        <f t="shared" si="382"/>
        <v/>
      </c>
      <c r="S1787" s="7" t="str">
        <f t="shared" si="383"/>
        <v/>
      </c>
      <c r="U1787" s="3" t="str">
        <f t="shared" si="370"/>
        <v/>
      </c>
      <c r="V1787" s="3" t="str">
        <f t="shared" si="371"/>
        <v/>
      </c>
      <c r="W1787" s="3" t="str">
        <f t="shared" si="372"/>
        <v/>
      </c>
      <c r="X1787" s="83" t="str">
        <f t="shared" si="373"/>
        <v/>
      </c>
      <c r="Y1787" s="3" t="str">
        <f t="shared" si="374"/>
        <v/>
      </c>
      <c r="Z1787" s="3" t="str">
        <f t="shared" si="375"/>
        <v/>
      </c>
      <c r="AA1787" s="12" t="str">
        <f t="shared" si="376"/>
        <v/>
      </c>
      <c r="AB1787" s="12" t="str">
        <f t="shared" si="377"/>
        <v/>
      </c>
      <c r="AC1787" s="12" t="str">
        <f t="shared" si="378"/>
        <v/>
      </c>
      <c r="AD1787" t="str">
        <f t="shared" si="379"/>
        <v/>
      </c>
      <c r="AE1787" t="str">
        <f t="shared" si="380"/>
        <v/>
      </c>
      <c r="AF1787" t="s">
        <v>343</v>
      </c>
    </row>
    <row r="1788" spans="1:32" x14ac:dyDescent="0.25">
      <c r="A1788" t="s">
        <v>1</v>
      </c>
      <c r="B1788" t="s">
        <v>2</v>
      </c>
      <c r="C1788" t="s">
        <v>1959</v>
      </c>
      <c r="D1788" t="s">
        <v>2072</v>
      </c>
      <c r="E1788" t="s">
        <v>441</v>
      </c>
      <c r="F1788" s="2">
        <v>45345</v>
      </c>
      <c r="G1788" t="s">
        <v>1120</v>
      </c>
      <c r="H1788" t="s">
        <v>178</v>
      </c>
      <c r="I1788" t="s">
        <v>192</v>
      </c>
      <c r="J1788" s="5">
        <v>152550</v>
      </c>
      <c r="K1788" s="5">
        <v>152550</v>
      </c>
      <c r="L1788" s="5">
        <v>152550</v>
      </c>
      <c r="M1788" s="5"/>
      <c r="N1788"/>
      <c r="O1788" s="39"/>
      <c r="P1788" s="44"/>
      <c r="Q1788" s="65"/>
      <c r="R1788" s="8" t="str">
        <f t="shared" si="382"/>
        <v/>
      </c>
      <c r="S1788" s="7" t="str">
        <f t="shared" si="383"/>
        <v/>
      </c>
      <c r="U1788" s="3" t="str">
        <f t="shared" si="370"/>
        <v/>
      </c>
      <c r="V1788" s="3" t="str">
        <f t="shared" si="371"/>
        <v/>
      </c>
      <c r="W1788" s="3" t="str">
        <f t="shared" si="372"/>
        <v/>
      </c>
      <c r="X1788" s="83" t="str">
        <f t="shared" si="373"/>
        <v/>
      </c>
      <c r="Y1788" s="3" t="str">
        <f t="shared" si="374"/>
        <v/>
      </c>
      <c r="Z1788" s="3" t="str">
        <f t="shared" si="375"/>
        <v/>
      </c>
      <c r="AA1788" s="12" t="str">
        <f t="shared" si="376"/>
        <v/>
      </c>
      <c r="AB1788" s="12" t="str">
        <f t="shared" si="377"/>
        <v/>
      </c>
      <c r="AC1788" s="12" t="str">
        <f t="shared" si="378"/>
        <v/>
      </c>
      <c r="AD1788" t="str">
        <f t="shared" si="379"/>
        <v/>
      </c>
      <c r="AE1788" t="str">
        <f t="shared" si="380"/>
        <v/>
      </c>
      <c r="AF1788" t="s">
        <v>343</v>
      </c>
    </row>
    <row r="1789" spans="1:32" x14ac:dyDescent="0.25">
      <c r="A1789" t="s">
        <v>1</v>
      </c>
      <c r="B1789" t="s">
        <v>2</v>
      </c>
      <c r="C1789" t="s">
        <v>1959</v>
      </c>
      <c r="D1789" t="s">
        <v>2072</v>
      </c>
      <c r="E1789" t="s">
        <v>441</v>
      </c>
      <c r="F1789" s="2">
        <v>45345</v>
      </c>
      <c r="G1789" t="s">
        <v>1121</v>
      </c>
      <c r="H1789" t="s">
        <v>178</v>
      </c>
      <c r="I1789" t="s">
        <v>192</v>
      </c>
      <c r="J1789" s="5">
        <v>50850</v>
      </c>
      <c r="K1789" s="5">
        <v>50850</v>
      </c>
      <c r="L1789" s="5">
        <v>50850</v>
      </c>
      <c r="M1789" s="5"/>
      <c r="N1789"/>
      <c r="O1789" s="39"/>
      <c r="P1789" s="44"/>
      <c r="Q1789" s="65"/>
      <c r="R1789" s="8" t="str">
        <f t="shared" si="382"/>
        <v/>
      </c>
      <c r="S1789" s="7" t="str">
        <f t="shared" si="383"/>
        <v/>
      </c>
      <c r="U1789" s="3" t="str">
        <f t="shared" si="370"/>
        <v/>
      </c>
      <c r="V1789" s="3" t="str">
        <f t="shared" si="371"/>
        <v/>
      </c>
      <c r="W1789" s="3" t="str">
        <f t="shared" si="372"/>
        <v/>
      </c>
      <c r="X1789" s="83" t="str">
        <f t="shared" si="373"/>
        <v/>
      </c>
      <c r="Y1789" s="3" t="str">
        <f t="shared" si="374"/>
        <v/>
      </c>
      <c r="Z1789" s="3" t="str">
        <f t="shared" si="375"/>
        <v/>
      </c>
      <c r="AA1789" s="12" t="str">
        <f t="shared" si="376"/>
        <v/>
      </c>
      <c r="AB1789" s="12" t="str">
        <f t="shared" si="377"/>
        <v/>
      </c>
      <c r="AC1789" s="12" t="str">
        <f t="shared" si="378"/>
        <v/>
      </c>
      <c r="AD1789" t="str">
        <f t="shared" si="379"/>
        <v/>
      </c>
      <c r="AE1789" t="str">
        <f t="shared" si="380"/>
        <v/>
      </c>
      <c r="AF1789" t="s">
        <v>343</v>
      </c>
    </row>
    <row r="1790" spans="1:32" x14ac:dyDescent="0.25">
      <c r="A1790" t="s">
        <v>1</v>
      </c>
      <c r="B1790" t="s">
        <v>2</v>
      </c>
      <c r="C1790" t="s">
        <v>1959</v>
      </c>
      <c r="D1790" t="s">
        <v>2072</v>
      </c>
      <c r="E1790" t="s">
        <v>441</v>
      </c>
      <c r="F1790" s="2">
        <v>45345</v>
      </c>
      <c r="G1790" t="s">
        <v>1122</v>
      </c>
      <c r="H1790" t="s">
        <v>178</v>
      </c>
      <c r="I1790" t="s">
        <v>192</v>
      </c>
      <c r="J1790" s="5">
        <v>79100</v>
      </c>
      <c r="K1790" s="5">
        <v>79100</v>
      </c>
      <c r="L1790" s="5">
        <v>79100</v>
      </c>
      <c r="M1790" s="5"/>
      <c r="N1790"/>
      <c r="O1790" s="39"/>
      <c r="P1790" s="44"/>
      <c r="Q1790" s="65"/>
      <c r="R1790" s="8" t="str">
        <f t="shared" si="382"/>
        <v/>
      </c>
      <c r="S1790" s="7" t="str">
        <f t="shared" si="383"/>
        <v/>
      </c>
      <c r="U1790" s="3" t="str">
        <f t="shared" si="370"/>
        <v/>
      </c>
      <c r="V1790" s="3" t="str">
        <f t="shared" si="371"/>
        <v/>
      </c>
      <c r="W1790" s="3" t="str">
        <f t="shared" si="372"/>
        <v/>
      </c>
      <c r="X1790" s="83" t="str">
        <f t="shared" si="373"/>
        <v/>
      </c>
      <c r="Y1790" s="3" t="str">
        <f t="shared" si="374"/>
        <v/>
      </c>
      <c r="Z1790" s="3" t="str">
        <f t="shared" si="375"/>
        <v/>
      </c>
      <c r="AA1790" s="12" t="str">
        <f t="shared" si="376"/>
        <v/>
      </c>
      <c r="AB1790" s="12" t="str">
        <f t="shared" si="377"/>
        <v/>
      </c>
      <c r="AC1790" s="12" t="str">
        <f t="shared" si="378"/>
        <v/>
      </c>
      <c r="AD1790" t="str">
        <f t="shared" si="379"/>
        <v/>
      </c>
      <c r="AE1790" t="str">
        <f t="shared" si="380"/>
        <v/>
      </c>
      <c r="AF1790" t="s">
        <v>343</v>
      </c>
    </row>
    <row r="1791" spans="1:32" x14ac:dyDescent="0.25">
      <c r="A1791" t="s">
        <v>1</v>
      </c>
      <c r="B1791" t="s">
        <v>2</v>
      </c>
      <c r="C1791" t="s">
        <v>1959</v>
      </c>
      <c r="D1791" t="s">
        <v>2072</v>
      </c>
      <c r="E1791" t="s">
        <v>441</v>
      </c>
      <c r="F1791" s="2">
        <v>45346</v>
      </c>
      <c r="G1791" t="s">
        <v>1123</v>
      </c>
      <c r="H1791" t="s">
        <v>178</v>
      </c>
      <c r="I1791" t="s">
        <v>192</v>
      </c>
      <c r="J1791" s="5">
        <v>237300</v>
      </c>
      <c r="K1791" s="5">
        <v>237300</v>
      </c>
      <c r="L1791" s="5">
        <v>237300</v>
      </c>
      <c r="M1791" s="5"/>
      <c r="N1791"/>
      <c r="O1791" s="39"/>
      <c r="P1791" s="44"/>
      <c r="Q1791" s="65"/>
      <c r="R1791" s="8" t="str">
        <f t="shared" si="382"/>
        <v/>
      </c>
      <c r="S1791" s="7" t="str">
        <f t="shared" si="383"/>
        <v/>
      </c>
      <c r="U1791" s="3" t="str">
        <f t="shared" si="370"/>
        <v/>
      </c>
      <c r="V1791" s="3" t="str">
        <f t="shared" si="371"/>
        <v/>
      </c>
      <c r="W1791" s="3" t="str">
        <f t="shared" si="372"/>
        <v/>
      </c>
      <c r="X1791" s="83" t="str">
        <f t="shared" si="373"/>
        <v/>
      </c>
      <c r="Y1791" s="3" t="str">
        <f t="shared" si="374"/>
        <v/>
      </c>
      <c r="Z1791" s="3" t="str">
        <f t="shared" si="375"/>
        <v/>
      </c>
      <c r="AA1791" s="12" t="str">
        <f t="shared" si="376"/>
        <v/>
      </c>
      <c r="AB1791" s="12" t="str">
        <f t="shared" si="377"/>
        <v/>
      </c>
      <c r="AC1791" s="12" t="str">
        <f t="shared" si="378"/>
        <v/>
      </c>
      <c r="AD1791" t="str">
        <f t="shared" si="379"/>
        <v/>
      </c>
      <c r="AE1791" t="str">
        <f t="shared" si="380"/>
        <v/>
      </c>
      <c r="AF1791" t="s">
        <v>343</v>
      </c>
    </row>
    <row r="1792" spans="1:32" x14ac:dyDescent="0.25">
      <c r="A1792" t="s">
        <v>1</v>
      </c>
      <c r="B1792" t="s">
        <v>2</v>
      </c>
      <c r="C1792" t="s">
        <v>1959</v>
      </c>
      <c r="D1792" t="s">
        <v>2072</v>
      </c>
      <c r="E1792" t="s">
        <v>441</v>
      </c>
      <c r="F1792" s="2">
        <v>45348</v>
      </c>
      <c r="G1792" t="s">
        <v>1124</v>
      </c>
      <c r="H1792" t="s">
        <v>178</v>
      </c>
      <c r="I1792" t="s">
        <v>192</v>
      </c>
      <c r="J1792" s="5">
        <v>101700</v>
      </c>
      <c r="K1792" s="5">
        <v>101700</v>
      </c>
      <c r="L1792" s="5">
        <v>101700</v>
      </c>
      <c r="M1792" s="5"/>
      <c r="N1792"/>
      <c r="O1792" s="39"/>
      <c r="P1792" s="44"/>
      <c r="Q1792" s="65"/>
      <c r="R1792" s="8" t="str">
        <f t="shared" ref="R1792:R1855" si="384">IFERROR(VLOOKUP(Q1792,CTASPresup,2,0),"")</f>
        <v/>
      </c>
      <c r="S1792" s="7" t="str">
        <f t="shared" si="383"/>
        <v/>
      </c>
      <c r="U1792" s="3" t="str">
        <f t="shared" si="370"/>
        <v/>
      </c>
      <c r="V1792" s="3" t="str">
        <f t="shared" si="371"/>
        <v/>
      </c>
      <c r="W1792" s="3" t="str">
        <f t="shared" si="372"/>
        <v/>
      </c>
      <c r="X1792" s="83" t="str">
        <f t="shared" si="373"/>
        <v/>
      </c>
      <c r="Y1792" s="3" t="str">
        <f t="shared" si="374"/>
        <v/>
      </c>
      <c r="Z1792" s="3" t="str">
        <f t="shared" si="375"/>
        <v/>
      </c>
      <c r="AA1792" s="12" t="str">
        <f t="shared" si="376"/>
        <v/>
      </c>
      <c r="AB1792" s="12" t="str">
        <f t="shared" si="377"/>
        <v/>
      </c>
      <c r="AC1792" s="12" t="str">
        <f t="shared" si="378"/>
        <v/>
      </c>
      <c r="AD1792" t="str">
        <f t="shared" si="379"/>
        <v/>
      </c>
      <c r="AE1792" t="str">
        <f t="shared" si="380"/>
        <v/>
      </c>
      <c r="AF1792" t="s">
        <v>343</v>
      </c>
    </row>
    <row r="1793" spans="1:32" x14ac:dyDescent="0.25">
      <c r="A1793" t="s">
        <v>1</v>
      </c>
      <c r="B1793" t="s">
        <v>2</v>
      </c>
      <c r="C1793" t="s">
        <v>1959</v>
      </c>
      <c r="D1793" t="s">
        <v>2072</v>
      </c>
      <c r="E1793" t="s">
        <v>441</v>
      </c>
      <c r="F1793" s="2">
        <v>45348</v>
      </c>
      <c r="G1793" t="s">
        <v>1125</v>
      </c>
      <c r="H1793" t="s">
        <v>178</v>
      </c>
      <c r="I1793" t="s">
        <v>207</v>
      </c>
      <c r="J1793" s="5">
        <v>96050</v>
      </c>
      <c r="K1793" s="5">
        <v>96050</v>
      </c>
      <c r="L1793" s="5">
        <v>96050</v>
      </c>
      <c r="M1793" s="5"/>
      <c r="N1793"/>
      <c r="O1793" s="39"/>
      <c r="P1793" s="44"/>
      <c r="Q1793" s="65"/>
      <c r="R1793" s="8" t="str">
        <f t="shared" si="384"/>
        <v/>
      </c>
      <c r="S1793" s="7" t="str">
        <f t="shared" si="383"/>
        <v/>
      </c>
      <c r="U1793" s="3" t="str">
        <f t="shared" si="370"/>
        <v/>
      </c>
      <c r="V1793" s="3" t="str">
        <f t="shared" si="371"/>
        <v/>
      </c>
      <c r="W1793" s="3" t="str">
        <f t="shared" si="372"/>
        <v/>
      </c>
      <c r="X1793" s="83" t="str">
        <f t="shared" si="373"/>
        <v/>
      </c>
      <c r="Y1793" s="3" t="str">
        <f t="shared" si="374"/>
        <v/>
      </c>
      <c r="Z1793" s="3" t="str">
        <f t="shared" si="375"/>
        <v/>
      </c>
      <c r="AA1793" s="12" t="str">
        <f t="shared" si="376"/>
        <v/>
      </c>
      <c r="AB1793" s="12" t="str">
        <f t="shared" si="377"/>
        <v/>
      </c>
      <c r="AC1793" s="12" t="str">
        <f t="shared" si="378"/>
        <v/>
      </c>
      <c r="AD1793" t="str">
        <f t="shared" si="379"/>
        <v/>
      </c>
      <c r="AE1793" t="str">
        <f t="shared" si="380"/>
        <v/>
      </c>
      <c r="AF1793" t="s">
        <v>343</v>
      </c>
    </row>
    <row r="1794" spans="1:32" x14ac:dyDescent="0.25">
      <c r="A1794" t="s">
        <v>1</v>
      </c>
      <c r="B1794" t="s">
        <v>2</v>
      </c>
      <c r="C1794" t="s">
        <v>1959</v>
      </c>
      <c r="D1794" t="s">
        <v>2072</v>
      </c>
      <c r="E1794" t="s">
        <v>441</v>
      </c>
      <c r="F1794" s="2">
        <v>45349</v>
      </c>
      <c r="G1794" t="s">
        <v>1326</v>
      </c>
      <c r="H1794" t="s">
        <v>178</v>
      </c>
      <c r="I1794" t="s">
        <v>192</v>
      </c>
      <c r="J1794" s="5">
        <v>101700</v>
      </c>
      <c r="K1794" s="5">
        <v>101700</v>
      </c>
      <c r="L1794" s="5">
        <v>101700</v>
      </c>
      <c r="M1794" s="5"/>
      <c r="N1794"/>
      <c r="O1794" s="39"/>
      <c r="P1794" s="44"/>
      <c r="Q1794" s="65"/>
      <c r="R1794" s="8" t="str">
        <f t="shared" si="384"/>
        <v/>
      </c>
      <c r="S1794" s="7" t="str">
        <f t="shared" si="383"/>
        <v/>
      </c>
      <c r="U1794" s="3" t="str">
        <f t="shared" si="370"/>
        <v/>
      </c>
      <c r="V1794" s="3" t="str">
        <f t="shared" si="371"/>
        <v/>
      </c>
      <c r="W1794" s="3" t="str">
        <f t="shared" si="372"/>
        <v/>
      </c>
      <c r="X1794" s="83" t="str">
        <f t="shared" si="373"/>
        <v/>
      </c>
      <c r="Y1794" s="3" t="str">
        <f t="shared" si="374"/>
        <v/>
      </c>
      <c r="Z1794" s="3" t="str">
        <f t="shared" si="375"/>
        <v/>
      </c>
      <c r="AA1794" s="12" t="str">
        <f t="shared" si="376"/>
        <v/>
      </c>
      <c r="AB1794" s="12" t="str">
        <f t="shared" si="377"/>
        <v/>
      </c>
      <c r="AC1794" s="12" t="str">
        <f t="shared" si="378"/>
        <v/>
      </c>
      <c r="AD1794" t="str">
        <f t="shared" si="379"/>
        <v/>
      </c>
      <c r="AE1794" t="str">
        <f t="shared" si="380"/>
        <v/>
      </c>
      <c r="AF1794" t="s">
        <v>343</v>
      </c>
    </row>
    <row r="1795" spans="1:32" x14ac:dyDescent="0.25">
      <c r="A1795" t="s">
        <v>1</v>
      </c>
      <c r="B1795" t="s">
        <v>2</v>
      </c>
      <c r="C1795" t="s">
        <v>1959</v>
      </c>
      <c r="D1795" t="s">
        <v>2072</v>
      </c>
      <c r="E1795" t="s">
        <v>441</v>
      </c>
      <c r="F1795" s="2">
        <v>45349</v>
      </c>
      <c r="G1795" t="s">
        <v>114</v>
      </c>
      <c r="H1795" t="s">
        <v>178</v>
      </c>
      <c r="I1795" t="s">
        <v>192</v>
      </c>
      <c r="J1795" s="5">
        <v>96050</v>
      </c>
      <c r="K1795" s="5">
        <v>96050</v>
      </c>
      <c r="L1795" s="5">
        <v>96050</v>
      </c>
      <c r="M1795" s="5"/>
      <c r="N1795"/>
      <c r="O1795" s="39"/>
      <c r="P1795" s="44"/>
      <c r="Q1795" s="65"/>
      <c r="R1795" s="8" t="str">
        <f t="shared" si="384"/>
        <v/>
      </c>
      <c r="S1795" s="7" t="str">
        <f t="shared" si="383"/>
        <v/>
      </c>
      <c r="U1795" s="3" t="str">
        <f t="shared" si="370"/>
        <v/>
      </c>
      <c r="V1795" s="3" t="str">
        <f t="shared" si="371"/>
        <v/>
      </c>
      <c r="W1795" s="3" t="str">
        <f t="shared" si="372"/>
        <v/>
      </c>
      <c r="X1795" s="83" t="str">
        <f t="shared" si="373"/>
        <v/>
      </c>
      <c r="Y1795" s="3" t="str">
        <f t="shared" si="374"/>
        <v/>
      </c>
      <c r="Z1795" s="3" t="str">
        <f t="shared" si="375"/>
        <v/>
      </c>
      <c r="AA1795" s="12" t="str">
        <f t="shared" si="376"/>
        <v/>
      </c>
      <c r="AB1795" s="12" t="str">
        <f t="shared" si="377"/>
        <v/>
      </c>
      <c r="AC1795" s="12" t="str">
        <f t="shared" si="378"/>
        <v/>
      </c>
      <c r="AD1795" t="str">
        <f t="shared" si="379"/>
        <v/>
      </c>
      <c r="AE1795" t="str">
        <f t="shared" si="380"/>
        <v/>
      </c>
      <c r="AF1795" t="s">
        <v>343</v>
      </c>
    </row>
    <row r="1796" spans="1:32" x14ac:dyDescent="0.25">
      <c r="A1796" t="s">
        <v>1</v>
      </c>
      <c r="B1796" t="s">
        <v>2</v>
      </c>
      <c r="C1796" t="s">
        <v>1959</v>
      </c>
      <c r="D1796" t="s">
        <v>2072</v>
      </c>
      <c r="E1796" t="s">
        <v>441</v>
      </c>
      <c r="F1796" s="2">
        <v>45356</v>
      </c>
      <c r="G1796" t="s">
        <v>1389</v>
      </c>
      <c r="H1796" t="s">
        <v>176</v>
      </c>
      <c r="I1796" t="s">
        <v>192</v>
      </c>
      <c r="J1796" s="5">
        <v>50850</v>
      </c>
      <c r="K1796" s="5">
        <v>50850</v>
      </c>
      <c r="L1796" s="5">
        <v>50850</v>
      </c>
      <c r="M1796" s="5"/>
      <c r="N1796"/>
      <c r="O1796" s="39"/>
      <c r="P1796" s="44"/>
      <c r="Q1796" s="65"/>
      <c r="R1796" s="8" t="str">
        <f t="shared" si="384"/>
        <v/>
      </c>
      <c r="S1796" s="7" t="str">
        <f t="shared" si="383"/>
        <v/>
      </c>
      <c r="U1796" s="3" t="str">
        <f t="shared" si="370"/>
        <v/>
      </c>
      <c r="V1796" s="3" t="str">
        <f t="shared" si="371"/>
        <v/>
      </c>
      <c r="W1796" s="3" t="str">
        <f t="shared" si="372"/>
        <v/>
      </c>
      <c r="X1796" s="83" t="str">
        <f t="shared" si="373"/>
        <v/>
      </c>
      <c r="Y1796" s="3" t="str">
        <f t="shared" si="374"/>
        <v/>
      </c>
      <c r="Z1796" s="3" t="str">
        <f t="shared" si="375"/>
        <v/>
      </c>
      <c r="AA1796" s="12" t="str">
        <f t="shared" si="376"/>
        <v/>
      </c>
      <c r="AB1796" s="12" t="str">
        <f t="shared" si="377"/>
        <v/>
      </c>
      <c r="AC1796" s="12" t="str">
        <f t="shared" si="378"/>
        <v/>
      </c>
      <c r="AD1796" t="str">
        <f t="shared" si="379"/>
        <v/>
      </c>
      <c r="AE1796" t="str">
        <f t="shared" si="380"/>
        <v/>
      </c>
      <c r="AF1796" t="s">
        <v>343</v>
      </c>
    </row>
    <row r="1797" spans="1:32" x14ac:dyDescent="0.25">
      <c r="A1797" t="s">
        <v>1</v>
      </c>
      <c r="B1797" t="s">
        <v>2</v>
      </c>
      <c r="C1797" t="s">
        <v>1959</v>
      </c>
      <c r="D1797" t="s">
        <v>2072</v>
      </c>
      <c r="E1797" t="s">
        <v>441</v>
      </c>
      <c r="F1797" s="2">
        <v>45365</v>
      </c>
      <c r="G1797" t="s">
        <v>1474</v>
      </c>
      <c r="H1797" t="s">
        <v>176</v>
      </c>
      <c r="I1797" t="s">
        <v>192</v>
      </c>
      <c r="J1797" s="5">
        <v>180800</v>
      </c>
      <c r="K1797" s="5">
        <v>180800</v>
      </c>
      <c r="L1797" s="5">
        <v>180800</v>
      </c>
      <c r="M1797" s="5"/>
      <c r="N1797"/>
      <c r="O1797" s="39"/>
      <c r="P1797" s="44"/>
      <c r="Q1797" s="65"/>
      <c r="R1797" s="8" t="str">
        <f t="shared" si="384"/>
        <v/>
      </c>
      <c r="S1797" s="7" t="str">
        <f t="shared" si="383"/>
        <v/>
      </c>
      <c r="U1797" s="3" t="str">
        <f t="shared" si="370"/>
        <v/>
      </c>
      <c r="V1797" s="3" t="str">
        <f t="shared" si="371"/>
        <v/>
      </c>
      <c r="W1797" s="3" t="str">
        <f t="shared" si="372"/>
        <v/>
      </c>
      <c r="X1797" s="83" t="str">
        <f t="shared" si="373"/>
        <v/>
      </c>
      <c r="Y1797" s="3" t="str">
        <f t="shared" si="374"/>
        <v/>
      </c>
      <c r="Z1797" s="3" t="str">
        <f t="shared" si="375"/>
        <v/>
      </c>
      <c r="AA1797" s="12" t="str">
        <f t="shared" si="376"/>
        <v/>
      </c>
      <c r="AB1797" s="12" t="str">
        <f t="shared" si="377"/>
        <v/>
      </c>
      <c r="AC1797" s="12" t="str">
        <f t="shared" si="378"/>
        <v/>
      </c>
      <c r="AD1797" t="str">
        <f t="shared" si="379"/>
        <v/>
      </c>
      <c r="AE1797" t="str">
        <f t="shared" si="380"/>
        <v/>
      </c>
      <c r="AF1797" t="s">
        <v>343</v>
      </c>
    </row>
    <row r="1798" spans="1:32" x14ac:dyDescent="0.25">
      <c r="A1798" t="s">
        <v>1</v>
      </c>
      <c r="B1798" t="s">
        <v>2</v>
      </c>
      <c r="C1798" t="s">
        <v>1959</v>
      </c>
      <c r="D1798" t="s">
        <v>2072</v>
      </c>
      <c r="E1798" t="s">
        <v>441</v>
      </c>
      <c r="F1798" s="2">
        <v>45376</v>
      </c>
      <c r="G1798" t="s">
        <v>1814</v>
      </c>
      <c r="H1798" t="s">
        <v>176</v>
      </c>
      <c r="I1798" t="s">
        <v>192</v>
      </c>
      <c r="J1798" s="5">
        <v>62150</v>
      </c>
      <c r="K1798" s="5">
        <v>62150</v>
      </c>
      <c r="L1798" s="5">
        <v>62150</v>
      </c>
      <c r="M1798" s="5"/>
      <c r="N1798"/>
      <c r="O1798" s="39"/>
      <c r="P1798" s="44"/>
      <c r="Q1798" s="65"/>
      <c r="R1798" s="8" t="str">
        <f t="shared" si="384"/>
        <v/>
      </c>
      <c r="S1798" s="7" t="str">
        <f t="shared" si="383"/>
        <v/>
      </c>
      <c r="U1798" s="3" t="str">
        <f t="shared" si="370"/>
        <v/>
      </c>
      <c r="V1798" s="3" t="str">
        <f t="shared" si="371"/>
        <v/>
      </c>
      <c r="W1798" s="3" t="str">
        <f t="shared" si="372"/>
        <v/>
      </c>
      <c r="X1798" s="83" t="str">
        <f t="shared" si="373"/>
        <v/>
      </c>
      <c r="Y1798" s="3" t="str">
        <f t="shared" si="374"/>
        <v/>
      </c>
      <c r="Z1798" s="3" t="str">
        <f t="shared" si="375"/>
        <v/>
      </c>
      <c r="AA1798" s="12" t="str">
        <f t="shared" si="376"/>
        <v/>
      </c>
      <c r="AB1798" s="12" t="str">
        <f t="shared" si="377"/>
        <v/>
      </c>
      <c r="AC1798" s="12" t="str">
        <f t="shared" si="378"/>
        <v/>
      </c>
      <c r="AD1798" t="str">
        <f t="shared" si="379"/>
        <v/>
      </c>
      <c r="AE1798" t="str">
        <f t="shared" si="380"/>
        <v/>
      </c>
      <c r="AF1798" t="s">
        <v>343</v>
      </c>
    </row>
    <row r="1799" spans="1:32" x14ac:dyDescent="0.25">
      <c r="A1799" t="s">
        <v>1</v>
      </c>
      <c r="B1799" t="s">
        <v>2</v>
      </c>
      <c r="C1799" t="s">
        <v>1959</v>
      </c>
      <c r="D1799" t="s">
        <v>2072</v>
      </c>
      <c r="E1799" t="s">
        <v>441</v>
      </c>
      <c r="F1799" s="2">
        <v>45376</v>
      </c>
      <c r="G1799" t="s">
        <v>1815</v>
      </c>
      <c r="H1799" t="s">
        <v>176</v>
      </c>
      <c r="I1799" t="s">
        <v>1479</v>
      </c>
      <c r="J1799" s="5">
        <v>158200</v>
      </c>
      <c r="K1799" s="5">
        <v>158200</v>
      </c>
      <c r="L1799" s="5">
        <v>158200</v>
      </c>
      <c r="M1799" s="5"/>
      <c r="N1799"/>
      <c r="O1799" s="39"/>
      <c r="P1799" s="44"/>
      <c r="Q1799" s="65"/>
      <c r="R1799" s="8" t="str">
        <f t="shared" si="384"/>
        <v/>
      </c>
      <c r="S1799" s="7" t="str">
        <f t="shared" si="383"/>
        <v/>
      </c>
      <c r="U1799" s="3" t="str">
        <f t="shared" si="370"/>
        <v/>
      </c>
      <c r="V1799" s="3" t="str">
        <f t="shared" si="371"/>
        <v/>
      </c>
      <c r="W1799" s="3" t="str">
        <f t="shared" si="372"/>
        <v/>
      </c>
      <c r="X1799" s="83" t="str">
        <f t="shared" si="373"/>
        <v/>
      </c>
      <c r="Y1799" s="3" t="str">
        <f t="shared" si="374"/>
        <v/>
      </c>
      <c r="Z1799" s="3" t="str">
        <f t="shared" si="375"/>
        <v/>
      </c>
      <c r="AA1799" s="12" t="str">
        <f t="shared" si="376"/>
        <v/>
      </c>
      <c r="AB1799" s="12" t="str">
        <f t="shared" si="377"/>
        <v/>
      </c>
      <c r="AC1799" s="12" t="str">
        <f t="shared" si="378"/>
        <v/>
      </c>
      <c r="AD1799" t="str">
        <f t="shared" si="379"/>
        <v/>
      </c>
      <c r="AE1799" t="str">
        <f t="shared" si="380"/>
        <v/>
      </c>
      <c r="AF1799" t="s">
        <v>343</v>
      </c>
    </row>
    <row r="1800" spans="1:32" x14ac:dyDescent="0.25">
      <c r="A1800" t="s">
        <v>1</v>
      </c>
      <c r="B1800" t="s">
        <v>2</v>
      </c>
      <c r="C1800" t="s">
        <v>1959</v>
      </c>
      <c r="D1800" t="s">
        <v>2072</v>
      </c>
      <c r="E1800" t="s">
        <v>441</v>
      </c>
      <c r="F1800" s="2">
        <v>45383</v>
      </c>
      <c r="G1800" t="s">
        <v>143</v>
      </c>
      <c r="H1800" t="s">
        <v>412</v>
      </c>
      <c r="I1800" t="s">
        <v>192</v>
      </c>
      <c r="J1800" s="5">
        <v>90400</v>
      </c>
      <c r="K1800" s="5">
        <v>90400</v>
      </c>
      <c r="L1800" s="5">
        <v>90400</v>
      </c>
      <c r="M1800" s="5"/>
      <c r="N1800"/>
      <c r="O1800" s="39"/>
      <c r="P1800" s="44"/>
      <c r="Q1800" s="65"/>
      <c r="R1800" s="8" t="str">
        <f t="shared" si="384"/>
        <v/>
      </c>
      <c r="S1800" s="7" t="str">
        <f t="shared" si="383"/>
        <v/>
      </c>
      <c r="U1800" s="3" t="str">
        <f t="shared" ref="U1800:U1863" si="385">IF(OR(O1800="X",P1800&lt;&gt;""),A1800,"")</f>
        <v/>
      </c>
      <c r="V1800" s="3" t="str">
        <f t="shared" ref="V1800:V1863" si="386">IF(OR(O1800="X",P1800&lt;&gt;""),B1800,"")</f>
        <v/>
      </c>
      <c r="W1800" s="3" t="str">
        <f t="shared" ref="W1800:W1863" si="387">IF(OR(O1800="X",P1800&lt;&gt;""),E1800,"")</f>
        <v/>
      </c>
      <c r="X1800" s="83" t="str">
        <f t="shared" ref="X1800:X1863" si="388">IF(OR(P1800="X",Q1800&lt;&gt;""),F1800,"")</f>
        <v/>
      </c>
      <c r="Y1800" s="3" t="str">
        <f t="shared" ref="Y1800:Y1863" si="389">IF(OR(O1800="X",P1800&lt;&gt;""),G1800,"")</f>
        <v/>
      </c>
      <c r="Z1800" s="3" t="str">
        <f t="shared" ref="Z1800:Z1863" si="390">IF(OR(O1800="X",P1800&lt;&gt;""),H1800,"")</f>
        <v/>
      </c>
      <c r="AA1800" s="12" t="str">
        <f t="shared" ref="AA1800:AA1863" si="391">IF(OR(O1800="X",P1800&lt;&gt;""),J1800,"")</f>
        <v/>
      </c>
      <c r="AB1800" s="12" t="str">
        <f t="shared" ref="AB1800:AB1863" si="392">IF(O1800="X",K1800,"")</f>
        <v/>
      </c>
      <c r="AC1800" s="12" t="str">
        <f t="shared" ref="AC1800:AC1863" si="393">IF(P1800&gt;0,P1800,"")</f>
        <v/>
      </c>
      <c r="AD1800" t="str">
        <f t="shared" ref="AD1800:AD1863" si="394">IF(OR(O1800="X",P1800&gt;0),Q1800,"")</f>
        <v/>
      </c>
      <c r="AE1800" t="str">
        <f t="shared" ref="AE1800:AE1863" si="395">IF(OR(O1800="X",P1800&lt;&gt;""),R1800,"")</f>
        <v/>
      </c>
      <c r="AF1800" t="s">
        <v>343</v>
      </c>
    </row>
    <row r="1801" spans="1:32" x14ac:dyDescent="0.25">
      <c r="A1801" t="s">
        <v>1</v>
      </c>
      <c r="B1801" t="s">
        <v>2</v>
      </c>
      <c r="C1801" t="s">
        <v>1959</v>
      </c>
      <c r="D1801" t="s">
        <v>2072</v>
      </c>
      <c r="E1801" t="s">
        <v>441</v>
      </c>
      <c r="F1801" s="2">
        <v>45390</v>
      </c>
      <c r="G1801" t="s">
        <v>2343</v>
      </c>
      <c r="H1801" t="s">
        <v>412</v>
      </c>
      <c r="I1801" t="s">
        <v>192</v>
      </c>
      <c r="J1801" s="5">
        <v>129950</v>
      </c>
      <c r="K1801" s="5">
        <v>129950</v>
      </c>
      <c r="L1801" s="5">
        <v>129950</v>
      </c>
      <c r="M1801" s="5"/>
      <c r="N1801"/>
      <c r="O1801" s="39"/>
      <c r="P1801" s="44"/>
      <c r="Q1801" s="65"/>
      <c r="R1801" s="8" t="str">
        <f t="shared" si="384"/>
        <v/>
      </c>
      <c r="S1801" s="7" t="str">
        <f t="shared" si="383"/>
        <v/>
      </c>
      <c r="U1801" s="3" t="str">
        <f t="shared" si="385"/>
        <v/>
      </c>
      <c r="V1801" s="3" t="str">
        <f t="shared" si="386"/>
        <v/>
      </c>
      <c r="W1801" s="3" t="str">
        <f t="shared" si="387"/>
        <v/>
      </c>
      <c r="X1801" s="83" t="str">
        <f t="shared" si="388"/>
        <v/>
      </c>
      <c r="Y1801" s="3" t="str">
        <f t="shared" si="389"/>
        <v/>
      </c>
      <c r="Z1801" s="3" t="str">
        <f t="shared" si="390"/>
        <v/>
      </c>
      <c r="AA1801" s="12" t="str">
        <f t="shared" si="391"/>
        <v/>
      </c>
      <c r="AB1801" s="12" t="str">
        <f t="shared" si="392"/>
        <v/>
      </c>
      <c r="AC1801" s="12" t="str">
        <f t="shared" si="393"/>
        <v/>
      </c>
      <c r="AD1801" t="str">
        <f t="shared" si="394"/>
        <v/>
      </c>
      <c r="AE1801" t="str">
        <f t="shared" si="395"/>
        <v/>
      </c>
      <c r="AF1801" t="s">
        <v>343</v>
      </c>
    </row>
    <row r="1802" spans="1:32" x14ac:dyDescent="0.25">
      <c r="A1802" t="s">
        <v>1</v>
      </c>
      <c r="B1802" t="s">
        <v>2</v>
      </c>
      <c r="C1802" t="s">
        <v>1959</v>
      </c>
      <c r="D1802" t="s">
        <v>2072</v>
      </c>
      <c r="E1802" t="s">
        <v>441</v>
      </c>
      <c r="F1802" s="2">
        <v>45394</v>
      </c>
      <c r="G1802" t="s">
        <v>2270</v>
      </c>
      <c r="H1802" t="s">
        <v>412</v>
      </c>
      <c r="I1802" t="s">
        <v>192</v>
      </c>
      <c r="J1802" s="5">
        <v>107350</v>
      </c>
      <c r="K1802" s="5">
        <v>107350</v>
      </c>
      <c r="L1802" s="5">
        <v>107350</v>
      </c>
      <c r="M1802" s="5"/>
      <c r="N1802"/>
      <c r="O1802" s="39"/>
      <c r="P1802" s="44"/>
      <c r="Q1802" s="65"/>
      <c r="R1802" s="8" t="str">
        <f t="shared" si="384"/>
        <v/>
      </c>
      <c r="S1802" s="7" t="str">
        <f t="shared" si="383"/>
        <v/>
      </c>
      <c r="U1802" s="3" t="str">
        <f t="shared" si="385"/>
        <v/>
      </c>
      <c r="V1802" s="3" t="str">
        <f t="shared" si="386"/>
        <v/>
      </c>
      <c r="W1802" s="3" t="str">
        <f t="shared" si="387"/>
        <v/>
      </c>
      <c r="X1802" s="83" t="str">
        <f t="shared" si="388"/>
        <v/>
      </c>
      <c r="Y1802" s="3" t="str">
        <f t="shared" si="389"/>
        <v/>
      </c>
      <c r="Z1802" s="3" t="str">
        <f t="shared" si="390"/>
        <v/>
      </c>
      <c r="AA1802" s="12" t="str">
        <f t="shared" si="391"/>
        <v/>
      </c>
      <c r="AB1802" s="12" t="str">
        <f t="shared" si="392"/>
        <v/>
      </c>
      <c r="AC1802" s="12" t="str">
        <f t="shared" si="393"/>
        <v/>
      </c>
      <c r="AD1802" t="str">
        <f t="shared" si="394"/>
        <v/>
      </c>
      <c r="AE1802" t="str">
        <f t="shared" si="395"/>
        <v/>
      </c>
      <c r="AF1802" t="s">
        <v>343</v>
      </c>
    </row>
    <row r="1803" spans="1:32" x14ac:dyDescent="0.25">
      <c r="A1803" t="s">
        <v>1</v>
      </c>
      <c r="B1803" t="s">
        <v>2</v>
      </c>
      <c r="C1803" t="s">
        <v>1959</v>
      </c>
      <c r="D1803" t="s">
        <v>2072</v>
      </c>
      <c r="E1803" t="s">
        <v>441</v>
      </c>
      <c r="F1803" s="2">
        <v>45394</v>
      </c>
      <c r="G1803" t="s">
        <v>2271</v>
      </c>
      <c r="H1803" t="s">
        <v>412</v>
      </c>
      <c r="I1803" t="s">
        <v>192</v>
      </c>
      <c r="J1803" s="5">
        <v>192100</v>
      </c>
      <c r="K1803" s="5">
        <v>192100</v>
      </c>
      <c r="L1803" s="5">
        <v>192100</v>
      </c>
      <c r="M1803" s="5"/>
      <c r="N1803"/>
      <c r="O1803" s="39"/>
      <c r="P1803" s="44"/>
      <c r="Q1803" s="65"/>
      <c r="R1803" s="8" t="str">
        <f t="shared" si="384"/>
        <v/>
      </c>
      <c r="S1803" s="7" t="str">
        <f t="shared" si="383"/>
        <v/>
      </c>
      <c r="U1803" s="3" t="str">
        <f t="shared" si="385"/>
        <v/>
      </c>
      <c r="V1803" s="3" t="str">
        <f t="shared" si="386"/>
        <v/>
      </c>
      <c r="W1803" s="3" t="str">
        <f t="shared" si="387"/>
        <v/>
      </c>
      <c r="X1803" s="83" t="str">
        <f t="shared" si="388"/>
        <v/>
      </c>
      <c r="Y1803" s="3" t="str">
        <f t="shared" si="389"/>
        <v/>
      </c>
      <c r="Z1803" s="3" t="str">
        <f t="shared" si="390"/>
        <v/>
      </c>
      <c r="AA1803" s="12" t="str">
        <f t="shared" si="391"/>
        <v/>
      </c>
      <c r="AB1803" s="12" t="str">
        <f t="shared" si="392"/>
        <v/>
      </c>
      <c r="AC1803" s="12" t="str">
        <f t="shared" si="393"/>
        <v/>
      </c>
      <c r="AD1803" t="str">
        <f t="shared" si="394"/>
        <v/>
      </c>
      <c r="AE1803" t="str">
        <f t="shared" si="395"/>
        <v/>
      </c>
      <c r="AF1803" t="s">
        <v>343</v>
      </c>
    </row>
    <row r="1804" spans="1:32" x14ac:dyDescent="0.25">
      <c r="A1804" t="s">
        <v>1</v>
      </c>
      <c r="B1804" t="s">
        <v>2</v>
      </c>
      <c r="C1804" t="s">
        <v>1959</v>
      </c>
      <c r="D1804" t="s">
        <v>2072</v>
      </c>
      <c r="E1804" t="s">
        <v>441</v>
      </c>
      <c r="F1804" s="2">
        <v>45399</v>
      </c>
      <c r="G1804" t="s">
        <v>2344</v>
      </c>
      <c r="H1804" t="s">
        <v>412</v>
      </c>
      <c r="I1804" t="s">
        <v>192</v>
      </c>
      <c r="J1804" s="5">
        <v>96050</v>
      </c>
      <c r="K1804" s="5">
        <v>96050</v>
      </c>
      <c r="L1804" s="5">
        <v>96050</v>
      </c>
      <c r="M1804" s="5"/>
      <c r="N1804"/>
      <c r="O1804" s="39"/>
      <c r="P1804" s="44"/>
      <c r="Q1804" s="65"/>
      <c r="R1804" s="8" t="str">
        <f t="shared" si="384"/>
        <v/>
      </c>
      <c r="S1804" s="7" t="str">
        <f t="shared" si="383"/>
        <v/>
      </c>
      <c r="U1804" s="3" t="str">
        <f t="shared" si="385"/>
        <v/>
      </c>
      <c r="V1804" s="3" t="str">
        <f t="shared" si="386"/>
        <v/>
      </c>
      <c r="W1804" s="3" t="str">
        <f t="shared" si="387"/>
        <v/>
      </c>
      <c r="X1804" s="83" t="str">
        <f t="shared" si="388"/>
        <v/>
      </c>
      <c r="Y1804" s="3" t="str">
        <f t="shared" si="389"/>
        <v/>
      </c>
      <c r="Z1804" s="3" t="str">
        <f t="shared" si="390"/>
        <v/>
      </c>
      <c r="AA1804" s="12" t="str">
        <f t="shared" si="391"/>
        <v/>
      </c>
      <c r="AB1804" s="12" t="str">
        <f t="shared" si="392"/>
        <v/>
      </c>
      <c r="AC1804" s="12" t="str">
        <f t="shared" si="393"/>
        <v/>
      </c>
      <c r="AD1804" t="str">
        <f t="shared" si="394"/>
        <v/>
      </c>
      <c r="AE1804" t="str">
        <f t="shared" si="395"/>
        <v/>
      </c>
      <c r="AF1804" t="s">
        <v>343</v>
      </c>
    </row>
    <row r="1805" spans="1:32" x14ac:dyDescent="0.25">
      <c r="A1805" t="s">
        <v>1</v>
      </c>
      <c r="B1805" t="s">
        <v>2</v>
      </c>
      <c r="C1805" t="s">
        <v>1959</v>
      </c>
      <c r="D1805" t="s">
        <v>2072</v>
      </c>
      <c r="E1805" t="s">
        <v>441</v>
      </c>
      <c r="F1805" s="2">
        <v>45399</v>
      </c>
      <c r="G1805" t="s">
        <v>2345</v>
      </c>
      <c r="H1805" t="s">
        <v>412</v>
      </c>
      <c r="I1805" t="s">
        <v>192</v>
      </c>
      <c r="J1805" s="5">
        <v>169500</v>
      </c>
      <c r="K1805" s="5">
        <v>169500</v>
      </c>
      <c r="L1805" s="5">
        <v>169500</v>
      </c>
      <c r="M1805" s="5"/>
      <c r="N1805"/>
      <c r="O1805" s="39"/>
      <c r="P1805" s="44"/>
      <c r="Q1805" s="65"/>
      <c r="R1805" s="8" t="str">
        <f t="shared" si="384"/>
        <v/>
      </c>
      <c r="S1805" s="7" t="str">
        <f t="shared" si="383"/>
        <v/>
      </c>
      <c r="U1805" s="3" t="str">
        <f t="shared" si="385"/>
        <v/>
      </c>
      <c r="V1805" s="3" t="str">
        <f t="shared" si="386"/>
        <v/>
      </c>
      <c r="W1805" s="3" t="str">
        <f t="shared" si="387"/>
        <v/>
      </c>
      <c r="X1805" s="83" t="str">
        <f t="shared" si="388"/>
        <v/>
      </c>
      <c r="Y1805" s="3" t="str">
        <f t="shared" si="389"/>
        <v/>
      </c>
      <c r="Z1805" s="3" t="str">
        <f t="shared" si="390"/>
        <v/>
      </c>
      <c r="AA1805" s="12" t="str">
        <f t="shared" si="391"/>
        <v/>
      </c>
      <c r="AB1805" s="12" t="str">
        <f t="shared" si="392"/>
        <v/>
      </c>
      <c r="AC1805" s="12" t="str">
        <f t="shared" si="393"/>
        <v/>
      </c>
      <c r="AD1805" t="str">
        <f t="shared" si="394"/>
        <v/>
      </c>
      <c r="AE1805" t="str">
        <f t="shared" si="395"/>
        <v/>
      </c>
      <c r="AF1805" t="s">
        <v>343</v>
      </c>
    </row>
    <row r="1806" spans="1:32" x14ac:dyDescent="0.25">
      <c r="A1806" t="s">
        <v>1</v>
      </c>
      <c r="B1806" t="s">
        <v>2</v>
      </c>
      <c r="C1806" t="s">
        <v>1959</v>
      </c>
      <c r="D1806" t="s">
        <v>2072</v>
      </c>
      <c r="E1806" t="s">
        <v>441</v>
      </c>
      <c r="F1806" s="2">
        <v>45399</v>
      </c>
      <c r="G1806" t="s">
        <v>2346</v>
      </c>
      <c r="H1806" t="s">
        <v>412</v>
      </c>
      <c r="I1806" t="s">
        <v>1479</v>
      </c>
      <c r="J1806" s="5">
        <v>169500</v>
      </c>
      <c r="K1806" s="5">
        <v>169500</v>
      </c>
      <c r="L1806" s="5">
        <v>169500</v>
      </c>
      <c r="M1806" s="5"/>
      <c r="N1806"/>
      <c r="O1806" s="39"/>
      <c r="P1806" s="44"/>
      <c r="Q1806" s="65"/>
      <c r="R1806" s="8" t="str">
        <f t="shared" si="384"/>
        <v/>
      </c>
      <c r="S1806" s="7" t="str">
        <f t="shared" si="383"/>
        <v/>
      </c>
      <c r="U1806" s="3" t="str">
        <f t="shared" si="385"/>
        <v/>
      </c>
      <c r="V1806" s="3" t="str">
        <f t="shared" si="386"/>
        <v/>
      </c>
      <c r="W1806" s="3" t="str">
        <f t="shared" si="387"/>
        <v/>
      </c>
      <c r="X1806" s="83" t="str">
        <f t="shared" si="388"/>
        <v/>
      </c>
      <c r="Y1806" s="3" t="str">
        <f t="shared" si="389"/>
        <v/>
      </c>
      <c r="Z1806" s="3" t="str">
        <f t="shared" si="390"/>
        <v/>
      </c>
      <c r="AA1806" s="12" t="str">
        <f t="shared" si="391"/>
        <v/>
      </c>
      <c r="AB1806" s="12" t="str">
        <f t="shared" si="392"/>
        <v/>
      </c>
      <c r="AC1806" s="12" t="str">
        <f t="shared" si="393"/>
        <v/>
      </c>
      <c r="AD1806" t="str">
        <f t="shared" si="394"/>
        <v/>
      </c>
      <c r="AE1806" t="str">
        <f t="shared" si="395"/>
        <v/>
      </c>
      <c r="AF1806" t="s">
        <v>343</v>
      </c>
    </row>
    <row r="1807" spans="1:32" x14ac:dyDescent="0.25">
      <c r="A1807" t="s">
        <v>1</v>
      </c>
      <c r="B1807" t="s">
        <v>2</v>
      </c>
      <c r="C1807" t="s">
        <v>1959</v>
      </c>
      <c r="D1807" t="s">
        <v>2073</v>
      </c>
      <c r="E1807" t="s">
        <v>52</v>
      </c>
      <c r="F1807" s="2">
        <v>45362</v>
      </c>
      <c r="G1807" t="s">
        <v>1457</v>
      </c>
      <c r="H1807" t="s">
        <v>176</v>
      </c>
      <c r="I1807" t="s">
        <v>192</v>
      </c>
      <c r="J1807" s="5">
        <v>95000</v>
      </c>
      <c r="K1807" s="5">
        <v>95000</v>
      </c>
      <c r="L1807" s="5">
        <v>95000</v>
      </c>
      <c r="M1807" s="5"/>
      <c r="N1807"/>
      <c r="O1807" s="39" t="s">
        <v>2083</v>
      </c>
      <c r="P1807" s="44"/>
      <c r="Q1807" s="65" t="s">
        <v>1515</v>
      </c>
      <c r="R1807" s="8" t="str">
        <f t="shared" si="384"/>
        <v>Servicios de reparación de radiadores</v>
      </c>
      <c r="S1807" s="7" t="str">
        <f t="shared" si="383"/>
        <v/>
      </c>
      <c r="U1807" s="3" t="str">
        <f t="shared" si="385"/>
        <v>RYMSA</v>
      </c>
      <c r="V1807" s="3" t="str">
        <f t="shared" si="386"/>
        <v>CRC</v>
      </c>
      <c r="W1807" s="3" t="str">
        <f t="shared" si="387"/>
        <v>JOSE GUILLERMO CAMPOS PRADO (RADIADORES MP)</v>
      </c>
      <c r="X1807" s="83">
        <f t="shared" si="388"/>
        <v>45362</v>
      </c>
      <c r="Y1807" s="3" t="str">
        <f t="shared" si="389"/>
        <v>8009</v>
      </c>
      <c r="Z1807" s="3" t="str">
        <f t="shared" si="390"/>
        <v>0 A 30</v>
      </c>
      <c r="AA1807" s="12">
        <f t="shared" si="391"/>
        <v>95000</v>
      </c>
      <c r="AB1807" s="12">
        <f t="shared" si="392"/>
        <v>95000</v>
      </c>
      <c r="AC1807" s="12" t="str">
        <f t="shared" si="393"/>
        <v/>
      </c>
      <c r="AD1807" t="str">
        <f t="shared" si="394"/>
        <v>12-06-10</v>
      </c>
      <c r="AE1807" t="str">
        <f t="shared" si="395"/>
        <v>Servicios de reparación de radiadores</v>
      </c>
      <c r="AF1807" t="s">
        <v>343</v>
      </c>
    </row>
    <row r="1808" spans="1:32" x14ac:dyDescent="0.25">
      <c r="A1808" t="s">
        <v>1</v>
      </c>
      <c r="B1808" t="s">
        <v>2</v>
      </c>
      <c r="C1808" t="s">
        <v>1959</v>
      </c>
      <c r="D1808" t="s">
        <v>2073</v>
      </c>
      <c r="E1808" t="s">
        <v>52</v>
      </c>
      <c r="F1808" s="2">
        <v>45362</v>
      </c>
      <c r="G1808" t="s">
        <v>1458</v>
      </c>
      <c r="H1808" t="s">
        <v>176</v>
      </c>
      <c r="I1808" t="s">
        <v>207</v>
      </c>
      <c r="J1808" s="5">
        <v>65000.01</v>
      </c>
      <c r="K1808" s="5">
        <v>65000.01</v>
      </c>
      <c r="L1808" s="5">
        <v>65000.01</v>
      </c>
      <c r="M1808" s="5"/>
      <c r="N1808"/>
      <c r="O1808" s="39" t="s">
        <v>2083</v>
      </c>
      <c r="P1808" s="44"/>
      <c r="Q1808" s="65" t="s">
        <v>1515</v>
      </c>
      <c r="R1808" s="8" t="str">
        <f t="shared" si="384"/>
        <v>Servicios de reparación de radiadores</v>
      </c>
      <c r="S1808" s="7" t="str">
        <f t="shared" si="383"/>
        <v/>
      </c>
      <c r="U1808" s="3" t="str">
        <f t="shared" si="385"/>
        <v>RYMSA</v>
      </c>
      <c r="V1808" s="3" t="str">
        <f t="shared" si="386"/>
        <v>CRC</v>
      </c>
      <c r="W1808" s="3" t="str">
        <f t="shared" si="387"/>
        <v>JOSE GUILLERMO CAMPOS PRADO (RADIADORES MP)</v>
      </c>
      <c r="X1808" s="83">
        <f t="shared" si="388"/>
        <v>45362</v>
      </c>
      <c r="Y1808" s="3" t="str">
        <f t="shared" si="389"/>
        <v>8010</v>
      </c>
      <c r="Z1808" s="3" t="str">
        <f t="shared" si="390"/>
        <v>0 A 30</v>
      </c>
      <c r="AA1808" s="12">
        <f t="shared" si="391"/>
        <v>65000.01</v>
      </c>
      <c r="AB1808" s="12">
        <f t="shared" si="392"/>
        <v>65000.01</v>
      </c>
      <c r="AC1808" s="12" t="str">
        <f t="shared" si="393"/>
        <v/>
      </c>
      <c r="AD1808" t="str">
        <f t="shared" si="394"/>
        <v>12-06-10</v>
      </c>
      <c r="AE1808" t="str">
        <f t="shared" si="395"/>
        <v>Servicios de reparación de radiadores</v>
      </c>
      <c r="AF1808" t="s">
        <v>343</v>
      </c>
    </row>
    <row r="1809" spans="1:32" x14ac:dyDescent="0.25">
      <c r="A1809" t="s">
        <v>1</v>
      </c>
      <c r="B1809" t="s">
        <v>2</v>
      </c>
      <c r="C1809" t="s">
        <v>1959</v>
      </c>
      <c r="D1809" t="s">
        <v>2073</v>
      </c>
      <c r="E1809" t="s">
        <v>52</v>
      </c>
      <c r="F1809" s="2">
        <v>45362</v>
      </c>
      <c r="G1809" t="s">
        <v>1459</v>
      </c>
      <c r="H1809" t="s">
        <v>176</v>
      </c>
      <c r="I1809" t="s">
        <v>207</v>
      </c>
      <c r="J1809" s="5">
        <v>85000</v>
      </c>
      <c r="K1809" s="5">
        <v>85000</v>
      </c>
      <c r="L1809" s="5">
        <v>85000</v>
      </c>
      <c r="M1809" s="5"/>
      <c r="N1809"/>
      <c r="O1809" s="39"/>
      <c r="P1809" s="44"/>
      <c r="Q1809" s="65"/>
      <c r="R1809" s="8" t="str">
        <f t="shared" si="384"/>
        <v/>
      </c>
      <c r="S1809" s="7" t="str">
        <f t="shared" si="383"/>
        <v/>
      </c>
      <c r="U1809" s="3" t="str">
        <f t="shared" si="385"/>
        <v/>
      </c>
      <c r="V1809" s="3" t="str">
        <f t="shared" si="386"/>
        <v/>
      </c>
      <c r="W1809" s="3" t="str">
        <f t="shared" si="387"/>
        <v/>
      </c>
      <c r="X1809" s="83" t="str">
        <f t="shared" si="388"/>
        <v/>
      </c>
      <c r="Y1809" s="3" t="str">
        <f t="shared" si="389"/>
        <v/>
      </c>
      <c r="Z1809" s="3" t="str">
        <f t="shared" si="390"/>
        <v/>
      </c>
      <c r="AA1809" s="12" t="str">
        <f t="shared" si="391"/>
        <v/>
      </c>
      <c r="AB1809" s="12" t="str">
        <f t="shared" si="392"/>
        <v/>
      </c>
      <c r="AC1809" s="12" t="str">
        <f t="shared" si="393"/>
        <v/>
      </c>
      <c r="AD1809" t="str">
        <f t="shared" si="394"/>
        <v/>
      </c>
      <c r="AE1809" t="str">
        <f t="shared" si="395"/>
        <v/>
      </c>
      <c r="AF1809" t="s">
        <v>343</v>
      </c>
    </row>
    <row r="1810" spans="1:32" x14ac:dyDescent="0.25">
      <c r="A1810" t="s">
        <v>1</v>
      </c>
      <c r="B1810" t="s">
        <v>2</v>
      </c>
      <c r="C1810" t="s">
        <v>1959</v>
      </c>
      <c r="D1810" t="s">
        <v>2073</v>
      </c>
      <c r="E1810" t="s">
        <v>52</v>
      </c>
      <c r="F1810" s="2">
        <v>45365</v>
      </c>
      <c r="G1810" t="s">
        <v>1460</v>
      </c>
      <c r="H1810" t="s">
        <v>176</v>
      </c>
      <c r="I1810" t="s">
        <v>207</v>
      </c>
      <c r="J1810" s="5">
        <v>65000.01</v>
      </c>
      <c r="K1810" s="5">
        <v>65000.01</v>
      </c>
      <c r="L1810" s="5">
        <v>65000.01</v>
      </c>
      <c r="M1810" s="5"/>
      <c r="N1810"/>
      <c r="O1810" s="39"/>
      <c r="P1810" s="44"/>
      <c r="Q1810" s="65"/>
      <c r="R1810" s="8" t="str">
        <f t="shared" si="384"/>
        <v/>
      </c>
      <c r="S1810" s="7" t="str">
        <f t="shared" si="383"/>
        <v/>
      </c>
      <c r="U1810" s="3" t="str">
        <f t="shared" si="385"/>
        <v/>
      </c>
      <c r="V1810" s="3" t="str">
        <f t="shared" si="386"/>
        <v/>
      </c>
      <c r="W1810" s="3" t="str">
        <f t="shared" si="387"/>
        <v/>
      </c>
      <c r="X1810" s="83" t="str">
        <f t="shared" si="388"/>
        <v/>
      </c>
      <c r="Y1810" s="3" t="str">
        <f t="shared" si="389"/>
        <v/>
      </c>
      <c r="Z1810" s="3" t="str">
        <f t="shared" si="390"/>
        <v/>
      </c>
      <c r="AA1810" s="12" t="str">
        <f t="shared" si="391"/>
        <v/>
      </c>
      <c r="AB1810" s="12" t="str">
        <f t="shared" si="392"/>
        <v/>
      </c>
      <c r="AC1810" s="12" t="str">
        <f t="shared" si="393"/>
        <v/>
      </c>
      <c r="AD1810" t="str">
        <f t="shared" si="394"/>
        <v/>
      </c>
      <c r="AE1810" t="str">
        <f t="shared" si="395"/>
        <v/>
      </c>
      <c r="AF1810" t="s">
        <v>343</v>
      </c>
    </row>
    <row r="1811" spans="1:32" x14ac:dyDescent="0.25">
      <c r="A1811" t="s">
        <v>1</v>
      </c>
      <c r="B1811" t="s">
        <v>2</v>
      </c>
      <c r="C1811" t="s">
        <v>1959</v>
      </c>
      <c r="D1811" t="s">
        <v>2073</v>
      </c>
      <c r="E1811" t="s">
        <v>52</v>
      </c>
      <c r="F1811" s="2">
        <v>45370</v>
      </c>
      <c r="G1811" t="s">
        <v>1782</v>
      </c>
      <c r="H1811" t="s">
        <v>176</v>
      </c>
      <c r="I1811" t="s">
        <v>1515</v>
      </c>
      <c r="J1811" s="5">
        <v>65000</v>
      </c>
      <c r="K1811" s="5">
        <v>65000</v>
      </c>
      <c r="L1811" s="5">
        <v>65000</v>
      </c>
      <c r="M1811" s="5"/>
      <c r="N1811"/>
      <c r="O1811" s="39"/>
      <c r="P1811" s="44"/>
      <c r="Q1811" s="65"/>
      <c r="R1811" s="8" t="str">
        <f t="shared" si="384"/>
        <v/>
      </c>
      <c r="S1811" s="7" t="str">
        <f t="shared" si="383"/>
        <v/>
      </c>
      <c r="U1811" s="3" t="str">
        <f t="shared" si="385"/>
        <v/>
      </c>
      <c r="V1811" s="3" t="str">
        <f t="shared" si="386"/>
        <v/>
      </c>
      <c r="W1811" s="3" t="str">
        <f t="shared" si="387"/>
        <v/>
      </c>
      <c r="X1811" s="83" t="str">
        <f t="shared" si="388"/>
        <v/>
      </c>
      <c r="Y1811" s="3" t="str">
        <f t="shared" si="389"/>
        <v/>
      </c>
      <c r="Z1811" s="3" t="str">
        <f t="shared" si="390"/>
        <v/>
      </c>
      <c r="AA1811" s="12" t="str">
        <f t="shared" si="391"/>
        <v/>
      </c>
      <c r="AB1811" s="12" t="str">
        <f t="shared" si="392"/>
        <v/>
      </c>
      <c r="AC1811" s="12" t="str">
        <f t="shared" si="393"/>
        <v/>
      </c>
      <c r="AD1811" t="str">
        <f t="shared" si="394"/>
        <v/>
      </c>
      <c r="AE1811" t="str">
        <f t="shared" si="395"/>
        <v/>
      </c>
      <c r="AF1811" t="s">
        <v>343</v>
      </c>
    </row>
    <row r="1812" spans="1:32" x14ac:dyDescent="0.25">
      <c r="A1812" t="s">
        <v>1</v>
      </c>
      <c r="B1812" t="s">
        <v>2</v>
      </c>
      <c r="C1812" t="s">
        <v>1959</v>
      </c>
      <c r="D1812" t="s">
        <v>2073</v>
      </c>
      <c r="E1812" t="s">
        <v>52</v>
      </c>
      <c r="F1812" s="2">
        <v>45371</v>
      </c>
      <c r="G1812" t="s">
        <v>1783</v>
      </c>
      <c r="H1812" t="s">
        <v>176</v>
      </c>
      <c r="I1812" t="s">
        <v>1515</v>
      </c>
      <c r="J1812" s="5">
        <v>65000</v>
      </c>
      <c r="K1812" s="5">
        <v>65000</v>
      </c>
      <c r="L1812" s="5">
        <v>65000</v>
      </c>
      <c r="M1812" s="5"/>
      <c r="N1812"/>
      <c r="O1812" s="39"/>
      <c r="P1812" s="44"/>
      <c r="Q1812" s="65"/>
      <c r="R1812" s="8" t="str">
        <f t="shared" si="384"/>
        <v/>
      </c>
      <c r="S1812" s="7" t="str">
        <f t="shared" si="383"/>
        <v/>
      </c>
      <c r="U1812" s="3" t="str">
        <f t="shared" si="385"/>
        <v/>
      </c>
      <c r="V1812" s="3" t="str">
        <f t="shared" si="386"/>
        <v/>
      </c>
      <c r="W1812" s="3" t="str">
        <f t="shared" si="387"/>
        <v/>
      </c>
      <c r="X1812" s="83" t="str">
        <f t="shared" si="388"/>
        <v/>
      </c>
      <c r="Y1812" s="3" t="str">
        <f t="shared" si="389"/>
        <v/>
      </c>
      <c r="Z1812" s="3" t="str">
        <f t="shared" si="390"/>
        <v/>
      </c>
      <c r="AA1812" s="12" t="str">
        <f t="shared" si="391"/>
        <v/>
      </c>
      <c r="AB1812" s="12" t="str">
        <f t="shared" si="392"/>
        <v/>
      </c>
      <c r="AC1812" s="12" t="str">
        <f t="shared" si="393"/>
        <v/>
      </c>
      <c r="AD1812" t="str">
        <f t="shared" si="394"/>
        <v/>
      </c>
      <c r="AE1812" t="str">
        <f t="shared" si="395"/>
        <v/>
      </c>
      <c r="AF1812" t="s">
        <v>343</v>
      </c>
    </row>
    <row r="1813" spans="1:32" x14ac:dyDescent="0.25">
      <c r="A1813" t="s">
        <v>1</v>
      </c>
      <c r="B1813" t="s">
        <v>2</v>
      </c>
      <c r="C1813" t="s">
        <v>1959</v>
      </c>
      <c r="D1813" t="s">
        <v>2073</v>
      </c>
      <c r="E1813" t="s">
        <v>52</v>
      </c>
      <c r="F1813" s="2">
        <v>45377</v>
      </c>
      <c r="G1813" t="s">
        <v>1784</v>
      </c>
      <c r="H1813" t="s">
        <v>176</v>
      </c>
      <c r="I1813" t="s">
        <v>1515</v>
      </c>
      <c r="J1813" s="5">
        <v>65000</v>
      </c>
      <c r="K1813" s="5">
        <v>65000</v>
      </c>
      <c r="L1813" s="5">
        <v>65000</v>
      </c>
      <c r="M1813" s="5"/>
      <c r="N1813"/>
      <c r="O1813" s="39"/>
      <c r="P1813" s="44"/>
      <c r="Q1813" s="65"/>
      <c r="R1813" s="8" t="str">
        <f t="shared" si="384"/>
        <v/>
      </c>
      <c r="S1813" s="7" t="str">
        <f t="shared" si="383"/>
        <v/>
      </c>
      <c r="U1813" s="3" t="str">
        <f t="shared" si="385"/>
        <v/>
      </c>
      <c r="V1813" s="3" t="str">
        <f t="shared" si="386"/>
        <v/>
      </c>
      <c r="W1813" s="3" t="str">
        <f t="shared" si="387"/>
        <v/>
      </c>
      <c r="X1813" s="83" t="str">
        <f t="shared" si="388"/>
        <v/>
      </c>
      <c r="Y1813" s="3" t="str">
        <f t="shared" si="389"/>
        <v/>
      </c>
      <c r="Z1813" s="3" t="str">
        <f t="shared" si="390"/>
        <v/>
      </c>
      <c r="AA1813" s="12" t="str">
        <f t="shared" si="391"/>
        <v/>
      </c>
      <c r="AB1813" s="12" t="str">
        <f t="shared" si="392"/>
        <v/>
      </c>
      <c r="AC1813" s="12" t="str">
        <f t="shared" si="393"/>
        <v/>
      </c>
      <c r="AD1813" t="str">
        <f t="shared" si="394"/>
        <v/>
      </c>
      <c r="AE1813" t="str">
        <f t="shared" si="395"/>
        <v/>
      </c>
      <c r="AF1813" t="s">
        <v>343</v>
      </c>
    </row>
    <row r="1814" spans="1:32" x14ac:dyDescent="0.25">
      <c r="A1814" t="s">
        <v>1</v>
      </c>
      <c r="B1814" t="s">
        <v>2</v>
      </c>
      <c r="C1814" t="s">
        <v>1959</v>
      </c>
      <c r="D1814" t="s">
        <v>2073</v>
      </c>
      <c r="E1814" t="s">
        <v>52</v>
      </c>
      <c r="F1814" s="2">
        <v>45377</v>
      </c>
      <c r="G1814" t="s">
        <v>1785</v>
      </c>
      <c r="H1814" t="s">
        <v>176</v>
      </c>
      <c r="I1814" t="s">
        <v>192</v>
      </c>
      <c r="J1814" s="5">
        <v>65000</v>
      </c>
      <c r="K1814" s="5">
        <v>65000</v>
      </c>
      <c r="L1814" s="5">
        <v>65000</v>
      </c>
      <c r="M1814" s="5"/>
      <c r="N1814"/>
      <c r="O1814" s="39"/>
      <c r="P1814" s="44"/>
      <c r="Q1814" s="65"/>
      <c r="R1814" s="8" t="str">
        <f t="shared" si="384"/>
        <v/>
      </c>
      <c r="S1814" s="7" t="str">
        <f t="shared" si="383"/>
        <v/>
      </c>
      <c r="U1814" s="3" t="str">
        <f t="shared" si="385"/>
        <v/>
      </c>
      <c r="V1814" s="3" t="str">
        <f t="shared" si="386"/>
        <v/>
      </c>
      <c r="W1814" s="3" t="str">
        <f t="shared" si="387"/>
        <v/>
      </c>
      <c r="X1814" s="83" t="str">
        <f t="shared" si="388"/>
        <v/>
      </c>
      <c r="Y1814" s="3" t="str">
        <f t="shared" si="389"/>
        <v/>
      </c>
      <c r="Z1814" s="3" t="str">
        <f t="shared" si="390"/>
        <v/>
      </c>
      <c r="AA1814" s="12" t="str">
        <f t="shared" si="391"/>
        <v/>
      </c>
      <c r="AB1814" s="12" t="str">
        <f t="shared" si="392"/>
        <v/>
      </c>
      <c r="AC1814" s="12" t="str">
        <f t="shared" si="393"/>
        <v/>
      </c>
      <c r="AD1814" t="str">
        <f t="shared" si="394"/>
        <v/>
      </c>
      <c r="AE1814" t="str">
        <f t="shared" si="395"/>
        <v/>
      </c>
      <c r="AF1814" t="s">
        <v>343</v>
      </c>
    </row>
    <row r="1815" spans="1:32" x14ac:dyDescent="0.25">
      <c r="A1815" t="s">
        <v>1</v>
      </c>
      <c r="B1815" t="s">
        <v>2</v>
      </c>
      <c r="C1815" t="s">
        <v>1959</v>
      </c>
      <c r="D1815" t="s">
        <v>2073</v>
      </c>
      <c r="E1815" t="s">
        <v>52</v>
      </c>
      <c r="F1815" s="2">
        <v>45377</v>
      </c>
      <c r="G1815" t="s">
        <v>1786</v>
      </c>
      <c r="H1815" t="s">
        <v>176</v>
      </c>
      <c r="I1815" t="s">
        <v>1515</v>
      </c>
      <c r="J1815" s="5">
        <v>65000</v>
      </c>
      <c r="K1815" s="5">
        <v>65000</v>
      </c>
      <c r="L1815" s="5">
        <v>65000</v>
      </c>
      <c r="M1815" s="5"/>
      <c r="N1815"/>
      <c r="O1815" s="39"/>
      <c r="P1815" s="44"/>
      <c r="Q1815" s="65"/>
      <c r="R1815" s="8" t="str">
        <f t="shared" si="384"/>
        <v/>
      </c>
      <c r="S1815" s="7" t="str">
        <f t="shared" si="383"/>
        <v/>
      </c>
      <c r="U1815" s="3" t="str">
        <f t="shared" si="385"/>
        <v/>
      </c>
      <c r="V1815" s="3" t="str">
        <f t="shared" si="386"/>
        <v/>
      </c>
      <c r="W1815" s="3" t="str">
        <f t="shared" si="387"/>
        <v/>
      </c>
      <c r="X1815" s="83" t="str">
        <f t="shared" si="388"/>
        <v/>
      </c>
      <c r="Y1815" s="3" t="str">
        <f t="shared" si="389"/>
        <v/>
      </c>
      <c r="Z1815" s="3" t="str">
        <f t="shared" si="390"/>
        <v/>
      </c>
      <c r="AA1815" s="12" t="str">
        <f t="shared" si="391"/>
        <v/>
      </c>
      <c r="AB1815" s="12" t="str">
        <f t="shared" si="392"/>
        <v/>
      </c>
      <c r="AC1815" s="12" t="str">
        <f t="shared" si="393"/>
        <v/>
      </c>
      <c r="AD1815" t="str">
        <f t="shared" si="394"/>
        <v/>
      </c>
      <c r="AE1815" t="str">
        <f t="shared" si="395"/>
        <v/>
      </c>
      <c r="AF1815" t="s">
        <v>343</v>
      </c>
    </row>
    <row r="1816" spans="1:32" x14ac:dyDescent="0.25">
      <c r="A1816" t="s">
        <v>1</v>
      </c>
      <c r="B1816" t="s">
        <v>2</v>
      </c>
      <c r="C1816" t="s">
        <v>1959</v>
      </c>
      <c r="D1816" t="s">
        <v>2073</v>
      </c>
      <c r="E1816" t="s">
        <v>52</v>
      </c>
      <c r="F1816" s="2">
        <v>45377</v>
      </c>
      <c r="G1816" t="s">
        <v>1787</v>
      </c>
      <c r="H1816" t="s">
        <v>176</v>
      </c>
      <c r="I1816" t="s">
        <v>1515</v>
      </c>
      <c r="J1816" s="5">
        <v>125000</v>
      </c>
      <c r="K1816" s="5">
        <v>125000</v>
      </c>
      <c r="L1816" s="5">
        <v>125000</v>
      </c>
      <c r="M1816" s="5"/>
      <c r="N1816"/>
      <c r="O1816" s="39"/>
      <c r="P1816" s="44"/>
      <c r="Q1816" s="65"/>
      <c r="R1816" s="8" t="str">
        <f t="shared" si="384"/>
        <v/>
      </c>
      <c r="S1816" s="7" t="str">
        <f t="shared" si="383"/>
        <v/>
      </c>
      <c r="U1816" s="3" t="str">
        <f t="shared" si="385"/>
        <v/>
      </c>
      <c r="V1816" s="3" t="str">
        <f t="shared" si="386"/>
        <v/>
      </c>
      <c r="W1816" s="3" t="str">
        <f t="shared" si="387"/>
        <v/>
      </c>
      <c r="X1816" s="83" t="str">
        <f t="shared" si="388"/>
        <v/>
      </c>
      <c r="Y1816" s="3" t="str">
        <f t="shared" si="389"/>
        <v/>
      </c>
      <c r="Z1816" s="3" t="str">
        <f t="shared" si="390"/>
        <v/>
      </c>
      <c r="AA1816" s="12" t="str">
        <f t="shared" si="391"/>
        <v/>
      </c>
      <c r="AB1816" s="12" t="str">
        <f t="shared" si="392"/>
        <v/>
      </c>
      <c r="AC1816" s="12" t="str">
        <f t="shared" si="393"/>
        <v/>
      </c>
      <c r="AD1816" t="str">
        <f t="shared" si="394"/>
        <v/>
      </c>
      <c r="AE1816" t="str">
        <f t="shared" si="395"/>
        <v/>
      </c>
      <c r="AF1816" t="s">
        <v>343</v>
      </c>
    </row>
    <row r="1817" spans="1:32" x14ac:dyDescent="0.25">
      <c r="A1817" t="s">
        <v>1</v>
      </c>
      <c r="B1817" t="s">
        <v>2</v>
      </c>
      <c r="C1817" t="s">
        <v>1959</v>
      </c>
      <c r="D1817" t="s">
        <v>2073</v>
      </c>
      <c r="E1817" t="s">
        <v>52</v>
      </c>
      <c r="F1817" s="2">
        <v>45390</v>
      </c>
      <c r="G1817" t="s">
        <v>1955</v>
      </c>
      <c r="H1817" t="s">
        <v>412</v>
      </c>
      <c r="I1817" t="s">
        <v>1515</v>
      </c>
      <c r="J1817" s="5">
        <v>65000</v>
      </c>
      <c r="K1817" s="5">
        <v>65000</v>
      </c>
      <c r="L1817" s="5">
        <v>65000</v>
      </c>
      <c r="M1817" s="5"/>
      <c r="N1817"/>
      <c r="O1817" s="39"/>
      <c r="P1817" s="44"/>
      <c r="Q1817" s="65"/>
      <c r="R1817" s="8" t="str">
        <f t="shared" si="384"/>
        <v/>
      </c>
      <c r="S1817" s="7" t="str">
        <f t="shared" si="383"/>
        <v/>
      </c>
      <c r="U1817" s="3" t="str">
        <f t="shared" si="385"/>
        <v/>
      </c>
      <c r="V1817" s="3" t="str">
        <f t="shared" si="386"/>
        <v/>
      </c>
      <c r="W1817" s="3" t="str">
        <f t="shared" si="387"/>
        <v/>
      </c>
      <c r="X1817" s="83" t="str">
        <f t="shared" si="388"/>
        <v/>
      </c>
      <c r="Y1817" s="3" t="str">
        <f t="shared" si="389"/>
        <v/>
      </c>
      <c r="Z1817" s="3" t="str">
        <f t="shared" si="390"/>
        <v/>
      </c>
      <c r="AA1817" s="12" t="str">
        <f t="shared" si="391"/>
        <v/>
      </c>
      <c r="AB1817" s="12" t="str">
        <f t="shared" si="392"/>
        <v/>
      </c>
      <c r="AC1817" s="12" t="str">
        <f t="shared" si="393"/>
        <v/>
      </c>
      <c r="AD1817" t="str">
        <f t="shared" si="394"/>
        <v/>
      </c>
      <c r="AE1817" t="str">
        <f t="shared" si="395"/>
        <v/>
      </c>
      <c r="AF1817" t="s">
        <v>343</v>
      </c>
    </row>
    <row r="1818" spans="1:32" x14ac:dyDescent="0.25">
      <c r="A1818" t="s">
        <v>1</v>
      </c>
      <c r="B1818" t="s">
        <v>2</v>
      </c>
      <c r="C1818" t="s">
        <v>1959</v>
      </c>
      <c r="D1818" t="s">
        <v>2073</v>
      </c>
      <c r="E1818" t="s">
        <v>52</v>
      </c>
      <c r="F1818" s="2">
        <v>45390</v>
      </c>
      <c r="G1818" t="s">
        <v>1956</v>
      </c>
      <c r="H1818" t="s">
        <v>412</v>
      </c>
      <c r="I1818" t="s">
        <v>192</v>
      </c>
      <c r="J1818" s="5">
        <v>65000</v>
      </c>
      <c r="K1818" s="5">
        <v>65000</v>
      </c>
      <c r="L1818" s="5">
        <v>65000</v>
      </c>
      <c r="M1818" s="5"/>
      <c r="N1818"/>
      <c r="O1818" s="39"/>
      <c r="P1818" s="44"/>
      <c r="Q1818" s="65"/>
      <c r="R1818" s="8" t="str">
        <f t="shared" si="384"/>
        <v/>
      </c>
      <c r="S1818" s="7" t="str">
        <f t="shared" si="383"/>
        <v/>
      </c>
      <c r="U1818" s="3" t="str">
        <f t="shared" si="385"/>
        <v/>
      </c>
      <c r="V1818" s="3" t="str">
        <f t="shared" si="386"/>
        <v/>
      </c>
      <c r="W1818" s="3" t="str">
        <f t="shared" si="387"/>
        <v/>
      </c>
      <c r="X1818" s="83" t="str">
        <f t="shared" si="388"/>
        <v/>
      </c>
      <c r="Y1818" s="3" t="str">
        <f t="shared" si="389"/>
        <v/>
      </c>
      <c r="Z1818" s="3" t="str">
        <f t="shared" si="390"/>
        <v/>
      </c>
      <c r="AA1818" s="12" t="str">
        <f t="shared" si="391"/>
        <v/>
      </c>
      <c r="AB1818" s="12" t="str">
        <f t="shared" si="392"/>
        <v/>
      </c>
      <c r="AC1818" s="12" t="str">
        <f t="shared" si="393"/>
        <v/>
      </c>
      <c r="AD1818" t="str">
        <f t="shared" si="394"/>
        <v/>
      </c>
      <c r="AE1818" t="str">
        <f t="shared" si="395"/>
        <v/>
      </c>
      <c r="AF1818" t="s">
        <v>343</v>
      </c>
    </row>
    <row r="1819" spans="1:32" x14ac:dyDescent="0.25">
      <c r="A1819" t="s">
        <v>1</v>
      </c>
      <c r="B1819" t="s">
        <v>2</v>
      </c>
      <c r="C1819" t="s">
        <v>1959</v>
      </c>
      <c r="D1819" t="s">
        <v>2073</v>
      </c>
      <c r="E1819" t="s">
        <v>52</v>
      </c>
      <c r="F1819" s="2">
        <v>45390</v>
      </c>
      <c r="G1819" t="s">
        <v>2085</v>
      </c>
      <c r="H1819" t="s">
        <v>412</v>
      </c>
      <c r="I1819" t="s">
        <v>1515</v>
      </c>
      <c r="J1819" s="5">
        <v>65000</v>
      </c>
      <c r="K1819" s="5">
        <v>65000</v>
      </c>
      <c r="L1819" s="5">
        <v>65000</v>
      </c>
      <c r="M1819" s="5"/>
      <c r="N1819"/>
      <c r="O1819" s="39"/>
      <c r="P1819" s="44"/>
      <c r="Q1819" s="65"/>
      <c r="R1819" s="8" t="str">
        <f t="shared" si="384"/>
        <v/>
      </c>
      <c r="S1819" s="7" t="str">
        <f t="shared" si="383"/>
        <v/>
      </c>
      <c r="U1819" s="3" t="str">
        <f t="shared" si="385"/>
        <v/>
      </c>
      <c r="V1819" s="3" t="str">
        <f t="shared" si="386"/>
        <v/>
      </c>
      <c r="W1819" s="3" t="str">
        <f t="shared" si="387"/>
        <v/>
      </c>
      <c r="X1819" s="83" t="str">
        <f t="shared" si="388"/>
        <v/>
      </c>
      <c r="Y1819" s="3" t="str">
        <f t="shared" si="389"/>
        <v/>
      </c>
      <c r="Z1819" s="3" t="str">
        <f t="shared" si="390"/>
        <v/>
      </c>
      <c r="AA1819" s="12" t="str">
        <f t="shared" si="391"/>
        <v/>
      </c>
      <c r="AB1819" s="12" t="str">
        <f t="shared" si="392"/>
        <v/>
      </c>
      <c r="AC1819" s="12" t="str">
        <f t="shared" si="393"/>
        <v/>
      </c>
      <c r="AD1819" t="str">
        <f t="shared" si="394"/>
        <v/>
      </c>
      <c r="AE1819" t="str">
        <f t="shared" si="395"/>
        <v/>
      </c>
      <c r="AF1819" t="s">
        <v>343</v>
      </c>
    </row>
    <row r="1820" spans="1:32" x14ac:dyDescent="0.25">
      <c r="A1820" t="s">
        <v>1</v>
      </c>
      <c r="B1820" t="s">
        <v>2</v>
      </c>
      <c r="C1820" t="s">
        <v>1959</v>
      </c>
      <c r="D1820" t="s">
        <v>2073</v>
      </c>
      <c r="E1820" t="s">
        <v>52</v>
      </c>
      <c r="F1820" s="2">
        <v>45390</v>
      </c>
      <c r="G1820" t="s">
        <v>2086</v>
      </c>
      <c r="H1820" t="s">
        <v>412</v>
      </c>
      <c r="I1820" t="s">
        <v>1515</v>
      </c>
      <c r="J1820" s="5">
        <v>65000</v>
      </c>
      <c r="K1820" s="5">
        <v>65000</v>
      </c>
      <c r="L1820" s="5">
        <v>65000</v>
      </c>
      <c r="M1820" s="5"/>
      <c r="N1820"/>
      <c r="O1820" s="39"/>
      <c r="P1820" s="44"/>
      <c r="Q1820" s="65"/>
      <c r="R1820" s="8" t="str">
        <f t="shared" si="384"/>
        <v/>
      </c>
      <c r="S1820" s="7" t="str">
        <f t="shared" si="383"/>
        <v/>
      </c>
      <c r="U1820" s="3" t="str">
        <f t="shared" si="385"/>
        <v/>
      </c>
      <c r="V1820" s="3" t="str">
        <f t="shared" si="386"/>
        <v/>
      </c>
      <c r="W1820" s="3" t="str">
        <f t="shared" si="387"/>
        <v/>
      </c>
      <c r="X1820" s="83" t="str">
        <f t="shared" si="388"/>
        <v/>
      </c>
      <c r="Y1820" s="3" t="str">
        <f t="shared" si="389"/>
        <v/>
      </c>
      <c r="Z1820" s="3" t="str">
        <f t="shared" si="390"/>
        <v/>
      </c>
      <c r="AA1820" s="12" t="str">
        <f t="shared" si="391"/>
        <v/>
      </c>
      <c r="AB1820" s="12" t="str">
        <f t="shared" si="392"/>
        <v/>
      </c>
      <c r="AC1820" s="12" t="str">
        <f t="shared" si="393"/>
        <v/>
      </c>
      <c r="AD1820" t="str">
        <f t="shared" si="394"/>
        <v/>
      </c>
      <c r="AE1820" t="str">
        <f t="shared" si="395"/>
        <v/>
      </c>
      <c r="AF1820" t="s">
        <v>343</v>
      </c>
    </row>
    <row r="1821" spans="1:32" x14ac:dyDescent="0.25">
      <c r="A1821" t="s">
        <v>1</v>
      </c>
      <c r="B1821" t="s">
        <v>2</v>
      </c>
      <c r="C1821" t="s">
        <v>1959</v>
      </c>
      <c r="D1821" t="s">
        <v>2073</v>
      </c>
      <c r="E1821" t="s">
        <v>52</v>
      </c>
      <c r="F1821" s="2">
        <v>45392</v>
      </c>
      <c r="G1821" t="s">
        <v>2272</v>
      </c>
      <c r="H1821" t="s">
        <v>412</v>
      </c>
      <c r="I1821" t="s">
        <v>1515</v>
      </c>
      <c r="J1821" s="5">
        <v>65000</v>
      </c>
      <c r="K1821" s="5">
        <v>65000</v>
      </c>
      <c r="L1821" s="5">
        <v>65000</v>
      </c>
      <c r="M1821" s="5"/>
      <c r="N1821"/>
      <c r="O1821" s="39"/>
      <c r="P1821" s="44"/>
      <c r="Q1821" s="65"/>
      <c r="R1821" s="8" t="str">
        <f t="shared" si="384"/>
        <v/>
      </c>
      <c r="S1821" s="7" t="str">
        <f t="shared" si="383"/>
        <v/>
      </c>
      <c r="U1821" s="3" t="str">
        <f t="shared" si="385"/>
        <v/>
      </c>
      <c r="V1821" s="3" t="str">
        <f t="shared" si="386"/>
        <v/>
      </c>
      <c r="W1821" s="3" t="str">
        <f t="shared" si="387"/>
        <v/>
      </c>
      <c r="X1821" s="83" t="str">
        <f t="shared" si="388"/>
        <v/>
      </c>
      <c r="Y1821" s="3" t="str">
        <f t="shared" si="389"/>
        <v/>
      </c>
      <c r="Z1821" s="3" t="str">
        <f t="shared" si="390"/>
        <v/>
      </c>
      <c r="AA1821" s="12" t="str">
        <f t="shared" si="391"/>
        <v/>
      </c>
      <c r="AB1821" s="12" t="str">
        <f t="shared" si="392"/>
        <v/>
      </c>
      <c r="AC1821" s="12" t="str">
        <f t="shared" si="393"/>
        <v/>
      </c>
      <c r="AD1821" t="str">
        <f t="shared" si="394"/>
        <v/>
      </c>
      <c r="AE1821" t="str">
        <f t="shared" si="395"/>
        <v/>
      </c>
      <c r="AF1821" t="s">
        <v>343</v>
      </c>
    </row>
    <row r="1822" spans="1:32" x14ac:dyDescent="0.25">
      <c r="A1822" t="s">
        <v>1</v>
      </c>
      <c r="B1822" t="s">
        <v>2</v>
      </c>
      <c r="C1822" t="s">
        <v>1959</v>
      </c>
      <c r="D1822" t="s">
        <v>2073</v>
      </c>
      <c r="E1822" t="s">
        <v>52</v>
      </c>
      <c r="F1822" s="2">
        <v>45392</v>
      </c>
      <c r="G1822" t="s">
        <v>2273</v>
      </c>
      <c r="H1822" t="s">
        <v>412</v>
      </c>
      <c r="I1822" t="s">
        <v>1515</v>
      </c>
      <c r="J1822" s="5">
        <v>15000</v>
      </c>
      <c r="K1822" s="5">
        <v>15000</v>
      </c>
      <c r="L1822" s="5">
        <v>15000</v>
      </c>
      <c r="M1822" s="5"/>
      <c r="N1822"/>
      <c r="O1822" s="39"/>
      <c r="P1822" s="44"/>
      <c r="Q1822" s="65"/>
      <c r="R1822" s="8" t="str">
        <f t="shared" si="384"/>
        <v/>
      </c>
      <c r="S1822" s="7" t="str">
        <f t="shared" si="383"/>
        <v/>
      </c>
      <c r="U1822" s="3" t="str">
        <f t="shared" si="385"/>
        <v/>
      </c>
      <c r="V1822" s="3" t="str">
        <f t="shared" si="386"/>
        <v/>
      </c>
      <c r="W1822" s="3" t="str">
        <f t="shared" si="387"/>
        <v/>
      </c>
      <c r="X1822" s="83" t="str">
        <f t="shared" si="388"/>
        <v/>
      </c>
      <c r="Y1822" s="3" t="str">
        <f t="shared" si="389"/>
        <v/>
      </c>
      <c r="Z1822" s="3" t="str">
        <f t="shared" si="390"/>
        <v/>
      </c>
      <c r="AA1822" s="12" t="str">
        <f t="shared" si="391"/>
        <v/>
      </c>
      <c r="AB1822" s="12" t="str">
        <f t="shared" si="392"/>
        <v/>
      </c>
      <c r="AC1822" s="12" t="str">
        <f t="shared" si="393"/>
        <v/>
      </c>
      <c r="AD1822" t="str">
        <f t="shared" si="394"/>
        <v/>
      </c>
      <c r="AE1822" t="str">
        <f t="shared" si="395"/>
        <v/>
      </c>
      <c r="AF1822" t="s">
        <v>343</v>
      </c>
    </row>
    <row r="1823" spans="1:32" x14ac:dyDescent="0.25">
      <c r="A1823" t="s">
        <v>1</v>
      </c>
      <c r="B1823" t="s">
        <v>2</v>
      </c>
      <c r="C1823" t="s">
        <v>1959</v>
      </c>
      <c r="D1823" t="s">
        <v>2073</v>
      </c>
      <c r="E1823" t="s">
        <v>52</v>
      </c>
      <c r="F1823" s="2">
        <v>45393</v>
      </c>
      <c r="G1823" t="s">
        <v>2274</v>
      </c>
      <c r="H1823" t="s">
        <v>412</v>
      </c>
      <c r="I1823" t="s">
        <v>2275</v>
      </c>
      <c r="J1823" s="5">
        <v>15000.25</v>
      </c>
      <c r="K1823" s="5">
        <v>15000.25</v>
      </c>
      <c r="L1823" s="5">
        <v>15000.25</v>
      </c>
      <c r="M1823" s="5"/>
      <c r="N1823"/>
      <c r="O1823" s="39"/>
      <c r="P1823" s="44"/>
      <c r="Q1823" s="65"/>
      <c r="R1823" s="8" t="str">
        <f t="shared" si="384"/>
        <v/>
      </c>
      <c r="S1823" s="7" t="str">
        <f t="shared" si="383"/>
        <v/>
      </c>
      <c r="U1823" s="3" t="str">
        <f t="shared" si="385"/>
        <v/>
      </c>
      <c r="V1823" s="3" t="str">
        <f t="shared" si="386"/>
        <v/>
      </c>
      <c r="W1823" s="3" t="str">
        <f t="shared" si="387"/>
        <v/>
      </c>
      <c r="X1823" s="83" t="str">
        <f t="shared" si="388"/>
        <v/>
      </c>
      <c r="Y1823" s="3" t="str">
        <f t="shared" si="389"/>
        <v/>
      </c>
      <c r="Z1823" s="3" t="str">
        <f t="shared" si="390"/>
        <v/>
      </c>
      <c r="AA1823" s="12" t="str">
        <f t="shared" si="391"/>
        <v/>
      </c>
      <c r="AB1823" s="12" t="str">
        <f t="shared" si="392"/>
        <v/>
      </c>
      <c r="AC1823" s="12" t="str">
        <f t="shared" si="393"/>
        <v/>
      </c>
      <c r="AD1823" t="str">
        <f t="shared" si="394"/>
        <v/>
      </c>
      <c r="AE1823" t="str">
        <f t="shared" si="395"/>
        <v/>
      </c>
      <c r="AF1823" t="s">
        <v>343</v>
      </c>
    </row>
    <row r="1824" spans="1:32" x14ac:dyDescent="0.25">
      <c r="A1824" t="s">
        <v>1</v>
      </c>
      <c r="B1824" t="s">
        <v>2</v>
      </c>
      <c r="C1824" t="s">
        <v>1959</v>
      </c>
      <c r="D1824" t="s">
        <v>2073</v>
      </c>
      <c r="E1824" t="s">
        <v>52</v>
      </c>
      <c r="F1824" s="2">
        <v>45398</v>
      </c>
      <c r="G1824" t="s">
        <v>2276</v>
      </c>
      <c r="H1824" t="s">
        <v>412</v>
      </c>
      <c r="I1824" t="s">
        <v>1515</v>
      </c>
      <c r="J1824" s="5">
        <v>35000</v>
      </c>
      <c r="K1824" s="5">
        <v>35000</v>
      </c>
      <c r="L1824" s="5">
        <v>35000</v>
      </c>
      <c r="M1824" s="5"/>
      <c r="N1824"/>
      <c r="O1824" s="39"/>
      <c r="P1824" s="44"/>
      <c r="Q1824" s="65"/>
      <c r="R1824" s="8" t="str">
        <f t="shared" si="384"/>
        <v/>
      </c>
      <c r="S1824" s="7" t="str">
        <f t="shared" si="383"/>
        <v/>
      </c>
      <c r="U1824" s="3" t="str">
        <f t="shared" si="385"/>
        <v/>
      </c>
      <c r="V1824" s="3" t="str">
        <f t="shared" si="386"/>
        <v/>
      </c>
      <c r="W1824" s="3" t="str">
        <f t="shared" si="387"/>
        <v/>
      </c>
      <c r="X1824" s="83" t="str">
        <f t="shared" si="388"/>
        <v/>
      </c>
      <c r="Y1824" s="3" t="str">
        <f t="shared" si="389"/>
        <v/>
      </c>
      <c r="Z1824" s="3" t="str">
        <f t="shared" si="390"/>
        <v/>
      </c>
      <c r="AA1824" s="12" t="str">
        <f t="shared" si="391"/>
        <v/>
      </c>
      <c r="AB1824" s="12" t="str">
        <f t="shared" si="392"/>
        <v/>
      </c>
      <c r="AC1824" s="12" t="str">
        <f t="shared" si="393"/>
        <v/>
      </c>
      <c r="AD1824" t="str">
        <f t="shared" si="394"/>
        <v/>
      </c>
      <c r="AE1824" t="str">
        <f t="shared" si="395"/>
        <v/>
      </c>
      <c r="AF1824" t="s">
        <v>343</v>
      </c>
    </row>
    <row r="1825" spans="1:32" x14ac:dyDescent="0.25">
      <c r="A1825" t="s">
        <v>1</v>
      </c>
      <c r="B1825" t="s">
        <v>2</v>
      </c>
      <c r="C1825" t="s">
        <v>1959</v>
      </c>
      <c r="D1825" t="s">
        <v>2073</v>
      </c>
      <c r="E1825" t="s">
        <v>52</v>
      </c>
      <c r="F1825" s="2">
        <v>45399</v>
      </c>
      <c r="G1825" t="s">
        <v>2347</v>
      </c>
      <c r="H1825" t="s">
        <v>412</v>
      </c>
      <c r="I1825" t="s">
        <v>1515</v>
      </c>
      <c r="J1825" s="5">
        <v>65000.01</v>
      </c>
      <c r="K1825" s="5">
        <v>65000.01</v>
      </c>
      <c r="L1825" s="5">
        <v>65000.01</v>
      </c>
      <c r="M1825" s="5"/>
      <c r="N1825"/>
      <c r="O1825" s="39"/>
      <c r="P1825" s="44"/>
      <c r="Q1825" s="65"/>
      <c r="R1825" s="8" t="str">
        <f t="shared" si="384"/>
        <v/>
      </c>
      <c r="S1825" s="7" t="str">
        <f t="shared" si="383"/>
        <v/>
      </c>
      <c r="U1825" s="3" t="str">
        <f t="shared" si="385"/>
        <v/>
      </c>
      <c r="V1825" s="3" t="str">
        <f t="shared" si="386"/>
        <v/>
      </c>
      <c r="W1825" s="3" t="str">
        <f t="shared" si="387"/>
        <v/>
      </c>
      <c r="X1825" s="83" t="str">
        <f t="shared" si="388"/>
        <v/>
      </c>
      <c r="Y1825" s="3" t="str">
        <f t="shared" si="389"/>
        <v/>
      </c>
      <c r="Z1825" s="3" t="str">
        <f t="shared" si="390"/>
        <v/>
      </c>
      <c r="AA1825" s="12" t="str">
        <f t="shared" si="391"/>
        <v/>
      </c>
      <c r="AB1825" s="12" t="str">
        <f t="shared" si="392"/>
        <v/>
      </c>
      <c r="AC1825" s="12" t="str">
        <f t="shared" si="393"/>
        <v/>
      </c>
      <c r="AD1825" t="str">
        <f t="shared" si="394"/>
        <v/>
      </c>
      <c r="AE1825" t="str">
        <f t="shared" si="395"/>
        <v/>
      </c>
      <c r="AF1825" t="s">
        <v>343</v>
      </c>
    </row>
    <row r="1826" spans="1:32" x14ac:dyDescent="0.25">
      <c r="A1826" t="s">
        <v>1</v>
      </c>
      <c r="B1826" t="s">
        <v>2</v>
      </c>
      <c r="C1826" t="s">
        <v>1959</v>
      </c>
      <c r="D1826" t="s">
        <v>2073</v>
      </c>
      <c r="E1826" t="s">
        <v>52</v>
      </c>
      <c r="F1826" s="2">
        <v>45400</v>
      </c>
      <c r="G1826" t="s">
        <v>2348</v>
      </c>
      <c r="H1826" t="s">
        <v>412</v>
      </c>
      <c r="I1826" t="s">
        <v>1515</v>
      </c>
      <c r="J1826" s="5">
        <v>65000.01</v>
      </c>
      <c r="K1826" s="5">
        <v>65000.01</v>
      </c>
      <c r="L1826" s="5">
        <v>65000.01</v>
      </c>
      <c r="M1826" s="5"/>
      <c r="N1826"/>
      <c r="O1826" s="39"/>
      <c r="P1826" s="44"/>
      <c r="Q1826" s="65"/>
      <c r="R1826" s="8" t="str">
        <f t="shared" si="384"/>
        <v/>
      </c>
      <c r="S1826" s="7" t="str">
        <f t="shared" si="383"/>
        <v/>
      </c>
      <c r="U1826" s="3" t="str">
        <f t="shared" si="385"/>
        <v/>
      </c>
      <c r="V1826" s="3" t="str">
        <f t="shared" si="386"/>
        <v/>
      </c>
      <c r="W1826" s="3" t="str">
        <f t="shared" si="387"/>
        <v/>
      </c>
      <c r="X1826" s="83" t="str">
        <f t="shared" si="388"/>
        <v/>
      </c>
      <c r="Y1826" s="3" t="str">
        <f t="shared" si="389"/>
        <v/>
      </c>
      <c r="Z1826" s="3" t="str">
        <f t="shared" si="390"/>
        <v/>
      </c>
      <c r="AA1826" s="12" t="str">
        <f t="shared" si="391"/>
        <v/>
      </c>
      <c r="AB1826" s="12" t="str">
        <f t="shared" si="392"/>
        <v/>
      </c>
      <c r="AC1826" s="12" t="str">
        <f t="shared" si="393"/>
        <v/>
      </c>
      <c r="AD1826" t="str">
        <f t="shared" si="394"/>
        <v/>
      </c>
      <c r="AE1826" t="str">
        <f t="shared" si="395"/>
        <v/>
      </c>
      <c r="AF1826" t="s">
        <v>343</v>
      </c>
    </row>
    <row r="1827" spans="1:32" x14ac:dyDescent="0.25">
      <c r="A1827" t="s">
        <v>1</v>
      </c>
      <c r="B1827" t="s">
        <v>2</v>
      </c>
      <c r="C1827" t="s">
        <v>1959</v>
      </c>
      <c r="D1827" t="s">
        <v>2073</v>
      </c>
      <c r="E1827" t="s">
        <v>52</v>
      </c>
      <c r="F1827" s="2">
        <v>45400</v>
      </c>
      <c r="G1827" t="s">
        <v>2349</v>
      </c>
      <c r="H1827" t="s">
        <v>412</v>
      </c>
      <c r="I1827" t="s">
        <v>1515</v>
      </c>
      <c r="J1827" s="5">
        <v>65000.01</v>
      </c>
      <c r="K1827" s="5">
        <v>65000.01</v>
      </c>
      <c r="L1827" s="5">
        <v>65000.01</v>
      </c>
      <c r="M1827" s="5"/>
      <c r="N1827"/>
      <c r="O1827" s="39"/>
      <c r="P1827" s="44"/>
      <c r="Q1827" s="65"/>
      <c r="R1827" s="8" t="str">
        <f t="shared" si="384"/>
        <v/>
      </c>
      <c r="S1827" s="7" t="str">
        <f t="shared" si="383"/>
        <v/>
      </c>
      <c r="U1827" s="3" t="str">
        <f t="shared" si="385"/>
        <v/>
      </c>
      <c r="V1827" s="3" t="str">
        <f t="shared" si="386"/>
        <v/>
      </c>
      <c r="W1827" s="3" t="str">
        <f t="shared" si="387"/>
        <v/>
      </c>
      <c r="X1827" s="83" t="str">
        <f t="shared" si="388"/>
        <v/>
      </c>
      <c r="Y1827" s="3" t="str">
        <f t="shared" si="389"/>
        <v/>
      </c>
      <c r="Z1827" s="3" t="str">
        <f t="shared" si="390"/>
        <v/>
      </c>
      <c r="AA1827" s="12" t="str">
        <f t="shared" si="391"/>
        <v/>
      </c>
      <c r="AB1827" s="12" t="str">
        <f t="shared" si="392"/>
        <v/>
      </c>
      <c r="AC1827" s="12" t="str">
        <f t="shared" si="393"/>
        <v/>
      </c>
      <c r="AD1827" t="str">
        <f t="shared" si="394"/>
        <v/>
      </c>
      <c r="AE1827" t="str">
        <f t="shared" si="395"/>
        <v/>
      </c>
      <c r="AF1827" t="s">
        <v>343</v>
      </c>
    </row>
    <row r="1828" spans="1:32" x14ac:dyDescent="0.25">
      <c r="A1828" t="s">
        <v>1</v>
      </c>
      <c r="B1828" t="s">
        <v>2</v>
      </c>
      <c r="C1828" t="s">
        <v>1959</v>
      </c>
      <c r="D1828" t="s">
        <v>2073</v>
      </c>
      <c r="E1828" t="s">
        <v>52</v>
      </c>
      <c r="F1828" s="2">
        <v>45400</v>
      </c>
      <c r="G1828" t="s">
        <v>2350</v>
      </c>
      <c r="H1828" t="s">
        <v>412</v>
      </c>
      <c r="I1828" t="s">
        <v>1515</v>
      </c>
      <c r="J1828" s="5">
        <v>65000.01</v>
      </c>
      <c r="K1828" s="5">
        <v>65000.01</v>
      </c>
      <c r="L1828" s="5">
        <v>65000.01</v>
      </c>
      <c r="M1828" s="5"/>
      <c r="N1828"/>
      <c r="O1828" s="39"/>
      <c r="P1828" s="44"/>
      <c r="Q1828" s="65"/>
      <c r="R1828" s="8" t="str">
        <f t="shared" si="384"/>
        <v/>
      </c>
      <c r="S1828" s="7" t="str">
        <f t="shared" si="383"/>
        <v/>
      </c>
      <c r="U1828" s="3" t="str">
        <f t="shared" si="385"/>
        <v/>
      </c>
      <c r="V1828" s="3" t="str">
        <f t="shared" si="386"/>
        <v/>
      </c>
      <c r="W1828" s="3" t="str">
        <f t="shared" si="387"/>
        <v/>
      </c>
      <c r="X1828" s="83" t="str">
        <f t="shared" si="388"/>
        <v/>
      </c>
      <c r="Y1828" s="3" t="str">
        <f t="shared" si="389"/>
        <v/>
      </c>
      <c r="Z1828" s="3" t="str">
        <f t="shared" si="390"/>
        <v/>
      </c>
      <c r="AA1828" s="12" t="str">
        <f t="shared" si="391"/>
        <v/>
      </c>
      <c r="AB1828" s="12" t="str">
        <f t="shared" si="392"/>
        <v/>
      </c>
      <c r="AC1828" s="12" t="str">
        <f t="shared" si="393"/>
        <v/>
      </c>
      <c r="AD1828" t="str">
        <f t="shared" si="394"/>
        <v/>
      </c>
      <c r="AE1828" t="str">
        <f t="shared" si="395"/>
        <v/>
      </c>
      <c r="AF1828" t="s">
        <v>343</v>
      </c>
    </row>
    <row r="1829" spans="1:32" x14ac:dyDescent="0.25">
      <c r="A1829" t="s">
        <v>1</v>
      </c>
      <c r="B1829" t="s">
        <v>2</v>
      </c>
      <c r="C1829" t="s">
        <v>1959</v>
      </c>
      <c r="D1829" t="s">
        <v>2073</v>
      </c>
      <c r="E1829" t="s">
        <v>52</v>
      </c>
      <c r="F1829" s="2">
        <v>45405</v>
      </c>
      <c r="G1829" t="s">
        <v>2517</v>
      </c>
      <c r="H1829" t="s">
        <v>412</v>
      </c>
      <c r="I1829" t="s">
        <v>1515</v>
      </c>
      <c r="J1829" s="5">
        <v>130000.01</v>
      </c>
      <c r="K1829" s="5">
        <v>130000.01</v>
      </c>
      <c r="L1829" s="5">
        <v>130000.01</v>
      </c>
      <c r="M1829" s="5"/>
      <c r="N1829"/>
      <c r="O1829" s="39"/>
      <c r="P1829" s="44"/>
      <c r="Q1829" s="65"/>
      <c r="R1829" s="8" t="str">
        <f t="shared" si="384"/>
        <v/>
      </c>
      <c r="S1829" s="7" t="str">
        <f t="shared" si="383"/>
        <v/>
      </c>
      <c r="U1829" s="3" t="str">
        <f t="shared" si="385"/>
        <v/>
      </c>
      <c r="V1829" s="3" t="str">
        <f t="shared" si="386"/>
        <v/>
      </c>
      <c r="W1829" s="3" t="str">
        <f t="shared" si="387"/>
        <v/>
      </c>
      <c r="X1829" s="83" t="str">
        <f t="shared" si="388"/>
        <v/>
      </c>
      <c r="Y1829" s="3" t="str">
        <f t="shared" si="389"/>
        <v/>
      </c>
      <c r="Z1829" s="3" t="str">
        <f t="shared" si="390"/>
        <v/>
      </c>
      <c r="AA1829" s="12" t="str">
        <f t="shared" si="391"/>
        <v/>
      </c>
      <c r="AB1829" s="12" t="str">
        <f t="shared" si="392"/>
        <v/>
      </c>
      <c r="AC1829" s="12" t="str">
        <f t="shared" si="393"/>
        <v/>
      </c>
      <c r="AD1829" t="str">
        <f t="shared" si="394"/>
        <v/>
      </c>
      <c r="AE1829" t="str">
        <f t="shared" si="395"/>
        <v/>
      </c>
      <c r="AF1829" t="s">
        <v>343</v>
      </c>
    </row>
    <row r="1830" spans="1:32" x14ac:dyDescent="0.25">
      <c r="A1830" t="s">
        <v>1</v>
      </c>
      <c r="B1830" t="s">
        <v>2</v>
      </c>
      <c r="C1830" t="s">
        <v>1959</v>
      </c>
      <c r="D1830" t="s">
        <v>2073</v>
      </c>
      <c r="E1830" t="s">
        <v>52</v>
      </c>
      <c r="F1830" s="2">
        <v>45407</v>
      </c>
      <c r="G1830" t="s">
        <v>2518</v>
      </c>
      <c r="H1830" t="s">
        <v>412</v>
      </c>
      <c r="I1830" t="s">
        <v>192</v>
      </c>
      <c r="J1830" s="5">
        <v>65000</v>
      </c>
      <c r="K1830" s="5">
        <v>65000</v>
      </c>
      <c r="L1830" s="5">
        <v>65000</v>
      </c>
      <c r="M1830" s="5"/>
      <c r="N1830"/>
      <c r="O1830" s="39"/>
      <c r="P1830" s="44"/>
      <c r="Q1830" s="65"/>
      <c r="R1830" s="8" t="str">
        <f t="shared" si="384"/>
        <v/>
      </c>
      <c r="S1830" s="7" t="str">
        <f t="shared" si="383"/>
        <v/>
      </c>
      <c r="U1830" s="3" t="str">
        <f t="shared" si="385"/>
        <v/>
      </c>
      <c r="V1830" s="3" t="str">
        <f t="shared" si="386"/>
        <v/>
      </c>
      <c r="W1830" s="3" t="str">
        <f t="shared" si="387"/>
        <v/>
      </c>
      <c r="X1830" s="83" t="str">
        <f t="shared" si="388"/>
        <v/>
      </c>
      <c r="Y1830" s="3" t="str">
        <f t="shared" si="389"/>
        <v/>
      </c>
      <c r="Z1830" s="3" t="str">
        <f t="shared" si="390"/>
        <v/>
      </c>
      <c r="AA1830" s="12" t="str">
        <f t="shared" si="391"/>
        <v/>
      </c>
      <c r="AB1830" s="12" t="str">
        <f t="shared" si="392"/>
        <v/>
      </c>
      <c r="AC1830" s="12" t="str">
        <f t="shared" si="393"/>
        <v/>
      </c>
      <c r="AD1830" t="str">
        <f t="shared" si="394"/>
        <v/>
      </c>
      <c r="AE1830" t="str">
        <f t="shared" si="395"/>
        <v/>
      </c>
      <c r="AF1830" t="s">
        <v>343</v>
      </c>
    </row>
    <row r="1831" spans="1:32" x14ac:dyDescent="0.25">
      <c r="A1831" t="s">
        <v>1</v>
      </c>
      <c r="B1831" t="s">
        <v>2</v>
      </c>
      <c r="C1831" t="s">
        <v>1959</v>
      </c>
      <c r="D1831" t="s">
        <v>2074</v>
      </c>
      <c r="E1831" t="s">
        <v>51</v>
      </c>
      <c r="F1831" s="2">
        <v>45313</v>
      </c>
      <c r="G1831" t="s">
        <v>486</v>
      </c>
      <c r="H1831" t="s">
        <v>179</v>
      </c>
      <c r="I1831" t="s">
        <v>192</v>
      </c>
      <c r="J1831" s="5">
        <v>80230</v>
      </c>
      <c r="K1831" s="5">
        <v>80230</v>
      </c>
      <c r="L1831" s="5">
        <v>80230</v>
      </c>
      <c r="M1831" s="5"/>
      <c r="N1831"/>
      <c r="O1831" s="39"/>
      <c r="P1831" s="44"/>
      <c r="Q1831" s="65"/>
      <c r="R1831" s="8" t="str">
        <f t="shared" si="384"/>
        <v/>
      </c>
      <c r="S1831" s="7" t="str">
        <f t="shared" si="383"/>
        <v/>
      </c>
      <c r="U1831" s="3" t="str">
        <f t="shared" si="385"/>
        <v/>
      </c>
      <c r="V1831" s="3" t="str">
        <f t="shared" si="386"/>
        <v/>
      </c>
      <c r="W1831" s="3" t="str">
        <f t="shared" si="387"/>
        <v/>
      </c>
      <c r="X1831" s="83" t="str">
        <f t="shared" si="388"/>
        <v/>
      </c>
      <c r="Y1831" s="3" t="str">
        <f t="shared" si="389"/>
        <v/>
      </c>
      <c r="Z1831" s="3" t="str">
        <f t="shared" si="390"/>
        <v/>
      </c>
      <c r="AA1831" s="12" t="str">
        <f t="shared" si="391"/>
        <v/>
      </c>
      <c r="AB1831" s="12" t="str">
        <f t="shared" si="392"/>
        <v/>
      </c>
      <c r="AC1831" s="12" t="str">
        <f t="shared" si="393"/>
        <v/>
      </c>
      <c r="AD1831" t="str">
        <f t="shared" si="394"/>
        <v/>
      </c>
      <c r="AE1831" t="str">
        <f t="shared" si="395"/>
        <v/>
      </c>
      <c r="AF1831" t="s">
        <v>343</v>
      </c>
    </row>
    <row r="1832" spans="1:32" x14ac:dyDescent="0.25">
      <c r="A1832" t="s">
        <v>1</v>
      </c>
      <c r="B1832" t="s">
        <v>2</v>
      </c>
      <c r="C1832" t="s">
        <v>1959</v>
      </c>
      <c r="D1832" t="s">
        <v>2074</v>
      </c>
      <c r="E1832" t="s">
        <v>51</v>
      </c>
      <c r="F1832" s="2">
        <v>45317</v>
      </c>
      <c r="G1832" t="s">
        <v>487</v>
      </c>
      <c r="H1832" t="s">
        <v>179</v>
      </c>
      <c r="I1832" t="s">
        <v>192</v>
      </c>
      <c r="J1832" s="5">
        <v>198880</v>
      </c>
      <c r="K1832" s="5">
        <v>198880</v>
      </c>
      <c r="L1832" s="5">
        <v>198880</v>
      </c>
      <c r="M1832" s="5"/>
      <c r="N1832"/>
      <c r="O1832" s="39"/>
      <c r="P1832" s="44"/>
      <c r="Q1832" s="65"/>
      <c r="R1832" s="8" t="str">
        <f t="shared" si="384"/>
        <v/>
      </c>
      <c r="S1832" s="7" t="str">
        <f t="shared" ref="S1832:S1895" si="396">IF(AND(O1844&lt;&gt;"",P1844&lt;&gt;""),1,"")</f>
        <v/>
      </c>
      <c r="U1832" s="3" t="str">
        <f t="shared" si="385"/>
        <v/>
      </c>
      <c r="V1832" s="3" t="str">
        <f t="shared" si="386"/>
        <v/>
      </c>
      <c r="W1832" s="3" t="str">
        <f t="shared" si="387"/>
        <v/>
      </c>
      <c r="X1832" s="83" t="str">
        <f t="shared" si="388"/>
        <v/>
      </c>
      <c r="Y1832" s="3" t="str">
        <f t="shared" si="389"/>
        <v/>
      </c>
      <c r="Z1832" s="3" t="str">
        <f t="shared" si="390"/>
        <v/>
      </c>
      <c r="AA1832" s="12" t="str">
        <f t="shared" si="391"/>
        <v/>
      </c>
      <c r="AB1832" s="12" t="str">
        <f t="shared" si="392"/>
        <v/>
      </c>
      <c r="AC1832" s="12" t="str">
        <f t="shared" si="393"/>
        <v/>
      </c>
      <c r="AD1832" t="str">
        <f t="shared" si="394"/>
        <v/>
      </c>
      <c r="AE1832" t="str">
        <f t="shared" si="395"/>
        <v/>
      </c>
      <c r="AF1832" t="s">
        <v>343</v>
      </c>
    </row>
    <row r="1833" spans="1:32" x14ac:dyDescent="0.25">
      <c r="A1833" t="s">
        <v>1</v>
      </c>
      <c r="B1833" t="s">
        <v>2</v>
      </c>
      <c r="C1833" t="s">
        <v>1959</v>
      </c>
      <c r="D1833" t="s">
        <v>2074</v>
      </c>
      <c r="E1833" t="s">
        <v>51</v>
      </c>
      <c r="F1833" s="2">
        <v>45328</v>
      </c>
      <c r="G1833" t="s">
        <v>665</v>
      </c>
      <c r="H1833" t="s">
        <v>179</v>
      </c>
      <c r="I1833" t="s">
        <v>192</v>
      </c>
      <c r="J1833" s="5">
        <v>242950</v>
      </c>
      <c r="K1833" s="5">
        <v>242950</v>
      </c>
      <c r="L1833" s="5">
        <v>242950</v>
      </c>
      <c r="M1833" s="5"/>
      <c r="N1833"/>
      <c r="O1833" s="39"/>
      <c r="P1833" s="44"/>
      <c r="Q1833" s="65"/>
      <c r="R1833" s="8" t="str">
        <f t="shared" si="384"/>
        <v/>
      </c>
      <c r="S1833" s="7" t="str">
        <f t="shared" si="396"/>
        <v/>
      </c>
      <c r="U1833" s="3" t="str">
        <f t="shared" si="385"/>
        <v/>
      </c>
      <c r="V1833" s="3" t="str">
        <f t="shared" si="386"/>
        <v/>
      </c>
      <c r="W1833" s="3" t="str">
        <f t="shared" si="387"/>
        <v/>
      </c>
      <c r="X1833" s="83" t="str">
        <f t="shared" si="388"/>
        <v/>
      </c>
      <c r="Y1833" s="3" t="str">
        <f t="shared" si="389"/>
        <v/>
      </c>
      <c r="Z1833" s="3" t="str">
        <f t="shared" si="390"/>
        <v/>
      </c>
      <c r="AA1833" s="12" t="str">
        <f t="shared" si="391"/>
        <v/>
      </c>
      <c r="AB1833" s="12" t="str">
        <f t="shared" si="392"/>
        <v/>
      </c>
      <c r="AC1833" s="12" t="str">
        <f t="shared" si="393"/>
        <v/>
      </c>
      <c r="AD1833" t="str">
        <f t="shared" si="394"/>
        <v/>
      </c>
      <c r="AE1833" t="str">
        <f t="shared" si="395"/>
        <v/>
      </c>
      <c r="AF1833" t="s">
        <v>343</v>
      </c>
    </row>
    <row r="1834" spans="1:32" x14ac:dyDescent="0.25">
      <c r="A1834" t="s">
        <v>1</v>
      </c>
      <c r="B1834" t="s">
        <v>2</v>
      </c>
      <c r="C1834" t="s">
        <v>1959</v>
      </c>
      <c r="D1834" t="s">
        <v>2074</v>
      </c>
      <c r="E1834" t="s">
        <v>51</v>
      </c>
      <c r="F1834" s="2">
        <v>45337</v>
      </c>
      <c r="G1834" t="s">
        <v>718</v>
      </c>
      <c r="H1834" t="s">
        <v>179</v>
      </c>
      <c r="I1834" t="s">
        <v>192</v>
      </c>
      <c r="J1834" s="5">
        <v>108480</v>
      </c>
      <c r="K1834" s="5">
        <v>108480</v>
      </c>
      <c r="L1834" s="5">
        <v>108480</v>
      </c>
      <c r="M1834" s="5"/>
      <c r="N1834"/>
      <c r="O1834" s="39"/>
      <c r="P1834" s="44"/>
      <c r="Q1834" s="65"/>
      <c r="R1834" s="8" t="str">
        <f t="shared" si="384"/>
        <v/>
      </c>
      <c r="S1834" s="7" t="str">
        <f t="shared" si="396"/>
        <v/>
      </c>
      <c r="U1834" s="3" t="str">
        <f t="shared" si="385"/>
        <v/>
      </c>
      <c r="V1834" s="3" t="str">
        <f t="shared" si="386"/>
        <v/>
      </c>
      <c r="W1834" s="3" t="str">
        <f t="shared" si="387"/>
        <v/>
      </c>
      <c r="X1834" s="83" t="str">
        <f t="shared" si="388"/>
        <v/>
      </c>
      <c r="Y1834" s="3" t="str">
        <f t="shared" si="389"/>
        <v/>
      </c>
      <c r="Z1834" s="3" t="str">
        <f t="shared" si="390"/>
        <v/>
      </c>
      <c r="AA1834" s="12" t="str">
        <f t="shared" si="391"/>
        <v/>
      </c>
      <c r="AB1834" s="12" t="str">
        <f t="shared" si="392"/>
        <v/>
      </c>
      <c r="AC1834" s="12" t="str">
        <f t="shared" si="393"/>
        <v/>
      </c>
      <c r="AD1834" t="str">
        <f t="shared" si="394"/>
        <v/>
      </c>
      <c r="AE1834" t="str">
        <f t="shared" si="395"/>
        <v/>
      </c>
      <c r="AF1834" t="s">
        <v>343</v>
      </c>
    </row>
    <row r="1835" spans="1:32" x14ac:dyDescent="0.25">
      <c r="A1835" t="s">
        <v>1</v>
      </c>
      <c r="B1835" t="s">
        <v>2</v>
      </c>
      <c r="C1835" t="s">
        <v>1959</v>
      </c>
      <c r="D1835" t="s">
        <v>2074</v>
      </c>
      <c r="E1835" t="s">
        <v>51</v>
      </c>
      <c r="F1835" s="2">
        <v>45344</v>
      </c>
      <c r="G1835" t="s">
        <v>973</v>
      </c>
      <c r="H1835" t="s">
        <v>178</v>
      </c>
      <c r="I1835" t="s">
        <v>192</v>
      </c>
      <c r="J1835" s="5">
        <v>226000</v>
      </c>
      <c r="K1835" s="5">
        <v>226000</v>
      </c>
      <c r="L1835" s="5">
        <v>226000</v>
      </c>
      <c r="M1835" s="5"/>
      <c r="N1835"/>
      <c r="O1835" s="39"/>
      <c r="P1835" s="44"/>
      <c r="Q1835" s="65"/>
      <c r="R1835" s="8" t="str">
        <f t="shared" si="384"/>
        <v/>
      </c>
      <c r="S1835" s="7" t="str">
        <f t="shared" si="396"/>
        <v/>
      </c>
      <c r="U1835" s="3" t="str">
        <f t="shared" si="385"/>
        <v/>
      </c>
      <c r="V1835" s="3" t="str">
        <f t="shared" si="386"/>
        <v/>
      </c>
      <c r="W1835" s="3" t="str">
        <f t="shared" si="387"/>
        <v/>
      </c>
      <c r="X1835" s="83" t="str">
        <f t="shared" si="388"/>
        <v/>
      </c>
      <c r="Y1835" s="3" t="str">
        <f t="shared" si="389"/>
        <v/>
      </c>
      <c r="Z1835" s="3" t="str">
        <f t="shared" si="390"/>
        <v/>
      </c>
      <c r="AA1835" s="12" t="str">
        <f t="shared" si="391"/>
        <v/>
      </c>
      <c r="AB1835" s="12" t="str">
        <f t="shared" si="392"/>
        <v/>
      </c>
      <c r="AC1835" s="12" t="str">
        <f t="shared" si="393"/>
        <v/>
      </c>
      <c r="AD1835" t="str">
        <f t="shared" si="394"/>
        <v/>
      </c>
      <c r="AE1835" t="str">
        <f t="shared" si="395"/>
        <v/>
      </c>
      <c r="AF1835" t="s">
        <v>343</v>
      </c>
    </row>
    <row r="1836" spans="1:32" x14ac:dyDescent="0.25">
      <c r="A1836" t="s">
        <v>1</v>
      </c>
      <c r="B1836" t="s">
        <v>2</v>
      </c>
      <c r="C1836" t="s">
        <v>1959</v>
      </c>
      <c r="D1836" t="s">
        <v>2074</v>
      </c>
      <c r="E1836" t="s">
        <v>51</v>
      </c>
      <c r="F1836" s="2">
        <v>45345</v>
      </c>
      <c r="G1836" t="s">
        <v>974</v>
      </c>
      <c r="H1836" t="s">
        <v>178</v>
      </c>
      <c r="I1836" t="s">
        <v>192</v>
      </c>
      <c r="J1836" s="5">
        <v>108480</v>
      </c>
      <c r="K1836" s="5">
        <v>108480</v>
      </c>
      <c r="L1836" s="5">
        <v>108480</v>
      </c>
      <c r="M1836" s="5"/>
      <c r="N1836"/>
      <c r="O1836" s="39"/>
      <c r="P1836" s="44"/>
      <c r="Q1836" s="65"/>
      <c r="R1836" s="8" t="str">
        <f t="shared" si="384"/>
        <v/>
      </c>
      <c r="S1836" s="7" t="str">
        <f t="shared" si="396"/>
        <v/>
      </c>
      <c r="U1836" s="3" t="str">
        <f t="shared" si="385"/>
        <v/>
      </c>
      <c r="V1836" s="3" t="str">
        <f t="shared" si="386"/>
        <v/>
      </c>
      <c r="W1836" s="3" t="str">
        <f t="shared" si="387"/>
        <v/>
      </c>
      <c r="X1836" s="83" t="str">
        <f t="shared" si="388"/>
        <v/>
      </c>
      <c r="Y1836" s="3" t="str">
        <f t="shared" si="389"/>
        <v/>
      </c>
      <c r="Z1836" s="3" t="str">
        <f t="shared" si="390"/>
        <v/>
      </c>
      <c r="AA1836" s="12" t="str">
        <f t="shared" si="391"/>
        <v/>
      </c>
      <c r="AB1836" s="12" t="str">
        <f t="shared" si="392"/>
        <v/>
      </c>
      <c r="AC1836" s="12" t="str">
        <f t="shared" si="393"/>
        <v/>
      </c>
      <c r="AD1836" t="str">
        <f t="shared" si="394"/>
        <v/>
      </c>
      <c r="AE1836" t="str">
        <f t="shared" si="395"/>
        <v/>
      </c>
      <c r="AF1836" t="s">
        <v>343</v>
      </c>
    </row>
    <row r="1837" spans="1:32" x14ac:dyDescent="0.25">
      <c r="A1837" t="s">
        <v>1</v>
      </c>
      <c r="B1837" t="s">
        <v>2</v>
      </c>
      <c r="C1837" t="s">
        <v>1959</v>
      </c>
      <c r="D1837" t="s">
        <v>2074</v>
      </c>
      <c r="E1837" t="s">
        <v>51</v>
      </c>
      <c r="F1837" s="2">
        <v>45350</v>
      </c>
      <c r="G1837" t="s">
        <v>1308</v>
      </c>
      <c r="H1837" t="s">
        <v>178</v>
      </c>
      <c r="I1837" t="s">
        <v>192</v>
      </c>
      <c r="J1837" s="5">
        <v>124300</v>
      </c>
      <c r="K1837" s="5">
        <v>124300</v>
      </c>
      <c r="L1837" s="5">
        <v>124300</v>
      </c>
      <c r="M1837" s="5"/>
      <c r="N1837"/>
      <c r="O1837" s="39"/>
      <c r="P1837" s="44"/>
      <c r="Q1837" s="65"/>
      <c r="R1837" s="8" t="str">
        <f t="shared" si="384"/>
        <v/>
      </c>
      <c r="S1837" s="7" t="str">
        <f t="shared" si="396"/>
        <v/>
      </c>
      <c r="U1837" s="3" t="str">
        <f t="shared" si="385"/>
        <v/>
      </c>
      <c r="V1837" s="3" t="str">
        <f t="shared" si="386"/>
        <v/>
      </c>
      <c r="W1837" s="3" t="str">
        <f t="shared" si="387"/>
        <v/>
      </c>
      <c r="X1837" s="83" t="str">
        <f t="shared" si="388"/>
        <v/>
      </c>
      <c r="Y1837" s="3" t="str">
        <f t="shared" si="389"/>
        <v/>
      </c>
      <c r="Z1837" s="3" t="str">
        <f t="shared" si="390"/>
        <v/>
      </c>
      <c r="AA1837" s="12" t="str">
        <f t="shared" si="391"/>
        <v/>
      </c>
      <c r="AB1837" s="12" t="str">
        <f t="shared" si="392"/>
        <v/>
      </c>
      <c r="AC1837" s="12" t="str">
        <f t="shared" si="393"/>
        <v/>
      </c>
      <c r="AD1837" t="str">
        <f t="shared" si="394"/>
        <v/>
      </c>
      <c r="AE1837" t="str">
        <f t="shared" si="395"/>
        <v/>
      </c>
      <c r="AF1837" t="s">
        <v>343</v>
      </c>
    </row>
    <row r="1838" spans="1:32" x14ac:dyDescent="0.25">
      <c r="A1838" t="s">
        <v>1</v>
      </c>
      <c r="B1838" t="s">
        <v>2</v>
      </c>
      <c r="C1838" t="s">
        <v>1959</v>
      </c>
      <c r="D1838" t="s">
        <v>2074</v>
      </c>
      <c r="E1838" t="s">
        <v>51</v>
      </c>
      <c r="F1838" s="2">
        <v>45353</v>
      </c>
      <c r="G1838" t="s">
        <v>1309</v>
      </c>
      <c r="H1838" t="s">
        <v>178</v>
      </c>
      <c r="I1838" t="s">
        <v>192</v>
      </c>
      <c r="J1838" s="5">
        <v>84750</v>
      </c>
      <c r="K1838" s="5">
        <v>84750</v>
      </c>
      <c r="L1838" s="5">
        <v>84750</v>
      </c>
      <c r="M1838" s="5"/>
      <c r="N1838"/>
      <c r="O1838" s="39"/>
      <c r="P1838" s="44"/>
      <c r="Q1838" s="65"/>
      <c r="R1838" s="8" t="str">
        <f t="shared" si="384"/>
        <v/>
      </c>
      <c r="S1838" s="7" t="str">
        <f t="shared" si="396"/>
        <v/>
      </c>
      <c r="U1838" s="3" t="str">
        <f t="shared" si="385"/>
        <v/>
      </c>
      <c r="V1838" s="3" t="str">
        <f t="shared" si="386"/>
        <v/>
      </c>
      <c r="W1838" s="3" t="str">
        <f t="shared" si="387"/>
        <v/>
      </c>
      <c r="X1838" s="83" t="str">
        <f t="shared" si="388"/>
        <v/>
      </c>
      <c r="Y1838" s="3" t="str">
        <f t="shared" si="389"/>
        <v/>
      </c>
      <c r="Z1838" s="3" t="str">
        <f t="shared" si="390"/>
        <v/>
      </c>
      <c r="AA1838" s="12" t="str">
        <f t="shared" si="391"/>
        <v/>
      </c>
      <c r="AB1838" s="12" t="str">
        <f t="shared" si="392"/>
        <v/>
      </c>
      <c r="AC1838" s="12" t="str">
        <f t="shared" si="393"/>
        <v/>
      </c>
      <c r="AD1838" t="str">
        <f t="shared" si="394"/>
        <v/>
      </c>
      <c r="AE1838" t="str">
        <f t="shared" si="395"/>
        <v/>
      </c>
      <c r="AF1838" t="s">
        <v>343</v>
      </c>
    </row>
    <row r="1839" spans="1:32" x14ac:dyDescent="0.25">
      <c r="A1839" t="s">
        <v>1</v>
      </c>
      <c r="B1839" t="s">
        <v>2</v>
      </c>
      <c r="C1839" t="s">
        <v>1959</v>
      </c>
      <c r="D1839" t="s">
        <v>2074</v>
      </c>
      <c r="E1839" t="s">
        <v>51</v>
      </c>
      <c r="F1839" s="2">
        <v>45356</v>
      </c>
      <c r="G1839" t="s">
        <v>1378</v>
      </c>
      <c r="H1839" t="s">
        <v>178</v>
      </c>
      <c r="I1839" t="s">
        <v>207</v>
      </c>
      <c r="J1839" s="5">
        <v>122040</v>
      </c>
      <c r="K1839" s="5">
        <v>122040</v>
      </c>
      <c r="L1839" s="5">
        <v>122040</v>
      </c>
      <c r="M1839" s="5"/>
      <c r="N1839"/>
      <c r="O1839" s="39"/>
      <c r="P1839" s="44"/>
      <c r="Q1839" s="65"/>
      <c r="R1839" s="8" t="str">
        <f t="shared" si="384"/>
        <v/>
      </c>
      <c r="S1839" s="7" t="str">
        <f t="shared" si="396"/>
        <v/>
      </c>
      <c r="U1839" s="3" t="str">
        <f t="shared" si="385"/>
        <v/>
      </c>
      <c r="V1839" s="3" t="str">
        <f t="shared" si="386"/>
        <v/>
      </c>
      <c r="W1839" s="3" t="str">
        <f t="shared" si="387"/>
        <v/>
      </c>
      <c r="X1839" s="83" t="str">
        <f t="shared" si="388"/>
        <v/>
      </c>
      <c r="Y1839" s="3" t="str">
        <f t="shared" si="389"/>
        <v/>
      </c>
      <c r="Z1839" s="3" t="str">
        <f t="shared" si="390"/>
        <v/>
      </c>
      <c r="AA1839" s="12" t="str">
        <f t="shared" si="391"/>
        <v/>
      </c>
      <c r="AB1839" s="12" t="str">
        <f t="shared" si="392"/>
        <v/>
      </c>
      <c r="AC1839" s="12" t="str">
        <f t="shared" si="393"/>
        <v/>
      </c>
      <c r="AD1839" t="str">
        <f t="shared" si="394"/>
        <v/>
      </c>
      <c r="AE1839" t="str">
        <f t="shared" si="395"/>
        <v/>
      </c>
      <c r="AF1839" t="s">
        <v>343</v>
      </c>
    </row>
    <row r="1840" spans="1:32" x14ac:dyDescent="0.25">
      <c r="A1840" t="s">
        <v>1</v>
      </c>
      <c r="B1840" t="s">
        <v>2</v>
      </c>
      <c r="C1840" t="s">
        <v>1959</v>
      </c>
      <c r="D1840" t="s">
        <v>2074</v>
      </c>
      <c r="E1840" t="s">
        <v>51</v>
      </c>
      <c r="F1840" s="2">
        <v>45364</v>
      </c>
      <c r="G1840" t="s">
        <v>1456</v>
      </c>
      <c r="H1840" t="s">
        <v>178</v>
      </c>
      <c r="I1840" t="s">
        <v>192</v>
      </c>
      <c r="J1840" s="5">
        <v>45200</v>
      </c>
      <c r="K1840" s="5">
        <v>45200</v>
      </c>
      <c r="L1840" s="5">
        <v>45200</v>
      </c>
      <c r="M1840" s="5"/>
      <c r="N1840"/>
      <c r="O1840" s="39"/>
      <c r="P1840" s="44"/>
      <c r="Q1840" s="65"/>
      <c r="R1840" s="8" t="str">
        <f t="shared" si="384"/>
        <v/>
      </c>
      <c r="S1840" s="7" t="str">
        <f t="shared" si="396"/>
        <v/>
      </c>
      <c r="U1840" s="3" t="str">
        <f t="shared" si="385"/>
        <v/>
      </c>
      <c r="V1840" s="3" t="str">
        <f t="shared" si="386"/>
        <v/>
      </c>
      <c r="W1840" s="3" t="str">
        <f t="shared" si="387"/>
        <v/>
      </c>
      <c r="X1840" s="83" t="str">
        <f t="shared" si="388"/>
        <v/>
      </c>
      <c r="Y1840" s="3" t="str">
        <f t="shared" si="389"/>
        <v/>
      </c>
      <c r="Z1840" s="3" t="str">
        <f t="shared" si="390"/>
        <v/>
      </c>
      <c r="AA1840" s="12" t="str">
        <f t="shared" si="391"/>
        <v/>
      </c>
      <c r="AB1840" s="12" t="str">
        <f t="shared" si="392"/>
        <v/>
      </c>
      <c r="AC1840" s="12" t="str">
        <f t="shared" si="393"/>
        <v/>
      </c>
      <c r="AD1840" t="str">
        <f t="shared" si="394"/>
        <v/>
      </c>
      <c r="AE1840" t="str">
        <f t="shared" si="395"/>
        <v/>
      </c>
      <c r="AF1840" t="s">
        <v>343</v>
      </c>
    </row>
    <row r="1841" spans="1:32" x14ac:dyDescent="0.25">
      <c r="A1841" t="s">
        <v>1</v>
      </c>
      <c r="B1841" t="s">
        <v>2</v>
      </c>
      <c r="C1841" t="s">
        <v>1959</v>
      </c>
      <c r="D1841" t="s">
        <v>2074</v>
      </c>
      <c r="E1841" t="s">
        <v>51</v>
      </c>
      <c r="F1841" s="2">
        <v>45371</v>
      </c>
      <c r="G1841" t="s">
        <v>1780</v>
      </c>
      <c r="H1841" t="s">
        <v>178</v>
      </c>
      <c r="I1841" t="s">
        <v>192</v>
      </c>
      <c r="J1841" s="5">
        <v>72320</v>
      </c>
      <c r="K1841" s="5">
        <v>72320</v>
      </c>
      <c r="L1841" s="5">
        <v>72320</v>
      </c>
      <c r="M1841" s="5"/>
      <c r="N1841"/>
      <c r="O1841" s="39"/>
      <c r="P1841" s="44"/>
      <c r="Q1841" s="65"/>
      <c r="R1841" s="8" t="str">
        <f t="shared" si="384"/>
        <v/>
      </c>
      <c r="S1841" s="7" t="str">
        <f t="shared" si="396"/>
        <v/>
      </c>
      <c r="U1841" s="3" t="str">
        <f t="shared" si="385"/>
        <v/>
      </c>
      <c r="V1841" s="3" t="str">
        <f t="shared" si="386"/>
        <v/>
      </c>
      <c r="W1841" s="3" t="str">
        <f t="shared" si="387"/>
        <v/>
      </c>
      <c r="X1841" s="83" t="str">
        <f t="shared" si="388"/>
        <v/>
      </c>
      <c r="Y1841" s="3" t="str">
        <f t="shared" si="389"/>
        <v/>
      </c>
      <c r="Z1841" s="3" t="str">
        <f t="shared" si="390"/>
        <v/>
      </c>
      <c r="AA1841" s="12" t="str">
        <f t="shared" si="391"/>
        <v/>
      </c>
      <c r="AB1841" s="12" t="str">
        <f t="shared" si="392"/>
        <v/>
      </c>
      <c r="AC1841" s="12" t="str">
        <f t="shared" si="393"/>
        <v/>
      </c>
      <c r="AD1841" t="str">
        <f t="shared" si="394"/>
        <v/>
      </c>
      <c r="AE1841" t="str">
        <f t="shared" si="395"/>
        <v/>
      </c>
      <c r="AF1841" t="s">
        <v>343</v>
      </c>
    </row>
    <row r="1842" spans="1:32" x14ac:dyDescent="0.25">
      <c r="A1842" t="s">
        <v>1</v>
      </c>
      <c r="B1842" t="s">
        <v>2</v>
      </c>
      <c r="C1842" t="s">
        <v>1959</v>
      </c>
      <c r="D1842" t="s">
        <v>2074</v>
      </c>
      <c r="E1842" t="s">
        <v>51</v>
      </c>
      <c r="F1842" s="2">
        <v>45373</v>
      </c>
      <c r="G1842" t="s">
        <v>1781</v>
      </c>
      <c r="H1842" t="s">
        <v>176</v>
      </c>
      <c r="I1842" t="s">
        <v>1479</v>
      </c>
      <c r="J1842" s="5">
        <v>90400</v>
      </c>
      <c r="K1842" s="5">
        <v>90400</v>
      </c>
      <c r="L1842" s="5">
        <v>90400</v>
      </c>
      <c r="M1842" s="5"/>
      <c r="N1842"/>
      <c r="O1842" s="39"/>
      <c r="P1842" s="44"/>
      <c r="Q1842" s="65"/>
      <c r="R1842" s="8" t="str">
        <f t="shared" si="384"/>
        <v/>
      </c>
      <c r="S1842" s="7" t="str">
        <f t="shared" si="396"/>
        <v/>
      </c>
      <c r="U1842" s="3" t="str">
        <f t="shared" si="385"/>
        <v/>
      </c>
      <c r="V1842" s="3" t="str">
        <f t="shared" si="386"/>
        <v/>
      </c>
      <c r="W1842" s="3" t="str">
        <f t="shared" si="387"/>
        <v/>
      </c>
      <c r="X1842" s="83" t="str">
        <f t="shared" si="388"/>
        <v/>
      </c>
      <c r="Y1842" s="3" t="str">
        <f t="shared" si="389"/>
        <v/>
      </c>
      <c r="Z1842" s="3" t="str">
        <f t="shared" si="390"/>
        <v/>
      </c>
      <c r="AA1842" s="12" t="str">
        <f t="shared" si="391"/>
        <v/>
      </c>
      <c r="AB1842" s="12" t="str">
        <f t="shared" si="392"/>
        <v/>
      </c>
      <c r="AC1842" s="12" t="str">
        <f t="shared" si="393"/>
        <v/>
      </c>
      <c r="AD1842" t="str">
        <f t="shared" si="394"/>
        <v/>
      </c>
      <c r="AE1842" t="str">
        <f t="shared" si="395"/>
        <v/>
      </c>
      <c r="AF1842" t="s">
        <v>343</v>
      </c>
    </row>
    <row r="1843" spans="1:32" x14ac:dyDescent="0.25">
      <c r="A1843" t="s">
        <v>1</v>
      </c>
      <c r="B1843" t="s">
        <v>2</v>
      </c>
      <c r="C1843" t="s">
        <v>1959</v>
      </c>
      <c r="D1843" t="s">
        <v>2074</v>
      </c>
      <c r="E1843" t="s">
        <v>51</v>
      </c>
      <c r="F1843" s="2">
        <v>45390</v>
      </c>
      <c r="G1843" t="s">
        <v>488</v>
      </c>
      <c r="H1843" t="s">
        <v>176</v>
      </c>
      <c r="I1843" t="s">
        <v>192</v>
      </c>
      <c r="J1843" s="5">
        <v>31640</v>
      </c>
      <c r="K1843" s="5">
        <v>31640</v>
      </c>
      <c r="L1843" s="5">
        <v>31640</v>
      </c>
      <c r="M1843" s="5"/>
      <c r="N1843"/>
      <c r="O1843" s="39"/>
      <c r="P1843" s="44"/>
      <c r="Q1843" s="65"/>
      <c r="R1843" s="8" t="str">
        <f t="shared" si="384"/>
        <v/>
      </c>
      <c r="S1843" s="7" t="str">
        <f t="shared" si="396"/>
        <v/>
      </c>
      <c r="U1843" s="3" t="str">
        <f t="shared" si="385"/>
        <v/>
      </c>
      <c r="V1843" s="3" t="str">
        <f t="shared" si="386"/>
        <v/>
      </c>
      <c r="W1843" s="3" t="str">
        <f t="shared" si="387"/>
        <v/>
      </c>
      <c r="X1843" s="83" t="str">
        <f t="shared" si="388"/>
        <v/>
      </c>
      <c r="Y1843" s="3" t="str">
        <f t="shared" si="389"/>
        <v/>
      </c>
      <c r="Z1843" s="3" t="str">
        <f t="shared" si="390"/>
        <v/>
      </c>
      <c r="AA1843" s="12" t="str">
        <f t="shared" si="391"/>
        <v/>
      </c>
      <c r="AB1843" s="12" t="str">
        <f t="shared" si="392"/>
        <v/>
      </c>
      <c r="AC1843" s="12" t="str">
        <f t="shared" si="393"/>
        <v/>
      </c>
      <c r="AD1843" t="str">
        <f t="shared" si="394"/>
        <v/>
      </c>
      <c r="AE1843" t="str">
        <f t="shared" si="395"/>
        <v/>
      </c>
      <c r="AF1843" t="s">
        <v>343</v>
      </c>
    </row>
    <row r="1844" spans="1:32" x14ac:dyDescent="0.25">
      <c r="A1844" t="s">
        <v>1</v>
      </c>
      <c r="B1844" t="s">
        <v>2</v>
      </c>
      <c r="C1844" t="s">
        <v>1959</v>
      </c>
      <c r="D1844" t="s">
        <v>2074</v>
      </c>
      <c r="E1844" t="s">
        <v>51</v>
      </c>
      <c r="F1844" s="2">
        <v>45390</v>
      </c>
      <c r="G1844" t="s">
        <v>2087</v>
      </c>
      <c r="H1844" t="s">
        <v>176</v>
      </c>
      <c r="I1844" t="s">
        <v>192</v>
      </c>
      <c r="J1844" s="5">
        <v>316400</v>
      </c>
      <c r="K1844" s="5">
        <v>316400</v>
      </c>
      <c r="L1844" s="5">
        <v>316400</v>
      </c>
      <c r="M1844" s="5"/>
      <c r="N1844"/>
      <c r="O1844" s="39"/>
      <c r="P1844" s="44"/>
      <c r="Q1844" s="65"/>
      <c r="R1844" s="8" t="str">
        <f t="shared" si="384"/>
        <v/>
      </c>
      <c r="S1844" s="7" t="str">
        <f t="shared" si="396"/>
        <v/>
      </c>
      <c r="U1844" s="3" t="str">
        <f t="shared" si="385"/>
        <v/>
      </c>
      <c r="V1844" s="3" t="str">
        <f t="shared" si="386"/>
        <v/>
      </c>
      <c r="W1844" s="3" t="str">
        <f t="shared" si="387"/>
        <v/>
      </c>
      <c r="X1844" s="83" t="str">
        <f t="shared" si="388"/>
        <v/>
      </c>
      <c r="Y1844" s="3" t="str">
        <f t="shared" si="389"/>
        <v/>
      </c>
      <c r="Z1844" s="3" t="str">
        <f t="shared" si="390"/>
        <v/>
      </c>
      <c r="AA1844" s="12" t="str">
        <f t="shared" si="391"/>
        <v/>
      </c>
      <c r="AB1844" s="12" t="str">
        <f t="shared" si="392"/>
        <v/>
      </c>
      <c r="AC1844" s="12" t="str">
        <f t="shared" si="393"/>
        <v/>
      </c>
      <c r="AD1844" t="str">
        <f t="shared" si="394"/>
        <v/>
      </c>
      <c r="AE1844" t="str">
        <f t="shared" si="395"/>
        <v/>
      </c>
      <c r="AF1844" t="s">
        <v>343</v>
      </c>
    </row>
    <row r="1845" spans="1:32" x14ac:dyDescent="0.25">
      <c r="A1845" t="s">
        <v>1</v>
      </c>
      <c r="B1845" t="s">
        <v>2</v>
      </c>
      <c r="C1845" t="s">
        <v>1962</v>
      </c>
      <c r="D1845" t="s">
        <v>2075</v>
      </c>
      <c r="E1845" t="s">
        <v>1198</v>
      </c>
      <c r="F1845" s="2">
        <v>45289</v>
      </c>
      <c r="G1845" t="s">
        <v>153</v>
      </c>
      <c r="H1845" t="s">
        <v>412</v>
      </c>
      <c r="I1845" t="s">
        <v>192</v>
      </c>
      <c r="J1845" s="5">
        <v>3000000</v>
      </c>
      <c r="K1845" s="5">
        <v>3000000</v>
      </c>
      <c r="L1845" s="5">
        <v>3000000</v>
      </c>
      <c r="M1845" s="5"/>
      <c r="N1845"/>
      <c r="O1845" s="39"/>
      <c r="P1845" s="44"/>
      <c r="Q1845" s="65"/>
      <c r="R1845" s="8" t="str">
        <f t="shared" si="384"/>
        <v/>
      </c>
      <c r="S1845" s="7" t="str">
        <f t="shared" si="396"/>
        <v/>
      </c>
      <c r="U1845" s="3" t="str">
        <f t="shared" si="385"/>
        <v/>
      </c>
      <c r="V1845" s="3" t="str">
        <f t="shared" si="386"/>
        <v/>
      </c>
      <c r="W1845" s="3" t="str">
        <f t="shared" si="387"/>
        <v/>
      </c>
      <c r="X1845" s="83" t="str">
        <f t="shared" si="388"/>
        <v/>
      </c>
      <c r="Y1845" s="3" t="str">
        <f t="shared" si="389"/>
        <v/>
      </c>
      <c r="Z1845" s="3" t="str">
        <f t="shared" si="390"/>
        <v/>
      </c>
      <c r="AA1845" s="12" t="str">
        <f t="shared" si="391"/>
        <v/>
      </c>
      <c r="AB1845" s="12" t="str">
        <f t="shared" si="392"/>
        <v/>
      </c>
      <c r="AC1845" s="12" t="str">
        <f t="shared" si="393"/>
        <v/>
      </c>
      <c r="AD1845" t="str">
        <f t="shared" si="394"/>
        <v/>
      </c>
      <c r="AE1845" t="str">
        <f t="shared" si="395"/>
        <v/>
      </c>
      <c r="AF1845" t="s">
        <v>343</v>
      </c>
    </row>
    <row r="1846" spans="1:32" x14ac:dyDescent="0.25">
      <c r="A1846" t="s">
        <v>1</v>
      </c>
      <c r="B1846" t="s">
        <v>3</v>
      </c>
      <c r="C1846" t="s">
        <v>1960</v>
      </c>
      <c r="D1846" t="s">
        <v>2008</v>
      </c>
      <c r="E1846" t="s">
        <v>1212</v>
      </c>
      <c r="F1846" s="2">
        <v>45101</v>
      </c>
      <c r="G1846" t="s">
        <v>1255</v>
      </c>
      <c r="H1846" t="s">
        <v>412</v>
      </c>
      <c r="I1846" t="s">
        <v>192</v>
      </c>
      <c r="J1846" s="5">
        <v>4049.76</v>
      </c>
      <c r="K1846" s="5">
        <v>4049.76</v>
      </c>
      <c r="L1846" s="5">
        <v>2214651.75</v>
      </c>
      <c r="M1846" s="5"/>
      <c r="N1846"/>
      <c r="O1846" s="39"/>
      <c r="P1846" s="44"/>
      <c r="Q1846" s="65"/>
      <c r="R1846" s="8" t="str">
        <f t="shared" si="384"/>
        <v/>
      </c>
      <c r="S1846" s="7" t="str">
        <f t="shared" si="396"/>
        <v/>
      </c>
      <c r="U1846" s="3" t="str">
        <f t="shared" si="385"/>
        <v/>
      </c>
      <c r="V1846" s="3" t="str">
        <f t="shared" si="386"/>
        <v/>
      </c>
      <c r="W1846" s="3" t="str">
        <f t="shared" si="387"/>
        <v/>
      </c>
      <c r="X1846" s="83" t="str">
        <f t="shared" si="388"/>
        <v/>
      </c>
      <c r="Y1846" s="3" t="str">
        <f t="shared" si="389"/>
        <v/>
      </c>
      <c r="Z1846" s="3" t="str">
        <f t="shared" si="390"/>
        <v/>
      </c>
      <c r="AA1846" s="12" t="str">
        <f t="shared" si="391"/>
        <v/>
      </c>
      <c r="AB1846" s="12" t="str">
        <f t="shared" si="392"/>
        <v/>
      </c>
      <c r="AC1846" s="12" t="str">
        <f t="shared" si="393"/>
        <v/>
      </c>
      <c r="AD1846" t="str">
        <f t="shared" si="394"/>
        <v/>
      </c>
      <c r="AE1846" t="str">
        <f t="shared" si="395"/>
        <v/>
      </c>
      <c r="AF1846" t="s">
        <v>343</v>
      </c>
    </row>
    <row r="1847" spans="1:32" x14ac:dyDescent="0.25">
      <c r="A1847" t="s">
        <v>1</v>
      </c>
      <c r="B1847" t="s">
        <v>3</v>
      </c>
      <c r="C1847" t="s">
        <v>1960</v>
      </c>
      <c r="D1847" t="s">
        <v>2008</v>
      </c>
      <c r="E1847" t="s">
        <v>1212</v>
      </c>
      <c r="F1847" s="2">
        <v>45128</v>
      </c>
      <c r="G1847" t="s">
        <v>1256</v>
      </c>
      <c r="H1847" t="s">
        <v>412</v>
      </c>
      <c r="I1847" t="s">
        <v>192</v>
      </c>
      <c r="J1847" s="5">
        <v>1801.13</v>
      </c>
      <c r="K1847" s="5">
        <v>769.24</v>
      </c>
      <c r="L1847" s="5">
        <v>989720.94</v>
      </c>
      <c r="M1847" s="5"/>
      <c r="N1847"/>
      <c r="O1847" s="39"/>
      <c r="P1847" s="44"/>
      <c r="Q1847" s="65"/>
      <c r="R1847" s="8" t="str">
        <f t="shared" si="384"/>
        <v/>
      </c>
      <c r="S1847" s="7" t="str">
        <f t="shared" si="396"/>
        <v/>
      </c>
      <c r="U1847" s="3" t="str">
        <f t="shared" si="385"/>
        <v/>
      </c>
      <c r="V1847" s="3" t="str">
        <f t="shared" si="386"/>
        <v/>
      </c>
      <c r="W1847" s="3" t="str">
        <f t="shared" si="387"/>
        <v/>
      </c>
      <c r="X1847" s="83" t="str">
        <f t="shared" si="388"/>
        <v/>
      </c>
      <c r="Y1847" s="3" t="str">
        <f t="shared" si="389"/>
        <v/>
      </c>
      <c r="Z1847" s="3" t="str">
        <f t="shared" si="390"/>
        <v/>
      </c>
      <c r="AA1847" s="12" t="str">
        <f t="shared" si="391"/>
        <v/>
      </c>
      <c r="AB1847" s="12" t="str">
        <f t="shared" si="392"/>
        <v/>
      </c>
      <c r="AC1847" s="12" t="str">
        <f t="shared" si="393"/>
        <v/>
      </c>
      <c r="AD1847" t="str">
        <f t="shared" si="394"/>
        <v/>
      </c>
      <c r="AE1847" t="str">
        <f t="shared" si="395"/>
        <v/>
      </c>
      <c r="AF1847" t="s">
        <v>343</v>
      </c>
    </row>
    <row r="1848" spans="1:32" x14ac:dyDescent="0.25">
      <c r="A1848" t="s">
        <v>1</v>
      </c>
      <c r="B1848" t="s">
        <v>3</v>
      </c>
      <c r="C1848" t="s">
        <v>1960</v>
      </c>
      <c r="D1848" t="s">
        <v>2008</v>
      </c>
      <c r="E1848" t="s">
        <v>1212</v>
      </c>
      <c r="F1848" s="2">
        <v>45136</v>
      </c>
      <c r="G1848" t="s">
        <v>1257</v>
      </c>
      <c r="H1848" t="s">
        <v>412</v>
      </c>
      <c r="I1848" t="s">
        <v>192</v>
      </c>
      <c r="J1848" s="5">
        <v>509.65</v>
      </c>
      <c r="K1848" s="5">
        <v>509.65</v>
      </c>
      <c r="L1848" s="5">
        <v>280052.68</v>
      </c>
      <c r="M1848" s="5"/>
      <c r="N1848"/>
      <c r="O1848" s="39"/>
      <c r="P1848" s="44"/>
      <c r="Q1848" s="65"/>
      <c r="R1848" s="8" t="str">
        <f t="shared" si="384"/>
        <v/>
      </c>
      <c r="S1848" s="7" t="str">
        <f t="shared" si="396"/>
        <v/>
      </c>
      <c r="U1848" s="3" t="str">
        <f t="shared" si="385"/>
        <v/>
      </c>
      <c r="V1848" s="3" t="str">
        <f t="shared" si="386"/>
        <v/>
      </c>
      <c r="W1848" s="3" t="str">
        <f t="shared" si="387"/>
        <v/>
      </c>
      <c r="X1848" s="83" t="str">
        <f t="shared" si="388"/>
        <v/>
      </c>
      <c r="Y1848" s="3" t="str">
        <f t="shared" si="389"/>
        <v/>
      </c>
      <c r="Z1848" s="3" t="str">
        <f t="shared" si="390"/>
        <v/>
      </c>
      <c r="AA1848" s="12" t="str">
        <f t="shared" si="391"/>
        <v/>
      </c>
      <c r="AB1848" s="12" t="str">
        <f t="shared" si="392"/>
        <v/>
      </c>
      <c r="AC1848" s="12" t="str">
        <f t="shared" si="393"/>
        <v/>
      </c>
      <c r="AD1848" t="str">
        <f t="shared" si="394"/>
        <v/>
      </c>
      <c r="AE1848" t="str">
        <f t="shared" si="395"/>
        <v/>
      </c>
      <c r="AF1848" t="s">
        <v>343</v>
      </c>
    </row>
    <row r="1849" spans="1:32" x14ac:dyDescent="0.25">
      <c r="A1849" t="s">
        <v>1</v>
      </c>
      <c r="B1849" t="s">
        <v>3</v>
      </c>
      <c r="C1849" t="s">
        <v>1960</v>
      </c>
      <c r="D1849" t="s">
        <v>2008</v>
      </c>
      <c r="E1849" t="s">
        <v>1212</v>
      </c>
      <c r="F1849" s="2">
        <v>45139</v>
      </c>
      <c r="G1849" t="s">
        <v>1258</v>
      </c>
      <c r="H1849" t="s">
        <v>412</v>
      </c>
      <c r="I1849" t="s">
        <v>192</v>
      </c>
      <c r="J1849" s="5">
        <v>1019.26</v>
      </c>
      <c r="K1849" s="5">
        <v>1019.26</v>
      </c>
      <c r="L1849" s="5">
        <v>560083.37</v>
      </c>
      <c r="M1849" s="5"/>
      <c r="N1849"/>
      <c r="O1849" s="39"/>
      <c r="P1849" s="44"/>
      <c r="Q1849" s="65"/>
      <c r="R1849" s="8" t="str">
        <f t="shared" si="384"/>
        <v/>
      </c>
      <c r="S1849" s="7" t="str">
        <f t="shared" si="396"/>
        <v/>
      </c>
      <c r="U1849" s="3" t="str">
        <f t="shared" si="385"/>
        <v/>
      </c>
      <c r="V1849" s="3" t="str">
        <f t="shared" si="386"/>
        <v/>
      </c>
      <c r="W1849" s="3" t="str">
        <f t="shared" si="387"/>
        <v/>
      </c>
      <c r="X1849" s="83" t="str">
        <f t="shared" si="388"/>
        <v/>
      </c>
      <c r="Y1849" s="3" t="str">
        <f t="shared" si="389"/>
        <v/>
      </c>
      <c r="Z1849" s="3" t="str">
        <f t="shared" si="390"/>
        <v/>
      </c>
      <c r="AA1849" s="12" t="str">
        <f t="shared" si="391"/>
        <v/>
      </c>
      <c r="AB1849" s="12" t="str">
        <f t="shared" si="392"/>
        <v/>
      </c>
      <c r="AC1849" s="12" t="str">
        <f t="shared" si="393"/>
        <v/>
      </c>
      <c r="AD1849" t="str">
        <f t="shared" si="394"/>
        <v/>
      </c>
      <c r="AE1849" t="str">
        <f t="shared" si="395"/>
        <v/>
      </c>
      <c r="AF1849" t="s">
        <v>343</v>
      </c>
    </row>
    <row r="1850" spans="1:32" x14ac:dyDescent="0.25">
      <c r="A1850" t="s">
        <v>1</v>
      </c>
      <c r="B1850" t="s">
        <v>3</v>
      </c>
      <c r="C1850" t="s">
        <v>1960</v>
      </c>
      <c r="D1850" t="s">
        <v>2008</v>
      </c>
      <c r="E1850" t="s">
        <v>1212</v>
      </c>
      <c r="F1850" s="2">
        <v>45139</v>
      </c>
      <c r="G1850" t="s">
        <v>1259</v>
      </c>
      <c r="H1850" t="s">
        <v>412</v>
      </c>
      <c r="I1850" t="s">
        <v>192</v>
      </c>
      <c r="J1850" s="5">
        <v>1019.3</v>
      </c>
      <c r="K1850" s="5">
        <v>1019.3</v>
      </c>
      <c r="L1850" s="5">
        <v>560105.35</v>
      </c>
      <c r="M1850" s="5"/>
      <c r="N1850"/>
      <c r="O1850" s="39"/>
      <c r="P1850" s="44"/>
      <c r="Q1850" s="65"/>
      <c r="R1850" s="8" t="str">
        <f t="shared" si="384"/>
        <v/>
      </c>
      <c r="S1850" s="7" t="str">
        <f t="shared" si="396"/>
        <v/>
      </c>
      <c r="U1850" s="3" t="str">
        <f t="shared" si="385"/>
        <v/>
      </c>
      <c r="V1850" s="3" t="str">
        <f t="shared" si="386"/>
        <v/>
      </c>
      <c r="W1850" s="3" t="str">
        <f t="shared" si="387"/>
        <v/>
      </c>
      <c r="X1850" s="83" t="str">
        <f t="shared" si="388"/>
        <v/>
      </c>
      <c r="Y1850" s="3" t="str">
        <f t="shared" si="389"/>
        <v/>
      </c>
      <c r="Z1850" s="3" t="str">
        <f t="shared" si="390"/>
        <v/>
      </c>
      <c r="AA1850" s="12" t="str">
        <f t="shared" si="391"/>
        <v/>
      </c>
      <c r="AB1850" s="12" t="str">
        <f t="shared" si="392"/>
        <v/>
      </c>
      <c r="AC1850" s="12" t="str">
        <f t="shared" si="393"/>
        <v/>
      </c>
      <c r="AD1850" t="str">
        <f t="shared" si="394"/>
        <v/>
      </c>
      <c r="AE1850" t="str">
        <f t="shared" si="395"/>
        <v/>
      </c>
      <c r="AF1850" t="s">
        <v>343</v>
      </c>
    </row>
    <row r="1851" spans="1:32" x14ac:dyDescent="0.25">
      <c r="A1851" t="s">
        <v>1</v>
      </c>
      <c r="B1851" t="s">
        <v>3</v>
      </c>
      <c r="C1851" t="s">
        <v>1960</v>
      </c>
      <c r="D1851" t="s">
        <v>2008</v>
      </c>
      <c r="E1851" t="s">
        <v>1212</v>
      </c>
      <c r="F1851" s="2">
        <v>45146</v>
      </c>
      <c r="G1851" t="s">
        <v>1260</v>
      </c>
      <c r="H1851" t="s">
        <v>412</v>
      </c>
      <c r="I1851" t="s">
        <v>192</v>
      </c>
      <c r="J1851" s="5">
        <v>5069.29</v>
      </c>
      <c r="K1851" s="5">
        <v>5069.29</v>
      </c>
      <c r="L1851" s="5">
        <v>2785574.86</v>
      </c>
      <c r="M1851" s="5"/>
      <c r="N1851"/>
      <c r="O1851" s="39"/>
      <c r="P1851" s="44"/>
      <c r="Q1851" s="65"/>
      <c r="R1851" s="8" t="str">
        <f t="shared" si="384"/>
        <v/>
      </c>
      <c r="S1851" s="7" t="str">
        <f t="shared" si="396"/>
        <v/>
      </c>
      <c r="U1851" s="3" t="str">
        <f t="shared" si="385"/>
        <v/>
      </c>
      <c r="V1851" s="3" t="str">
        <f t="shared" si="386"/>
        <v/>
      </c>
      <c r="W1851" s="3" t="str">
        <f t="shared" si="387"/>
        <v/>
      </c>
      <c r="X1851" s="83" t="str">
        <f t="shared" si="388"/>
        <v/>
      </c>
      <c r="Y1851" s="3" t="str">
        <f t="shared" si="389"/>
        <v/>
      </c>
      <c r="Z1851" s="3" t="str">
        <f t="shared" si="390"/>
        <v/>
      </c>
      <c r="AA1851" s="12" t="str">
        <f t="shared" si="391"/>
        <v/>
      </c>
      <c r="AB1851" s="12" t="str">
        <f t="shared" si="392"/>
        <v/>
      </c>
      <c r="AC1851" s="12" t="str">
        <f t="shared" si="393"/>
        <v/>
      </c>
      <c r="AD1851" t="str">
        <f t="shared" si="394"/>
        <v/>
      </c>
      <c r="AE1851" t="str">
        <f t="shared" si="395"/>
        <v/>
      </c>
      <c r="AF1851" t="s">
        <v>343</v>
      </c>
    </row>
    <row r="1852" spans="1:32" x14ac:dyDescent="0.25">
      <c r="A1852" t="s">
        <v>1</v>
      </c>
      <c r="B1852" t="s">
        <v>3</v>
      </c>
      <c r="C1852" t="s">
        <v>1960</v>
      </c>
      <c r="D1852" t="s">
        <v>2008</v>
      </c>
      <c r="E1852" t="s">
        <v>1212</v>
      </c>
      <c r="F1852" s="2">
        <v>45162</v>
      </c>
      <c r="G1852" t="s">
        <v>1261</v>
      </c>
      <c r="H1852" t="s">
        <v>412</v>
      </c>
      <c r="I1852" t="s">
        <v>192</v>
      </c>
      <c r="J1852" s="5">
        <v>183.59</v>
      </c>
      <c r="K1852" s="5">
        <v>183.59</v>
      </c>
      <c r="L1852" s="5">
        <v>100882.71</v>
      </c>
      <c r="M1852" s="5"/>
      <c r="N1852"/>
      <c r="O1852" s="39"/>
      <c r="P1852" s="44"/>
      <c r="Q1852" s="65"/>
      <c r="R1852" s="8" t="str">
        <f t="shared" si="384"/>
        <v/>
      </c>
      <c r="S1852" s="7" t="str">
        <f t="shared" si="396"/>
        <v/>
      </c>
      <c r="U1852" s="3" t="str">
        <f t="shared" si="385"/>
        <v/>
      </c>
      <c r="V1852" s="3" t="str">
        <f t="shared" si="386"/>
        <v/>
      </c>
      <c r="W1852" s="3" t="str">
        <f t="shared" si="387"/>
        <v/>
      </c>
      <c r="X1852" s="83" t="str">
        <f t="shared" si="388"/>
        <v/>
      </c>
      <c r="Y1852" s="3" t="str">
        <f t="shared" si="389"/>
        <v/>
      </c>
      <c r="Z1852" s="3" t="str">
        <f t="shared" si="390"/>
        <v/>
      </c>
      <c r="AA1852" s="12" t="str">
        <f t="shared" si="391"/>
        <v/>
      </c>
      <c r="AB1852" s="12" t="str">
        <f t="shared" si="392"/>
        <v/>
      </c>
      <c r="AC1852" s="12" t="str">
        <f t="shared" si="393"/>
        <v/>
      </c>
      <c r="AD1852" t="str">
        <f t="shared" si="394"/>
        <v/>
      </c>
      <c r="AE1852" t="str">
        <f t="shared" si="395"/>
        <v/>
      </c>
      <c r="AF1852" t="s">
        <v>343</v>
      </c>
    </row>
    <row r="1853" spans="1:32" x14ac:dyDescent="0.25">
      <c r="A1853" t="s">
        <v>1</v>
      </c>
      <c r="B1853" t="s">
        <v>3</v>
      </c>
      <c r="C1853" t="s">
        <v>1960</v>
      </c>
      <c r="D1853" t="s">
        <v>2008</v>
      </c>
      <c r="E1853" t="s">
        <v>1212</v>
      </c>
      <c r="F1853" s="2">
        <v>45176</v>
      </c>
      <c r="G1853" t="s">
        <v>1262</v>
      </c>
      <c r="H1853" t="s">
        <v>412</v>
      </c>
      <c r="I1853" t="s">
        <v>192</v>
      </c>
      <c r="J1853" s="5">
        <v>1007.46</v>
      </c>
      <c r="K1853" s="5">
        <v>1007.46</v>
      </c>
      <c r="L1853" s="5">
        <v>553599.27</v>
      </c>
      <c r="M1853" s="5"/>
      <c r="N1853"/>
      <c r="O1853" s="39"/>
      <c r="P1853" s="44"/>
      <c r="Q1853" s="65"/>
      <c r="R1853" s="8" t="str">
        <f t="shared" si="384"/>
        <v/>
      </c>
      <c r="S1853" s="7" t="str">
        <f t="shared" si="396"/>
        <v/>
      </c>
      <c r="U1853" s="3" t="str">
        <f t="shared" si="385"/>
        <v/>
      </c>
      <c r="V1853" s="3" t="str">
        <f t="shared" si="386"/>
        <v/>
      </c>
      <c r="W1853" s="3" t="str">
        <f t="shared" si="387"/>
        <v/>
      </c>
      <c r="X1853" s="83" t="str">
        <f t="shared" si="388"/>
        <v/>
      </c>
      <c r="Y1853" s="3" t="str">
        <f t="shared" si="389"/>
        <v/>
      </c>
      <c r="Z1853" s="3" t="str">
        <f t="shared" si="390"/>
        <v/>
      </c>
      <c r="AA1853" s="12" t="str">
        <f t="shared" si="391"/>
        <v/>
      </c>
      <c r="AB1853" s="12" t="str">
        <f t="shared" si="392"/>
        <v/>
      </c>
      <c r="AC1853" s="12" t="str">
        <f t="shared" si="393"/>
        <v/>
      </c>
      <c r="AD1853" t="str">
        <f t="shared" si="394"/>
        <v/>
      </c>
      <c r="AE1853" t="str">
        <f t="shared" si="395"/>
        <v/>
      </c>
      <c r="AF1853" t="s">
        <v>343</v>
      </c>
    </row>
    <row r="1854" spans="1:32" x14ac:dyDescent="0.25">
      <c r="A1854" t="s">
        <v>1</v>
      </c>
      <c r="B1854" t="s">
        <v>3</v>
      </c>
      <c r="C1854" t="s">
        <v>1960</v>
      </c>
      <c r="D1854" t="s">
        <v>2008</v>
      </c>
      <c r="E1854" t="s">
        <v>1212</v>
      </c>
      <c r="F1854" s="2">
        <v>45178</v>
      </c>
      <c r="G1854" t="s">
        <v>1263</v>
      </c>
      <c r="H1854" t="s">
        <v>412</v>
      </c>
      <c r="I1854" t="s">
        <v>192</v>
      </c>
      <c r="J1854" s="5">
        <v>509.65</v>
      </c>
      <c r="K1854" s="5">
        <v>509.65</v>
      </c>
      <c r="L1854" s="5">
        <v>280052.68</v>
      </c>
      <c r="M1854" s="5"/>
      <c r="N1854"/>
      <c r="O1854" s="39"/>
      <c r="P1854" s="44"/>
      <c r="Q1854" s="65"/>
      <c r="R1854" s="8" t="str">
        <f t="shared" si="384"/>
        <v/>
      </c>
      <c r="S1854" s="7" t="str">
        <f t="shared" si="396"/>
        <v/>
      </c>
      <c r="U1854" s="3" t="str">
        <f t="shared" si="385"/>
        <v/>
      </c>
      <c r="V1854" s="3" t="str">
        <f t="shared" si="386"/>
        <v/>
      </c>
      <c r="W1854" s="3" t="str">
        <f t="shared" si="387"/>
        <v/>
      </c>
      <c r="X1854" s="83" t="str">
        <f t="shared" si="388"/>
        <v/>
      </c>
      <c r="Y1854" s="3" t="str">
        <f t="shared" si="389"/>
        <v/>
      </c>
      <c r="Z1854" s="3" t="str">
        <f t="shared" si="390"/>
        <v/>
      </c>
      <c r="AA1854" s="12" t="str">
        <f t="shared" si="391"/>
        <v/>
      </c>
      <c r="AB1854" s="12" t="str">
        <f t="shared" si="392"/>
        <v/>
      </c>
      <c r="AC1854" s="12" t="str">
        <f t="shared" si="393"/>
        <v/>
      </c>
      <c r="AD1854" t="str">
        <f t="shared" si="394"/>
        <v/>
      </c>
      <c r="AE1854" t="str">
        <f t="shared" si="395"/>
        <v/>
      </c>
      <c r="AF1854" t="s">
        <v>343</v>
      </c>
    </row>
    <row r="1855" spans="1:32" x14ac:dyDescent="0.25">
      <c r="A1855" t="s">
        <v>1</v>
      </c>
      <c r="B1855" t="s">
        <v>3</v>
      </c>
      <c r="C1855" t="s">
        <v>1960</v>
      </c>
      <c r="D1855" t="s">
        <v>2008</v>
      </c>
      <c r="E1855" t="s">
        <v>1212</v>
      </c>
      <c r="F1855" s="2">
        <v>45183</v>
      </c>
      <c r="G1855" t="s">
        <v>826</v>
      </c>
      <c r="H1855" t="s">
        <v>412</v>
      </c>
      <c r="I1855" t="s">
        <v>192</v>
      </c>
      <c r="J1855" s="5">
        <v>509.65</v>
      </c>
      <c r="K1855" s="5">
        <v>509.65</v>
      </c>
      <c r="L1855" s="5">
        <v>280052.68</v>
      </c>
      <c r="M1855" s="5"/>
      <c r="N1855"/>
      <c r="O1855" s="39"/>
      <c r="P1855" s="44"/>
      <c r="Q1855" s="65"/>
      <c r="R1855" s="8" t="str">
        <f t="shared" si="384"/>
        <v/>
      </c>
      <c r="S1855" s="7" t="str">
        <f t="shared" si="396"/>
        <v/>
      </c>
      <c r="U1855" s="3" t="str">
        <f t="shared" si="385"/>
        <v/>
      </c>
      <c r="V1855" s="3" t="str">
        <f t="shared" si="386"/>
        <v/>
      </c>
      <c r="W1855" s="3" t="str">
        <f t="shared" si="387"/>
        <v/>
      </c>
      <c r="X1855" s="83" t="str">
        <f t="shared" si="388"/>
        <v/>
      </c>
      <c r="Y1855" s="3" t="str">
        <f t="shared" si="389"/>
        <v/>
      </c>
      <c r="Z1855" s="3" t="str">
        <f t="shared" si="390"/>
        <v/>
      </c>
      <c r="AA1855" s="12" t="str">
        <f t="shared" si="391"/>
        <v/>
      </c>
      <c r="AB1855" s="12" t="str">
        <f t="shared" si="392"/>
        <v/>
      </c>
      <c r="AC1855" s="12" t="str">
        <f t="shared" si="393"/>
        <v/>
      </c>
      <c r="AD1855" t="str">
        <f t="shared" si="394"/>
        <v/>
      </c>
      <c r="AE1855" t="str">
        <f t="shared" si="395"/>
        <v/>
      </c>
      <c r="AF1855" t="s">
        <v>343</v>
      </c>
    </row>
    <row r="1856" spans="1:32" x14ac:dyDescent="0.25">
      <c r="A1856" t="s">
        <v>1</v>
      </c>
      <c r="B1856" t="s">
        <v>3</v>
      </c>
      <c r="C1856" t="s">
        <v>1960</v>
      </c>
      <c r="D1856" t="s">
        <v>2008</v>
      </c>
      <c r="E1856" t="s">
        <v>1212</v>
      </c>
      <c r="F1856" s="2">
        <v>45190</v>
      </c>
      <c r="G1856" t="s">
        <v>1264</v>
      </c>
      <c r="H1856" t="s">
        <v>412</v>
      </c>
      <c r="I1856" t="s">
        <v>192</v>
      </c>
      <c r="J1856" s="5">
        <v>509.65</v>
      </c>
      <c r="K1856" s="5">
        <v>509.65</v>
      </c>
      <c r="L1856" s="5">
        <v>280052.68</v>
      </c>
      <c r="M1856" s="5"/>
      <c r="N1856"/>
      <c r="O1856" s="39"/>
      <c r="P1856" s="44"/>
      <c r="Q1856" s="65"/>
      <c r="R1856" s="8" t="str">
        <f t="shared" ref="R1856:R1860" si="397">IFERROR(VLOOKUP(Q1856,CTASPresup,2,0),"")</f>
        <v/>
      </c>
      <c r="S1856" s="7" t="str">
        <f t="shared" si="396"/>
        <v/>
      </c>
      <c r="U1856" s="3" t="str">
        <f t="shared" si="385"/>
        <v/>
      </c>
      <c r="V1856" s="3" t="str">
        <f t="shared" si="386"/>
        <v/>
      </c>
      <c r="W1856" s="3" t="str">
        <f t="shared" si="387"/>
        <v/>
      </c>
      <c r="X1856" s="83" t="str">
        <f t="shared" si="388"/>
        <v/>
      </c>
      <c r="Y1856" s="3" t="str">
        <f t="shared" si="389"/>
        <v/>
      </c>
      <c r="Z1856" s="3" t="str">
        <f t="shared" si="390"/>
        <v/>
      </c>
      <c r="AA1856" s="12" t="str">
        <f t="shared" si="391"/>
        <v/>
      </c>
      <c r="AB1856" s="12" t="str">
        <f t="shared" si="392"/>
        <v/>
      </c>
      <c r="AC1856" s="12" t="str">
        <f t="shared" si="393"/>
        <v/>
      </c>
      <c r="AD1856" t="str">
        <f t="shared" si="394"/>
        <v/>
      </c>
      <c r="AE1856" t="str">
        <f t="shared" si="395"/>
        <v/>
      </c>
      <c r="AF1856" t="s">
        <v>343</v>
      </c>
    </row>
    <row r="1857" spans="1:32" x14ac:dyDescent="0.25">
      <c r="A1857" t="s">
        <v>1</v>
      </c>
      <c r="B1857" t="s">
        <v>3</v>
      </c>
      <c r="C1857" t="s">
        <v>1960</v>
      </c>
      <c r="D1857" t="s">
        <v>2008</v>
      </c>
      <c r="E1857" t="s">
        <v>1212</v>
      </c>
      <c r="F1857" s="2">
        <v>45191</v>
      </c>
      <c r="G1857" t="s">
        <v>1265</v>
      </c>
      <c r="H1857" t="s">
        <v>412</v>
      </c>
      <c r="I1857" t="s">
        <v>192</v>
      </c>
      <c r="J1857" s="5">
        <v>604.51</v>
      </c>
      <c r="K1857" s="5">
        <v>604.51</v>
      </c>
      <c r="L1857" s="5">
        <v>332178.25</v>
      </c>
      <c r="M1857" s="5"/>
      <c r="N1857"/>
      <c r="O1857" s="39"/>
      <c r="P1857" s="44"/>
      <c r="Q1857" s="65"/>
      <c r="R1857" s="8" t="str">
        <f t="shared" si="397"/>
        <v/>
      </c>
      <c r="S1857" s="7" t="str">
        <f t="shared" si="396"/>
        <v/>
      </c>
      <c r="U1857" s="3" t="str">
        <f t="shared" si="385"/>
        <v/>
      </c>
      <c r="V1857" s="3" t="str">
        <f t="shared" si="386"/>
        <v/>
      </c>
      <c r="W1857" s="3" t="str">
        <f t="shared" si="387"/>
        <v/>
      </c>
      <c r="X1857" s="83" t="str">
        <f t="shared" si="388"/>
        <v/>
      </c>
      <c r="Y1857" s="3" t="str">
        <f t="shared" si="389"/>
        <v/>
      </c>
      <c r="Z1857" s="3" t="str">
        <f t="shared" si="390"/>
        <v/>
      </c>
      <c r="AA1857" s="12" t="str">
        <f t="shared" si="391"/>
        <v/>
      </c>
      <c r="AB1857" s="12" t="str">
        <f t="shared" si="392"/>
        <v/>
      </c>
      <c r="AC1857" s="12" t="str">
        <f t="shared" si="393"/>
        <v/>
      </c>
      <c r="AD1857" t="str">
        <f t="shared" si="394"/>
        <v/>
      </c>
      <c r="AE1857" t="str">
        <f t="shared" si="395"/>
        <v/>
      </c>
      <c r="AF1857" t="s">
        <v>343</v>
      </c>
    </row>
    <row r="1858" spans="1:32" x14ac:dyDescent="0.25">
      <c r="A1858" t="s">
        <v>1</v>
      </c>
      <c r="B1858" t="s">
        <v>3</v>
      </c>
      <c r="C1858" t="s">
        <v>1960</v>
      </c>
      <c r="D1858" t="s">
        <v>2008</v>
      </c>
      <c r="E1858" t="s">
        <v>1212</v>
      </c>
      <c r="F1858" s="2">
        <v>45217</v>
      </c>
      <c r="G1858" t="s">
        <v>1266</v>
      </c>
      <c r="H1858" t="s">
        <v>412</v>
      </c>
      <c r="I1858" t="s">
        <v>192</v>
      </c>
      <c r="J1858" s="5">
        <v>211.08</v>
      </c>
      <c r="K1858" s="5">
        <v>211.08</v>
      </c>
      <c r="L1858" s="5">
        <v>115988.46</v>
      </c>
      <c r="M1858" s="5"/>
      <c r="N1858"/>
      <c r="O1858" s="39"/>
      <c r="P1858" s="44"/>
      <c r="Q1858" s="65"/>
      <c r="R1858" s="8" t="str">
        <f t="shared" si="397"/>
        <v/>
      </c>
      <c r="S1858" s="7" t="str">
        <f t="shared" si="396"/>
        <v/>
      </c>
      <c r="U1858" s="3" t="str">
        <f t="shared" si="385"/>
        <v/>
      </c>
      <c r="V1858" s="3" t="str">
        <f t="shared" si="386"/>
        <v/>
      </c>
      <c r="W1858" s="3" t="str">
        <f t="shared" si="387"/>
        <v/>
      </c>
      <c r="X1858" s="83" t="str">
        <f t="shared" si="388"/>
        <v/>
      </c>
      <c r="Y1858" s="3" t="str">
        <f t="shared" si="389"/>
        <v/>
      </c>
      <c r="Z1858" s="3" t="str">
        <f t="shared" si="390"/>
        <v/>
      </c>
      <c r="AA1858" s="12" t="str">
        <f t="shared" si="391"/>
        <v/>
      </c>
      <c r="AB1858" s="12" t="str">
        <f t="shared" si="392"/>
        <v/>
      </c>
      <c r="AC1858" s="12" t="str">
        <f t="shared" si="393"/>
        <v/>
      </c>
      <c r="AD1858" t="str">
        <f t="shared" si="394"/>
        <v/>
      </c>
      <c r="AE1858" t="str">
        <f t="shared" si="395"/>
        <v/>
      </c>
      <c r="AF1858" t="s">
        <v>343</v>
      </c>
    </row>
    <row r="1859" spans="1:32" x14ac:dyDescent="0.25">
      <c r="A1859" t="s">
        <v>1</v>
      </c>
      <c r="B1859" t="s">
        <v>3</v>
      </c>
      <c r="C1859" t="s">
        <v>1960</v>
      </c>
      <c r="D1859" t="s">
        <v>2008</v>
      </c>
      <c r="E1859" t="s">
        <v>1212</v>
      </c>
      <c r="F1859" s="2">
        <v>45229</v>
      </c>
      <c r="G1859" t="s">
        <v>1267</v>
      </c>
      <c r="H1859" t="s">
        <v>412</v>
      </c>
      <c r="I1859" t="s">
        <v>192</v>
      </c>
      <c r="J1859" s="5">
        <v>3693.54</v>
      </c>
      <c r="K1859" s="5">
        <v>3693.54</v>
      </c>
      <c r="L1859" s="5">
        <v>2029600.23</v>
      </c>
      <c r="M1859" s="5"/>
      <c r="N1859"/>
      <c r="O1859" s="39"/>
      <c r="P1859" s="44"/>
      <c r="Q1859" s="65"/>
      <c r="R1859" s="8" t="str">
        <f t="shared" si="397"/>
        <v/>
      </c>
      <c r="S1859" s="7" t="str">
        <f t="shared" si="396"/>
        <v/>
      </c>
      <c r="U1859" s="3" t="str">
        <f t="shared" si="385"/>
        <v/>
      </c>
      <c r="V1859" s="3" t="str">
        <f t="shared" si="386"/>
        <v/>
      </c>
      <c r="W1859" s="3" t="str">
        <f t="shared" si="387"/>
        <v/>
      </c>
      <c r="X1859" s="83" t="str">
        <f t="shared" si="388"/>
        <v/>
      </c>
      <c r="Y1859" s="3" t="str">
        <f t="shared" si="389"/>
        <v/>
      </c>
      <c r="Z1859" s="3" t="str">
        <f t="shared" si="390"/>
        <v/>
      </c>
      <c r="AA1859" s="12" t="str">
        <f t="shared" si="391"/>
        <v/>
      </c>
      <c r="AB1859" s="12" t="str">
        <f t="shared" si="392"/>
        <v/>
      </c>
      <c r="AC1859" s="12" t="str">
        <f t="shared" si="393"/>
        <v/>
      </c>
      <c r="AD1859" t="str">
        <f t="shared" si="394"/>
        <v/>
      </c>
      <c r="AE1859" t="str">
        <f t="shared" si="395"/>
        <v/>
      </c>
      <c r="AF1859" t="s">
        <v>343</v>
      </c>
    </row>
    <row r="1860" spans="1:32" x14ac:dyDescent="0.25">
      <c r="A1860" t="s">
        <v>1</v>
      </c>
      <c r="B1860" t="s">
        <v>3</v>
      </c>
      <c r="C1860" t="s">
        <v>1960</v>
      </c>
      <c r="D1860" t="s">
        <v>2008</v>
      </c>
      <c r="E1860" t="s">
        <v>1212</v>
      </c>
      <c r="F1860" s="2">
        <v>45230</v>
      </c>
      <c r="G1860" t="s">
        <v>1268</v>
      </c>
      <c r="H1860" t="s">
        <v>412</v>
      </c>
      <c r="I1860" t="s">
        <v>192</v>
      </c>
      <c r="J1860" s="5">
        <v>3688.75</v>
      </c>
      <c r="K1860" s="5">
        <v>3688.75</v>
      </c>
      <c r="L1860" s="5">
        <v>2026968.13</v>
      </c>
      <c r="M1860" s="5"/>
      <c r="N1860"/>
      <c r="O1860" s="39"/>
      <c r="P1860" s="44"/>
      <c r="Q1860" s="65"/>
      <c r="R1860" s="8" t="str">
        <f t="shared" si="397"/>
        <v/>
      </c>
      <c r="S1860" s="7" t="str">
        <f t="shared" si="396"/>
        <v/>
      </c>
      <c r="U1860" s="3" t="str">
        <f t="shared" si="385"/>
        <v/>
      </c>
      <c r="V1860" s="3" t="str">
        <f t="shared" si="386"/>
        <v/>
      </c>
      <c r="W1860" s="3" t="str">
        <f t="shared" si="387"/>
        <v/>
      </c>
      <c r="X1860" s="83" t="str">
        <f t="shared" si="388"/>
        <v/>
      </c>
      <c r="Y1860" s="3" t="str">
        <f t="shared" si="389"/>
        <v/>
      </c>
      <c r="Z1860" s="3" t="str">
        <f t="shared" si="390"/>
        <v/>
      </c>
      <c r="AA1860" s="12" t="str">
        <f t="shared" si="391"/>
        <v/>
      </c>
      <c r="AB1860" s="12" t="str">
        <f t="shared" si="392"/>
        <v/>
      </c>
      <c r="AC1860" s="12" t="str">
        <f t="shared" si="393"/>
        <v/>
      </c>
      <c r="AD1860" t="str">
        <f t="shared" si="394"/>
        <v/>
      </c>
      <c r="AE1860" t="str">
        <f t="shared" si="395"/>
        <v/>
      </c>
      <c r="AF1860" t="s">
        <v>343</v>
      </c>
    </row>
    <row r="1861" spans="1:32" x14ac:dyDescent="0.25">
      <c r="A1861" t="s">
        <v>1</v>
      </c>
      <c r="B1861" t="s">
        <v>3</v>
      </c>
      <c r="C1861" t="s">
        <v>1960</v>
      </c>
      <c r="D1861" t="s">
        <v>2008</v>
      </c>
      <c r="E1861" t="s">
        <v>1212</v>
      </c>
      <c r="F1861" s="2">
        <v>45244</v>
      </c>
      <c r="G1861" t="s">
        <v>1269</v>
      </c>
      <c r="H1861" t="s">
        <v>412</v>
      </c>
      <c r="I1861" t="s">
        <v>192</v>
      </c>
      <c r="J1861" s="5">
        <v>4658.47</v>
      </c>
      <c r="K1861" s="5">
        <v>0.02</v>
      </c>
      <c r="L1861" s="5">
        <v>2559829.27</v>
      </c>
      <c r="M1861" s="5"/>
      <c r="N1861"/>
      <c r="O1861" s="39"/>
      <c r="P1861" s="44"/>
      <c r="Q1861" s="65"/>
      <c r="R1861" s="8" t="str">
        <f t="shared" ref="R1861:R1924" si="398">IFERROR(VLOOKUP(Q1861,CTASPresup,2,0),"")</f>
        <v/>
      </c>
      <c r="S1861" s="7" t="str">
        <f t="shared" si="396"/>
        <v/>
      </c>
      <c r="U1861" s="3" t="str">
        <f t="shared" si="385"/>
        <v/>
      </c>
      <c r="V1861" s="3" t="str">
        <f t="shared" si="386"/>
        <v/>
      </c>
      <c r="W1861" s="3" t="str">
        <f t="shared" si="387"/>
        <v/>
      </c>
      <c r="X1861" s="83" t="str">
        <f t="shared" si="388"/>
        <v/>
      </c>
      <c r="Y1861" s="3" t="str">
        <f t="shared" si="389"/>
        <v/>
      </c>
      <c r="Z1861" s="3" t="str">
        <f t="shared" si="390"/>
        <v/>
      </c>
      <c r="AA1861" s="12" t="str">
        <f t="shared" si="391"/>
        <v/>
      </c>
      <c r="AB1861" s="12" t="str">
        <f t="shared" si="392"/>
        <v/>
      </c>
      <c r="AC1861" s="12" t="str">
        <f t="shared" si="393"/>
        <v/>
      </c>
      <c r="AD1861" t="str">
        <f t="shared" si="394"/>
        <v/>
      </c>
      <c r="AE1861" t="str">
        <f t="shared" si="395"/>
        <v/>
      </c>
      <c r="AF1861" t="s">
        <v>343</v>
      </c>
    </row>
    <row r="1862" spans="1:32" x14ac:dyDescent="0.25">
      <c r="A1862" t="s">
        <v>1</v>
      </c>
      <c r="B1862" t="s">
        <v>3</v>
      </c>
      <c r="C1862" t="s">
        <v>1960</v>
      </c>
      <c r="D1862" t="s">
        <v>2008</v>
      </c>
      <c r="E1862" t="s">
        <v>1212</v>
      </c>
      <c r="F1862" s="2">
        <v>45259</v>
      </c>
      <c r="G1862" t="s">
        <v>835</v>
      </c>
      <c r="H1862" t="s">
        <v>412</v>
      </c>
      <c r="I1862" t="s">
        <v>192</v>
      </c>
      <c r="J1862" s="5">
        <v>1531.17</v>
      </c>
      <c r="K1862" s="5">
        <v>1531.17</v>
      </c>
      <c r="L1862" s="5">
        <v>841377.92</v>
      </c>
      <c r="M1862" s="5"/>
      <c r="N1862"/>
      <c r="O1862" s="39"/>
      <c r="P1862" s="44"/>
      <c r="Q1862" s="65"/>
      <c r="R1862" s="8" t="str">
        <f t="shared" si="398"/>
        <v/>
      </c>
      <c r="S1862" s="7" t="str">
        <f t="shared" si="396"/>
        <v/>
      </c>
      <c r="U1862" s="3" t="str">
        <f t="shared" si="385"/>
        <v/>
      </c>
      <c r="V1862" s="3" t="str">
        <f t="shared" si="386"/>
        <v/>
      </c>
      <c r="W1862" s="3" t="str">
        <f t="shared" si="387"/>
        <v/>
      </c>
      <c r="X1862" s="83" t="str">
        <f t="shared" si="388"/>
        <v/>
      </c>
      <c r="Y1862" s="3" t="str">
        <f t="shared" si="389"/>
        <v/>
      </c>
      <c r="Z1862" s="3" t="str">
        <f t="shared" si="390"/>
        <v/>
      </c>
      <c r="AA1862" s="12" t="str">
        <f t="shared" si="391"/>
        <v/>
      </c>
      <c r="AB1862" s="12" t="str">
        <f t="shared" si="392"/>
        <v/>
      </c>
      <c r="AC1862" s="12" t="str">
        <f t="shared" si="393"/>
        <v/>
      </c>
      <c r="AD1862" t="str">
        <f t="shared" si="394"/>
        <v/>
      </c>
      <c r="AE1862" t="str">
        <f t="shared" si="395"/>
        <v/>
      </c>
      <c r="AF1862" t="s">
        <v>343</v>
      </c>
    </row>
    <row r="1863" spans="1:32" x14ac:dyDescent="0.25">
      <c r="A1863" t="s">
        <v>1</v>
      </c>
      <c r="B1863" t="s">
        <v>3</v>
      </c>
      <c r="C1863" t="s">
        <v>1960</v>
      </c>
      <c r="D1863" t="s">
        <v>2008</v>
      </c>
      <c r="E1863" t="s">
        <v>1212</v>
      </c>
      <c r="F1863" s="2">
        <v>45259</v>
      </c>
      <c r="G1863" t="s">
        <v>1270</v>
      </c>
      <c r="H1863" t="s">
        <v>412</v>
      </c>
      <c r="I1863" t="s">
        <v>192</v>
      </c>
      <c r="J1863" s="5">
        <v>1836.91</v>
      </c>
      <c r="K1863" s="5">
        <v>0.82</v>
      </c>
      <c r="L1863" s="5">
        <v>1009382.05</v>
      </c>
      <c r="M1863" s="5"/>
      <c r="N1863"/>
      <c r="O1863" s="39"/>
      <c r="P1863" s="44"/>
      <c r="Q1863" s="65"/>
      <c r="R1863" s="8" t="str">
        <f t="shared" si="398"/>
        <v/>
      </c>
      <c r="S1863" s="7" t="str">
        <f t="shared" si="396"/>
        <v/>
      </c>
      <c r="U1863" s="3" t="str">
        <f t="shared" si="385"/>
        <v/>
      </c>
      <c r="V1863" s="3" t="str">
        <f t="shared" si="386"/>
        <v/>
      </c>
      <c r="W1863" s="3" t="str">
        <f t="shared" si="387"/>
        <v/>
      </c>
      <c r="X1863" s="83" t="str">
        <f t="shared" si="388"/>
        <v/>
      </c>
      <c r="Y1863" s="3" t="str">
        <f t="shared" si="389"/>
        <v/>
      </c>
      <c r="Z1863" s="3" t="str">
        <f t="shared" si="390"/>
        <v/>
      </c>
      <c r="AA1863" s="12" t="str">
        <f t="shared" si="391"/>
        <v/>
      </c>
      <c r="AB1863" s="12" t="str">
        <f t="shared" si="392"/>
        <v/>
      </c>
      <c r="AC1863" s="12" t="str">
        <f t="shared" si="393"/>
        <v/>
      </c>
      <c r="AD1863" t="str">
        <f t="shared" si="394"/>
        <v/>
      </c>
      <c r="AE1863" t="str">
        <f t="shared" si="395"/>
        <v/>
      </c>
      <c r="AF1863" t="s">
        <v>343</v>
      </c>
    </row>
    <row r="1864" spans="1:32" x14ac:dyDescent="0.25">
      <c r="A1864" t="s">
        <v>1</v>
      </c>
      <c r="B1864" t="s">
        <v>3</v>
      </c>
      <c r="C1864" t="s">
        <v>1960</v>
      </c>
      <c r="D1864" t="s">
        <v>2008</v>
      </c>
      <c r="E1864" t="s">
        <v>1212</v>
      </c>
      <c r="F1864" s="2">
        <v>45260</v>
      </c>
      <c r="G1864" t="s">
        <v>932</v>
      </c>
      <c r="H1864" t="s">
        <v>412</v>
      </c>
      <c r="I1864" t="s">
        <v>192</v>
      </c>
      <c r="J1864" s="5">
        <v>509.65</v>
      </c>
      <c r="K1864" s="5">
        <v>509.65</v>
      </c>
      <c r="L1864" s="5">
        <v>280052.68</v>
      </c>
      <c r="M1864" s="5"/>
      <c r="N1864"/>
      <c r="O1864" s="39"/>
      <c r="P1864" s="44"/>
      <c r="Q1864" s="65"/>
      <c r="R1864" s="8" t="str">
        <f t="shared" si="398"/>
        <v/>
      </c>
      <c r="S1864" s="7" t="str">
        <f t="shared" si="396"/>
        <v/>
      </c>
      <c r="U1864" s="3" t="str">
        <f t="shared" ref="U1864:U1923" si="399">IF(OR(O1864="X",P1864&lt;&gt;""),A1864,"")</f>
        <v/>
      </c>
      <c r="V1864" s="3" t="str">
        <f t="shared" ref="V1864:V1923" si="400">IF(OR(O1864="X",P1864&lt;&gt;""),B1864,"")</f>
        <v/>
      </c>
      <c r="W1864" s="3" t="str">
        <f t="shared" ref="W1864:W1923" si="401">IF(OR(O1864="X",P1864&lt;&gt;""),E1864,"")</f>
        <v/>
      </c>
      <c r="X1864" s="83" t="str">
        <f t="shared" ref="X1864:X1927" si="402">IF(OR(P1864="X",Q1864&lt;&gt;""),F1864,"")</f>
        <v/>
      </c>
      <c r="Y1864" s="3" t="str">
        <f t="shared" ref="Y1864:Y1923" si="403">IF(OR(O1864="X",P1864&lt;&gt;""),G1864,"")</f>
        <v/>
      </c>
      <c r="Z1864" s="3" t="str">
        <f t="shared" ref="Z1864:Z1923" si="404">IF(OR(O1864="X",P1864&lt;&gt;""),H1864,"")</f>
        <v/>
      </c>
      <c r="AA1864" s="12" t="str">
        <f t="shared" ref="AA1864:AA1923" si="405">IF(OR(O1864="X",P1864&lt;&gt;""),J1864,"")</f>
        <v/>
      </c>
      <c r="AB1864" s="12" t="str">
        <f t="shared" ref="AB1864:AB1923" si="406">IF(O1864="X",K1864,"")</f>
        <v/>
      </c>
      <c r="AC1864" s="12" t="str">
        <f t="shared" ref="AC1864:AC1923" si="407">IF(P1864&gt;0,P1864,"")</f>
        <v/>
      </c>
      <c r="AD1864" t="str">
        <f t="shared" ref="AD1864:AD1923" si="408">IF(OR(O1864="X",P1864&gt;0),Q1864,"")</f>
        <v/>
      </c>
      <c r="AE1864" t="str">
        <f t="shared" ref="AE1864:AE1923" si="409">IF(OR(O1864="X",P1864&lt;&gt;""),R1864,"")</f>
        <v/>
      </c>
      <c r="AF1864" t="s">
        <v>343</v>
      </c>
    </row>
    <row r="1865" spans="1:32" x14ac:dyDescent="0.25">
      <c r="A1865" t="s">
        <v>1</v>
      </c>
      <c r="B1865" t="s">
        <v>3</v>
      </c>
      <c r="C1865" t="s">
        <v>1960</v>
      </c>
      <c r="D1865" t="s">
        <v>2008</v>
      </c>
      <c r="E1865" t="s">
        <v>1212</v>
      </c>
      <c r="F1865" s="2">
        <v>45293</v>
      </c>
      <c r="G1865" t="s">
        <v>1271</v>
      </c>
      <c r="H1865" t="s">
        <v>412</v>
      </c>
      <c r="I1865" t="s">
        <v>192</v>
      </c>
      <c r="J1865" s="5">
        <v>1361.41</v>
      </c>
      <c r="K1865" s="5">
        <v>1361.41</v>
      </c>
      <c r="L1865" s="5">
        <v>748094.8</v>
      </c>
      <c r="M1865" s="5"/>
      <c r="N1865"/>
      <c r="O1865" s="39"/>
      <c r="P1865" s="44"/>
      <c r="Q1865" s="65"/>
      <c r="R1865" s="8" t="str">
        <f t="shared" si="398"/>
        <v/>
      </c>
      <c r="S1865" s="7" t="str">
        <f t="shared" si="396"/>
        <v/>
      </c>
      <c r="U1865" s="3" t="str">
        <f t="shared" si="399"/>
        <v/>
      </c>
      <c r="V1865" s="3" t="str">
        <f t="shared" si="400"/>
        <v/>
      </c>
      <c r="W1865" s="3" t="str">
        <f t="shared" si="401"/>
        <v/>
      </c>
      <c r="X1865" s="83" t="str">
        <f t="shared" si="402"/>
        <v/>
      </c>
      <c r="Y1865" s="3" t="str">
        <f t="shared" si="403"/>
        <v/>
      </c>
      <c r="Z1865" s="3" t="str">
        <f t="shared" si="404"/>
        <v/>
      </c>
      <c r="AA1865" s="12" t="str">
        <f t="shared" si="405"/>
        <v/>
      </c>
      <c r="AB1865" s="12" t="str">
        <f t="shared" si="406"/>
        <v/>
      </c>
      <c r="AC1865" s="12" t="str">
        <f t="shared" si="407"/>
        <v/>
      </c>
      <c r="AD1865" t="str">
        <f t="shared" si="408"/>
        <v/>
      </c>
      <c r="AE1865" t="str">
        <f t="shared" si="409"/>
        <v/>
      </c>
      <c r="AF1865" t="s">
        <v>343</v>
      </c>
    </row>
    <row r="1866" spans="1:32" x14ac:dyDescent="0.25">
      <c r="A1866" t="s">
        <v>1</v>
      </c>
      <c r="B1866" t="s">
        <v>3</v>
      </c>
      <c r="C1866" t="s">
        <v>1960</v>
      </c>
      <c r="D1866" t="s">
        <v>2008</v>
      </c>
      <c r="E1866" t="s">
        <v>1212</v>
      </c>
      <c r="F1866" s="2">
        <v>45341</v>
      </c>
      <c r="G1866" t="s">
        <v>1272</v>
      </c>
      <c r="H1866" t="s">
        <v>412</v>
      </c>
      <c r="I1866" t="s">
        <v>207</v>
      </c>
      <c r="J1866" s="5">
        <v>119.57</v>
      </c>
      <c r="K1866" s="5">
        <v>119.57</v>
      </c>
      <c r="L1866" s="5">
        <v>65703.72</v>
      </c>
      <c r="M1866" s="5"/>
      <c r="N1866"/>
      <c r="O1866" s="39"/>
      <c r="P1866" s="44"/>
      <c r="Q1866" s="65"/>
      <c r="R1866" s="8" t="str">
        <f t="shared" si="398"/>
        <v/>
      </c>
      <c r="S1866" s="7" t="str">
        <f t="shared" si="396"/>
        <v/>
      </c>
      <c r="U1866" s="3" t="str">
        <f t="shared" si="399"/>
        <v/>
      </c>
      <c r="V1866" s="3" t="str">
        <f t="shared" si="400"/>
        <v/>
      </c>
      <c r="W1866" s="3" t="str">
        <f t="shared" si="401"/>
        <v/>
      </c>
      <c r="X1866" s="83" t="str">
        <f t="shared" si="402"/>
        <v/>
      </c>
      <c r="Y1866" s="3" t="str">
        <f t="shared" si="403"/>
        <v/>
      </c>
      <c r="Z1866" s="3" t="str">
        <f t="shared" si="404"/>
        <v/>
      </c>
      <c r="AA1866" s="12" t="str">
        <f t="shared" si="405"/>
        <v/>
      </c>
      <c r="AB1866" s="12" t="str">
        <f t="shared" si="406"/>
        <v/>
      </c>
      <c r="AC1866" s="12" t="str">
        <f t="shared" si="407"/>
        <v/>
      </c>
      <c r="AD1866" t="str">
        <f t="shared" si="408"/>
        <v/>
      </c>
      <c r="AE1866" t="str">
        <f t="shared" si="409"/>
        <v/>
      </c>
      <c r="AF1866" t="s">
        <v>343</v>
      </c>
    </row>
    <row r="1867" spans="1:32" x14ac:dyDescent="0.25">
      <c r="A1867" t="s">
        <v>1</v>
      </c>
      <c r="B1867" t="s">
        <v>3</v>
      </c>
      <c r="C1867" t="s">
        <v>1960</v>
      </c>
      <c r="D1867" t="s">
        <v>2008</v>
      </c>
      <c r="E1867" t="s">
        <v>1212</v>
      </c>
      <c r="F1867" s="2">
        <v>45341</v>
      </c>
      <c r="G1867" t="s">
        <v>1273</v>
      </c>
      <c r="H1867" t="s">
        <v>412</v>
      </c>
      <c r="I1867" t="s">
        <v>207</v>
      </c>
      <c r="J1867" s="5">
        <v>509.3</v>
      </c>
      <c r="K1867" s="5">
        <v>509.3</v>
      </c>
      <c r="L1867" s="5">
        <v>279860.34999999998</v>
      </c>
      <c r="M1867" s="5"/>
      <c r="N1867"/>
      <c r="O1867" s="39"/>
      <c r="P1867" s="44"/>
      <c r="Q1867" s="65"/>
      <c r="R1867" s="8" t="str">
        <f t="shared" si="398"/>
        <v/>
      </c>
      <c r="S1867" s="7" t="str">
        <f t="shared" si="396"/>
        <v/>
      </c>
      <c r="U1867" s="3" t="str">
        <f t="shared" si="399"/>
        <v/>
      </c>
      <c r="V1867" s="3" t="str">
        <f t="shared" si="400"/>
        <v/>
      </c>
      <c r="W1867" s="3" t="str">
        <f t="shared" si="401"/>
        <v/>
      </c>
      <c r="X1867" s="83" t="str">
        <f t="shared" si="402"/>
        <v/>
      </c>
      <c r="Y1867" s="3" t="str">
        <f t="shared" si="403"/>
        <v/>
      </c>
      <c r="Z1867" s="3" t="str">
        <f t="shared" si="404"/>
        <v/>
      </c>
      <c r="AA1867" s="12" t="str">
        <f t="shared" si="405"/>
        <v/>
      </c>
      <c r="AB1867" s="12" t="str">
        <f t="shared" si="406"/>
        <v/>
      </c>
      <c r="AC1867" s="12" t="str">
        <f t="shared" si="407"/>
        <v/>
      </c>
      <c r="AD1867" t="str">
        <f t="shared" si="408"/>
        <v/>
      </c>
      <c r="AE1867" t="str">
        <f t="shared" si="409"/>
        <v/>
      </c>
      <c r="AF1867" t="s">
        <v>343</v>
      </c>
    </row>
    <row r="1868" spans="1:32" x14ac:dyDescent="0.25">
      <c r="A1868" t="s">
        <v>1</v>
      </c>
      <c r="B1868" t="s">
        <v>3</v>
      </c>
      <c r="C1868" t="s">
        <v>1960</v>
      </c>
      <c r="D1868" t="s">
        <v>2008</v>
      </c>
      <c r="E1868" t="s">
        <v>1212</v>
      </c>
      <c r="F1868" s="2">
        <v>45344</v>
      </c>
      <c r="G1868" t="s">
        <v>955</v>
      </c>
      <c r="H1868" t="s">
        <v>412</v>
      </c>
      <c r="I1868" t="s">
        <v>207</v>
      </c>
      <c r="J1868" s="5">
        <v>195.3</v>
      </c>
      <c r="K1868" s="5">
        <v>195.3</v>
      </c>
      <c r="L1868" s="5">
        <v>107317.35</v>
      </c>
      <c r="M1868" s="5"/>
      <c r="N1868"/>
      <c r="O1868" s="39"/>
      <c r="P1868" s="44"/>
      <c r="Q1868" s="65"/>
      <c r="R1868" s="8" t="str">
        <f t="shared" si="398"/>
        <v/>
      </c>
      <c r="S1868" s="7" t="str">
        <f t="shared" si="396"/>
        <v/>
      </c>
      <c r="U1868" s="3" t="str">
        <f t="shared" si="399"/>
        <v/>
      </c>
      <c r="V1868" s="3" t="str">
        <f t="shared" si="400"/>
        <v/>
      </c>
      <c r="W1868" s="3" t="str">
        <f t="shared" si="401"/>
        <v/>
      </c>
      <c r="X1868" s="83" t="str">
        <f t="shared" si="402"/>
        <v/>
      </c>
      <c r="Y1868" s="3" t="str">
        <f t="shared" si="403"/>
        <v/>
      </c>
      <c r="Z1868" s="3" t="str">
        <f t="shared" si="404"/>
        <v/>
      </c>
      <c r="AA1868" s="12" t="str">
        <f t="shared" si="405"/>
        <v/>
      </c>
      <c r="AB1868" s="12" t="str">
        <f t="shared" si="406"/>
        <v/>
      </c>
      <c r="AC1868" s="12" t="str">
        <f t="shared" si="407"/>
        <v/>
      </c>
      <c r="AD1868" t="str">
        <f t="shared" si="408"/>
        <v/>
      </c>
      <c r="AE1868" t="str">
        <f t="shared" si="409"/>
        <v/>
      </c>
      <c r="AF1868" t="s">
        <v>343</v>
      </c>
    </row>
    <row r="1869" spans="1:32" x14ac:dyDescent="0.25">
      <c r="A1869" t="s">
        <v>1</v>
      </c>
      <c r="B1869" t="s">
        <v>3</v>
      </c>
      <c r="C1869" t="s">
        <v>1960</v>
      </c>
      <c r="D1869" t="s">
        <v>2008</v>
      </c>
      <c r="E1869" t="s">
        <v>1212</v>
      </c>
      <c r="F1869" s="2">
        <v>45357</v>
      </c>
      <c r="G1869" t="s">
        <v>1403</v>
      </c>
      <c r="H1869" t="s">
        <v>412</v>
      </c>
      <c r="I1869" t="s">
        <v>207</v>
      </c>
      <c r="J1869" s="5">
        <v>124.65</v>
      </c>
      <c r="K1869" s="5">
        <v>124.65</v>
      </c>
      <c r="L1869" s="5">
        <v>68495.179999999993</v>
      </c>
      <c r="M1869" s="5"/>
      <c r="N1869"/>
      <c r="O1869" s="39"/>
      <c r="P1869" s="44"/>
      <c r="Q1869" s="65"/>
      <c r="R1869" s="8" t="str">
        <f t="shared" si="398"/>
        <v/>
      </c>
      <c r="S1869" s="7" t="str">
        <f t="shared" si="396"/>
        <v/>
      </c>
      <c r="U1869" s="3" t="str">
        <f t="shared" si="399"/>
        <v/>
      </c>
      <c r="V1869" s="3" t="str">
        <f t="shared" si="400"/>
        <v/>
      </c>
      <c r="W1869" s="3" t="str">
        <f t="shared" si="401"/>
        <v/>
      </c>
      <c r="X1869" s="83" t="str">
        <f t="shared" si="402"/>
        <v/>
      </c>
      <c r="Y1869" s="3" t="str">
        <f t="shared" si="403"/>
        <v/>
      </c>
      <c r="Z1869" s="3" t="str">
        <f t="shared" si="404"/>
        <v/>
      </c>
      <c r="AA1869" s="12" t="str">
        <f t="shared" si="405"/>
        <v/>
      </c>
      <c r="AB1869" s="12" t="str">
        <f t="shared" si="406"/>
        <v/>
      </c>
      <c r="AC1869" s="12" t="str">
        <f t="shared" si="407"/>
        <v/>
      </c>
      <c r="AD1869" t="str">
        <f t="shared" si="408"/>
        <v/>
      </c>
      <c r="AE1869" t="str">
        <f t="shared" si="409"/>
        <v/>
      </c>
      <c r="AF1869" t="s">
        <v>343</v>
      </c>
    </row>
    <row r="1870" spans="1:32" x14ac:dyDescent="0.25">
      <c r="A1870" t="s">
        <v>1</v>
      </c>
      <c r="B1870" t="s">
        <v>3</v>
      </c>
      <c r="C1870" t="s">
        <v>1960</v>
      </c>
      <c r="D1870" t="s">
        <v>2008</v>
      </c>
      <c r="E1870" t="s">
        <v>1212</v>
      </c>
      <c r="F1870" s="2">
        <v>45384</v>
      </c>
      <c r="G1870" t="s">
        <v>1952</v>
      </c>
      <c r="H1870" t="s">
        <v>412</v>
      </c>
      <c r="I1870" t="s">
        <v>1429</v>
      </c>
      <c r="J1870" s="5">
        <v>629.66</v>
      </c>
      <c r="K1870" s="5">
        <v>629.66</v>
      </c>
      <c r="L1870" s="5">
        <v>345998.17</v>
      </c>
      <c r="M1870" s="5"/>
      <c r="N1870"/>
      <c r="O1870" s="39"/>
      <c r="P1870" s="44"/>
      <c r="Q1870" s="65"/>
      <c r="R1870" s="8" t="str">
        <f t="shared" si="398"/>
        <v/>
      </c>
      <c r="S1870" s="7" t="str">
        <f t="shared" si="396"/>
        <v/>
      </c>
      <c r="U1870" s="3" t="str">
        <f t="shared" si="399"/>
        <v/>
      </c>
      <c r="V1870" s="3" t="str">
        <f t="shared" si="400"/>
        <v/>
      </c>
      <c r="W1870" s="3" t="str">
        <f t="shared" si="401"/>
        <v/>
      </c>
      <c r="X1870" s="83" t="str">
        <f t="shared" si="402"/>
        <v/>
      </c>
      <c r="Y1870" s="3" t="str">
        <f t="shared" si="403"/>
        <v/>
      </c>
      <c r="Z1870" s="3" t="str">
        <f t="shared" si="404"/>
        <v/>
      </c>
      <c r="AA1870" s="12" t="str">
        <f t="shared" si="405"/>
        <v/>
      </c>
      <c r="AB1870" s="12" t="str">
        <f t="shared" si="406"/>
        <v/>
      </c>
      <c r="AC1870" s="12" t="str">
        <f t="shared" si="407"/>
        <v/>
      </c>
      <c r="AD1870" t="str">
        <f t="shared" si="408"/>
        <v/>
      </c>
      <c r="AE1870" t="str">
        <f t="shared" si="409"/>
        <v/>
      </c>
      <c r="AF1870" t="s">
        <v>343</v>
      </c>
    </row>
    <row r="1871" spans="1:32" x14ac:dyDescent="0.25">
      <c r="A1871" t="s">
        <v>1</v>
      </c>
      <c r="B1871" t="s">
        <v>3</v>
      </c>
      <c r="C1871" t="s">
        <v>1960</v>
      </c>
      <c r="D1871" t="s">
        <v>2008</v>
      </c>
      <c r="E1871" t="s">
        <v>1212</v>
      </c>
      <c r="F1871" s="2">
        <v>45399</v>
      </c>
      <c r="G1871" t="s">
        <v>2351</v>
      </c>
      <c r="H1871" t="s">
        <v>412</v>
      </c>
      <c r="I1871" t="s">
        <v>1504</v>
      </c>
      <c r="J1871" s="5">
        <v>430.6</v>
      </c>
      <c r="K1871" s="5">
        <v>430.6</v>
      </c>
      <c r="L1871" s="5">
        <v>236614.7</v>
      </c>
      <c r="M1871" s="5"/>
      <c r="N1871"/>
      <c r="O1871" s="39"/>
      <c r="P1871" s="44"/>
      <c r="Q1871" s="65"/>
      <c r="R1871" s="8" t="str">
        <f t="shared" si="398"/>
        <v/>
      </c>
      <c r="S1871" s="7" t="str">
        <f t="shared" si="396"/>
        <v/>
      </c>
      <c r="U1871" s="3" t="str">
        <f t="shared" si="399"/>
        <v/>
      </c>
      <c r="V1871" s="3" t="str">
        <f t="shared" si="400"/>
        <v/>
      </c>
      <c r="W1871" s="3" t="str">
        <f t="shared" si="401"/>
        <v/>
      </c>
      <c r="X1871" s="83" t="str">
        <f t="shared" si="402"/>
        <v/>
      </c>
      <c r="Y1871" s="3" t="str">
        <f t="shared" si="403"/>
        <v/>
      </c>
      <c r="Z1871" s="3" t="str">
        <f t="shared" si="404"/>
        <v/>
      </c>
      <c r="AA1871" s="12" t="str">
        <f t="shared" si="405"/>
        <v/>
      </c>
      <c r="AB1871" s="12" t="str">
        <f t="shared" si="406"/>
        <v/>
      </c>
      <c r="AC1871" s="12" t="str">
        <f t="shared" si="407"/>
        <v/>
      </c>
      <c r="AD1871" t="str">
        <f t="shared" si="408"/>
        <v/>
      </c>
      <c r="AE1871" t="str">
        <f t="shared" si="409"/>
        <v/>
      </c>
      <c r="AF1871" t="s">
        <v>343</v>
      </c>
    </row>
    <row r="1872" spans="1:32" x14ac:dyDescent="0.25">
      <c r="A1872" t="s">
        <v>1</v>
      </c>
      <c r="B1872" t="s">
        <v>3</v>
      </c>
      <c r="C1872" t="s">
        <v>1960</v>
      </c>
      <c r="D1872" t="s">
        <v>2008</v>
      </c>
      <c r="E1872" t="s">
        <v>1212</v>
      </c>
      <c r="F1872" s="2">
        <v>45405</v>
      </c>
      <c r="G1872" t="s">
        <v>2424</v>
      </c>
      <c r="H1872" t="s">
        <v>412</v>
      </c>
      <c r="I1872" t="s">
        <v>1504</v>
      </c>
      <c r="J1872" s="5">
        <v>220.33</v>
      </c>
      <c r="K1872" s="5">
        <v>18.7</v>
      </c>
      <c r="L1872" s="5">
        <v>121071.34</v>
      </c>
      <c r="M1872" s="5"/>
      <c r="N1872"/>
      <c r="O1872" s="39"/>
      <c r="P1872" s="44"/>
      <c r="Q1872" s="65"/>
      <c r="R1872" s="8" t="str">
        <f t="shared" si="398"/>
        <v/>
      </c>
      <c r="S1872" s="7" t="str">
        <f t="shared" si="396"/>
        <v/>
      </c>
      <c r="U1872" s="3" t="str">
        <f t="shared" si="399"/>
        <v/>
      </c>
      <c r="V1872" s="3" t="str">
        <f t="shared" si="400"/>
        <v/>
      </c>
      <c r="W1872" s="3" t="str">
        <f t="shared" si="401"/>
        <v/>
      </c>
      <c r="X1872" s="83" t="str">
        <f t="shared" si="402"/>
        <v/>
      </c>
      <c r="Y1872" s="3" t="str">
        <f t="shared" si="403"/>
        <v/>
      </c>
      <c r="Z1872" s="3" t="str">
        <f t="shared" si="404"/>
        <v/>
      </c>
      <c r="AA1872" s="12" t="str">
        <f t="shared" si="405"/>
        <v/>
      </c>
      <c r="AB1872" s="12" t="str">
        <f t="shared" si="406"/>
        <v/>
      </c>
      <c r="AC1872" s="12" t="str">
        <f t="shared" si="407"/>
        <v/>
      </c>
      <c r="AD1872" t="str">
        <f t="shared" si="408"/>
        <v/>
      </c>
      <c r="AE1872" t="str">
        <f t="shared" si="409"/>
        <v/>
      </c>
      <c r="AF1872" t="s">
        <v>343</v>
      </c>
    </row>
    <row r="1873" spans="1:32" x14ac:dyDescent="0.25">
      <c r="A1873" t="s">
        <v>1</v>
      </c>
      <c r="B1873" t="s">
        <v>3</v>
      </c>
      <c r="C1873" t="s">
        <v>1960</v>
      </c>
      <c r="D1873" t="s">
        <v>2008</v>
      </c>
      <c r="E1873" t="s">
        <v>1212</v>
      </c>
      <c r="F1873" s="2">
        <v>45405</v>
      </c>
      <c r="G1873" t="s">
        <v>2519</v>
      </c>
      <c r="H1873" t="s">
        <v>412</v>
      </c>
      <c r="I1873" t="s">
        <v>1429</v>
      </c>
      <c r="J1873" s="5">
        <v>2848.13</v>
      </c>
      <c r="K1873" s="5">
        <v>2848.13</v>
      </c>
      <c r="L1873" s="5">
        <v>1565047.44</v>
      </c>
      <c r="M1873" s="5"/>
      <c r="N1873"/>
      <c r="O1873" s="39"/>
      <c r="P1873" s="44"/>
      <c r="Q1873" s="65"/>
      <c r="R1873" s="8" t="str">
        <f t="shared" si="398"/>
        <v/>
      </c>
      <c r="S1873" s="7" t="str">
        <f t="shared" si="396"/>
        <v/>
      </c>
      <c r="U1873" s="3" t="str">
        <f t="shared" si="399"/>
        <v/>
      </c>
      <c r="V1873" s="3" t="str">
        <f t="shared" si="400"/>
        <v/>
      </c>
      <c r="W1873" s="3" t="str">
        <f t="shared" si="401"/>
        <v/>
      </c>
      <c r="X1873" s="83" t="str">
        <f t="shared" si="402"/>
        <v/>
      </c>
      <c r="Y1873" s="3" t="str">
        <f t="shared" si="403"/>
        <v/>
      </c>
      <c r="Z1873" s="3" t="str">
        <f t="shared" si="404"/>
        <v/>
      </c>
      <c r="AA1873" s="12" t="str">
        <f t="shared" si="405"/>
        <v/>
      </c>
      <c r="AB1873" s="12" t="str">
        <f t="shared" si="406"/>
        <v/>
      </c>
      <c r="AC1873" s="12" t="str">
        <f t="shared" si="407"/>
        <v/>
      </c>
      <c r="AD1873" t="str">
        <f t="shared" si="408"/>
        <v/>
      </c>
      <c r="AE1873" t="str">
        <f t="shared" si="409"/>
        <v/>
      </c>
      <c r="AF1873" t="s">
        <v>343</v>
      </c>
    </row>
    <row r="1874" spans="1:32" x14ac:dyDescent="0.25">
      <c r="A1874" t="s">
        <v>1</v>
      </c>
      <c r="B1874" t="s">
        <v>3</v>
      </c>
      <c r="C1874" t="s">
        <v>1959</v>
      </c>
      <c r="D1874" t="s">
        <v>2019</v>
      </c>
      <c r="E1874" t="s">
        <v>79</v>
      </c>
      <c r="F1874" s="2">
        <v>45244</v>
      </c>
      <c r="G1874" t="s">
        <v>501</v>
      </c>
      <c r="H1874" t="s">
        <v>177</v>
      </c>
      <c r="I1874" t="s">
        <v>404</v>
      </c>
      <c r="J1874" s="5">
        <v>3655.57</v>
      </c>
      <c r="K1874" s="5">
        <v>1155.57</v>
      </c>
      <c r="L1874" s="5">
        <v>2008735.72</v>
      </c>
      <c r="M1874" s="5"/>
      <c r="N1874"/>
      <c r="O1874" s="39" t="s">
        <v>2083</v>
      </c>
      <c r="P1874" s="44"/>
      <c r="Q1874" s="65" t="s">
        <v>1504</v>
      </c>
      <c r="R1874" s="8" t="str">
        <f t="shared" si="398"/>
        <v>Compra de aceites y lubricantes para UT</v>
      </c>
      <c r="S1874" s="7" t="str">
        <f t="shared" si="396"/>
        <v/>
      </c>
      <c r="U1874" s="3" t="str">
        <f t="shared" si="399"/>
        <v>RYMSA</v>
      </c>
      <c r="V1874" s="3" t="str">
        <f t="shared" si="400"/>
        <v>USD</v>
      </c>
      <c r="W1874" s="3" t="str">
        <f t="shared" si="401"/>
        <v>PICO Y LIASA S.A.</v>
      </c>
      <c r="X1874" s="83">
        <f t="shared" si="402"/>
        <v>45244</v>
      </c>
      <c r="Y1874" s="3" t="str">
        <f t="shared" si="403"/>
        <v>110509</v>
      </c>
      <c r="Z1874" s="3" t="str">
        <f t="shared" si="404"/>
        <v>91 A 120</v>
      </c>
      <c r="AA1874" s="12">
        <f t="shared" si="405"/>
        <v>3655.57</v>
      </c>
      <c r="AB1874" s="12">
        <f t="shared" si="406"/>
        <v>1155.57</v>
      </c>
      <c r="AC1874" s="12" t="str">
        <f t="shared" si="407"/>
        <v/>
      </c>
      <c r="AD1874" t="str">
        <f t="shared" si="408"/>
        <v>12-05-01</v>
      </c>
      <c r="AE1874" t="str">
        <f t="shared" si="409"/>
        <v>Compra de aceites y lubricantes para UT</v>
      </c>
      <c r="AF1874" t="s">
        <v>343</v>
      </c>
    </row>
    <row r="1875" spans="1:32" x14ac:dyDescent="0.25">
      <c r="A1875" t="s">
        <v>1</v>
      </c>
      <c r="B1875" t="s">
        <v>3</v>
      </c>
      <c r="C1875" t="s">
        <v>1959</v>
      </c>
      <c r="D1875" t="s">
        <v>2019</v>
      </c>
      <c r="E1875" t="s">
        <v>79</v>
      </c>
      <c r="F1875" s="2">
        <v>45251</v>
      </c>
      <c r="G1875" t="s">
        <v>502</v>
      </c>
      <c r="H1875" t="s">
        <v>177</v>
      </c>
      <c r="I1875" t="s">
        <v>404</v>
      </c>
      <c r="J1875" s="5">
        <v>1377.64</v>
      </c>
      <c r="K1875" s="5">
        <v>1377.64</v>
      </c>
      <c r="L1875" s="5">
        <v>757013.18</v>
      </c>
      <c r="M1875" s="5"/>
      <c r="N1875"/>
      <c r="O1875" s="39" t="s">
        <v>2083</v>
      </c>
      <c r="P1875" s="44"/>
      <c r="Q1875" s="65" t="s">
        <v>1504</v>
      </c>
      <c r="R1875" s="8" t="str">
        <f t="shared" si="398"/>
        <v>Compra de aceites y lubricantes para UT</v>
      </c>
      <c r="S1875" s="7" t="str">
        <f t="shared" si="396"/>
        <v/>
      </c>
      <c r="U1875" s="3" t="str">
        <f t="shared" si="399"/>
        <v>RYMSA</v>
      </c>
      <c r="V1875" s="3" t="str">
        <f t="shared" si="400"/>
        <v>USD</v>
      </c>
      <c r="W1875" s="3" t="str">
        <f t="shared" si="401"/>
        <v>PICO Y LIASA S.A.</v>
      </c>
      <c r="X1875" s="83">
        <f t="shared" si="402"/>
        <v>45251</v>
      </c>
      <c r="Y1875" s="3" t="str">
        <f t="shared" si="403"/>
        <v>110957</v>
      </c>
      <c r="Z1875" s="3" t="str">
        <f t="shared" si="404"/>
        <v>91 A 120</v>
      </c>
      <c r="AA1875" s="12">
        <f t="shared" si="405"/>
        <v>1377.64</v>
      </c>
      <c r="AB1875" s="12">
        <f t="shared" si="406"/>
        <v>1377.64</v>
      </c>
      <c r="AC1875" s="12" t="str">
        <f t="shared" si="407"/>
        <v/>
      </c>
      <c r="AD1875" t="str">
        <f t="shared" si="408"/>
        <v>12-05-01</v>
      </c>
      <c r="AE1875" t="str">
        <f t="shared" si="409"/>
        <v>Compra de aceites y lubricantes para UT</v>
      </c>
      <c r="AF1875" t="s">
        <v>343</v>
      </c>
    </row>
    <row r="1876" spans="1:32" x14ac:dyDescent="0.25">
      <c r="A1876" t="s">
        <v>1</v>
      </c>
      <c r="B1876" t="s">
        <v>3</v>
      </c>
      <c r="C1876" t="s">
        <v>1959</v>
      </c>
      <c r="D1876" t="s">
        <v>2019</v>
      </c>
      <c r="E1876" t="s">
        <v>79</v>
      </c>
      <c r="F1876" s="2">
        <v>45251</v>
      </c>
      <c r="G1876" t="s">
        <v>503</v>
      </c>
      <c r="H1876" t="s">
        <v>177</v>
      </c>
      <c r="I1876" t="s">
        <v>404</v>
      </c>
      <c r="J1876" s="5">
        <v>3131.78</v>
      </c>
      <c r="K1876" s="5">
        <v>3131.78</v>
      </c>
      <c r="L1876" s="5">
        <v>1720913.11</v>
      </c>
      <c r="M1876" s="5"/>
      <c r="N1876"/>
      <c r="O1876" s="39" t="s">
        <v>2083</v>
      </c>
      <c r="P1876" s="44"/>
      <c r="Q1876" s="65" t="s">
        <v>1504</v>
      </c>
      <c r="R1876" s="8" t="str">
        <f t="shared" si="398"/>
        <v>Compra de aceites y lubricantes para UT</v>
      </c>
      <c r="S1876" s="7" t="str">
        <f t="shared" si="396"/>
        <v/>
      </c>
      <c r="U1876" s="3" t="str">
        <f t="shared" si="399"/>
        <v>RYMSA</v>
      </c>
      <c r="V1876" s="3" t="str">
        <f t="shared" si="400"/>
        <v>USD</v>
      </c>
      <c r="W1876" s="3" t="str">
        <f t="shared" si="401"/>
        <v>PICO Y LIASA S.A.</v>
      </c>
      <c r="X1876" s="83">
        <f t="shared" si="402"/>
        <v>45251</v>
      </c>
      <c r="Y1876" s="3" t="str">
        <f t="shared" si="403"/>
        <v>110961</v>
      </c>
      <c r="Z1876" s="3" t="str">
        <f t="shared" si="404"/>
        <v>91 A 120</v>
      </c>
      <c r="AA1876" s="12">
        <f t="shared" si="405"/>
        <v>3131.78</v>
      </c>
      <c r="AB1876" s="12">
        <f t="shared" si="406"/>
        <v>3131.78</v>
      </c>
      <c r="AC1876" s="12" t="str">
        <f t="shared" si="407"/>
        <v/>
      </c>
      <c r="AD1876" t="str">
        <f t="shared" si="408"/>
        <v>12-05-01</v>
      </c>
      <c r="AE1876" t="str">
        <f t="shared" si="409"/>
        <v>Compra de aceites y lubricantes para UT</v>
      </c>
      <c r="AF1876" t="s">
        <v>343</v>
      </c>
    </row>
    <row r="1877" spans="1:32" x14ac:dyDescent="0.25">
      <c r="A1877" t="s">
        <v>1</v>
      </c>
      <c r="B1877" t="s">
        <v>3</v>
      </c>
      <c r="C1877" t="s">
        <v>1959</v>
      </c>
      <c r="D1877" t="s">
        <v>2019</v>
      </c>
      <c r="E1877" t="s">
        <v>79</v>
      </c>
      <c r="F1877" s="2">
        <v>45259</v>
      </c>
      <c r="G1877" t="s">
        <v>576</v>
      </c>
      <c r="H1877" t="s">
        <v>177</v>
      </c>
      <c r="I1877" t="s">
        <v>404</v>
      </c>
      <c r="J1877" s="5">
        <v>2074.7800000000002</v>
      </c>
      <c r="K1877" s="5">
        <v>2074.7800000000002</v>
      </c>
      <c r="L1877" s="5">
        <v>1140091.6100000001</v>
      </c>
      <c r="M1877" s="5"/>
      <c r="N1877"/>
      <c r="O1877" s="39"/>
      <c r="P1877" s="44"/>
      <c r="Q1877" s="65"/>
      <c r="R1877" s="8" t="str">
        <f t="shared" si="398"/>
        <v/>
      </c>
      <c r="S1877" s="7" t="str">
        <f t="shared" si="396"/>
        <v/>
      </c>
      <c r="U1877" s="3" t="str">
        <f t="shared" si="399"/>
        <v/>
      </c>
      <c r="V1877" s="3" t="str">
        <f t="shared" si="400"/>
        <v/>
      </c>
      <c r="W1877" s="3" t="str">
        <f t="shared" si="401"/>
        <v/>
      </c>
      <c r="X1877" s="83" t="str">
        <f t="shared" si="402"/>
        <v/>
      </c>
      <c r="Y1877" s="3" t="str">
        <f t="shared" si="403"/>
        <v/>
      </c>
      <c r="Z1877" s="3" t="str">
        <f t="shared" si="404"/>
        <v/>
      </c>
      <c r="AA1877" s="12" t="str">
        <f t="shared" si="405"/>
        <v/>
      </c>
      <c r="AB1877" s="12" t="str">
        <f t="shared" si="406"/>
        <v/>
      </c>
      <c r="AC1877" s="12" t="str">
        <f t="shared" si="407"/>
        <v/>
      </c>
      <c r="AD1877" t="str">
        <f t="shared" si="408"/>
        <v/>
      </c>
      <c r="AE1877" t="str">
        <f t="shared" si="409"/>
        <v/>
      </c>
      <c r="AF1877" t="s">
        <v>343</v>
      </c>
    </row>
    <row r="1878" spans="1:32" x14ac:dyDescent="0.25">
      <c r="A1878" t="s">
        <v>1</v>
      </c>
      <c r="B1878" t="s">
        <v>3</v>
      </c>
      <c r="C1878" t="s">
        <v>1959</v>
      </c>
      <c r="D1878" t="s">
        <v>2019</v>
      </c>
      <c r="E1878" t="s">
        <v>79</v>
      </c>
      <c r="F1878" s="2">
        <v>45261</v>
      </c>
      <c r="G1878" t="s">
        <v>577</v>
      </c>
      <c r="H1878" t="s">
        <v>179</v>
      </c>
      <c r="I1878" t="s">
        <v>404</v>
      </c>
      <c r="J1878" s="5">
        <v>3073.1</v>
      </c>
      <c r="K1878" s="5">
        <v>3073.1</v>
      </c>
      <c r="L1878" s="5">
        <v>1688668.45</v>
      </c>
      <c r="M1878" s="5"/>
      <c r="N1878"/>
      <c r="O1878" s="39"/>
      <c r="P1878" s="44"/>
      <c r="Q1878" s="65"/>
      <c r="R1878" s="8" t="str">
        <f t="shared" si="398"/>
        <v/>
      </c>
      <c r="S1878" s="7" t="str">
        <f t="shared" si="396"/>
        <v/>
      </c>
      <c r="U1878" s="3" t="str">
        <f t="shared" si="399"/>
        <v/>
      </c>
      <c r="V1878" s="3" t="str">
        <f t="shared" si="400"/>
        <v/>
      </c>
      <c r="W1878" s="3" t="str">
        <f t="shared" si="401"/>
        <v/>
      </c>
      <c r="X1878" s="83" t="str">
        <f t="shared" si="402"/>
        <v/>
      </c>
      <c r="Y1878" s="3" t="str">
        <f t="shared" si="403"/>
        <v/>
      </c>
      <c r="Z1878" s="3" t="str">
        <f t="shared" si="404"/>
        <v/>
      </c>
      <c r="AA1878" s="12" t="str">
        <f t="shared" si="405"/>
        <v/>
      </c>
      <c r="AB1878" s="12" t="str">
        <f t="shared" si="406"/>
        <v/>
      </c>
      <c r="AC1878" s="12" t="str">
        <f t="shared" si="407"/>
        <v/>
      </c>
      <c r="AD1878" t="str">
        <f t="shared" si="408"/>
        <v/>
      </c>
      <c r="AE1878" t="str">
        <f t="shared" si="409"/>
        <v/>
      </c>
      <c r="AF1878" t="s">
        <v>343</v>
      </c>
    </row>
    <row r="1879" spans="1:32" x14ac:dyDescent="0.25">
      <c r="A1879" t="s">
        <v>1</v>
      </c>
      <c r="B1879" t="s">
        <v>3</v>
      </c>
      <c r="C1879" t="s">
        <v>1959</v>
      </c>
      <c r="D1879" t="s">
        <v>2019</v>
      </c>
      <c r="E1879" t="s">
        <v>79</v>
      </c>
      <c r="F1879" s="2">
        <v>45265</v>
      </c>
      <c r="G1879" t="s">
        <v>578</v>
      </c>
      <c r="H1879" t="s">
        <v>179</v>
      </c>
      <c r="I1879" t="s">
        <v>404</v>
      </c>
      <c r="J1879" s="5">
        <v>1824.55</v>
      </c>
      <c r="K1879" s="5">
        <v>1824.55</v>
      </c>
      <c r="L1879" s="5">
        <v>1002590.23</v>
      </c>
      <c r="M1879" s="5"/>
      <c r="N1879"/>
      <c r="O1879" s="39"/>
      <c r="P1879" s="44"/>
      <c r="Q1879" s="65"/>
      <c r="R1879" s="8" t="str">
        <f t="shared" si="398"/>
        <v/>
      </c>
      <c r="S1879" s="7" t="str">
        <f t="shared" si="396"/>
        <v/>
      </c>
      <c r="U1879" s="3" t="str">
        <f t="shared" si="399"/>
        <v/>
      </c>
      <c r="V1879" s="3" t="str">
        <f t="shared" si="400"/>
        <v/>
      </c>
      <c r="W1879" s="3" t="str">
        <f t="shared" si="401"/>
        <v/>
      </c>
      <c r="X1879" s="83" t="str">
        <f t="shared" si="402"/>
        <v/>
      </c>
      <c r="Y1879" s="3" t="str">
        <f t="shared" si="403"/>
        <v/>
      </c>
      <c r="Z1879" s="3" t="str">
        <f t="shared" si="404"/>
        <v/>
      </c>
      <c r="AA1879" s="12" t="str">
        <f t="shared" si="405"/>
        <v/>
      </c>
      <c r="AB1879" s="12" t="str">
        <f t="shared" si="406"/>
        <v/>
      </c>
      <c r="AC1879" s="12" t="str">
        <f t="shared" si="407"/>
        <v/>
      </c>
      <c r="AD1879" t="str">
        <f t="shared" si="408"/>
        <v/>
      </c>
      <c r="AE1879" t="str">
        <f t="shared" si="409"/>
        <v/>
      </c>
      <c r="AF1879" t="s">
        <v>343</v>
      </c>
    </row>
    <row r="1880" spans="1:32" x14ac:dyDescent="0.25">
      <c r="A1880" t="s">
        <v>1</v>
      </c>
      <c r="B1880" t="s">
        <v>3</v>
      </c>
      <c r="C1880" t="s">
        <v>1959</v>
      </c>
      <c r="D1880" t="s">
        <v>2019</v>
      </c>
      <c r="E1880" t="s">
        <v>79</v>
      </c>
      <c r="F1880" s="2">
        <v>45265</v>
      </c>
      <c r="G1880" t="s">
        <v>579</v>
      </c>
      <c r="H1880" t="s">
        <v>179</v>
      </c>
      <c r="I1880" t="s">
        <v>404</v>
      </c>
      <c r="J1880" s="5">
        <v>2974.19</v>
      </c>
      <c r="K1880" s="5">
        <v>2974.19</v>
      </c>
      <c r="L1880" s="5">
        <v>1634317.41</v>
      </c>
      <c r="M1880" s="5"/>
      <c r="O1880" s="39"/>
      <c r="P1880" s="44"/>
      <c r="Q1880" s="65"/>
      <c r="R1880" s="8" t="str">
        <f t="shared" si="398"/>
        <v/>
      </c>
      <c r="S1880" s="7" t="str">
        <f t="shared" si="396"/>
        <v/>
      </c>
      <c r="U1880" s="3" t="str">
        <f t="shared" si="399"/>
        <v/>
      </c>
      <c r="V1880" s="3" t="str">
        <f t="shared" si="400"/>
        <v/>
      </c>
      <c r="W1880" s="3" t="str">
        <f t="shared" si="401"/>
        <v/>
      </c>
      <c r="X1880" s="83" t="str">
        <f t="shared" si="402"/>
        <v/>
      </c>
      <c r="Y1880" s="3" t="str">
        <f t="shared" si="403"/>
        <v/>
      </c>
      <c r="Z1880" s="3" t="str">
        <f t="shared" si="404"/>
        <v/>
      </c>
      <c r="AA1880" s="12" t="str">
        <f t="shared" si="405"/>
        <v/>
      </c>
      <c r="AB1880" s="12" t="str">
        <f t="shared" si="406"/>
        <v/>
      </c>
      <c r="AC1880" s="12" t="str">
        <f t="shared" si="407"/>
        <v/>
      </c>
      <c r="AD1880" t="str">
        <f t="shared" si="408"/>
        <v/>
      </c>
      <c r="AE1880" t="str">
        <f t="shared" si="409"/>
        <v/>
      </c>
      <c r="AF1880" t="s">
        <v>343</v>
      </c>
    </row>
    <row r="1881" spans="1:32" x14ac:dyDescent="0.25">
      <c r="A1881" t="s">
        <v>1</v>
      </c>
      <c r="B1881" t="s">
        <v>3</v>
      </c>
      <c r="C1881" t="s">
        <v>1959</v>
      </c>
      <c r="D1881" t="s">
        <v>2019</v>
      </c>
      <c r="E1881" t="s">
        <v>79</v>
      </c>
      <c r="F1881" s="2">
        <v>45273</v>
      </c>
      <c r="G1881" t="s">
        <v>637</v>
      </c>
      <c r="H1881" t="s">
        <v>179</v>
      </c>
      <c r="I1881" t="s">
        <v>404</v>
      </c>
      <c r="J1881" s="5">
        <v>2831.98</v>
      </c>
      <c r="K1881" s="5">
        <v>2831.98</v>
      </c>
      <c r="L1881" s="5">
        <v>1556173.01</v>
      </c>
      <c r="M1881" s="5"/>
      <c r="O1881" s="39"/>
      <c r="P1881" s="44"/>
      <c r="Q1881" s="65"/>
      <c r="R1881" s="8" t="str">
        <f t="shared" si="398"/>
        <v/>
      </c>
      <c r="S1881" s="7" t="str">
        <f t="shared" si="396"/>
        <v/>
      </c>
      <c r="U1881" s="3" t="str">
        <f t="shared" si="399"/>
        <v/>
      </c>
      <c r="V1881" s="3" t="str">
        <f t="shared" si="400"/>
        <v/>
      </c>
      <c r="W1881" s="3" t="str">
        <f t="shared" si="401"/>
        <v/>
      </c>
      <c r="X1881" s="83" t="str">
        <f t="shared" si="402"/>
        <v/>
      </c>
      <c r="Y1881" s="3" t="str">
        <f t="shared" si="403"/>
        <v/>
      </c>
      <c r="Z1881" s="3" t="str">
        <f t="shared" si="404"/>
        <v/>
      </c>
      <c r="AA1881" s="12" t="str">
        <f t="shared" si="405"/>
        <v/>
      </c>
      <c r="AB1881" s="12" t="str">
        <f t="shared" si="406"/>
        <v/>
      </c>
      <c r="AC1881" s="12" t="str">
        <f t="shared" si="407"/>
        <v/>
      </c>
      <c r="AD1881" t="str">
        <f t="shared" si="408"/>
        <v/>
      </c>
      <c r="AE1881" t="str">
        <f t="shared" si="409"/>
        <v/>
      </c>
      <c r="AF1881" t="s">
        <v>343</v>
      </c>
    </row>
    <row r="1882" spans="1:32" x14ac:dyDescent="0.25">
      <c r="A1882" t="s">
        <v>1</v>
      </c>
      <c r="B1882" t="s">
        <v>3</v>
      </c>
      <c r="C1882" t="s">
        <v>1959</v>
      </c>
      <c r="D1882" t="s">
        <v>2019</v>
      </c>
      <c r="E1882" t="s">
        <v>79</v>
      </c>
      <c r="F1882" s="2">
        <v>45273</v>
      </c>
      <c r="G1882" t="s">
        <v>638</v>
      </c>
      <c r="H1882" t="s">
        <v>179</v>
      </c>
      <c r="I1882" t="s">
        <v>404</v>
      </c>
      <c r="J1882" s="5">
        <v>1928.57</v>
      </c>
      <c r="K1882" s="5">
        <v>1928.57</v>
      </c>
      <c r="L1882" s="5">
        <v>1059749.22</v>
      </c>
      <c r="M1882" s="5"/>
      <c r="O1882" s="39"/>
      <c r="P1882" s="44"/>
      <c r="Q1882" s="65"/>
      <c r="R1882" s="8" t="str">
        <f t="shared" si="398"/>
        <v/>
      </c>
      <c r="S1882" s="7" t="str">
        <f t="shared" si="396"/>
        <v/>
      </c>
      <c r="U1882" s="3" t="str">
        <f t="shared" si="399"/>
        <v/>
      </c>
      <c r="V1882" s="3" t="str">
        <f t="shared" si="400"/>
        <v/>
      </c>
      <c r="W1882" s="3" t="str">
        <f t="shared" si="401"/>
        <v/>
      </c>
      <c r="X1882" s="83" t="str">
        <f t="shared" si="402"/>
        <v/>
      </c>
      <c r="Y1882" s="3" t="str">
        <f t="shared" si="403"/>
        <v/>
      </c>
      <c r="Z1882" s="3" t="str">
        <f t="shared" si="404"/>
        <v/>
      </c>
      <c r="AA1882" s="12" t="str">
        <f t="shared" si="405"/>
        <v/>
      </c>
      <c r="AB1882" s="12" t="str">
        <f t="shared" si="406"/>
        <v/>
      </c>
      <c r="AC1882" s="12" t="str">
        <f t="shared" si="407"/>
        <v/>
      </c>
      <c r="AD1882" t="str">
        <f t="shared" si="408"/>
        <v/>
      </c>
      <c r="AE1882" t="str">
        <f t="shared" si="409"/>
        <v/>
      </c>
      <c r="AF1882" t="s">
        <v>343</v>
      </c>
    </row>
    <row r="1883" spans="1:32" x14ac:dyDescent="0.25">
      <c r="A1883" t="s">
        <v>1</v>
      </c>
      <c r="B1883" t="s">
        <v>3</v>
      </c>
      <c r="C1883" t="s">
        <v>1959</v>
      </c>
      <c r="D1883" t="s">
        <v>2019</v>
      </c>
      <c r="E1883" t="s">
        <v>79</v>
      </c>
      <c r="F1883" s="2">
        <v>45281</v>
      </c>
      <c r="G1883" t="s">
        <v>745</v>
      </c>
      <c r="H1883" t="s">
        <v>179</v>
      </c>
      <c r="I1883" t="s">
        <v>404</v>
      </c>
      <c r="J1883" s="5">
        <v>2813.55</v>
      </c>
      <c r="K1883" s="5">
        <v>2813.55</v>
      </c>
      <c r="L1883" s="5">
        <v>1546045.73</v>
      </c>
      <c r="M1883" s="5"/>
      <c r="O1883" s="39"/>
      <c r="P1883" s="44"/>
      <c r="Q1883" s="65"/>
      <c r="R1883" s="8" t="str">
        <f t="shared" si="398"/>
        <v/>
      </c>
      <c r="S1883" s="7" t="str">
        <f t="shared" si="396"/>
        <v/>
      </c>
      <c r="U1883" s="3" t="str">
        <f t="shared" si="399"/>
        <v/>
      </c>
      <c r="V1883" s="3" t="str">
        <f t="shared" si="400"/>
        <v/>
      </c>
      <c r="W1883" s="3" t="str">
        <f t="shared" si="401"/>
        <v/>
      </c>
      <c r="X1883" s="83" t="str">
        <f t="shared" si="402"/>
        <v/>
      </c>
      <c r="Y1883" s="3" t="str">
        <f t="shared" si="403"/>
        <v/>
      </c>
      <c r="Z1883" s="3" t="str">
        <f t="shared" si="404"/>
        <v/>
      </c>
      <c r="AA1883" s="12" t="str">
        <f t="shared" si="405"/>
        <v/>
      </c>
      <c r="AB1883" s="12" t="str">
        <f t="shared" si="406"/>
        <v/>
      </c>
      <c r="AC1883" s="12" t="str">
        <f t="shared" si="407"/>
        <v/>
      </c>
      <c r="AD1883" t="str">
        <f t="shared" si="408"/>
        <v/>
      </c>
      <c r="AE1883" t="str">
        <f t="shared" si="409"/>
        <v/>
      </c>
      <c r="AF1883" t="s">
        <v>343</v>
      </c>
    </row>
    <row r="1884" spans="1:32" x14ac:dyDescent="0.25">
      <c r="A1884" t="s">
        <v>1</v>
      </c>
      <c r="B1884" t="s">
        <v>3</v>
      </c>
      <c r="C1884" t="s">
        <v>1959</v>
      </c>
      <c r="D1884" t="s">
        <v>2019</v>
      </c>
      <c r="E1884" t="s">
        <v>79</v>
      </c>
      <c r="F1884" s="2">
        <v>45281</v>
      </c>
      <c r="G1884" t="s">
        <v>746</v>
      </c>
      <c r="H1884" t="s">
        <v>179</v>
      </c>
      <c r="I1884" t="s">
        <v>404</v>
      </c>
      <c r="J1884" s="5">
        <v>3447.2</v>
      </c>
      <c r="K1884" s="5">
        <v>3447.2</v>
      </c>
      <c r="L1884" s="5">
        <v>1894236.4</v>
      </c>
      <c r="M1884" s="5"/>
      <c r="O1884" s="39"/>
      <c r="P1884" s="44"/>
      <c r="Q1884" s="65"/>
      <c r="R1884" s="8" t="str">
        <f t="shared" si="398"/>
        <v/>
      </c>
      <c r="S1884" s="7" t="str">
        <f t="shared" si="396"/>
        <v/>
      </c>
      <c r="U1884" s="3" t="str">
        <f t="shared" si="399"/>
        <v/>
      </c>
      <c r="V1884" s="3" t="str">
        <f t="shared" si="400"/>
        <v/>
      </c>
      <c r="W1884" s="3" t="str">
        <f t="shared" si="401"/>
        <v/>
      </c>
      <c r="X1884" s="83" t="str">
        <f t="shared" si="402"/>
        <v/>
      </c>
      <c r="Y1884" s="3" t="str">
        <f t="shared" si="403"/>
        <v/>
      </c>
      <c r="Z1884" s="3" t="str">
        <f t="shared" si="404"/>
        <v/>
      </c>
      <c r="AA1884" s="12" t="str">
        <f t="shared" si="405"/>
        <v/>
      </c>
      <c r="AB1884" s="12" t="str">
        <f t="shared" si="406"/>
        <v/>
      </c>
      <c r="AC1884" s="12" t="str">
        <f t="shared" si="407"/>
        <v/>
      </c>
      <c r="AD1884" t="str">
        <f t="shared" si="408"/>
        <v/>
      </c>
      <c r="AE1884" t="str">
        <f t="shared" si="409"/>
        <v/>
      </c>
      <c r="AF1884" t="s">
        <v>343</v>
      </c>
    </row>
    <row r="1885" spans="1:32" x14ac:dyDescent="0.25">
      <c r="A1885" t="s">
        <v>1</v>
      </c>
      <c r="B1885" t="s">
        <v>3</v>
      </c>
      <c r="C1885" t="s">
        <v>1959</v>
      </c>
      <c r="D1885" t="s">
        <v>2019</v>
      </c>
      <c r="E1885" t="s">
        <v>79</v>
      </c>
      <c r="F1885" s="2">
        <v>45295</v>
      </c>
      <c r="G1885" t="s">
        <v>1237</v>
      </c>
      <c r="H1885" t="s">
        <v>178</v>
      </c>
      <c r="I1885" t="s">
        <v>404</v>
      </c>
      <c r="J1885" s="5">
        <v>2537.04</v>
      </c>
      <c r="K1885" s="5">
        <v>2537.04</v>
      </c>
      <c r="L1885" s="5">
        <v>1394103.48</v>
      </c>
      <c r="M1885" s="5"/>
      <c r="O1885" s="39"/>
      <c r="P1885" s="44"/>
      <c r="Q1885" s="65"/>
      <c r="R1885" s="8" t="str">
        <f t="shared" si="398"/>
        <v/>
      </c>
      <c r="S1885" s="7" t="str">
        <f t="shared" si="396"/>
        <v/>
      </c>
      <c r="U1885" s="3" t="str">
        <f t="shared" si="399"/>
        <v/>
      </c>
      <c r="V1885" s="3" t="str">
        <f t="shared" si="400"/>
        <v/>
      </c>
      <c r="W1885" s="3" t="str">
        <f t="shared" si="401"/>
        <v/>
      </c>
      <c r="X1885" s="83" t="str">
        <f t="shared" si="402"/>
        <v/>
      </c>
      <c r="Y1885" s="3" t="str">
        <f t="shared" si="403"/>
        <v/>
      </c>
      <c r="Z1885" s="3" t="str">
        <f t="shared" si="404"/>
        <v/>
      </c>
      <c r="AA1885" s="12" t="str">
        <f t="shared" si="405"/>
        <v/>
      </c>
      <c r="AB1885" s="12" t="str">
        <f t="shared" si="406"/>
        <v/>
      </c>
      <c r="AC1885" s="12" t="str">
        <f t="shared" si="407"/>
        <v/>
      </c>
      <c r="AD1885" t="str">
        <f t="shared" si="408"/>
        <v/>
      </c>
      <c r="AE1885" t="str">
        <f t="shared" si="409"/>
        <v/>
      </c>
      <c r="AF1885" t="s">
        <v>343</v>
      </c>
    </row>
    <row r="1886" spans="1:32" x14ac:dyDescent="0.25">
      <c r="A1886" t="s">
        <v>1</v>
      </c>
      <c r="B1886" t="s">
        <v>3</v>
      </c>
      <c r="C1886" t="s">
        <v>1959</v>
      </c>
      <c r="D1886" t="s">
        <v>2019</v>
      </c>
      <c r="E1886" t="s">
        <v>79</v>
      </c>
      <c r="F1886" s="2">
        <v>45295</v>
      </c>
      <c r="G1886" t="s">
        <v>1238</v>
      </c>
      <c r="H1886" t="s">
        <v>178</v>
      </c>
      <c r="I1886" t="s">
        <v>404</v>
      </c>
      <c r="J1886" s="5">
        <v>2186.69</v>
      </c>
      <c r="K1886" s="5">
        <v>2186.69</v>
      </c>
      <c r="L1886" s="5">
        <v>1201586.1599999999</v>
      </c>
      <c r="M1886" s="5"/>
      <c r="O1886" s="39"/>
      <c r="P1886" s="44"/>
      <c r="Q1886" s="65"/>
      <c r="R1886" s="8" t="str">
        <f t="shared" si="398"/>
        <v/>
      </c>
      <c r="S1886" s="7" t="str">
        <f t="shared" si="396"/>
        <v/>
      </c>
      <c r="U1886" s="3" t="str">
        <f t="shared" si="399"/>
        <v/>
      </c>
      <c r="V1886" s="3" t="str">
        <f t="shared" si="400"/>
        <v/>
      </c>
      <c r="W1886" s="3" t="str">
        <f t="shared" si="401"/>
        <v/>
      </c>
      <c r="X1886" s="83" t="str">
        <f t="shared" si="402"/>
        <v/>
      </c>
      <c r="Y1886" s="3" t="str">
        <f t="shared" si="403"/>
        <v/>
      </c>
      <c r="Z1886" s="3" t="str">
        <f t="shared" si="404"/>
        <v/>
      </c>
      <c r="AA1886" s="12" t="str">
        <f t="shared" si="405"/>
        <v/>
      </c>
      <c r="AB1886" s="12" t="str">
        <f t="shared" si="406"/>
        <v/>
      </c>
      <c r="AC1886" s="12" t="str">
        <f t="shared" si="407"/>
        <v/>
      </c>
      <c r="AD1886" t="str">
        <f t="shared" si="408"/>
        <v/>
      </c>
      <c r="AE1886" t="str">
        <f t="shared" si="409"/>
        <v/>
      </c>
      <c r="AF1886" t="s">
        <v>343</v>
      </c>
    </row>
    <row r="1887" spans="1:32" x14ac:dyDescent="0.25">
      <c r="A1887" t="s">
        <v>1</v>
      </c>
      <c r="B1887" t="s">
        <v>3</v>
      </c>
      <c r="C1887" t="s">
        <v>1959</v>
      </c>
      <c r="D1887" t="s">
        <v>2019</v>
      </c>
      <c r="E1887" t="s">
        <v>79</v>
      </c>
      <c r="F1887" s="2">
        <v>45300</v>
      </c>
      <c r="G1887" t="s">
        <v>1239</v>
      </c>
      <c r="H1887" t="s">
        <v>178</v>
      </c>
      <c r="I1887" t="s">
        <v>404</v>
      </c>
      <c r="J1887" s="5">
        <v>1130.24</v>
      </c>
      <c r="K1887" s="5">
        <v>1130.24</v>
      </c>
      <c r="L1887" s="5">
        <v>621066.88</v>
      </c>
      <c r="M1887" s="5"/>
      <c r="O1887" s="39"/>
      <c r="P1887" s="44"/>
      <c r="Q1887" s="65"/>
      <c r="R1887" s="8" t="str">
        <f t="shared" si="398"/>
        <v/>
      </c>
      <c r="S1887" s="7" t="str">
        <f t="shared" si="396"/>
        <v/>
      </c>
      <c r="U1887" s="3" t="str">
        <f t="shared" si="399"/>
        <v/>
      </c>
      <c r="V1887" s="3" t="str">
        <f t="shared" si="400"/>
        <v/>
      </c>
      <c r="W1887" s="3" t="str">
        <f t="shared" si="401"/>
        <v/>
      </c>
      <c r="X1887" s="83" t="str">
        <f t="shared" si="402"/>
        <v/>
      </c>
      <c r="Y1887" s="3" t="str">
        <f t="shared" si="403"/>
        <v/>
      </c>
      <c r="Z1887" s="3" t="str">
        <f t="shared" si="404"/>
        <v/>
      </c>
      <c r="AA1887" s="12" t="str">
        <f t="shared" si="405"/>
        <v/>
      </c>
      <c r="AB1887" s="12" t="str">
        <f t="shared" si="406"/>
        <v/>
      </c>
      <c r="AC1887" s="12" t="str">
        <f t="shared" si="407"/>
        <v/>
      </c>
      <c r="AD1887" t="str">
        <f t="shared" si="408"/>
        <v/>
      </c>
      <c r="AE1887" t="str">
        <f t="shared" si="409"/>
        <v/>
      </c>
      <c r="AF1887" t="s">
        <v>343</v>
      </c>
    </row>
    <row r="1888" spans="1:32" x14ac:dyDescent="0.25">
      <c r="A1888" t="s">
        <v>1</v>
      </c>
      <c r="B1888" t="s">
        <v>3</v>
      </c>
      <c r="C1888" t="s">
        <v>1959</v>
      </c>
      <c r="D1888" t="s">
        <v>2019</v>
      </c>
      <c r="E1888" t="s">
        <v>79</v>
      </c>
      <c r="F1888" s="2">
        <v>45300</v>
      </c>
      <c r="G1888" t="s">
        <v>1240</v>
      </c>
      <c r="H1888" t="s">
        <v>178</v>
      </c>
      <c r="I1888" t="s">
        <v>404</v>
      </c>
      <c r="J1888" s="5">
        <v>394.65</v>
      </c>
      <c r="K1888" s="5">
        <v>394.65</v>
      </c>
      <c r="L1888" s="5">
        <v>216860.18</v>
      </c>
      <c r="M1888" s="5"/>
      <c r="O1888" s="39"/>
      <c r="P1888" s="44"/>
      <c r="Q1888" s="65"/>
      <c r="R1888" s="8" t="str">
        <f t="shared" si="398"/>
        <v/>
      </c>
      <c r="S1888" s="7" t="str">
        <f t="shared" si="396"/>
        <v/>
      </c>
      <c r="U1888" s="3" t="str">
        <f t="shared" si="399"/>
        <v/>
      </c>
      <c r="V1888" s="3" t="str">
        <f t="shared" si="400"/>
        <v/>
      </c>
      <c r="W1888" s="3" t="str">
        <f t="shared" si="401"/>
        <v/>
      </c>
      <c r="X1888" s="83" t="str">
        <f t="shared" si="402"/>
        <v/>
      </c>
      <c r="Y1888" s="3" t="str">
        <f t="shared" si="403"/>
        <v/>
      </c>
      <c r="Z1888" s="3" t="str">
        <f t="shared" si="404"/>
        <v/>
      </c>
      <c r="AA1888" s="12" t="str">
        <f t="shared" si="405"/>
        <v/>
      </c>
      <c r="AB1888" s="12" t="str">
        <f t="shared" si="406"/>
        <v/>
      </c>
      <c r="AC1888" s="12" t="str">
        <f t="shared" si="407"/>
        <v/>
      </c>
      <c r="AD1888" t="str">
        <f t="shared" si="408"/>
        <v/>
      </c>
      <c r="AE1888" t="str">
        <f t="shared" si="409"/>
        <v/>
      </c>
      <c r="AF1888" t="s">
        <v>343</v>
      </c>
    </row>
    <row r="1889" spans="1:32" x14ac:dyDescent="0.25">
      <c r="A1889" t="s">
        <v>1</v>
      </c>
      <c r="B1889" t="s">
        <v>3</v>
      </c>
      <c r="C1889" t="s">
        <v>1959</v>
      </c>
      <c r="D1889" t="s">
        <v>2019</v>
      </c>
      <c r="E1889" t="s">
        <v>79</v>
      </c>
      <c r="F1889" s="2">
        <v>45307</v>
      </c>
      <c r="G1889" t="s">
        <v>1241</v>
      </c>
      <c r="H1889" t="s">
        <v>178</v>
      </c>
      <c r="I1889" t="s">
        <v>404</v>
      </c>
      <c r="J1889" s="5">
        <v>1369.7</v>
      </c>
      <c r="K1889" s="5">
        <v>1369.7</v>
      </c>
      <c r="L1889" s="5">
        <v>752650.15</v>
      </c>
      <c r="M1889" s="5"/>
      <c r="O1889" s="39"/>
      <c r="P1889" s="44"/>
      <c r="Q1889" s="65"/>
      <c r="R1889" s="8" t="str">
        <f t="shared" si="398"/>
        <v/>
      </c>
      <c r="S1889" s="7" t="str">
        <f t="shared" si="396"/>
        <v/>
      </c>
      <c r="U1889" s="3" t="str">
        <f t="shared" si="399"/>
        <v/>
      </c>
      <c r="V1889" s="3" t="str">
        <f t="shared" si="400"/>
        <v/>
      </c>
      <c r="W1889" s="3" t="str">
        <f t="shared" si="401"/>
        <v/>
      </c>
      <c r="X1889" s="83" t="str">
        <f t="shared" si="402"/>
        <v/>
      </c>
      <c r="Y1889" s="3" t="str">
        <f t="shared" si="403"/>
        <v/>
      </c>
      <c r="Z1889" s="3" t="str">
        <f t="shared" si="404"/>
        <v/>
      </c>
      <c r="AA1889" s="12" t="str">
        <f t="shared" si="405"/>
        <v/>
      </c>
      <c r="AB1889" s="12" t="str">
        <f t="shared" si="406"/>
        <v/>
      </c>
      <c r="AC1889" s="12" t="str">
        <f t="shared" si="407"/>
        <v/>
      </c>
      <c r="AD1889" t="str">
        <f t="shared" si="408"/>
        <v/>
      </c>
      <c r="AE1889" t="str">
        <f t="shared" si="409"/>
        <v/>
      </c>
      <c r="AF1889" t="s">
        <v>343</v>
      </c>
    </row>
    <row r="1890" spans="1:32" x14ac:dyDescent="0.25">
      <c r="A1890" t="s">
        <v>1</v>
      </c>
      <c r="B1890" t="s">
        <v>3</v>
      </c>
      <c r="C1890" t="s">
        <v>1959</v>
      </c>
      <c r="D1890" t="s">
        <v>2019</v>
      </c>
      <c r="E1890" t="s">
        <v>79</v>
      </c>
      <c r="F1890" s="2">
        <v>45307</v>
      </c>
      <c r="G1890" t="s">
        <v>1242</v>
      </c>
      <c r="H1890" t="s">
        <v>178</v>
      </c>
      <c r="I1890" t="s">
        <v>404</v>
      </c>
      <c r="J1890" s="5">
        <v>2640.19</v>
      </c>
      <c r="K1890" s="5">
        <v>2640.19</v>
      </c>
      <c r="L1890" s="5">
        <v>1450784.41</v>
      </c>
      <c r="M1890" s="5"/>
      <c r="O1890" s="39"/>
      <c r="P1890" s="44"/>
      <c r="Q1890" s="65"/>
      <c r="R1890" s="8" t="str">
        <f t="shared" si="398"/>
        <v/>
      </c>
      <c r="S1890" s="7" t="str">
        <f t="shared" si="396"/>
        <v/>
      </c>
      <c r="U1890" s="3" t="str">
        <f t="shared" si="399"/>
        <v/>
      </c>
      <c r="V1890" s="3" t="str">
        <f t="shared" si="400"/>
        <v/>
      </c>
      <c r="W1890" s="3" t="str">
        <f t="shared" si="401"/>
        <v/>
      </c>
      <c r="X1890" s="83" t="str">
        <f t="shared" si="402"/>
        <v/>
      </c>
      <c r="Y1890" s="3" t="str">
        <f t="shared" si="403"/>
        <v/>
      </c>
      <c r="Z1890" s="3" t="str">
        <f t="shared" si="404"/>
        <v/>
      </c>
      <c r="AA1890" s="12" t="str">
        <f t="shared" si="405"/>
        <v/>
      </c>
      <c r="AB1890" s="12" t="str">
        <f t="shared" si="406"/>
        <v/>
      </c>
      <c r="AC1890" s="12" t="str">
        <f t="shared" si="407"/>
        <v/>
      </c>
      <c r="AD1890" t="str">
        <f t="shared" si="408"/>
        <v/>
      </c>
      <c r="AE1890" t="str">
        <f t="shared" si="409"/>
        <v/>
      </c>
      <c r="AF1890" t="s">
        <v>343</v>
      </c>
    </row>
    <row r="1891" spans="1:32" x14ac:dyDescent="0.25">
      <c r="A1891" t="s">
        <v>1</v>
      </c>
      <c r="B1891" t="s">
        <v>3</v>
      </c>
      <c r="C1891" t="s">
        <v>1959</v>
      </c>
      <c r="D1891" t="s">
        <v>2019</v>
      </c>
      <c r="E1891" t="s">
        <v>79</v>
      </c>
      <c r="F1891" s="2">
        <v>45315</v>
      </c>
      <c r="G1891" t="s">
        <v>1243</v>
      </c>
      <c r="H1891" t="s">
        <v>178</v>
      </c>
      <c r="I1891" t="s">
        <v>404</v>
      </c>
      <c r="J1891" s="5">
        <v>548.41999999999996</v>
      </c>
      <c r="K1891" s="5">
        <v>548.41999999999996</v>
      </c>
      <c r="L1891" s="5">
        <v>301356.78999999998</v>
      </c>
      <c r="M1891" s="5"/>
      <c r="O1891" s="39"/>
      <c r="P1891" s="44"/>
      <c r="Q1891" s="65"/>
      <c r="R1891" s="8" t="str">
        <f t="shared" si="398"/>
        <v/>
      </c>
      <c r="S1891" s="7" t="str">
        <f t="shared" si="396"/>
        <v/>
      </c>
      <c r="U1891" s="3" t="str">
        <f t="shared" si="399"/>
        <v/>
      </c>
      <c r="V1891" s="3" t="str">
        <f t="shared" si="400"/>
        <v/>
      </c>
      <c r="W1891" s="3" t="str">
        <f t="shared" si="401"/>
        <v/>
      </c>
      <c r="X1891" s="83" t="str">
        <f t="shared" si="402"/>
        <v/>
      </c>
      <c r="Y1891" s="3" t="str">
        <f t="shared" si="403"/>
        <v/>
      </c>
      <c r="Z1891" s="3" t="str">
        <f t="shared" si="404"/>
        <v/>
      </c>
      <c r="AA1891" s="12" t="str">
        <f t="shared" si="405"/>
        <v/>
      </c>
      <c r="AB1891" s="12" t="str">
        <f t="shared" si="406"/>
        <v/>
      </c>
      <c r="AC1891" s="12" t="str">
        <f t="shared" si="407"/>
        <v/>
      </c>
      <c r="AD1891" t="str">
        <f t="shared" si="408"/>
        <v/>
      </c>
      <c r="AE1891" t="str">
        <f t="shared" si="409"/>
        <v/>
      </c>
      <c r="AF1891" t="s">
        <v>343</v>
      </c>
    </row>
    <row r="1892" spans="1:32" x14ac:dyDescent="0.25">
      <c r="A1892" t="s">
        <v>1</v>
      </c>
      <c r="B1892" t="s">
        <v>3</v>
      </c>
      <c r="C1892" t="s">
        <v>1959</v>
      </c>
      <c r="D1892" t="s">
        <v>2019</v>
      </c>
      <c r="E1892" t="s">
        <v>79</v>
      </c>
      <c r="F1892" s="2">
        <v>45315</v>
      </c>
      <c r="G1892" t="s">
        <v>1244</v>
      </c>
      <c r="H1892" t="s">
        <v>178</v>
      </c>
      <c r="I1892" t="s">
        <v>404</v>
      </c>
      <c r="J1892" s="5">
        <v>2019.33</v>
      </c>
      <c r="K1892" s="5">
        <v>2019.33</v>
      </c>
      <c r="L1892" s="5">
        <v>1109621.8400000001</v>
      </c>
      <c r="M1892" s="5"/>
      <c r="O1892" s="39"/>
      <c r="P1892" s="44"/>
      <c r="Q1892" s="65"/>
      <c r="R1892" s="8" t="str">
        <f t="shared" si="398"/>
        <v/>
      </c>
      <c r="S1892" s="7" t="str">
        <f t="shared" si="396"/>
        <v/>
      </c>
      <c r="U1892" s="3" t="str">
        <f t="shared" si="399"/>
        <v/>
      </c>
      <c r="V1892" s="3" t="str">
        <f t="shared" si="400"/>
        <v/>
      </c>
      <c r="W1892" s="3" t="str">
        <f t="shared" si="401"/>
        <v/>
      </c>
      <c r="X1892" s="83" t="str">
        <f t="shared" si="402"/>
        <v/>
      </c>
      <c r="Y1892" s="3" t="str">
        <f t="shared" si="403"/>
        <v/>
      </c>
      <c r="Z1892" s="3" t="str">
        <f t="shared" si="404"/>
        <v/>
      </c>
      <c r="AA1892" s="12" t="str">
        <f t="shared" si="405"/>
        <v/>
      </c>
      <c r="AB1892" s="12" t="str">
        <f t="shared" si="406"/>
        <v/>
      </c>
      <c r="AC1892" s="12" t="str">
        <f t="shared" si="407"/>
        <v/>
      </c>
      <c r="AD1892" t="str">
        <f t="shared" si="408"/>
        <v/>
      </c>
      <c r="AE1892" t="str">
        <f t="shared" si="409"/>
        <v/>
      </c>
      <c r="AF1892" t="s">
        <v>343</v>
      </c>
    </row>
    <row r="1893" spans="1:32" x14ac:dyDescent="0.25">
      <c r="A1893" t="s">
        <v>1</v>
      </c>
      <c r="B1893" t="s">
        <v>3</v>
      </c>
      <c r="C1893" t="s">
        <v>1959</v>
      </c>
      <c r="D1893" t="s">
        <v>2019</v>
      </c>
      <c r="E1893" t="s">
        <v>79</v>
      </c>
      <c r="F1893" s="2">
        <v>45328</v>
      </c>
      <c r="G1893" t="s">
        <v>1245</v>
      </c>
      <c r="H1893" t="s">
        <v>176</v>
      </c>
      <c r="I1893" t="s">
        <v>404</v>
      </c>
      <c r="J1893" s="5">
        <v>4975.8</v>
      </c>
      <c r="K1893" s="5">
        <v>4975.8</v>
      </c>
      <c r="L1893" s="5">
        <v>2734202.1</v>
      </c>
      <c r="M1893" s="5"/>
      <c r="O1893" s="39"/>
      <c r="P1893" s="44"/>
      <c r="Q1893" s="65"/>
      <c r="R1893" s="8" t="str">
        <f t="shared" si="398"/>
        <v/>
      </c>
      <c r="S1893" s="7" t="str">
        <f t="shared" si="396"/>
        <v/>
      </c>
      <c r="U1893" s="3" t="str">
        <f t="shared" si="399"/>
        <v/>
      </c>
      <c r="V1893" s="3" t="str">
        <f t="shared" si="400"/>
        <v/>
      </c>
      <c r="W1893" s="3" t="str">
        <f t="shared" si="401"/>
        <v/>
      </c>
      <c r="X1893" s="83" t="str">
        <f t="shared" si="402"/>
        <v/>
      </c>
      <c r="Y1893" s="3" t="str">
        <f t="shared" si="403"/>
        <v/>
      </c>
      <c r="Z1893" s="3" t="str">
        <f t="shared" si="404"/>
        <v/>
      </c>
      <c r="AA1893" s="12" t="str">
        <f t="shared" si="405"/>
        <v/>
      </c>
      <c r="AB1893" s="12" t="str">
        <f t="shared" si="406"/>
        <v/>
      </c>
      <c r="AC1893" s="12" t="str">
        <f t="shared" si="407"/>
        <v/>
      </c>
      <c r="AD1893" t="str">
        <f t="shared" si="408"/>
        <v/>
      </c>
      <c r="AE1893" t="str">
        <f t="shared" si="409"/>
        <v/>
      </c>
      <c r="AF1893" t="s">
        <v>343</v>
      </c>
    </row>
    <row r="1894" spans="1:32" x14ac:dyDescent="0.25">
      <c r="A1894" t="s">
        <v>1</v>
      </c>
      <c r="B1894" t="s">
        <v>3</v>
      </c>
      <c r="C1894" t="s">
        <v>1959</v>
      </c>
      <c r="D1894" t="s">
        <v>2019</v>
      </c>
      <c r="E1894" t="s">
        <v>79</v>
      </c>
      <c r="F1894" s="2">
        <v>45328</v>
      </c>
      <c r="G1894" t="s">
        <v>1246</v>
      </c>
      <c r="H1894" t="s">
        <v>176</v>
      </c>
      <c r="I1894" t="s">
        <v>404</v>
      </c>
      <c r="J1894" s="5">
        <v>3949.18</v>
      </c>
      <c r="K1894" s="5">
        <v>3949.18</v>
      </c>
      <c r="L1894" s="5">
        <v>2170074.41</v>
      </c>
      <c r="M1894" s="5"/>
      <c r="O1894" s="39"/>
      <c r="P1894" s="44"/>
      <c r="Q1894" s="65"/>
      <c r="R1894" s="8" t="str">
        <f t="shared" si="398"/>
        <v/>
      </c>
      <c r="S1894" s="7" t="str">
        <f t="shared" si="396"/>
        <v/>
      </c>
      <c r="U1894" s="3" t="str">
        <f t="shared" si="399"/>
        <v/>
      </c>
      <c r="V1894" s="3" t="str">
        <f t="shared" si="400"/>
        <v/>
      </c>
      <c r="W1894" s="3" t="str">
        <f t="shared" si="401"/>
        <v/>
      </c>
      <c r="X1894" s="83" t="str">
        <f t="shared" si="402"/>
        <v/>
      </c>
      <c r="Y1894" s="3" t="str">
        <f t="shared" si="403"/>
        <v/>
      </c>
      <c r="Z1894" s="3" t="str">
        <f t="shared" si="404"/>
        <v/>
      </c>
      <c r="AA1894" s="12" t="str">
        <f t="shared" si="405"/>
        <v/>
      </c>
      <c r="AB1894" s="12" t="str">
        <f t="shared" si="406"/>
        <v/>
      </c>
      <c r="AC1894" s="12" t="str">
        <f t="shared" si="407"/>
        <v/>
      </c>
      <c r="AD1894" t="str">
        <f t="shared" si="408"/>
        <v/>
      </c>
      <c r="AE1894" t="str">
        <f t="shared" si="409"/>
        <v/>
      </c>
      <c r="AF1894" t="s">
        <v>343</v>
      </c>
    </row>
    <row r="1895" spans="1:32" x14ac:dyDescent="0.25">
      <c r="A1895" t="s">
        <v>1</v>
      </c>
      <c r="B1895" t="s">
        <v>3</v>
      </c>
      <c r="C1895" t="s">
        <v>1959</v>
      </c>
      <c r="D1895" t="s">
        <v>2019</v>
      </c>
      <c r="E1895" t="s">
        <v>79</v>
      </c>
      <c r="F1895" s="2">
        <v>45336</v>
      </c>
      <c r="G1895" t="s">
        <v>1247</v>
      </c>
      <c r="H1895" t="s">
        <v>176</v>
      </c>
      <c r="I1895" t="s">
        <v>404</v>
      </c>
      <c r="J1895" s="5">
        <v>97.38</v>
      </c>
      <c r="K1895" s="5">
        <v>97.38</v>
      </c>
      <c r="L1895" s="5">
        <v>53510.31</v>
      </c>
      <c r="M1895" s="5"/>
      <c r="O1895" s="39"/>
      <c r="P1895" s="44"/>
      <c r="Q1895" s="65"/>
      <c r="R1895" s="8" t="str">
        <f t="shared" si="398"/>
        <v/>
      </c>
      <c r="S1895" s="7" t="str">
        <f t="shared" si="396"/>
        <v/>
      </c>
      <c r="U1895" s="3" t="str">
        <f t="shared" si="399"/>
        <v/>
      </c>
      <c r="V1895" s="3" t="str">
        <f t="shared" si="400"/>
        <v/>
      </c>
      <c r="W1895" s="3" t="str">
        <f t="shared" si="401"/>
        <v/>
      </c>
      <c r="X1895" s="83" t="str">
        <f t="shared" si="402"/>
        <v/>
      </c>
      <c r="Y1895" s="3" t="str">
        <f t="shared" si="403"/>
        <v/>
      </c>
      <c r="Z1895" s="3" t="str">
        <f t="shared" si="404"/>
        <v/>
      </c>
      <c r="AA1895" s="12" t="str">
        <f t="shared" si="405"/>
        <v/>
      </c>
      <c r="AB1895" s="12" t="str">
        <f t="shared" si="406"/>
        <v/>
      </c>
      <c r="AC1895" s="12" t="str">
        <f t="shared" si="407"/>
        <v/>
      </c>
      <c r="AD1895" t="str">
        <f t="shared" si="408"/>
        <v/>
      </c>
      <c r="AE1895" t="str">
        <f t="shared" si="409"/>
        <v/>
      </c>
      <c r="AF1895" t="s">
        <v>343</v>
      </c>
    </row>
    <row r="1896" spans="1:32" x14ac:dyDescent="0.25">
      <c r="A1896" t="s">
        <v>1</v>
      </c>
      <c r="B1896" t="s">
        <v>3</v>
      </c>
      <c r="C1896" t="s">
        <v>1959</v>
      </c>
      <c r="D1896" t="s">
        <v>2019</v>
      </c>
      <c r="E1896" t="s">
        <v>79</v>
      </c>
      <c r="F1896" s="2">
        <v>45336</v>
      </c>
      <c r="G1896" t="s">
        <v>1248</v>
      </c>
      <c r="H1896" t="s">
        <v>176</v>
      </c>
      <c r="I1896" t="s">
        <v>404</v>
      </c>
      <c r="J1896" s="5">
        <v>3649.63</v>
      </c>
      <c r="K1896" s="5">
        <v>3649.63</v>
      </c>
      <c r="L1896" s="5">
        <v>2005471.69</v>
      </c>
      <c r="M1896" s="5"/>
      <c r="O1896" s="39"/>
      <c r="P1896" s="44"/>
      <c r="Q1896" s="65"/>
      <c r="R1896" s="8" t="str">
        <f t="shared" si="398"/>
        <v/>
      </c>
      <c r="S1896" s="7" t="str">
        <f t="shared" ref="S1896:S1959" si="410">IF(AND(O1908&lt;&gt;"",P1908&lt;&gt;""),1,"")</f>
        <v/>
      </c>
      <c r="U1896" s="3" t="str">
        <f t="shared" si="399"/>
        <v/>
      </c>
      <c r="V1896" s="3" t="str">
        <f t="shared" si="400"/>
        <v/>
      </c>
      <c r="W1896" s="3" t="str">
        <f t="shared" si="401"/>
        <v/>
      </c>
      <c r="X1896" s="83" t="str">
        <f t="shared" si="402"/>
        <v/>
      </c>
      <c r="Y1896" s="3" t="str">
        <f t="shared" si="403"/>
        <v/>
      </c>
      <c r="Z1896" s="3" t="str">
        <f t="shared" si="404"/>
        <v/>
      </c>
      <c r="AA1896" s="12" t="str">
        <f t="shared" si="405"/>
        <v/>
      </c>
      <c r="AB1896" s="12" t="str">
        <f t="shared" si="406"/>
        <v/>
      </c>
      <c r="AC1896" s="12" t="str">
        <f t="shared" si="407"/>
        <v/>
      </c>
      <c r="AD1896" t="str">
        <f t="shared" si="408"/>
        <v/>
      </c>
      <c r="AE1896" t="str">
        <f t="shared" si="409"/>
        <v/>
      </c>
      <c r="AF1896" t="s">
        <v>343</v>
      </c>
    </row>
    <row r="1897" spans="1:32" x14ac:dyDescent="0.25">
      <c r="A1897" t="s">
        <v>1</v>
      </c>
      <c r="B1897" t="s">
        <v>3</v>
      </c>
      <c r="C1897" t="s">
        <v>1959</v>
      </c>
      <c r="D1897" t="s">
        <v>2019</v>
      </c>
      <c r="E1897" t="s">
        <v>79</v>
      </c>
      <c r="F1897" s="2">
        <v>45343</v>
      </c>
      <c r="G1897" t="s">
        <v>1249</v>
      </c>
      <c r="H1897" t="s">
        <v>176</v>
      </c>
      <c r="I1897" t="s">
        <v>404</v>
      </c>
      <c r="J1897" s="5">
        <v>3552.34</v>
      </c>
      <c r="K1897" s="5">
        <v>3552.34</v>
      </c>
      <c r="L1897" s="5">
        <v>1952010.83</v>
      </c>
      <c r="M1897" s="5"/>
      <c r="O1897" s="39"/>
      <c r="P1897" s="44"/>
      <c r="Q1897" s="65"/>
      <c r="R1897" s="8" t="str">
        <f t="shared" si="398"/>
        <v/>
      </c>
      <c r="S1897" s="7" t="str">
        <f t="shared" si="410"/>
        <v/>
      </c>
      <c r="U1897" s="3" t="str">
        <f t="shared" si="399"/>
        <v/>
      </c>
      <c r="V1897" s="3" t="str">
        <f t="shared" si="400"/>
        <v/>
      </c>
      <c r="W1897" s="3" t="str">
        <f t="shared" si="401"/>
        <v/>
      </c>
      <c r="X1897" s="83" t="str">
        <f t="shared" si="402"/>
        <v/>
      </c>
      <c r="Y1897" s="3" t="str">
        <f t="shared" si="403"/>
        <v/>
      </c>
      <c r="Z1897" s="3" t="str">
        <f t="shared" si="404"/>
        <v/>
      </c>
      <c r="AA1897" s="12" t="str">
        <f t="shared" si="405"/>
        <v/>
      </c>
      <c r="AB1897" s="12" t="str">
        <f t="shared" si="406"/>
        <v/>
      </c>
      <c r="AC1897" s="12" t="str">
        <f t="shared" si="407"/>
        <v/>
      </c>
      <c r="AD1897" t="str">
        <f t="shared" si="408"/>
        <v/>
      </c>
      <c r="AE1897" t="str">
        <f t="shared" si="409"/>
        <v/>
      </c>
      <c r="AF1897" t="s">
        <v>343</v>
      </c>
    </row>
    <row r="1898" spans="1:32" x14ac:dyDescent="0.25">
      <c r="A1898" t="s">
        <v>1</v>
      </c>
      <c r="B1898" t="s">
        <v>3</v>
      </c>
      <c r="C1898" t="s">
        <v>1959</v>
      </c>
      <c r="D1898" t="s">
        <v>2019</v>
      </c>
      <c r="E1898" t="s">
        <v>79</v>
      </c>
      <c r="F1898" s="2">
        <v>45343</v>
      </c>
      <c r="G1898" t="s">
        <v>1250</v>
      </c>
      <c r="H1898" t="s">
        <v>176</v>
      </c>
      <c r="I1898" t="s">
        <v>404</v>
      </c>
      <c r="J1898" s="5">
        <v>1988.33</v>
      </c>
      <c r="K1898" s="5">
        <v>1988.33</v>
      </c>
      <c r="L1898" s="5">
        <v>1092587.3400000001</v>
      </c>
      <c r="M1898" s="5"/>
      <c r="O1898" s="39"/>
      <c r="P1898" s="44"/>
      <c r="Q1898" s="65"/>
      <c r="R1898" s="8" t="str">
        <f t="shared" si="398"/>
        <v/>
      </c>
      <c r="S1898" s="7" t="str">
        <f t="shared" si="410"/>
        <v/>
      </c>
      <c r="U1898" s="3" t="str">
        <f t="shared" si="399"/>
        <v/>
      </c>
      <c r="V1898" s="3" t="str">
        <f t="shared" si="400"/>
        <v/>
      </c>
      <c r="W1898" s="3" t="str">
        <f t="shared" si="401"/>
        <v/>
      </c>
      <c r="X1898" s="83" t="str">
        <f t="shared" si="402"/>
        <v/>
      </c>
      <c r="Y1898" s="3" t="str">
        <f t="shared" si="403"/>
        <v/>
      </c>
      <c r="Z1898" s="3" t="str">
        <f t="shared" si="404"/>
        <v/>
      </c>
      <c r="AA1898" s="12" t="str">
        <f t="shared" si="405"/>
        <v/>
      </c>
      <c r="AB1898" s="12" t="str">
        <f t="shared" si="406"/>
        <v/>
      </c>
      <c r="AC1898" s="12" t="str">
        <f t="shared" si="407"/>
        <v/>
      </c>
      <c r="AD1898" t="str">
        <f t="shared" si="408"/>
        <v/>
      </c>
      <c r="AE1898" t="str">
        <f t="shared" si="409"/>
        <v/>
      </c>
      <c r="AF1898" t="s">
        <v>343</v>
      </c>
    </row>
    <row r="1899" spans="1:32" x14ac:dyDescent="0.25">
      <c r="A1899" t="s">
        <v>1</v>
      </c>
      <c r="B1899" t="s">
        <v>3</v>
      </c>
      <c r="C1899" t="s">
        <v>1959</v>
      </c>
      <c r="D1899" t="s">
        <v>2019</v>
      </c>
      <c r="E1899" t="s">
        <v>79</v>
      </c>
      <c r="F1899" s="2">
        <v>45348</v>
      </c>
      <c r="G1899" t="s">
        <v>1337</v>
      </c>
      <c r="H1899" t="s">
        <v>176</v>
      </c>
      <c r="I1899" t="s">
        <v>404</v>
      </c>
      <c r="J1899" s="5">
        <v>1744.46</v>
      </c>
      <c r="K1899" s="5">
        <v>1744.46</v>
      </c>
      <c r="L1899" s="5">
        <v>958580.77</v>
      </c>
      <c r="M1899" s="5"/>
      <c r="O1899" s="39"/>
      <c r="P1899" s="44"/>
      <c r="Q1899" s="65"/>
      <c r="R1899" s="8" t="str">
        <f t="shared" si="398"/>
        <v/>
      </c>
      <c r="S1899" s="7" t="str">
        <f t="shared" si="410"/>
        <v/>
      </c>
      <c r="U1899" s="3" t="str">
        <f t="shared" si="399"/>
        <v/>
      </c>
      <c r="V1899" s="3" t="str">
        <f t="shared" si="400"/>
        <v/>
      </c>
      <c r="W1899" s="3" t="str">
        <f t="shared" si="401"/>
        <v/>
      </c>
      <c r="X1899" s="83" t="str">
        <f t="shared" si="402"/>
        <v/>
      </c>
      <c r="Y1899" s="3" t="str">
        <f t="shared" si="403"/>
        <v/>
      </c>
      <c r="Z1899" s="3" t="str">
        <f t="shared" si="404"/>
        <v/>
      </c>
      <c r="AA1899" s="12" t="str">
        <f t="shared" si="405"/>
        <v/>
      </c>
      <c r="AB1899" s="12" t="str">
        <f t="shared" si="406"/>
        <v/>
      </c>
      <c r="AC1899" s="12" t="str">
        <f t="shared" si="407"/>
        <v/>
      </c>
      <c r="AD1899" t="str">
        <f t="shared" si="408"/>
        <v/>
      </c>
      <c r="AE1899" t="str">
        <f t="shared" si="409"/>
        <v/>
      </c>
      <c r="AF1899" t="s">
        <v>343</v>
      </c>
    </row>
    <row r="1900" spans="1:32" x14ac:dyDescent="0.25">
      <c r="A1900" t="s">
        <v>1</v>
      </c>
      <c r="B1900" t="s">
        <v>3</v>
      </c>
      <c r="C1900" t="s">
        <v>1959</v>
      </c>
      <c r="D1900" t="s">
        <v>2019</v>
      </c>
      <c r="E1900" t="s">
        <v>79</v>
      </c>
      <c r="F1900" s="2">
        <v>45348</v>
      </c>
      <c r="G1900" t="s">
        <v>1338</v>
      </c>
      <c r="H1900" t="s">
        <v>176</v>
      </c>
      <c r="I1900" t="s">
        <v>404</v>
      </c>
      <c r="J1900" s="5">
        <v>2249.02</v>
      </c>
      <c r="K1900" s="5">
        <v>2249.02</v>
      </c>
      <c r="L1900" s="5">
        <v>1235836.49</v>
      </c>
      <c r="M1900" s="5"/>
      <c r="O1900" s="39"/>
      <c r="P1900" s="44"/>
      <c r="Q1900" s="65"/>
      <c r="R1900" s="8" t="str">
        <f t="shared" si="398"/>
        <v/>
      </c>
      <c r="S1900" s="7" t="str">
        <f t="shared" si="410"/>
        <v/>
      </c>
      <c r="U1900" s="3" t="str">
        <f t="shared" si="399"/>
        <v/>
      </c>
      <c r="V1900" s="3" t="str">
        <f t="shared" si="400"/>
        <v/>
      </c>
      <c r="W1900" s="3" t="str">
        <f t="shared" si="401"/>
        <v/>
      </c>
      <c r="X1900" s="83" t="str">
        <f t="shared" si="402"/>
        <v/>
      </c>
      <c r="Y1900" s="3" t="str">
        <f t="shared" si="403"/>
        <v/>
      </c>
      <c r="Z1900" s="3" t="str">
        <f t="shared" si="404"/>
        <v/>
      </c>
      <c r="AA1900" s="12" t="str">
        <f t="shared" si="405"/>
        <v/>
      </c>
      <c r="AB1900" s="12" t="str">
        <f t="shared" si="406"/>
        <v/>
      </c>
      <c r="AC1900" s="12" t="str">
        <f t="shared" si="407"/>
        <v/>
      </c>
      <c r="AD1900" t="str">
        <f t="shared" si="408"/>
        <v/>
      </c>
      <c r="AE1900" t="str">
        <f t="shared" si="409"/>
        <v/>
      </c>
      <c r="AF1900" t="s">
        <v>343</v>
      </c>
    </row>
    <row r="1901" spans="1:32" x14ac:dyDescent="0.25">
      <c r="A1901" t="s">
        <v>1</v>
      </c>
      <c r="B1901" t="s">
        <v>3</v>
      </c>
      <c r="C1901" t="s">
        <v>1959</v>
      </c>
      <c r="D1901" t="s">
        <v>2019</v>
      </c>
      <c r="E1901" t="s">
        <v>79</v>
      </c>
      <c r="F1901" s="2">
        <v>45348</v>
      </c>
      <c r="G1901" t="s">
        <v>1339</v>
      </c>
      <c r="H1901" t="s">
        <v>176</v>
      </c>
      <c r="I1901" t="s">
        <v>404</v>
      </c>
      <c r="J1901" s="5">
        <v>186.48</v>
      </c>
      <c r="K1901" s="5">
        <v>186.48</v>
      </c>
      <c r="L1901" s="5">
        <v>102470.76</v>
      </c>
      <c r="M1901" s="5"/>
      <c r="O1901" s="39"/>
      <c r="P1901" s="44"/>
      <c r="Q1901" s="65"/>
      <c r="R1901" s="8" t="str">
        <f t="shared" si="398"/>
        <v/>
      </c>
      <c r="S1901" s="7" t="str">
        <f t="shared" si="410"/>
        <v/>
      </c>
      <c r="U1901" s="3" t="str">
        <f t="shared" si="399"/>
        <v/>
      </c>
      <c r="V1901" s="3" t="str">
        <f t="shared" si="400"/>
        <v/>
      </c>
      <c r="W1901" s="3" t="str">
        <f t="shared" si="401"/>
        <v/>
      </c>
      <c r="X1901" s="83" t="str">
        <f t="shared" si="402"/>
        <v/>
      </c>
      <c r="Y1901" s="3" t="str">
        <f t="shared" si="403"/>
        <v/>
      </c>
      <c r="Z1901" s="3" t="str">
        <f t="shared" si="404"/>
        <v/>
      </c>
      <c r="AA1901" s="12" t="str">
        <f t="shared" si="405"/>
        <v/>
      </c>
      <c r="AB1901" s="12" t="str">
        <f t="shared" si="406"/>
        <v/>
      </c>
      <c r="AC1901" s="12" t="str">
        <f t="shared" si="407"/>
        <v/>
      </c>
      <c r="AD1901" t="str">
        <f t="shared" si="408"/>
        <v/>
      </c>
      <c r="AE1901" t="str">
        <f t="shared" si="409"/>
        <v/>
      </c>
      <c r="AF1901" t="s">
        <v>343</v>
      </c>
    </row>
    <row r="1902" spans="1:32" x14ac:dyDescent="0.25">
      <c r="A1902" t="s">
        <v>1</v>
      </c>
      <c r="B1902" t="s">
        <v>3</v>
      </c>
      <c r="C1902" t="s">
        <v>1959</v>
      </c>
      <c r="D1902" t="s">
        <v>2019</v>
      </c>
      <c r="E1902" t="s">
        <v>79</v>
      </c>
      <c r="F1902" s="2">
        <v>45356</v>
      </c>
      <c r="G1902" t="s">
        <v>1401</v>
      </c>
      <c r="H1902" t="s">
        <v>412</v>
      </c>
      <c r="I1902" t="s">
        <v>404</v>
      </c>
      <c r="J1902" s="5">
        <v>957.11</v>
      </c>
      <c r="K1902" s="5">
        <v>957.11</v>
      </c>
      <c r="L1902" s="5">
        <v>525931.94999999995</v>
      </c>
      <c r="M1902" s="5"/>
      <c r="O1902" s="39"/>
      <c r="P1902" s="44"/>
      <c r="Q1902" s="65"/>
      <c r="R1902" s="8" t="str">
        <f t="shared" si="398"/>
        <v/>
      </c>
      <c r="S1902" s="7" t="str">
        <f t="shared" si="410"/>
        <v/>
      </c>
      <c r="U1902" s="3" t="str">
        <f t="shared" si="399"/>
        <v/>
      </c>
      <c r="V1902" s="3" t="str">
        <f t="shared" si="400"/>
        <v/>
      </c>
      <c r="W1902" s="3" t="str">
        <f t="shared" si="401"/>
        <v/>
      </c>
      <c r="X1902" s="83" t="str">
        <f t="shared" si="402"/>
        <v/>
      </c>
      <c r="Y1902" s="3" t="str">
        <f t="shared" si="403"/>
        <v/>
      </c>
      <c r="Z1902" s="3" t="str">
        <f t="shared" si="404"/>
        <v/>
      </c>
      <c r="AA1902" s="12" t="str">
        <f t="shared" si="405"/>
        <v/>
      </c>
      <c r="AB1902" s="12" t="str">
        <f t="shared" si="406"/>
        <v/>
      </c>
      <c r="AC1902" s="12" t="str">
        <f t="shared" si="407"/>
        <v/>
      </c>
      <c r="AD1902" t="str">
        <f t="shared" si="408"/>
        <v/>
      </c>
      <c r="AE1902" t="str">
        <f t="shared" si="409"/>
        <v/>
      </c>
      <c r="AF1902" t="s">
        <v>343</v>
      </c>
    </row>
    <row r="1903" spans="1:32" x14ac:dyDescent="0.25">
      <c r="A1903" t="s">
        <v>1</v>
      </c>
      <c r="B1903" t="s">
        <v>3</v>
      </c>
      <c r="C1903" t="s">
        <v>1959</v>
      </c>
      <c r="D1903" t="s">
        <v>2019</v>
      </c>
      <c r="E1903" t="s">
        <v>79</v>
      </c>
      <c r="F1903" s="2">
        <v>45356</v>
      </c>
      <c r="G1903" t="s">
        <v>1402</v>
      </c>
      <c r="H1903" t="s">
        <v>412</v>
      </c>
      <c r="I1903" t="s">
        <v>404</v>
      </c>
      <c r="J1903" s="5">
        <v>3083.65</v>
      </c>
      <c r="K1903" s="5">
        <v>3083.65</v>
      </c>
      <c r="L1903" s="5">
        <v>1694465.68</v>
      </c>
      <c r="M1903" s="5"/>
      <c r="O1903" s="39"/>
      <c r="P1903" s="44"/>
      <c r="Q1903" s="65"/>
      <c r="R1903" s="8" t="str">
        <f t="shared" si="398"/>
        <v/>
      </c>
      <c r="S1903" s="7" t="str">
        <f t="shared" si="410"/>
        <v/>
      </c>
      <c r="U1903" s="3" t="str">
        <f t="shared" si="399"/>
        <v/>
      </c>
      <c r="V1903" s="3" t="str">
        <f t="shared" si="400"/>
        <v/>
      </c>
      <c r="W1903" s="3" t="str">
        <f t="shared" si="401"/>
        <v/>
      </c>
      <c r="X1903" s="83" t="str">
        <f t="shared" si="402"/>
        <v/>
      </c>
      <c r="Y1903" s="3" t="str">
        <f t="shared" si="403"/>
        <v/>
      </c>
      <c r="Z1903" s="3" t="str">
        <f t="shared" si="404"/>
        <v/>
      </c>
      <c r="AA1903" s="12" t="str">
        <f t="shared" si="405"/>
        <v/>
      </c>
      <c r="AB1903" s="12" t="str">
        <f t="shared" si="406"/>
        <v/>
      </c>
      <c r="AC1903" s="12" t="str">
        <f t="shared" si="407"/>
        <v/>
      </c>
      <c r="AD1903" t="str">
        <f t="shared" si="408"/>
        <v/>
      </c>
      <c r="AE1903" t="str">
        <f t="shared" si="409"/>
        <v/>
      </c>
      <c r="AF1903" t="s">
        <v>343</v>
      </c>
    </row>
    <row r="1904" spans="1:32" x14ac:dyDescent="0.25">
      <c r="A1904" t="s">
        <v>1</v>
      </c>
      <c r="B1904" t="s">
        <v>3</v>
      </c>
      <c r="C1904" t="s">
        <v>1959</v>
      </c>
      <c r="D1904" t="s">
        <v>2019</v>
      </c>
      <c r="E1904" t="s">
        <v>79</v>
      </c>
      <c r="F1904" s="2">
        <v>45363</v>
      </c>
      <c r="G1904" t="s">
        <v>1488</v>
      </c>
      <c r="H1904" t="s">
        <v>412</v>
      </c>
      <c r="I1904" t="s">
        <v>404</v>
      </c>
      <c r="J1904" s="5">
        <v>2315.56</v>
      </c>
      <c r="K1904" s="5">
        <v>2315.56</v>
      </c>
      <c r="L1904" s="5">
        <v>1272400.22</v>
      </c>
      <c r="M1904" s="5"/>
      <c r="O1904" s="39"/>
      <c r="P1904" s="44"/>
      <c r="Q1904" s="65"/>
      <c r="R1904" s="8" t="str">
        <f t="shared" si="398"/>
        <v/>
      </c>
      <c r="S1904" s="7" t="str">
        <f t="shared" si="410"/>
        <v/>
      </c>
      <c r="U1904" s="3" t="str">
        <f t="shared" si="399"/>
        <v/>
      </c>
      <c r="V1904" s="3" t="str">
        <f t="shared" si="400"/>
        <v/>
      </c>
      <c r="W1904" s="3" t="str">
        <f t="shared" si="401"/>
        <v/>
      </c>
      <c r="X1904" s="83" t="str">
        <f t="shared" si="402"/>
        <v/>
      </c>
      <c r="Y1904" s="3" t="str">
        <f t="shared" si="403"/>
        <v/>
      </c>
      <c r="Z1904" s="3" t="str">
        <f t="shared" si="404"/>
        <v/>
      </c>
      <c r="AA1904" s="12" t="str">
        <f t="shared" si="405"/>
        <v/>
      </c>
      <c r="AB1904" s="12" t="str">
        <f t="shared" si="406"/>
        <v/>
      </c>
      <c r="AC1904" s="12" t="str">
        <f t="shared" si="407"/>
        <v/>
      </c>
      <c r="AD1904" t="str">
        <f t="shared" si="408"/>
        <v/>
      </c>
      <c r="AE1904" t="str">
        <f t="shared" si="409"/>
        <v/>
      </c>
      <c r="AF1904" t="s">
        <v>343</v>
      </c>
    </row>
    <row r="1905" spans="1:32" x14ac:dyDescent="0.25">
      <c r="A1905" t="s">
        <v>1</v>
      </c>
      <c r="B1905" t="s">
        <v>3</v>
      </c>
      <c r="C1905" t="s">
        <v>1959</v>
      </c>
      <c r="D1905" t="s">
        <v>2019</v>
      </c>
      <c r="E1905" t="s">
        <v>79</v>
      </c>
      <c r="F1905" s="2">
        <v>45363</v>
      </c>
      <c r="G1905" t="s">
        <v>1489</v>
      </c>
      <c r="H1905" t="s">
        <v>412</v>
      </c>
      <c r="I1905" t="s">
        <v>404</v>
      </c>
      <c r="J1905" s="5">
        <v>2618.1799999999998</v>
      </c>
      <c r="K1905" s="5">
        <v>2618.1799999999998</v>
      </c>
      <c r="L1905" s="5">
        <v>1438689.91</v>
      </c>
      <c r="M1905" s="5"/>
      <c r="O1905" s="39"/>
      <c r="P1905" s="44"/>
      <c r="Q1905" s="65"/>
      <c r="R1905" s="8" t="str">
        <f t="shared" si="398"/>
        <v/>
      </c>
      <c r="S1905" s="7" t="str">
        <f t="shared" si="410"/>
        <v/>
      </c>
      <c r="U1905" s="3" t="str">
        <f t="shared" si="399"/>
        <v/>
      </c>
      <c r="V1905" s="3" t="str">
        <f t="shared" si="400"/>
        <v/>
      </c>
      <c r="W1905" s="3" t="str">
        <f t="shared" si="401"/>
        <v/>
      </c>
      <c r="X1905" s="83" t="str">
        <f t="shared" si="402"/>
        <v/>
      </c>
      <c r="Y1905" s="3" t="str">
        <f t="shared" si="403"/>
        <v/>
      </c>
      <c r="Z1905" s="3" t="str">
        <f t="shared" si="404"/>
        <v/>
      </c>
      <c r="AA1905" s="12" t="str">
        <f t="shared" si="405"/>
        <v/>
      </c>
      <c r="AB1905" s="12" t="str">
        <f t="shared" si="406"/>
        <v/>
      </c>
      <c r="AC1905" s="12" t="str">
        <f t="shared" si="407"/>
        <v/>
      </c>
      <c r="AD1905" t="str">
        <f t="shared" si="408"/>
        <v/>
      </c>
      <c r="AE1905" t="str">
        <f t="shared" si="409"/>
        <v/>
      </c>
      <c r="AF1905" t="s">
        <v>343</v>
      </c>
    </row>
    <row r="1906" spans="1:32" x14ac:dyDescent="0.25">
      <c r="A1906" t="s">
        <v>1</v>
      </c>
      <c r="B1906" t="s">
        <v>3</v>
      </c>
      <c r="C1906" t="s">
        <v>1959</v>
      </c>
      <c r="D1906" t="s">
        <v>2019</v>
      </c>
      <c r="E1906" t="s">
        <v>79</v>
      </c>
      <c r="F1906" s="2">
        <v>45371</v>
      </c>
      <c r="G1906" t="s">
        <v>1845</v>
      </c>
      <c r="H1906" t="s">
        <v>412</v>
      </c>
      <c r="I1906" t="s">
        <v>404</v>
      </c>
      <c r="J1906" s="5">
        <v>2605.31</v>
      </c>
      <c r="K1906" s="5">
        <v>2605.31</v>
      </c>
      <c r="L1906" s="5">
        <v>1431617.85</v>
      </c>
      <c r="M1906" s="5"/>
      <c r="O1906" s="39"/>
      <c r="P1906" s="44"/>
      <c r="Q1906" s="65"/>
      <c r="R1906" s="8" t="str">
        <f t="shared" si="398"/>
        <v/>
      </c>
      <c r="S1906" s="7" t="str">
        <f t="shared" si="410"/>
        <v/>
      </c>
      <c r="U1906" s="3" t="str">
        <f t="shared" si="399"/>
        <v/>
      </c>
      <c r="V1906" s="3" t="str">
        <f t="shared" si="400"/>
        <v/>
      </c>
      <c r="W1906" s="3" t="str">
        <f t="shared" si="401"/>
        <v/>
      </c>
      <c r="X1906" s="83" t="str">
        <f t="shared" si="402"/>
        <v/>
      </c>
      <c r="Y1906" s="3" t="str">
        <f t="shared" si="403"/>
        <v/>
      </c>
      <c r="Z1906" s="3" t="str">
        <f t="shared" si="404"/>
        <v/>
      </c>
      <c r="AA1906" s="12" t="str">
        <f t="shared" si="405"/>
        <v/>
      </c>
      <c r="AB1906" s="12" t="str">
        <f t="shared" si="406"/>
        <v/>
      </c>
      <c r="AC1906" s="12" t="str">
        <f t="shared" si="407"/>
        <v/>
      </c>
      <c r="AD1906" t="str">
        <f t="shared" si="408"/>
        <v/>
      </c>
      <c r="AE1906" t="str">
        <f t="shared" si="409"/>
        <v/>
      </c>
      <c r="AF1906" t="s">
        <v>343</v>
      </c>
    </row>
    <row r="1907" spans="1:32" x14ac:dyDescent="0.25">
      <c r="A1907" t="s">
        <v>1</v>
      </c>
      <c r="B1907" t="s">
        <v>3</v>
      </c>
      <c r="C1907" t="s">
        <v>1959</v>
      </c>
      <c r="D1907" t="s">
        <v>2019</v>
      </c>
      <c r="E1907" t="s">
        <v>79</v>
      </c>
      <c r="F1907" s="2">
        <v>45371</v>
      </c>
      <c r="G1907" t="s">
        <v>1846</v>
      </c>
      <c r="H1907" t="s">
        <v>412</v>
      </c>
      <c r="I1907" t="s">
        <v>404</v>
      </c>
      <c r="J1907" s="5">
        <v>1721.57</v>
      </c>
      <c r="K1907" s="5">
        <v>1721.57</v>
      </c>
      <c r="L1907" s="5">
        <v>946002.72</v>
      </c>
      <c r="M1907" s="5"/>
      <c r="O1907" s="39"/>
      <c r="P1907" s="44"/>
      <c r="Q1907" s="65"/>
      <c r="R1907" s="8" t="str">
        <f t="shared" si="398"/>
        <v/>
      </c>
      <c r="S1907" s="7" t="str">
        <f t="shared" si="410"/>
        <v/>
      </c>
      <c r="U1907" s="3" t="str">
        <f t="shared" si="399"/>
        <v/>
      </c>
      <c r="V1907" s="3" t="str">
        <f t="shared" si="400"/>
        <v/>
      </c>
      <c r="W1907" s="3" t="str">
        <f t="shared" si="401"/>
        <v/>
      </c>
      <c r="X1907" s="83" t="str">
        <f t="shared" si="402"/>
        <v/>
      </c>
      <c r="Y1907" s="3" t="str">
        <f t="shared" si="403"/>
        <v/>
      </c>
      <c r="Z1907" s="3" t="str">
        <f t="shared" si="404"/>
        <v/>
      </c>
      <c r="AA1907" s="12" t="str">
        <f t="shared" si="405"/>
        <v/>
      </c>
      <c r="AB1907" s="12" t="str">
        <f t="shared" si="406"/>
        <v/>
      </c>
      <c r="AC1907" s="12" t="str">
        <f t="shared" si="407"/>
        <v/>
      </c>
      <c r="AD1907" t="str">
        <f t="shared" si="408"/>
        <v/>
      </c>
      <c r="AE1907" t="str">
        <f t="shared" si="409"/>
        <v/>
      </c>
      <c r="AF1907" t="s">
        <v>343</v>
      </c>
    </row>
    <row r="1908" spans="1:32" x14ac:dyDescent="0.25">
      <c r="A1908" t="s">
        <v>1</v>
      </c>
      <c r="B1908" t="s">
        <v>3</v>
      </c>
      <c r="C1908" t="s">
        <v>1959</v>
      </c>
      <c r="D1908" t="s">
        <v>2019</v>
      </c>
      <c r="E1908" t="s">
        <v>79</v>
      </c>
      <c r="F1908" s="2">
        <v>45385</v>
      </c>
      <c r="G1908" t="s">
        <v>2352</v>
      </c>
      <c r="H1908" t="s">
        <v>412</v>
      </c>
      <c r="I1908" t="s">
        <v>404</v>
      </c>
      <c r="J1908" s="5">
        <v>3128.12</v>
      </c>
      <c r="K1908" s="5">
        <v>3128.12</v>
      </c>
      <c r="L1908" s="5">
        <v>1718901.94</v>
      </c>
      <c r="M1908" s="5"/>
      <c r="O1908" s="39"/>
      <c r="P1908" s="44"/>
      <c r="Q1908" s="65"/>
      <c r="R1908" s="8" t="str">
        <f t="shared" si="398"/>
        <v/>
      </c>
      <c r="S1908" s="7" t="str">
        <f t="shared" si="410"/>
        <v/>
      </c>
      <c r="U1908" s="3" t="str">
        <f t="shared" si="399"/>
        <v/>
      </c>
      <c r="V1908" s="3" t="str">
        <f t="shared" si="400"/>
        <v/>
      </c>
      <c r="W1908" s="3" t="str">
        <f t="shared" si="401"/>
        <v/>
      </c>
      <c r="X1908" s="83" t="str">
        <f t="shared" si="402"/>
        <v/>
      </c>
      <c r="Y1908" s="3" t="str">
        <f t="shared" si="403"/>
        <v/>
      </c>
      <c r="Z1908" s="3" t="str">
        <f t="shared" si="404"/>
        <v/>
      </c>
      <c r="AA1908" s="12" t="str">
        <f t="shared" si="405"/>
        <v/>
      </c>
      <c r="AB1908" s="12" t="str">
        <f t="shared" si="406"/>
        <v/>
      </c>
      <c r="AC1908" s="12" t="str">
        <f t="shared" si="407"/>
        <v/>
      </c>
      <c r="AD1908" t="str">
        <f t="shared" si="408"/>
        <v/>
      </c>
      <c r="AE1908" t="str">
        <f t="shared" si="409"/>
        <v/>
      </c>
      <c r="AF1908" t="s">
        <v>343</v>
      </c>
    </row>
    <row r="1909" spans="1:32" x14ac:dyDescent="0.25">
      <c r="A1909" t="s">
        <v>1</v>
      </c>
      <c r="B1909" t="s">
        <v>3</v>
      </c>
      <c r="C1909" t="s">
        <v>1959</v>
      </c>
      <c r="D1909" t="s">
        <v>2019</v>
      </c>
      <c r="E1909" t="s">
        <v>79</v>
      </c>
      <c r="F1909" s="2">
        <v>45385</v>
      </c>
      <c r="G1909" t="s">
        <v>2277</v>
      </c>
      <c r="H1909" t="s">
        <v>412</v>
      </c>
      <c r="I1909" t="s">
        <v>404</v>
      </c>
      <c r="J1909" s="5">
        <v>1672.63</v>
      </c>
      <c r="K1909" s="5">
        <v>1672.63</v>
      </c>
      <c r="L1909" s="5">
        <v>919110.19</v>
      </c>
      <c r="M1909" s="5"/>
      <c r="O1909" s="39"/>
      <c r="P1909" s="44"/>
      <c r="Q1909" s="65"/>
      <c r="R1909" s="8" t="str">
        <f t="shared" si="398"/>
        <v/>
      </c>
      <c r="S1909" s="7" t="str">
        <f t="shared" si="410"/>
        <v/>
      </c>
      <c r="U1909" s="3" t="str">
        <f t="shared" si="399"/>
        <v/>
      </c>
      <c r="V1909" s="3" t="str">
        <f t="shared" si="400"/>
        <v/>
      </c>
      <c r="W1909" s="3" t="str">
        <f t="shared" si="401"/>
        <v/>
      </c>
      <c r="X1909" s="83" t="str">
        <f t="shared" si="402"/>
        <v/>
      </c>
      <c r="Y1909" s="3" t="str">
        <f t="shared" si="403"/>
        <v/>
      </c>
      <c r="Z1909" s="3" t="str">
        <f t="shared" si="404"/>
        <v/>
      </c>
      <c r="AA1909" s="12" t="str">
        <f t="shared" si="405"/>
        <v/>
      </c>
      <c r="AB1909" s="12" t="str">
        <f t="shared" si="406"/>
        <v/>
      </c>
      <c r="AC1909" s="12" t="str">
        <f t="shared" si="407"/>
        <v/>
      </c>
      <c r="AD1909" t="str">
        <f t="shared" si="408"/>
        <v/>
      </c>
      <c r="AE1909" t="str">
        <f t="shared" si="409"/>
        <v/>
      </c>
      <c r="AF1909" t="s">
        <v>343</v>
      </c>
    </row>
    <row r="1910" spans="1:32" x14ac:dyDescent="0.25">
      <c r="A1910" t="s">
        <v>1</v>
      </c>
      <c r="B1910" t="s">
        <v>3</v>
      </c>
      <c r="C1910" t="s">
        <v>1959</v>
      </c>
      <c r="D1910" t="s">
        <v>2019</v>
      </c>
      <c r="E1910" t="s">
        <v>79</v>
      </c>
      <c r="F1910" s="2">
        <v>45392</v>
      </c>
      <c r="G1910" t="s">
        <v>2520</v>
      </c>
      <c r="H1910" t="s">
        <v>412</v>
      </c>
      <c r="I1910" t="s">
        <v>404</v>
      </c>
      <c r="J1910" s="5">
        <v>1917.69</v>
      </c>
      <c r="K1910" s="5">
        <v>1917.69</v>
      </c>
      <c r="L1910" s="5">
        <v>1053770.6599999999</v>
      </c>
      <c r="M1910" s="5"/>
      <c r="O1910" s="39"/>
      <c r="P1910" s="44"/>
      <c r="Q1910" s="65"/>
      <c r="R1910" s="8" t="str">
        <f t="shared" si="398"/>
        <v/>
      </c>
      <c r="S1910" s="7" t="str">
        <f t="shared" si="410"/>
        <v/>
      </c>
      <c r="U1910" s="3" t="str">
        <f t="shared" si="399"/>
        <v/>
      </c>
      <c r="V1910" s="3" t="str">
        <f t="shared" si="400"/>
        <v/>
      </c>
      <c r="W1910" s="3" t="str">
        <f t="shared" si="401"/>
        <v/>
      </c>
      <c r="X1910" s="83" t="str">
        <f t="shared" si="402"/>
        <v/>
      </c>
      <c r="Y1910" s="3" t="str">
        <f t="shared" si="403"/>
        <v/>
      </c>
      <c r="Z1910" s="3" t="str">
        <f t="shared" si="404"/>
        <v/>
      </c>
      <c r="AA1910" s="12" t="str">
        <f t="shared" si="405"/>
        <v/>
      </c>
      <c r="AB1910" s="12" t="str">
        <f t="shared" si="406"/>
        <v/>
      </c>
      <c r="AC1910" s="12" t="str">
        <f t="shared" si="407"/>
        <v/>
      </c>
      <c r="AD1910" t="str">
        <f t="shared" si="408"/>
        <v/>
      </c>
      <c r="AE1910" t="str">
        <f t="shared" si="409"/>
        <v/>
      </c>
      <c r="AF1910" t="s">
        <v>343</v>
      </c>
    </row>
    <row r="1911" spans="1:32" x14ac:dyDescent="0.25">
      <c r="A1911" t="s">
        <v>1</v>
      </c>
      <c r="B1911" t="s">
        <v>3</v>
      </c>
      <c r="C1911" t="s">
        <v>1959</v>
      </c>
      <c r="D1911" t="s">
        <v>2019</v>
      </c>
      <c r="E1911" t="s">
        <v>79</v>
      </c>
      <c r="F1911" s="2">
        <v>45392</v>
      </c>
      <c r="G1911" t="s">
        <v>2353</v>
      </c>
      <c r="H1911" t="s">
        <v>412</v>
      </c>
      <c r="I1911" t="s">
        <v>404</v>
      </c>
      <c r="J1911" s="5">
        <v>2955.74</v>
      </c>
      <c r="K1911" s="5">
        <v>2955.74</v>
      </c>
      <c r="L1911" s="5">
        <v>1624179.13</v>
      </c>
      <c r="M1911" s="5"/>
      <c r="O1911" s="39"/>
      <c r="P1911" s="44"/>
      <c r="Q1911" s="65"/>
      <c r="R1911" s="8" t="str">
        <f t="shared" si="398"/>
        <v/>
      </c>
      <c r="S1911" s="7" t="str">
        <f t="shared" si="410"/>
        <v/>
      </c>
      <c r="U1911" s="3" t="str">
        <f t="shared" si="399"/>
        <v/>
      </c>
      <c r="V1911" s="3" t="str">
        <f t="shared" si="400"/>
        <v/>
      </c>
      <c r="W1911" s="3" t="str">
        <f t="shared" si="401"/>
        <v/>
      </c>
      <c r="X1911" s="83" t="str">
        <f t="shared" si="402"/>
        <v/>
      </c>
      <c r="Y1911" s="3" t="str">
        <f t="shared" si="403"/>
        <v/>
      </c>
      <c r="Z1911" s="3" t="str">
        <f t="shared" si="404"/>
        <v/>
      </c>
      <c r="AA1911" s="12" t="str">
        <f t="shared" si="405"/>
        <v/>
      </c>
      <c r="AB1911" s="12" t="str">
        <f t="shared" si="406"/>
        <v/>
      </c>
      <c r="AC1911" s="12" t="str">
        <f t="shared" si="407"/>
        <v/>
      </c>
      <c r="AD1911" t="str">
        <f t="shared" si="408"/>
        <v/>
      </c>
      <c r="AE1911" t="str">
        <f t="shared" si="409"/>
        <v/>
      </c>
      <c r="AF1911" t="s">
        <v>343</v>
      </c>
    </row>
    <row r="1912" spans="1:32" x14ac:dyDescent="0.25">
      <c r="A1912" t="s">
        <v>1</v>
      </c>
      <c r="B1912" t="s">
        <v>3</v>
      </c>
      <c r="C1912" t="s">
        <v>1959</v>
      </c>
      <c r="D1912" t="s">
        <v>2019</v>
      </c>
      <c r="E1912" t="s">
        <v>79</v>
      </c>
      <c r="F1912" s="2">
        <v>45399</v>
      </c>
      <c r="G1912" t="s">
        <v>2521</v>
      </c>
      <c r="H1912" t="s">
        <v>412</v>
      </c>
      <c r="I1912" t="s">
        <v>404</v>
      </c>
      <c r="J1912" s="5">
        <v>2364.33</v>
      </c>
      <c r="K1912" s="5">
        <v>2364.33</v>
      </c>
      <c r="L1912" s="5">
        <v>1299199.3400000001</v>
      </c>
      <c r="M1912" s="5"/>
      <c r="O1912" s="39"/>
      <c r="P1912" s="44"/>
      <c r="Q1912" s="65"/>
      <c r="R1912" s="8" t="str">
        <f t="shared" si="398"/>
        <v/>
      </c>
      <c r="S1912" s="7" t="str">
        <f t="shared" si="410"/>
        <v/>
      </c>
      <c r="U1912" s="3" t="str">
        <f t="shared" si="399"/>
        <v/>
      </c>
      <c r="V1912" s="3" t="str">
        <f t="shared" si="400"/>
        <v/>
      </c>
      <c r="W1912" s="3" t="str">
        <f t="shared" si="401"/>
        <v/>
      </c>
      <c r="X1912" s="83" t="str">
        <f t="shared" si="402"/>
        <v/>
      </c>
      <c r="Y1912" s="3" t="str">
        <f t="shared" si="403"/>
        <v/>
      </c>
      <c r="Z1912" s="3" t="str">
        <f t="shared" si="404"/>
        <v/>
      </c>
      <c r="AA1912" s="12" t="str">
        <f t="shared" si="405"/>
        <v/>
      </c>
      <c r="AB1912" s="12" t="str">
        <f t="shared" si="406"/>
        <v/>
      </c>
      <c r="AC1912" s="12" t="str">
        <f t="shared" si="407"/>
        <v/>
      </c>
      <c r="AD1912" t="str">
        <f t="shared" si="408"/>
        <v/>
      </c>
      <c r="AE1912" t="str">
        <f t="shared" si="409"/>
        <v/>
      </c>
      <c r="AF1912" t="s">
        <v>343</v>
      </c>
    </row>
    <row r="1913" spans="1:32" x14ac:dyDescent="0.25">
      <c r="A1913" t="s">
        <v>1</v>
      </c>
      <c r="B1913" t="s">
        <v>3</v>
      </c>
      <c r="C1913" t="s">
        <v>1959</v>
      </c>
      <c r="D1913" t="s">
        <v>2019</v>
      </c>
      <c r="E1913" t="s">
        <v>79</v>
      </c>
      <c r="F1913" s="2">
        <v>45399</v>
      </c>
      <c r="G1913" t="s">
        <v>2522</v>
      </c>
      <c r="H1913" t="s">
        <v>412</v>
      </c>
      <c r="I1913" t="s">
        <v>404</v>
      </c>
      <c r="J1913" s="5">
        <v>1543.39</v>
      </c>
      <c r="K1913" s="5">
        <v>1543.39</v>
      </c>
      <c r="L1913" s="5">
        <v>848092.81</v>
      </c>
      <c r="M1913" s="5"/>
      <c r="O1913" s="39"/>
      <c r="P1913" s="44"/>
      <c r="Q1913" s="65"/>
      <c r="R1913" s="8" t="str">
        <f t="shared" si="398"/>
        <v/>
      </c>
      <c r="S1913" s="7" t="str">
        <f t="shared" si="410"/>
        <v/>
      </c>
      <c r="U1913" s="3" t="str">
        <f t="shared" si="399"/>
        <v/>
      </c>
      <c r="V1913" s="3" t="str">
        <f t="shared" si="400"/>
        <v/>
      </c>
      <c r="W1913" s="3" t="str">
        <f t="shared" si="401"/>
        <v/>
      </c>
      <c r="X1913" s="83" t="str">
        <f t="shared" si="402"/>
        <v/>
      </c>
      <c r="Y1913" s="3" t="str">
        <f t="shared" si="403"/>
        <v/>
      </c>
      <c r="Z1913" s="3" t="str">
        <f t="shared" si="404"/>
        <v/>
      </c>
      <c r="AA1913" s="12" t="str">
        <f t="shared" si="405"/>
        <v/>
      </c>
      <c r="AB1913" s="12" t="str">
        <f t="shared" si="406"/>
        <v/>
      </c>
      <c r="AC1913" s="12" t="str">
        <f t="shared" si="407"/>
        <v/>
      </c>
      <c r="AD1913" t="str">
        <f t="shared" si="408"/>
        <v/>
      </c>
      <c r="AE1913" t="str">
        <f t="shared" si="409"/>
        <v/>
      </c>
      <c r="AF1913" t="s">
        <v>343</v>
      </c>
    </row>
    <row r="1914" spans="1:32" x14ac:dyDescent="0.25">
      <c r="A1914" t="s">
        <v>1</v>
      </c>
      <c r="B1914" t="s">
        <v>3</v>
      </c>
      <c r="C1914" t="s">
        <v>1959</v>
      </c>
      <c r="D1914" t="s">
        <v>2019</v>
      </c>
      <c r="E1914" t="s">
        <v>79</v>
      </c>
      <c r="F1914" s="2">
        <v>45405</v>
      </c>
      <c r="G1914" t="s">
        <v>2523</v>
      </c>
      <c r="H1914" t="s">
        <v>412</v>
      </c>
      <c r="I1914" t="s">
        <v>404</v>
      </c>
      <c r="J1914" s="5">
        <v>248.97</v>
      </c>
      <c r="K1914" s="5">
        <v>248.97</v>
      </c>
      <c r="L1914" s="5">
        <v>136809.01999999999</v>
      </c>
      <c r="M1914" s="5"/>
      <c r="O1914" s="39"/>
      <c r="P1914" s="44"/>
      <c r="Q1914" s="65"/>
      <c r="R1914" s="8" t="str">
        <f t="shared" si="398"/>
        <v/>
      </c>
      <c r="S1914" s="7" t="str">
        <f t="shared" si="410"/>
        <v/>
      </c>
      <c r="U1914" s="3" t="str">
        <f t="shared" si="399"/>
        <v/>
      </c>
      <c r="V1914" s="3" t="str">
        <f t="shared" si="400"/>
        <v/>
      </c>
      <c r="W1914" s="3" t="str">
        <f t="shared" si="401"/>
        <v/>
      </c>
      <c r="X1914" s="83" t="str">
        <f t="shared" si="402"/>
        <v/>
      </c>
      <c r="Y1914" s="3" t="str">
        <f t="shared" si="403"/>
        <v/>
      </c>
      <c r="Z1914" s="3" t="str">
        <f t="shared" si="404"/>
        <v/>
      </c>
      <c r="AA1914" s="12" t="str">
        <f t="shared" si="405"/>
        <v/>
      </c>
      <c r="AB1914" s="12" t="str">
        <f t="shared" si="406"/>
        <v/>
      </c>
      <c r="AC1914" s="12" t="str">
        <f t="shared" si="407"/>
        <v/>
      </c>
      <c r="AD1914" t="str">
        <f t="shared" si="408"/>
        <v/>
      </c>
      <c r="AE1914" t="str">
        <f t="shared" si="409"/>
        <v/>
      </c>
      <c r="AF1914" t="s">
        <v>343</v>
      </c>
    </row>
    <row r="1915" spans="1:32" x14ac:dyDescent="0.25">
      <c r="A1915" t="s">
        <v>1</v>
      </c>
      <c r="B1915" t="s">
        <v>3</v>
      </c>
      <c r="C1915" t="s">
        <v>1959</v>
      </c>
      <c r="D1915" t="s">
        <v>2076</v>
      </c>
      <c r="E1915" t="s">
        <v>80</v>
      </c>
      <c r="F1915" s="2">
        <v>45322</v>
      </c>
      <c r="G1915" t="s">
        <v>1251</v>
      </c>
      <c r="H1915" t="s">
        <v>176</v>
      </c>
      <c r="I1915" t="s">
        <v>192</v>
      </c>
      <c r="J1915" s="5">
        <v>154.31</v>
      </c>
      <c r="K1915" s="5">
        <v>154.31</v>
      </c>
      <c r="L1915" s="5">
        <v>84793.35</v>
      </c>
      <c r="M1915" s="5"/>
      <c r="O1915" s="39" t="s">
        <v>2083</v>
      </c>
      <c r="P1915" s="44"/>
      <c r="Q1915" s="65" t="s">
        <v>1493</v>
      </c>
      <c r="R1915" s="8" t="str">
        <f t="shared" si="398"/>
        <v>Compra de llantas y recauches para UT</v>
      </c>
      <c r="S1915" s="7" t="str">
        <f t="shared" si="410"/>
        <v/>
      </c>
      <c r="U1915" s="3" t="str">
        <f t="shared" si="399"/>
        <v>RYMSA</v>
      </c>
      <c r="V1915" s="3" t="str">
        <f t="shared" si="400"/>
        <v>USD</v>
      </c>
      <c r="W1915" s="3" t="str">
        <f t="shared" si="401"/>
        <v>QUIROS Y COMPAÑÍA S.A.</v>
      </c>
      <c r="X1915" s="83">
        <f t="shared" si="402"/>
        <v>45322</v>
      </c>
      <c r="Y1915" s="3" t="str">
        <f t="shared" si="403"/>
        <v>69803</v>
      </c>
      <c r="Z1915" s="3" t="str">
        <f t="shared" si="404"/>
        <v>0 A 30</v>
      </c>
      <c r="AA1915" s="12">
        <f t="shared" si="405"/>
        <v>154.31</v>
      </c>
      <c r="AB1915" s="12">
        <f t="shared" si="406"/>
        <v>154.31</v>
      </c>
      <c r="AC1915" s="12" t="str">
        <f t="shared" si="407"/>
        <v/>
      </c>
      <c r="AD1915" t="str">
        <f t="shared" si="408"/>
        <v>12-05-02</v>
      </c>
      <c r="AE1915" t="str">
        <f t="shared" si="409"/>
        <v>Compra de llantas y recauches para UT</v>
      </c>
      <c r="AF1915" t="s">
        <v>343</v>
      </c>
    </row>
    <row r="1916" spans="1:32" x14ac:dyDescent="0.25">
      <c r="A1916" t="s">
        <v>1</v>
      </c>
      <c r="B1916" t="s">
        <v>3</v>
      </c>
      <c r="C1916" t="s">
        <v>1959</v>
      </c>
      <c r="D1916" t="s">
        <v>2076</v>
      </c>
      <c r="E1916" t="s">
        <v>80</v>
      </c>
      <c r="F1916" s="2">
        <v>45327</v>
      </c>
      <c r="G1916" t="s">
        <v>1252</v>
      </c>
      <c r="H1916" t="s">
        <v>176</v>
      </c>
      <c r="I1916" t="s">
        <v>192</v>
      </c>
      <c r="J1916" s="5">
        <v>2094.38</v>
      </c>
      <c r="K1916" s="5">
        <v>2094.38</v>
      </c>
      <c r="L1916" s="5">
        <v>1150861.81</v>
      </c>
      <c r="M1916" s="5"/>
      <c r="O1916" s="39" t="s">
        <v>2083</v>
      </c>
      <c r="P1916" s="44"/>
      <c r="Q1916" s="65" t="s">
        <v>1493</v>
      </c>
      <c r="R1916" s="8" t="str">
        <f t="shared" si="398"/>
        <v>Compra de llantas y recauches para UT</v>
      </c>
      <c r="S1916" s="7" t="str">
        <f t="shared" si="410"/>
        <v/>
      </c>
      <c r="U1916" s="3" t="str">
        <f t="shared" si="399"/>
        <v>RYMSA</v>
      </c>
      <c r="V1916" s="3" t="str">
        <f t="shared" si="400"/>
        <v>USD</v>
      </c>
      <c r="W1916" s="3" t="str">
        <f t="shared" si="401"/>
        <v>QUIROS Y COMPAÑÍA S.A.</v>
      </c>
      <c r="X1916" s="83">
        <f t="shared" si="402"/>
        <v>45327</v>
      </c>
      <c r="Y1916" s="3" t="str">
        <f t="shared" si="403"/>
        <v>69948</v>
      </c>
      <c r="Z1916" s="3" t="str">
        <f t="shared" si="404"/>
        <v>0 A 30</v>
      </c>
      <c r="AA1916" s="12">
        <f t="shared" si="405"/>
        <v>2094.38</v>
      </c>
      <c r="AB1916" s="12">
        <f t="shared" si="406"/>
        <v>2094.38</v>
      </c>
      <c r="AC1916" s="12" t="str">
        <f t="shared" si="407"/>
        <v/>
      </c>
      <c r="AD1916" t="str">
        <f t="shared" si="408"/>
        <v>12-05-02</v>
      </c>
      <c r="AE1916" t="str">
        <f t="shared" si="409"/>
        <v>Compra de llantas y recauches para UT</v>
      </c>
      <c r="AF1916" t="s">
        <v>343</v>
      </c>
    </row>
    <row r="1917" spans="1:32" x14ac:dyDescent="0.25">
      <c r="A1917" t="s">
        <v>1</v>
      </c>
      <c r="B1917" t="s">
        <v>3</v>
      </c>
      <c r="C1917" t="s">
        <v>1959</v>
      </c>
      <c r="D1917" t="s">
        <v>2076</v>
      </c>
      <c r="E1917" t="s">
        <v>80</v>
      </c>
      <c r="F1917" s="2">
        <v>45336</v>
      </c>
      <c r="G1917" t="s">
        <v>1253</v>
      </c>
      <c r="H1917" t="s">
        <v>176</v>
      </c>
      <c r="I1917" t="s">
        <v>207</v>
      </c>
      <c r="J1917" s="5">
        <v>1634.44</v>
      </c>
      <c r="K1917" s="5">
        <v>1634.44</v>
      </c>
      <c r="L1917" s="5">
        <v>898124.78</v>
      </c>
      <c r="M1917" s="5"/>
      <c r="O1917" s="39"/>
      <c r="P1917" s="44">
        <v>834.44</v>
      </c>
      <c r="Q1917" s="65" t="s">
        <v>1493</v>
      </c>
      <c r="R1917" s="8" t="str">
        <f t="shared" si="398"/>
        <v>Compra de llantas y recauches para UT</v>
      </c>
      <c r="S1917" s="7" t="str">
        <f t="shared" si="410"/>
        <v/>
      </c>
      <c r="U1917" s="3" t="str">
        <f t="shared" si="399"/>
        <v>RYMSA</v>
      </c>
      <c r="V1917" s="3" t="str">
        <f t="shared" si="400"/>
        <v>USD</v>
      </c>
      <c r="W1917" s="3" t="str">
        <f t="shared" si="401"/>
        <v>QUIROS Y COMPAÑÍA S.A.</v>
      </c>
      <c r="X1917" s="83">
        <f t="shared" si="402"/>
        <v>45336</v>
      </c>
      <c r="Y1917" s="3" t="str">
        <f t="shared" si="403"/>
        <v>70262A</v>
      </c>
      <c r="Z1917" s="3" t="str">
        <f t="shared" si="404"/>
        <v>0 A 30</v>
      </c>
      <c r="AA1917" s="12">
        <f t="shared" si="405"/>
        <v>1634.44</v>
      </c>
      <c r="AB1917" s="12" t="str">
        <f t="shared" si="406"/>
        <v/>
      </c>
      <c r="AC1917" s="12">
        <f t="shared" si="407"/>
        <v>834.44</v>
      </c>
      <c r="AD1917" t="str">
        <f t="shared" si="408"/>
        <v>12-05-02</v>
      </c>
      <c r="AE1917" t="str">
        <f t="shared" si="409"/>
        <v>Compra de llantas y recauches para UT</v>
      </c>
      <c r="AF1917" t="s">
        <v>343</v>
      </c>
    </row>
    <row r="1918" spans="1:32" x14ac:dyDescent="0.25">
      <c r="A1918" t="s">
        <v>1</v>
      </c>
      <c r="B1918" t="s">
        <v>3</v>
      </c>
      <c r="C1918" t="s">
        <v>1959</v>
      </c>
      <c r="D1918" t="s">
        <v>2076</v>
      </c>
      <c r="E1918" t="s">
        <v>80</v>
      </c>
      <c r="F1918" s="2">
        <v>45341</v>
      </c>
      <c r="G1918" t="s">
        <v>1254</v>
      </c>
      <c r="H1918" t="s">
        <v>176</v>
      </c>
      <c r="I1918" t="s">
        <v>207</v>
      </c>
      <c r="J1918" s="5">
        <v>1930.31</v>
      </c>
      <c r="K1918" s="5">
        <v>1930.31</v>
      </c>
      <c r="L1918" s="5">
        <v>1060705.3500000001</v>
      </c>
      <c r="M1918" s="5"/>
      <c r="O1918" s="39"/>
      <c r="P1918" s="44"/>
      <c r="Q1918" s="65"/>
      <c r="R1918" s="8" t="str">
        <f t="shared" si="398"/>
        <v/>
      </c>
      <c r="S1918" s="7" t="str">
        <f t="shared" si="410"/>
        <v/>
      </c>
      <c r="U1918" s="3" t="str">
        <f t="shared" si="399"/>
        <v/>
      </c>
      <c r="V1918" s="3" t="str">
        <f t="shared" si="400"/>
        <v/>
      </c>
      <c r="W1918" s="3" t="str">
        <f t="shared" si="401"/>
        <v/>
      </c>
      <c r="X1918" s="83" t="str">
        <f t="shared" si="402"/>
        <v/>
      </c>
      <c r="Y1918" s="3" t="str">
        <f t="shared" si="403"/>
        <v/>
      </c>
      <c r="Z1918" s="3" t="str">
        <f t="shared" si="404"/>
        <v/>
      </c>
      <c r="AA1918" s="12" t="str">
        <f t="shared" si="405"/>
        <v/>
      </c>
      <c r="AB1918" s="12" t="str">
        <f t="shared" si="406"/>
        <v/>
      </c>
      <c r="AC1918" s="12" t="str">
        <f t="shared" si="407"/>
        <v/>
      </c>
      <c r="AD1918" t="str">
        <f t="shared" si="408"/>
        <v/>
      </c>
      <c r="AE1918" t="str">
        <f t="shared" si="409"/>
        <v/>
      </c>
      <c r="AF1918" t="s">
        <v>343</v>
      </c>
    </row>
    <row r="1919" spans="1:32" x14ac:dyDescent="0.25">
      <c r="A1919" t="s">
        <v>1</v>
      </c>
      <c r="B1919" t="s">
        <v>3</v>
      </c>
      <c r="C1919" t="s">
        <v>1959</v>
      </c>
      <c r="D1919" t="s">
        <v>2076</v>
      </c>
      <c r="E1919" t="s">
        <v>80</v>
      </c>
      <c r="F1919" s="2">
        <v>45349</v>
      </c>
      <c r="G1919" t="s">
        <v>1340</v>
      </c>
      <c r="H1919" t="s">
        <v>176</v>
      </c>
      <c r="I1919" t="s">
        <v>207</v>
      </c>
      <c r="J1919" s="5">
        <v>2478.71</v>
      </c>
      <c r="K1919" s="5">
        <v>2478.71</v>
      </c>
      <c r="L1919" s="5">
        <v>1362051.15</v>
      </c>
      <c r="M1919" s="5"/>
      <c r="O1919" s="39"/>
      <c r="P1919" s="44"/>
      <c r="Q1919" s="65"/>
      <c r="R1919" s="8" t="str">
        <f t="shared" si="398"/>
        <v/>
      </c>
      <c r="S1919" s="7" t="str">
        <f t="shared" si="410"/>
        <v/>
      </c>
      <c r="U1919" s="3" t="str">
        <f t="shared" si="399"/>
        <v/>
      </c>
      <c r="V1919" s="3" t="str">
        <f t="shared" si="400"/>
        <v/>
      </c>
      <c r="W1919" s="3" t="str">
        <f t="shared" si="401"/>
        <v/>
      </c>
      <c r="X1919" s="83" t="str">
        <f t="shared" si="402"/>
        <v/>
      </c>
      <c r="Y1919" s="3" t="str">
        <f t="shared" si="403"/>
        <v/>
      </c>
      <c r="Z1919" s="3" t="str">
        <f t="shared" si="404"/>
        <v/>
      </c>
      <c r="AA1919" s="12" t="str">
        <f t="shared" si="405"/>
        <v/>
      </c>
      <c r="AB1919" s="12" t="str">
        <f t="shared" si="406"/>
        <v/>
      </c>
      <c r="AC1919" s="12" t="str">
        <f t="shared" si="407"/>
        <v/>
      </c>
      <c r="AD1919" t="str">
        <f t="shared" si="408"/>
        <v/>
      </c>
      <c r="AE1919" t="str">
        <f t="shared" si="409"/>
        <v/>
      </c>
      <c r="AF1919" t="s">
        <v>343</v>
      </c>
    </row>
    <row r="1920" spans="1:32" x14ac:dyDescent="0.25">
      <c r="A1920" t="s">
        <v>1</v>
      </c>
      <c r="B1920" t="s">
        <v>3</v>
      </c>
      <c r="C1920" t="s">
        <v>1959</v>
      </c>
      <c r="D1920" t="s">
        <v>2076</v>
      </c>
      <c r="E1920" t="s">
        <v>80</v>
      </c>
      <c r="F1920" s="2">
        <v>45363</v>
      </c>
      <c r="G1920" t="s">
        <v>1491</v>
      </c>
      <c r="H1920" t="s">
        <v>412</v>
      </c>
      <c r="I1920" t="s">
        <v>207</v>
      </c>
      <c r="J1920" s="5">
        <v>2093.96</v>
      </c>
      <c r="K1920" s="5">
        <v>2093.96</v>
      </c>
      <c r="L1920" s="5">
        <v>1150631.02</v>
      </c>
      <c r="M1920" s="5"/>
      <c r="O1920" s="39"/>
      <c r="P1920" s="44"/>
      <c r="Q1920" s="65"/>
      <c r="R1920" s="8" t="str">
        <f t="shared" si="398"/>
        <v/>
      </c>
      <c r="S1920" s="7" t="str">
        <f t="shared" si="410"/>
        <v/>
      </c>
      <c r="U1920" s="3" t="str">
        <f t="shared" si="399"/>
        <v/>
      </c>
      <c r="V1920" s="3" t="str">
        <f t="shared" si="400"/>
        <v/>
      </c>
      <c r="W1920" s="3" t="str">
        <f t="shared" si="401"/>
        <v/>
      </c>
      <c r="X1920" s="83" t="str">
        <f t="shared" si="402"/>
        <v/>
      </c>
      <c r="Y1920" s="3" t="str">
        <f t="shared" si="403"/>
        <v/>
      </c>
      <c r="Z1920" s="3" t="str">
        <f t="shared" si="404"/>
        <v/>
      </c>
      <c r="AA1920" s="12" t="str">
        <f t="shared" si="405"/>
        <v/>
      </c>
      <c r="AB1920" s="12" t="str">
        <f t="shared" si="406"/>
        <v/>
      </c>
      <c r="AC1920" s="12" t="str">
        <f t="shared" si="407"/>
        <v/>
      </c>
      <c r="AD1920" t="str">
        <f>IF(OR(O1920="X",P1920&gt;0),#REF!,"")</f>
        <v/>
      </c>
      <c r="AE1920" t="str">
        <f t="shared" si="409"/>
        <v/>
      </c>
      <c r="AF1920" t="s">
        <v>343</v>
      </c>
    </row>
    <row r="1921" spans="1:32" x14ac:dyDescent="0.25">
      <c r="A1921" t="s">
        <v>1</v>
      </c>
      <c r="B1921" t="s">
        <v>3</v>
      </c>
      <c r="C1921" t="s">
        <v>1959</v>
      </c>
      <c r="D1921" t="s">
        <v>2076</v>
      </c>
      <c r="E1921" t="s">
        <v>80</v>
      </c>
      <c r="F1921" s="2">
        <v>45366</v>
      </c>
      <c r="G1921" t="s">
        <v>1492</v>
      </c>
      <c r="H1921" t="s">
        <v>176</v>
      </c>
      <c r="I1921" t="s">
        <v>1493</v>
      </c>
      <c r="J1921" s="5">
        <v>599.94000000000005</v>
      </c>
      <c r="K1921" s="5">
        <v>599.94000000000005</v>
      </c>
      <c r="L1921" s="5">
        <v>329667.03000000003</v>
      </c>
      <c r="M1921" s="5"/>
      <c r="O1921" s="39"/>
      <c r="P1921" s="44"/>
      <c r="Q1921" s="65"/>
      <c r="R1921" s="8" t="str">
        <f t="shared" si="398"/>
        <v/>
      </c>
      <c r="S1921" s="7" t="str">
        <f t="shared" si="410"/>
        <v/>
      </c>
      <c r="U1921" s="3" t="str">
        <f t="shared" si="399"/>
        <v/>
      </c>
      <c r="V1921" s="3" t="str">
        <f t="shared" si="400"/>
        <v/>
      </c>
      <c r="W1921" s="3" t="str">
        <f t="shared" si="401"/>
        <v/>
      </c>
      <c r="X1921" s="83" t="str">
        <f t="shared" si="402"/>
        <v/>
      </c>
      <c r="Y1921" s="3" t="str">
        <f t="shared" si="403"/>
        <v/>
      </c>
      <c r="Z1921" s="3" t="str">
        <f t="shared" si="404"/>
        <v/>
      </c>
      <c r="AA1921" s="12" t="str">
        <f t="shared" si="405"/>
        <v/>
      </c>
      <c r="AB1921" s="12" t="str">
        <f t="shared" si="406"/>
        <v/>
      </c>
      <c r="AC1921" s="12" t="str">
        <f t="shared" si="407"/>
        <v/>
      </c>
      <c r="AD1921" t="str">
        <f>IF(OR(O1921="X",P1921&gt;0),#REF!,"")</f>
        <v/>
      </c>
      <c r="AE1921" t="str">
        <f t="shared" si="409"/>
        <v/>
      </c>
      <c r="AF1921" t="s">
        <v>343</v>
      </c>
    </row>
    <row r="1922" spans="1:32" x14ac:dyDescent="0.25">
      <c r="A1922" t="s">
        <v>1</v>
      </c>
      <c r="B1922" t="s">
        <v>3</v>
      </c>
      <c r="C1922" t="s">
        <v>1959</v>
      </c>
      <c r="D1922" t="s">
        <v>2076</v>
      </c>
      <c r="E1922" t="s">
        <v>80</v>
      </c>
      <c r="F1922" s="2">
        <v>45369</v>
      </c>
      <c r="G1922" t="s">
        <v>1847</v>
      </c>
      <c r="H1922" t="s">
        <v>412</v>
      </c>
      <c r="I1922" t="s">
        <v>1493</v>
      </c>
      <c r="J1922" s="5">
        <v>2894.47</v>
      </c>
      <c r="K1922" s="5">
        <v>2894.47</v>
      </c>
      <c r="L1922" s="5">
        <v>1590511.27</v>
      </c>
      <c r="M1922" s="5"/>
      <c r="O1922" s="39"/>
      <c r="P1922" s="44"/>
      <c r="Q1922" s="65"/>
      <c r="R1922" s="8" t="str">
        <f t="shared" si="398"/>
        <v/>
      </c>
      <c r="S1922" s="7" t="str">
        <f t="shared" si="410"/>
        <v/>
      </c>
      <c r="U1922" s="3" t="str">
        <f t="shared" si="399"/>
        <v/>
      </c>
      <c r="V1922" s="3" t="str">
        <f t="shared" si="400"/>
        <v/>
      </c>
      <c r="W1922" s="3" t="str">
        <f t="shared" si="401"/>
        <v/>
      </c>
      <c r="X1922" s="83" t="str">
        <f t="shared" si="402"/>
        <v/>
      </c>
      <c r="Y1922" s="3" t="str">
        <f t="shared" si="403"/>
        <v/>
      </c>
      <c r="Z1922" s="3" t="str">
        <f t="shared" si="404"/>
        <v/>
      </c>
      <c r="AA1922" s="12" t="str">
        <f t="shared" si="405"/>
        <v/>
      </c>
      <c r="AB1922" s="12" t="str">
        <f t="shared" si="406"/>
        <v/>
      </c>
      <c r="AC1922" s="12" t="str">
        <f t="shared" si="407"/>
        <v/>
      </c>
      <c r="AD1922" t="str">
        <f t="shared" si="408"/>
        <v/>
      </c>
      <c r="AE1922" t="str">
        <f t="shared" si="409"/>
        <v/>
      </c>
      <c r="AF1922" t="s">
        <v>343</v>
      </c>
    </row>
    <row r="1923" spans="1:32" x14ac:dyDescent="0.25">
      <c r="A1923" t="s">
        <v>1</v>
      </c>
      <c r="B1923" t="s">
        <v>3</v>
      </c>
      <c r="C1923" t="s">
        <v>1959</v>
      </c>
      <c r="D1923" t="s">
        <v>2076</v>
      </c>
      <c r="E1923" t="s">
        <v>80</v>
      </c>
      <c r="F1923" s="2">
        <v>45390</v>
      </c>
      <c r="G1923" t="s">
        <v>2088</v>
      </c>
      <c r="H1923" t="s">
        <v>412</v>
      </c>
      <c r="I1923" t="s">
        <v>1493</v>
      </c>
      <c r="J1923" s="5">
        <v>2792.58</v>
      </c>
      <c r="K1923" s="5">
        <v>2792.58</v>
      </c>
      <c r="L1923" s="5">
        <v>1534522.71</v>
      </c>
      <c r="M1923" s="5"/>
      <c r="O1923" s="39"/>
      <c r="P1923" s="44"/>
      <c r="Q1923" s="65"/>
      <c r="R1923" s="8" t="str">
        <f t="shared" si="398"/>
        <v/>
      </c>
      <c r="S1923" s="7" t="str">
        <f t="shared" si="410"/>
        <v/>
      </c>
      <c r="U1923" s="3" t="str">
        <f t="shared" si="399"/>
        <v/>
      </c>
      <c r="V1923" s="3" t="str">
        <f t="shared" si="400"/>
        <v/>
      </c>
      <c r="W1923" s="3" t="str">
        <f t="shared" si="401"/>
        <v/>
      </c>
      <c r="X1923" s="83" t="str">
        <f t="shared" si="402"/>
        <v/>
      </c>
      <c r="Y1923" s="3" t="str">
        <f t="shared" si="403"/>
        <v/>
      </c>
      <c r="Z1923" s="3" t="str">
        <f t="shared" si="404"/>
        <v/>
      </c>
      <c r="AA1923" s="12" t="str">
        <f t="shared" si="405"/>
        <v/>
      </c>
      <c r="AB1923" s="12" t="str">
        <f t="shared" si="406"/>
        <v/>
      </c>
      <c r="AC1923" s="12" t="str">
        <f t="shared" si="407"/>
        <v/>
      </c>
      <c r="AD1923" t="str">
        <f t="shared" si="408"/>
        <v/>
      </c>
      <c r="AE1923" t="str">
        <f t="shared" si="409"/>
        <v/>
      </c>
      <c r="AF1923" t="s">
        <v>343</v>
      </c>
    </row>
    <row r="1924" spans="1:32" x14ac:dyDescent="0.25">
      <c r="A1924" t="s">
        <v>1</v>
      </c>
      <c r="B1924" t="s">
        <v>3</v>
      </c>
      <c r="C1924" t="s">
        <v>1959</v>
      </c>
      <c r="D1924" t="s">
        <v>2076</v>
      </c>
      <c r="E1924" t="s">
        <v>80</v>
      </c>
      <c r="F1924" s="2">
        <v>45398</v>
      </c>
      <c r="G1924" t="s">
        <v>2278</v>
      </c>
      <c r="H1924" t="s">
        <v>412</v>
      </c>
      <c r="I1924" t="s">
        <v>192</v>
      </c>
      <c r="J1924" s="5">
        <v>2065.41</v>
      </c>
      <c r="K1924" s="5">
        <v>2065.41</v>
      </c>
      <c r="L1924" s="5">
        <v>1134942.8</v>
      </c>
      <c r="M1924" s="5"/>
      <c r="O1924" s="39"/>
      <c r="P1924" s="44"/>
      <c r="Q1924" s="65"/>
      <c r="R1924" s="8" t="str">
        <f t="shared" si="398"/>
        <v/>
      </c>
      <c r="S1924" s="7" t="str">
        <f t="shared" si="410"/>
        <v/>
      </c>
      <c r="U1924" s="3" t="str">
        <f t="shared" ref="U1924:U1957" si="411">IF(OR(O1924="X",P1924&lt;&gt;""),A1924,"")</f>
        <v/>
      </c>
      <c r="V1924" s="3" t="str">
        <f t="shared" ref="V1924:V1957" si="412">IF(OR(O1924="X",P1924&lt;&gt;""),B1924,"")</f>
        <v/>
      </c>
      <c r="W1924" s="3" t="str">
        <f t="shared" ref="W1924:W1957" si="413">IF(OR(O1924="X",P1924&lt;&gt;""),E1924,"")</f>
        <v/>
      </c>
      <c r="X1924" s="83" t="str">
        <f t="shared" si="402"/>
        <v/>
      </c>
      <c r="Y1924" s="3" t="str">
        <f t="shared" ref="Y1924:Y1957" si="414">IF(OR(O1924="X",P1924&lt;&gt;""),G1924,"")</f>
        <v/>
      </c>
      <c r="Z1924" s="3" t="str">
        <f t="shared" ref="Z1924:Z1957" si="415">IF(OR(O1924="X",P1924&lt;&gt;""),H1924,"")</f>
        <v/>
      </c>
      <c r="AA1924" s="12" t="str">
        <f t="shared" ref="AA1924:AA1957" si="416">IF(OR(O1924="X",P1924&lt;&gt;""),J1924,"")</f>
        <v/>
      </c>
      <c r="AB1924" s="12" t="str">
        <f t="shared" ref="AB1924:AB1957" si="417">IF(O1924="X",K1924,"")</f>
        <v/>
      </c>
      <c r="AC1924" s="12" t="str">
        <f t="shared" ref="AC1924:AC1957" si="418">IF(P1924&gt;0,P1924,"")</f>
        <v/>
      </c>
      <c r="AD1924" t="str">
        <f t="shared" ref="AD1924:AD1957" si="419">IF(OR(O1924="X",P1924&gt;0),Q1924,"")</f>
        <v/>
      </c>
      <c r="AE1924" t="str">
        <f t="shared" ref="AE1924:AE1957" si="420">IF(OR(O1924="X",P1924&lt;&gt;""),R1924,"")</f>
        <v/>
      </c>
      <c r="AF1924" t="s">
        <v>343</v>
      </c>
    </row>
    <row r="1925" spans="1:32" x14ac:dyDescent="0.25">
      <c r="A1925" t="s">
        <v>1</v>
      </c>
      <c r="B1925" t="s">
        <v>3</v>
      </c>
      <c r="C1925" t="s">
        <v>1959</v>
      </c>
      <c r="D1925" t="s">
        <v>2076</v>
      </c>
      <c r="E1925" t="s">
        <v>80</v>
      </c>
      <c r="F1925" s="2">
        <v>45404</v>
      </c>
      <c r="G1925" t="s">
        <v>2524</v>
      </c>
      <c r="H1925" t="s">
        <v>412</v>
      </c>
      <c r="I1925" t="s">
        <v>1512</v>
      </c>
      <c r="J1925" s="5">
        <v>1904.55</v>
      </c>
      <c r="K1925" s="5">
        <v>1904.55</v>
      </c>
      <c r="L1925" s="5">
        <v>1046550.23</v>
      </c>
      <c r="M1925" s="5"/>
      <c r="O1925" s="39"/>
      <c r="P1925" s="44"/>
      <c r="Q1925" s="65"/>
      <c r="R1925" s="8" t="str">
        <f t="shared" ref="R1925:R1960" si="421">IFERROR(VLOOKUP(Q1925,CTASPresup,2,0),"")</f>
        <v/>
      </c>
      <c r="S1925" s="7" t="str">
        <f t="shared" si="410"/>
        <v/>
      </c>
      <c r="U1925" s="3" t="str">
        <f t="shared" si="411"/>
        <v/>
      </c>
      <c r="V1925" s="3" t="str">
        <f t="shared" si="412"/>
        <v/>
      </c>
      <c r="W1925" s="3" t="str">
        <f t="shared" si="413"/>
        <v/>
      </c>
      <c r="X1925" s="83" t="str">
        <f t="shared" si="402"/>
        <v/>
      </c>
      <c r="Y1925" s="3" t="str">
        <f t="shared" si="414"/>
        <v/>
      </c>
      <c r="Z1925" s="3" t="str">
        <f t="shared" si="415"/>
        <v/>
      </c>
      <c r="AA1925" s="12" t="str">
        <f t="shared" si="416"/>
        <v/>
      </c>
      <c r="AB1925" s="12" t="str">
        <f t="shared" si="417"/>
        <v/>
      </c>
      <c r="AC1925" s="12" t="str">
        <f t="shared" si="418"/>
        <v/>
      </c>
      <c r="AD1925" t="str">
        <f t="shared" si="419"/>
        <v/>
      </c>
      <c r="AE1925" t="str">
        <f t="shared" si="420"/>
        <v/>
      </c>
      <c r="AF1925" t="s">
        <v>343</v>
      </c>
    </row>
    <row r="1926" spans="1:32" x14ac:dyDescent="0.25">
      <c r="A1926" t="s">
        <v>1</v>
      </c>
      <c r="B1926" t="s">
        <v>3</v>
      </c>
      <c r="C1926" t="s">
        <v>1959</v>
      </c>
      <c r="D1926" t="s">
        <v>2077</v>
      </c>
      <c r="E1926" t="s">
        <v>439</v>
      </c>
      <c r="F1926" s="2">
        <v>45300</v>
      </c>
      <c r="G1926" t="s">
        <v>580</v>
      </c>
      <c r="H1926" t="s">
        <v>177</v>
      </c>
      <c r="I1926" t="s">
        <v>192</v>
      </c>
      <c r="J1926" s="5">
        <v>1672.4</v>
      </c>
      <c r="K1926" s="5">
        <v>1672.4</v>
      </c>
      <c r="L1926" s="5">
        <v>918983.8</v>
      </c>
      <c r="M1926" s="5"/>
      <c r="O1926" s="39"/>
      <c r="P1926" s="44">
        <v>800</v>
      </c>
      <c r="Q1926" s="65" t="s">
        <v>1493</v>
      </c>
      <c r="R1926" s="8" t="str">
        <f t="shared" si="421"/>
        <v>Compra de llantas y recauches para UT</v>
      </c>
      <c r="S1926" s="7" t="str">
        <f t="shared" si="410"/>
        <v/>
      </c>
      <c r="U1926" s="3" t="str">
        <f t="shared" si="411"/>
        <v>RYMSA</v>
      </c>
      <c r="V1926" s="3" t="str">
        <f t="shared" si="412"/>
        <v>USD</v>
      </c>
      <c r="W1926" s="3" t="str">
        <f t="shared" si="413"/>
        <v>EL REINADO DE LAS LLANTAS S.A.</v>
      </c>
      <c r="X1926" s="83">
        <f t="shared" si="402"/>
        <v>45300</v>
      </c>
      <c r="Y1926" s="3" t="str">
        <f t="shared" si="414"/>
        <v>053388</v>
      </c>
      <c r="Z1926" s="3" t="str">
        <f t="shared" si="415"/>
        <v>91 A 120</v>
      </c>
      <c r="AA1926" s="12">
        <f t="shared" si="416"/>
        <v>1672.4</v>
      </c>
      <c r="AB1926" s="12" t="str">
        <f t="shared" si="417"/>
        <v/>
      </c>
      <c r="AC1926" s="12">
        <f t="shared" si="418"/>
        <v>800</v>
      </c>
      <c r="AD1926" t="str">
        <f t="shared" si="419"/>
        <v>12-05-02</v>
      </c>
      <c r="AE1926" t="str">
        <f t="shared" si="420"/>
        <v>Compra de llantas y recauches para UT</v>
      </c>
      <c r="AF1926" t="s">
        <v>343</v>
      </c>
    </row>
    <row r="1927" spans="1:32" x14ac:dyDescent="0.25">
      <c r="A1927" t="s">
        <v>1</v>
      </c>
      <c r="B1927" t="s">
        <v>3</v>
      </c>
      <c r="C1927" t="s">
        <v>1959</v>
      </c>
      <c r="D1927" t="s">
        <v>2077</v>
      </c>
      <c r="E1927" t="s">
        <v>439</v>
      </c>
      <c r="F1927" s="2">
        <v>45390</v>
      </c>
      <c r="G1927" t="s">
        <v>2089</v>
      </c>
      <c r="H1927" t="s">
        <v>176</v>
      </c>
      <c r="I1927" t="s">
        <v>1493</v>
      </c>
      <c r="J1927" s="5">
        <v>1372.27</v>
      </c>
      <c r="K1927" s="5">
        <v>1372.27</v>
      </c>
      <c r="L1927" s="5">
        <v>754062.37</v>
      </c>
      <c r="M1927" s="5"/>
      <c r="O1927" s="39"/>
      <c r="P1927" s="44"/>
      <c r="Q1927" s="65"/>
      <c r="R1927" s="8" t="str">
        <f t="shared" si="421"/>
        <v/>
      </c>
      <c r="S1927" s="7" t="str">
        <f t="shared" si="410"/>
        <v/>
      </c>
      <c r="U1927" s="3" t="str">
        <f t="shared" si="411"/>
        <v/>
      </c>
      <c r="V1927" s="3" t="str">
        <f t="shared" si="412"/>
        <v/>
      </c>
      <c r="W1927" s="3" t="str">
        <f t="shared" si="413"/>
        <v/>
      </c>
      <c r="X1927" s="83" t="str">
        <f t="shared" si="402"/>
        <v/>
      </c>
      <c r="Y1927" s="3" t="str">
        <f t="shared" si="414"/>
        <v/>
      </c>
      <c r="Z1927" s="3" t="str">
        <f t="shared" si="415"/>
        <v/>
      </c>
      <c r="AA1927" s="12" t="str">
        <f t="shared" si="416"/>
        <v/>
      </c>
      <c r="AB1927" s="12" t="str">
        <f t="shared" si="417"/>
        <v/>
      </c>
      <c r="AC1927" s="12" t="str">
        <f t="shared" si="418"/>
        <v/>
      </c>
      <c r="AD1927" t="str">
        <f t="shared" si="419"/>
        <v/>
      </c>
      <c r="AE1927" t="str">
        <f t="shared" si="420"/>
        <v/>
      </c>
      <c r="AF1927" t="s">
        <v>343</v>
      </c>
    </row>
    <row r="1928" spans="1:32" x14ac:dyDescent="0.25">
      <c r="A1928" t="s">
        <v>1</v>
      </c>
      <c r="B1928" t="s">
        <v>3</v>
      </c>
      <c r="C1928" t="s">
        <v>1959</v>
      </c>
      <c r="D1928" t="s">
        <v>2078</v>
      </c>
      <c r="E1928" t="s">
        <v>1848</v>
      </c>
      <c r="F1928" s="2">
        <v>45370</v>
      </c>
      <c r="G1928" t="s">
        <v>1849</v>
      </c>
      <c r="H1928" t="s">
        <v>176</v>
      </c>
      <c r="I1928" t="s">
        <v>1429</v>
      </c>
      <c r="J1928" s="5">
        <v>150.72999999999999</v>
      </c>
      <c r="K1928" s="5">
        <v>150.72999999999999</v>
      </c>
      <c r="L1928" s="5">
        <v>82826.14</v>
      </c>
      <c r="M1928" s="5"/>
      <c r="O1928" s="39"/>
      <c r="P1928" s="44"/>
      <c r="Q1928" s="65"/>
      <c r="R1928" s="8" t="str">
        <f t="shared" si="421"/>
        <v/>
      </c>
      <c r="S1928" s="7" t="str">
        <f t="shared" si="410"/>
        <v/>
      </c>
      <c r="U1928" s="3" t="str">
        <f t="shared" si="411"/>
        <v/>
      </c>
      <c r="V1928" s="3" t="str">
        <f t="shared" si="412"/>
        <v/>
      </c>
      <c r="W1928" s="3" t="str">
        <f t="shared" si="413"/>
        <v/>
      </c>
      <c r="X1928" s="83" t="str">
        <f t="shared" ref="X1928:X1957" si="422">IF(OR(P1928="X",Q1928&lt;&gt;""),F1928,"")</f>
        <v/>
      </c>
      <c r="Y1928" s="3" t="str">
        <f t="shared" si="414"/>
        <v/>
      </c>
      <c r="Z1928" s="3" t="str">
        <f t="shared" si="415"/>
        <v/>
      </c>
      <c r="AA1928" s="12" t="str">
        <f t="shared" si="416"/>
        <v/>
      </c>
      <c r="AB1928" s="12" t="str">
        <f t="shared" si="417"/>
        <v/>
      </c>
      <c r="AC1928" s="12" t="str">
        <f t="shared" si="418"/>
        <v/>
      </c>
      <c r="AD1928" t="str">
        <f t="shared" si="419"/>
        <v/>
      </c>
      <c r="AE1928" t="str">
        <f t="shared" si="420"/>
        <v/>
      </c>
      <c r="AF1928" t="s">
        <v>343</v>
      </c>
    </row>
    <row r="1929" spans="1:32" x14ac:dyDescent="0.25">
      <c r="A1929" t="s">
        <v>1</v>
      </c>
      <c r="B1929" t="s">
        <v>3</v>
      </c>
      <c r="C1929" t="s">
        <v>1959</v>
      </c>
      <c r="D1929" t="s">
        <v>2055</v>
      </c>
      <c r="E1929" t="s">
        <v>69</v>
      </c>
      <c r="F1929" s="2">
        <v>45138</v>
      </c>
      <c r="G1929" t="s">
        <v>155</v>
      </c>
      <c r="H1929" t="s">
        <v>175</v>
      </c>
      <c r="I1929" t="s">
        <v>192</v>
      </c>
      <c r="J1929" s="5">
        <v>796.97</v>
      </c>
      <c r="K1929" s="5">
        <v>596.97</v>
      </c>
      <c r="L1929" s="5">
        <v>437935.02</v>
      </c>
      <c r="M1929" s="5"/>
      <c r="O1929" s="39"/>
      <c r="P1929" s="44"/>
      <c r="Q1929" s="65"/>
      <c r="R1929" s="8" t="str">
        <f t="shared" si="421"/>
        <v/>
      </c>
      <c r="S1929" s="7" t="str">
        <f t="shared" si="410"/>
        <v/>
      </c>
      <c r="U1929" s="3" t="str">
        <f t="shared" si="411"/>
        <v/>
      </c>
      <c r="V1929" s="3" t="str">
        <f t="shared" si="412"/>
        <v/>
      </c>
      <c r="W1929" s="3" t="str">
        <f t="shared" si="413"/>
        <v/>
      </c>
      <c r="X1929" s="83" t="str">
        <f t="shared" si="422"/>
        <v/>
      </c>
      <c r="Y1929" s="3" t="str">
        <f t="shared" si="414"/>
        <v/>
      </c>
      <c r="Z1929" s="3" t="str">
        <f t="shared" si="415"/>
        <v/>
      </c>
      <c r="AA1929" s="12" t="str">
        <f t="shared" si="416"/>
        <v/>
      </c>
      <c r="AB1929" s="12" t="str">
        <f t="shared" si="417"/>
        <v/>
      </c>
      <c r="AC1929" s="12" t="str">
        <f t="shared" si="418"/>
        <v/>
      </c>
      <c r="AD1929" t="str">
        <f t="shared" si="419"/>
        <v/>
      </c>
      <c r="AE1929" t="str">
        <f t="shared" si="420"/>
        <v/>
      </c>
      <c r="AF1929" t="s">
        <v>343</v>
      </c>
    </row>
    <row r="1930" spans="1:32" x14ac:dyDescent="0.25">
      <c r="A1930" t="s">
        <v>1</v>
      </c>
      <c r="B1930" t="s">
        <v>3</v>
      </c>
      <c r="C1930" t="s">
        <v>1959</v>
      </c>
      <c r="D1930" t="s">
        <v>2079</v>
      </c>
      <c r="E1930" t="s">
        <v>76</v>
      </c>
      <c r="F1930" s="2">
        <v>45084</v>
      </c>
      <c r="G1930" t="s">
        <v>156</v>
      </c>
      <c r="H1930" t="s">
        <v>175</v>
      </c>
      <c r="I1930" t="s">
        <v>192</v>
      </c>
      <c r="J1930" s="5">
        <v>444.65</v>
      </c>
      <c r="K1930" s="5">
        <v>0.01</v>
      </c>
      <c r="L1930" s="5">
        <v>241502.75</v>
      </c>
      <c r="M1930" s="5"/>
      <c r="O1930" s="39"/>
      <c r="P1930" s="44"/>
      <c r="Q1930" s="65"/>
      <c r="R1930" s="8" t="str">
        <f t="shared" si="421"/>
        <v/>
      </c>
      <c r="S1930" s="7" t="str">
        <f t="shared" si="410"/>
        <v/>
      </c>
      <c r="U1930" s="3" t="str">
        <f t="shared" si="411"/>
        <v/>
      </c>
      <c r="V1930" s="3" t="str">
        <f t="shared" si="412"/>
        <v/>
      </c>
      <c r="W1930" s="3" t="str">
        <f t="shared" si="413"/>
        <v/>
      </c>
      <c r="X1930" s="83" t="str">
        <f t="shared" si="422"/>
        <v/>
      </c>
      <c r="Y1930" s="3" t="str">
        <f t="shared" si="414"/>
        <v/>
      </c>
      <c r="Z1930" s="3" t="str">
        <f t="shared" si="415"/>
        <v/>
      </c>
      <c r="AA1930" s="12" t="str">
        <f t="shared" si="416"/>
        <v/>
      </c>
      <c r="AB1930" s="12" t="str">
        <f t="shared" si="417"/>
        <v/>
      </c>
      <c r="AC1930" s="12" t="str">
        <f t="shared" si="418"/>
        <v/>
      </c>
      <c r="AD1930" t="str">
        <f t="shared" si="419"/>
        <v/>
      </c>
      <c r="AE1930" t="str">
        <f t="shared" si="420"/>
        <v/>
      </c>
      <c r="AF1930" t="s">
        <v>343</v>
      </c>
    </row>
    <row r="1931" spans="1:32" x14ac:dyDescent="0.25">
      <c r="A1931" t="s">
        <v>1</v>
      </c>
      <c r="B1931" t="s">
        <v>3</v>
      </c>
      <c r="C1931" t="s">
        <v>1959</v>
      </c>
      <c r="D1931" t="s">
        <v>2080</v>
      </c>
      <c r="E1931" t="s">
        <v>77</v>
      </c>
      <c r="F1931" s="2">
        <v>45352</v>
      </c>
      <c r="G1931" t="s">
        <v>1490</v>
      </c>
      <c r="H1931" t="s">
        <v>178</v>
      </c>
      <c r="I1931" t="s">
        <v>404</v>
      </c>
      <c r="J1931" s="5">
        <v>329.59</v>
      </c>
      <c r="K1931" s="5">
        <v>329.59</v>
      </c>
      <c r="L1931" s="5">
        <v>181109.71</v>
      </c>
      <c r="M1931" s="5"/>
      <c r="O1931" s="39"/>
      <c r="P1931" s="44"/>
      <c r="Q1931" s="65"/>
      <c r="R1931" s="8" t="str">
        <f t="shared" si="421"/>
        <v/>
      </c>
      <c r="S1931" s="7" t="str">
        <f t="shared" si="410"/>
        <v/>
      </c>
      <c r="U1931" s="3" t="str">
        <f t="shared" si="411"/>
        <v/>
      </c>
      <c r="V1931" s="3" t="str">
        <f t="shared" si="412"/>
        <v/>
      </c>
      <c r="W1931" s="3" t="str">
        <f t="shared" si="413"/>
        <v/>
      </c>
      <c r="X1931" s="83" t="str">
        <f t="shared" si="422"/>
        <v/>
      </c>
      <c r="Y1931" s="3" t="str">
        <f t="shared" si="414"/>
        <v/>
      </c>
      <c r="Z1931" s="3" t="str">
        <f t="shared" si="415"/>
        <v/>
      </c>
      <c r="AA1931" s="12" t="str">
        <f t="shared" si="416"/>
        <v/>
      </c>
      <c r="AB1931" s="12" t="str">
        <f t="shared" si="417"/>
        <v/>
      </c>
      <c r="AC1931" s="12" t="str">
        <f t="shared" si="418"/>
        <v/>
      </c>
      <c r="AD1931" t="str">
        <f t="shared" si="419"/>
        <v/>
      </c>
      <c r="AE1931" t="str">
        <f t="shared" si="420"/>
        <v/>
      </c>
      <c r="AF1931" t="s">
        <v>343</v>
      </c>
    </row>
    <row r="1932" spans="1:32" x14ac:dyDescent="0.25">
      <c r="A1932" t="s">
        <v>1</v>
      </c>
      <c r="B1932" t="s">
        <v>3</v>
      </c>
      <c r="C1932" t="s">
        <v>1959</v>
      </c>
      <c r="D1932" t="s">
        <v>2080</v>
      </c>
      <c r="E1932" t="s">
        <v>77</v>
      </c>
      <c r="F1932" s="2">
        <v>45384</v>
      </c>
      <c r="G1932" t="s">
        <v>2525</v>
      </c>
      <c r="H1932" t="s">
        <v>176</v>
      </c>
      <c r="I1932" t="s">
        <v>404</v>
      </c>
      <c r="J1932" s="5">
        <v>329.59</v>
      </c>
      <c r="K1932" s="5">
        <v>329.59</v>
      </c>
      <c r="L1932" s="5">
        <v>181109.71</v>
      </c>
      <c r="M1932" s="5"/>
      <c r="O1932" s="39"/>
      <c r="P1932" s="44"/>
      <c r="Q1932" s="65"/>
      <c r="R1932" s="8" t="str">
        <f t="shared" si="421"/>
        <v/>
      </c>
      <c r="S1932" s="7" t="str">
        <f t="shared" si="410"/>
        <v/>
      </c>
      <c r="U1932" s="3" t="str">
        <f t="shared" si="411"/>
        <v/>
      </c>
      <c r="V1932" s="3" t="str">
        <f t="shared" si="412"/>
        <v/>
      </c>
      <c r="W1932" s="3" t="str">
        <f t="shared" si="413"/>
        <v/>
      </c>
      <c r="X1932" s="83" t="str">
        <f t="shared" si="422"/>
        <v/>
      </c>
      <c r="Y1932" s="3" t="str">
        <f t="shared" si="414"/>
        <v/>
      </c>
      <c r="Z1932" s="3" t="str">
        <f t="shared" si="415"/>
        <v/>
      </c>
      <c r="AA1932" s="12" t="str">
        <f t="shared" si="416"/>
        <v/>
      </c>
      <c r="AB1932" s="12" t="str">
        <f t="shared" si="417"/>
        <v/>
      </c>
      <c r="AC1932" s="12" t="str">
        <f t="shared" si="418"/>
        <v/>
      </c>
      <c r="AD1932" t="str">
        <f t="shared" si="419"/>
        <v/>
      </c>
      <c r="AE1932" t="str">
        <f t="shared" si="420"/>
        <v/>
      </c>
      <c r="AF1932" t="s">
        <v>343</v>
      </c>
    </row>
    <row r="1933" spans="1:32" x14ac:dyDescent="0.25">
      <c r="A1933" t="s">
        <v>1</v>
      </c>
      <c r="B1933" t="s">
        <v>3</v>
      </c>
      <c r="C1933" t="s">
        <v>1959</v>
      </c>
      <c r="D1933" t="s">
        <v>2081</v>
      </c>
      <c r="E1933" t="s">
        <v>78</v>
      </c>
      <c r="F1933" s="2">
        <v>44482</v>
      </c>
      <c r="G1933" t="s">
        <v>157</v>
      </c>
      <c r="H1933" t="s">
        <v>175</v>
      </c>
      <c r="I1933" t="s">
        <v>192</v>
      </c>
      <c r="J1933" s="5">
        <v>1062.2</v>
      </c>
      <c r="K1933" s="5">
        <v>862.2</v>
      </c>
      <c r="L1933" s="5">
        <v>581310.18999999994</v>
      </c>
      <c r="M1933" s="5"/>
      <c r="O1933" s="39"/>
      <c r="P1933" s="44">
        <v>100</v>
      </c>
      <c r="Q1933" s="65" t="s">
        <v>1504</v>
      </c>
      <c r="R1933" s="8" t="str">
        <f t="shared" si="421"/>
        <v>Compra de aceites y lubricantes para UT</v>
      </c>
      <c r="S1933" s="7" t="str">
        <f t="shared" si="410"/>
        <v/>
      </c>
      <c r="U1933" s="3" t="str">
        <f t="shared" si="411"/>
        <v>RYMSA</v>
      </c>
      <c r="V1933" s="3" t="str">
        <f t="shared" si="412"/>
        <v>USD</v>
      </c>
      <c r="W1933" s="3" t="str">
        <f t="shared" si="413"/>
        <v>IMPORTACIONES LAPA DEL TEMPISQUE S.A.</v>
      </c>
      <c r="X1933" s="83">
        <f t="shared" si="422"/>
        <v>44482</v>
      </c>
      <c r="Y1933" s="3" t="str">
        <f t="shared" si="414"/>
        <v>10199</v>
      </c>
      <c r="Z1933" s="3" t="str">
        <f t="shared" si="415"/>
        <v>MAS DE 120</v>
      </c>
      <c r="AA1933" s="12">
        <f t="shared" si="416"/>
        <v>1062.2</v>
      </c>
      <c r="AB1933" s="12" t="str">
        <f t="shared" si="417"/>
        <v/>
      </c>
      <c r="AC1933" s="12">
        <f t="shared" si="418"/>
        <v>100</v>
      </c>
      <c r="AD1933" t="str">
        <f t="shared" si="419"/>
        <v>12-05-01</v>
      </c>
      <c r="AE1933" t="str">
        <f t="shared" si="420"/>
        <v>Compra de aceites y lubricantes para UT</v>
      </c>
      <c r="AF1933" t="s">
        <v>343</v>
      </c>
    </row>
    <row r="1934" spans="1:32" x14ac:dyDescent="0.25">
      <c r="A1934" t="s">
        <v>1</v>
      </c>
      <c r="B1934" t="s">
        <v>3</v>
      </c>
      <c r="C1934" t="s">
        <v>1959</v>
      </c>
      <c r="D1934" t="s">
        <v>2081</v>
      </c>
      <c r="E1934" t="s">
        <v>78</v>
      </c>
      <c r="F1934" s="2">
        <v>44494</v>
      </c>
      <c r="G1934" t="s">
        <v>158</v>
      </c>
      <c r="H1934" t="s">
        <v>175</v>
      </c>
      <c r="I1934" t="s">
        <v>192</v>
      </c>
      <c r="J1934" s="5">
        <v>531.1</v>
      </c>
      <c r="K1934" s="5">
        <v>531.1</v>
      </c>
      <c r="L1934" s="5">
        <v>290655.09999999998</v>
      </c>
      <c r="M1934" s="5"/>
      <c r="O1934" s="39"/>
      <c r="P1934" s="44"/>
      <c r="Q1934" s="65"/>
      <c r="R1934" s="8" t="str">
        <f t="shared" si="421"/>
        <v/>
      </c>
      <c r="S1934" s="7" t="str">
        <f t="shared" si="410"/>
        <v/>
      </c>
      <c r="U1934" s="3" t="str">
        <f t="shared" si="411"/>
        <v/>
      </c>
      <c r="V1934" s="3" t="str">
        <f t="shared" si="412"/>
        <v/>
      </c>
      <c r="W1934" s="3" t="str">
        <f t="shared" si="413"/>
        <v/>
      </c>
      <c r="X1934" s="83" t="str">
        <f t="shared" si="422"/>
        <v/>
      </c>
      <c r="Y1934" s="3" t="str">
        <f t="shared" si="414"/>
        <v/>
      </c>
      <c r="Z1934" s="3" t="str">
        <f t="shared" si="415"/>
        <v/>
      </c>
      <c r="AA1934" s="12" t="str">
        <f t="shared" si="416"/>
        <v/>
      </c>
      <c r="AB1934" s="12" t="str">
        <f t="shared" si="417"/>
        <v/>
      </c>
      <c r="AC1934" s="12" t="str">
        <f t="shared" si="418"/>
        <v/>
      </c>
      <c r="AD1934" t="str">
        <f t="shared" si="419"/>
        <v/>
      </c>
      <c r="AE1934" t="str">
        <f t="shared" si="420"/>
        <v/>
      </c>
      <c r="AF1934" t="s">
        <v>343</v>
      </c>
    </row>
    <row r="1935" spans="1:32" x14ac:dyDescent="0.25">
      <c r="A1935" t="s">
        <v>1</v>
      </c>
      <c r="B1935" t="s">
        <v>3</v>
      </c>
      <c r="C1935" t="s">
        <v>1959</v>
      </c>
      <c r="D1935" t="s">
        <v>2081</v>
      </c>
      <c r="E1935" t="s">
        <v>78</v>
      </c>
      <c r="F1935" s="2">
        <v>44497</v>
      </c>
      <c r="G1935" t="s">
        <v>159</v>
      </c>
      <c r="H1935" t="s">
        <v>175</v>
      </c>
      <c r="I1935" t="s">
        <v>192</v>
      </c>
      <c r="J1935" s="5">
        <v>531.1</v>
      </c>
      <c r="K1935" s="5">
        <v>531.1</v>
      </c>
      <c r="L1935" s="5">
        <v>290655.09999999998</v>
      </c>
      <c r="M1935" s="5"/>
      <c r="O1935" s="39"/>
      <c r="P1935" s="44"/>
      <c r="Q1935" s="65"/>
      <c r="R1935" s="8" t="str">
        <f t="shared" si="421"/>
        <v/>
      </c>
      <c r="S1935" s="7" t="str">
        <f t="shared" si="410"/>
        <v/>
      </c>
      <c r="U1935" s="3" t="str">
        <f t="shared" si="411"/>
        <v/>
      </c>
      <c r="V1935" s="3" t="str">
        <f t="shared" si="412"/>
        <v/>
      </c>
      <c r="W1935" s="3" t="str">
        <f t="shared" si="413"/>
        <v/>
      </c>
      <c r="X1935" s="83" t="str">
        <f t="shared" si="422"/>
        <v/>
      </c>
      <c r="Y1935" s="3" t="str">
        <f t="shared" si="414"/>
        <v/>
      </c>
      <c r="Z1935" s="3" t="str">
        <f t="shared" si="415"/>
        <v/>
      </c>
      <c r="AA1935" s="12" t="str">
        <f t="shared" si="416"/>
        <v/>
      </c>
      <c r="AB1935" s="12" t="str">
        <f t="shared" si="417"/>
        <v/>
      </c>
      <c r="AC1935" s="12" t="str">
        <f t="shared" si="418"/>
        <v/>
      </c>
      <c r="AD1935" t="str">
        <f t="shared" si="419"/>
        <v/>
      </c>
      <c r="AE1935" t="str">
        <f t="shared" si="420"/>
        <v/>
      </c>
      <c r="AF1935" t="s">
        <v>343</v>
      </c>
    </row>
    <row r="1936" spans="1:32" x14ac:dyDescent="0.25">
      <c r="A1936" t="s">
        <v>1</v>
      </c>
      <c r="B1936" t="s">
        <v>3</v>
      </c>
      <c r="C1936" t="s">
        <v>1959</v>
      </c>
      <c r="D1936" t="s">
        <v>2081</v>
      </c>
      <c r="E1936" t="s">
        <v>78</v>
      </c>
      <c r="F1936" s="2">
        <v>44497</v>
      </c>
      <c r="G1936" t="s">
        <v>160</v>
      </c>
      <c r="H1936" t="s">
        <v>175</v>
      </c>
      <c r="I1936" t="s">
        <v>192</v>
      </c>
      <c r="J1936" s="5">
        <v>531.1</v>
      </c>
      <c r="K1936" s="5">
        <v>531.1</v>
      </c>
      <c r="L1936" s="5">
        <v>290655.09999999998</v>
      </c>
      <c r="M1936" s="5"/>
      <c r="O1936" s="39"/>
      <c r="P1936" s="44"/>
      <c r="Q1936" s="65"/>
      <c r="R1936" s="8" t="str">
        <f t="shared" si="421"/>
        <v/>
      </c>
      <c r="S1936" s="7" t="str">
        <f t="shared" si="410"/>
        <v/>
      </c>
      <c r="U1936" s="3" t="str">
        <f t="shared" si="411"/>
        <v/>
      </c>
      <c r="V1936" s="3" t="str">
        <f t="shared" si="412"/>
        <v/>
      </c>
      <c r="W1936" s="3" t="str">
        <f t="shared" si="413"/>
        <v/>
      </c>
      <c r="X1936" s="83" t="str">
        <f t="shared" si="422"/>
        <v/>
      </c>
      <c r="Y1936" s="3" t="str">
        <f t="shared" si="414"/>
        <v/>
      </c>
      <c r="Z1936" s="3" t="str">
        <f t="shared" si="415"/>
        <v/>
      </c>
      <c r="AA1936" s="12" t="str">
        <f t="shared" si="416"/>
        <v/>
      </c>
      <c r="AB1936" s="12" t="str">
        <f t="shared" si="417"/>
        <v/>
      </c>
      <c r="AC1936" s="12" t="str">
        <f t="shared" si="418"/>
        <v/>
      </c>
      <c r="AD1936" t="str">
        <f t="shared" si="419"/>
        <v/>
      </c>
      <c r="AE1936" t="str">
        <f t="shared" si="420"/>
        <v/>
      </c>
      <c r="AF1936" t="s">
        <v>343</v>
      </c>
    </row>
    <row r="1937" spans="1:32" x14ac:dyDescent="0.25">
      <c r="A1937" t="s">
        <v>1</v>
      </c>
      <c r="B1937" t="s">
        <v>3</v>
      </c>
      <c r="C1937" t="s">
        <v>1959</v>
      </c>
      <c r="D1937" t="s">
        <v>2081</v>
      </c>
      <c r="E1937" t="s">
        <v>78</v>
      </c>
      <c r="F1937" s="2">
        <v>44501</v>
      </c>
      <c r="G1937" t="s">
        <v>161</v>
      </c>
      <c r="H1937" t="s">
        <v>175</v>
      </c>
      <c r="I1937" t="s">
        <v>192</v>
      </c>
      <c r="J1937" s="5">
        <v>1062.2</v>
      </c>
      <c r="K1937" s="5">
        <v>1062.2</v>
      </c>
      <c r="L1937" s="5">
        <v>581310.18999999994</v>
      </c>
      <c r="M1937" s="5"/>
      <c r="O1937" s="39"/>
      <c r="P1937" s="44"/>
      <c r="Q1937" s="65"/>
      <c r="R1937" s="8" t="str">
        <f t="shared" si="421"/>
        <v/>
      </c>
      <c r="S1937" s="7" t="str">
        <f t="shared" si="410"/>
        <v/>
      </c>
      <c r="U1937" s="3" t="str">
        <f t="shared" si="411"/>
        <v/>
      </c>
      <c r="V1937" s="3" t="str">
        <f t="shared" si="412"/>
        <v/>
      </c>
      <c r="W1937" s="3" t="str">
        <f t="shared" si="413"/>
        <v/>
      </c>
      <c r="X1937" s="83" t="str">
        <f t="shared" si="422"/>
        <v/>
      </c>
      <c r="Y1937" s="3" t="str">
        <f t="shared" si="414"/>
        <v/>
      </c>
      <c r="Z1937" s="3" t="str">
        <f t="shared" si="415"/>
        <v/>
      </c>
      <c r="AA1937" s="12" t="str">
        <f t="shared" si="416"/>
        <v/>
      </c>
      <c r="AB1937" s="12" t="str">
        <f t="shared" si="417"/>
        <v/>
      </c>
      <c r="AC1937" s="12" t="str">
        <f t="shared" si="418"/>
        <v/>
      </c>
      <c r="AD1937" t="str">
        <f t="shared" si="419"/>
        <v/>
      </c>
      <c r="AE1937" t="str">
        <f t="shared" si="420"/>
        <v/>
      </c>
      <c r="AF1937" t="s">
        <v>343</v>
      </c>
    </row>
    <row r="1938" spans="1:32" x14ac:dyDescent="0.25">
      <c r="A1938" t="s">
        <v>1</v>
      </c>
      <c r="B1938" t="s">
        <v>3</v>
      </c>
      <c r="C1938" t="s">
        <v>1959</v>
      </c>
      <c r="D1938" t="s">
        <v>2081</v>
      </c>
      <c r="E1938" t="s">
        <v>78</v>
      </c>
      <c r="F1938" s="2">
        <v>44502</v>
      </c>
      <c r="G1938" t="s">
        <v>162</v>
      </c>
      <c r="H1938" t="s">
        <v>175</v>
      </c>
      <c r="I1938" t="s">
        <v>192</v>
      </c>
      <c r="J1938" s="5">
        <v>1062.2</v>
      </c>
      <c r="K1938" s="5">
        <v>1062.2</v>
      </c>
      <c r="L1938" s="5">
        <v>581310.18999999994</v>
      </c>
      <c r="M1938" s="5"/>
      <c r="O1938" s="39"/>
      <c r="P1938" s="44"/>
      <c r="Q1938" s="65"/>
      <c r="R1938" s="8" t="str">
        <f t="shared" si="421"/>
        <v/>
      </c>
      <c r="S1938" s="7" t="str">
        <f t="shared" si="410"/>
        <v/>
      </c>
      <c r="U1938" s="3" t="str">
        <f t="shared" si="411"/>
        <v/>
      </c>
      <c r="V1938" s="3" t="str">
        <f t="shared" si="412"/>
        <v/>
      </c>
      <c r="W1938" s="3" t="str">
        <f t="shared" si="413"/>
        <v/>
      </c>
      <c r="X1938" s="83" t="str">
        <f t="shared" si="422"/>
        <v/>
      </c>
      <c r="Y1938" s="3" t="str">
        <f t="shared" si="414"/>
        <v/>
      </c>
      <c r="Z1938" s="3" t="str">
        <f t="shared" si="415"/>
        <v/>
      </c>
      <c r="AA1938" s="12" t="str">
        <f t="shared" si="416"/>
        <v/>
      </c>
      <c r="AB1938" s="12" t="str">
        <f t="shared" si="417"/>
        <v/>
      </c>
      <c r="AC1938" s="12" t="str">
        <f t="shared" si="418"/>
        <v/>
      </c>
      <c r="AD1938" t="str">
        <f t="shared" si="419"/>
        <v/>
      </c>
      <c r="AE1938" t="str">
        <f t="shared" si="420"/>
        <v/>
      </c>
      <c r="AF1938" t="s">
        <v>343</v>
      </c>
    </row>
    <row r="1939" spans="1:32" x14ac:dyDescent="0.25">
      <c r="A1939" t="s">
        <v>1</v>
      </c>
      <c r="B1939" t="s">
        <v>3</v>
      </c>
      <c r="C1939" t="s">
        <v>1959</v>
      </c>
      <c r="D1939" t="s">
        <v>2081</v>
      </c>
      <c r="E1939" t="s">
        <v>78</v>
      </c>
      <c r="F1939" s="2">
        <v>44503</v>
      </c>
      <c r="G1939" t="s">
        <v>163</v>
      </c>
      <c r="H1939" t="s">
        <v>175</v>
      </c>
      <c r="I1939" t="s">
        <v>192</v>
      </c>
      <c r="J1939" s="5">
        <v>266.68</v>
      </c>
      <c r="K1939" s="5">
        <v>266.68</v>
      </c>
      <c r="L1939" s="5">
        <v>145945.96</v>
      </c>
      <c r="M1939" s="5"/>
      <c r="O1939" s="39"/>
      <c r="P1939" s="44"/>
      <c r="Q1939" s="65"/>
      <c r="R1939" s="8" t="str">
        <f t="shared" si="421"/>
        <v/>
      </c>
      <c r="S1939" s="7" t="str">
        <f t="shared" si="410"/>
        <v/>
      </c>
      <c r="U1939" s="3" t="str">
        <f t="shared" si="411"/>
        <v/>
      </c>
      <c r="V1939" s="3" t="str">
        <f t="shared" si="412"/>
        <v/>
      </c>
      <c r="W1939" s="3" t="str">
        <f t="shared" si="413"/>
        <v/>
      </c>
      <c r="X1939" s="83" t="str">
        <f t="shared" si="422"/>
        <v/>
      </c>
      <c r="Y1939" s="3" t="str">
        <f t="shared" si="414"/>
        <v/>
      </c>
      <c r="Z1939" s="3" t="str">
        <f t="shared" si="415"/>
        <v/>
      </c>
      <c r="AA1939" s="12" t="str">
        <f t="shared" si="416"/>
        <v/>
      </c>
      <c r="AB1939" s="12" t="str">
        <f t="shared" si="417"/>
        <v/>
      </c>
      <c r="AC1939" s="12" t="str">
        <f t="shared" si="418"/>
        <v/>
      </c>
      <c r="AD1939" t="str">
        <f t="shared" si="419"/>
        <v/>
      </c>
      <c r="AE1939" t="str">
        <f t="shared" si="420"/>
        <v/>
      </c>
      <c r="AF1939" t="s">
        <v>343</v>
      </c>
    </row>
    <row r="1940" spans="1:32" x14ac:dyDescent="0.25">
      <c r="A1940" t="s">
        <v>1</v>
      </c>
      <c r="B1940" t="s">
        <v>3</v>
      </c>
      <c r="C1940" t="s">
        <v>1959</v>
      </c>
      <c r="D1940" t="s">
        <v>2081</v>
      </c>
      <c r="E1940" t="s">
        <v>78</v>
      </c>
      <c r="F1940" s="2">
        <v>44503</v>
      </c>
      <c r="G1940" t="s">
        <v>164</v>
      </c>
      <c r="H1940" t="s">
        <v>175</v>
      </c>
      <c r="I1940" t="s">
        <v>192</v>
      </c>
      <c r="J1940" s="5">
        <v>266.68</v>
      </c>
      <c r="K1940" s="5">
        <v>266.68</v>
      </c>
      <c r="L1940" s="5">
        <v>145945.96</v>
      </c>
      <c r="M1940" s="5"/>
      <c r="O1940" s="39"/>
      <c r="P1940" s="44"/>
      <c r="Q1940" s="65"/>
      <c r="R1940" s="8" t="str">
        <f t="shared" si="421"/>
        <v/>
      </c>
      <c r="S1940" s="7" t="str">
        <f t="shared" si="410"/>
        <v/>
      </c>
      <c r="U1940" s="3" t="str">
        <f t="shared" si="411"/>
        <v/>
      </c>
      <c r="V1940" s="3" t="str">
        <f t="shared" si="412"/>
        <v/>
      </c>
      <c r="W1940" s="3" t="str">
        <f t="shared" si="413"/>
        <v/>
      </c>
      <c r="X1940" s="83" t="str">
        <f t="shared" si="422"/>
        <v/>
      </c>
      <c r="Y1940" s="3" t="str">
        <f t="shared" si="414"/>
        <v/>
      </c>
      <c r="Z1940" s="3" t="str">
        <f t="shared" si="415"/>
        <v/>
      </c>
      <c r="AA1940" s="12" t="str">
        <f t="shared" si="416"/>
        <v/>
      </c>
      <c r="AB1940" s="12" t="str">
        <f t="shared" si="417"/>
        <v/>
      </c>
      <c r="AC1940" s="12" t="str">
        <f t="shared" si="418"/>
        <v/>
      </c>
      <c r="AD1940" t="str">
        <f t="shared" si="419"/>
        <v/>
      </c>
      <c r="AE1940" t="str">
        <f t="shared" si="420"/>
        <v/>
      </c>
      <c r="AF1940" t="s">
        <v>343</v>
      </c>
    </row>
    <row r="1941" spans="1:32" x14ac:dyDescent="0.25">
      <c r="A1941" t="s">
        <v>1</v>
      </c>
      <c r="B1941" t="s">
        <v>3</v>
      </c>
      <c r="C1941" t="s">
        <v>1959</v>
      </c>
      <c r="D1941" t="s">
        <v>2081</v>
      </c>
      <c r="E1941" t="s">
        <v>78</v>
      </c>
      <c r="F1941" s="2">
        <v>44511</v>
      </c>
      <c r="G1941" t="s">
        <v>165</v>
      </c>
      <c r="H1941" t="s">
        <v>175</v>
      </c>
      <c r="I1941" t="s">
        <v>192</v>
      </c>
      <c r="J1941" s="5">
        <v>531.1</v>
      </c>
      <c r="K1941" s="5">
        <v>531.1</v>
      </c>
      <c r="L1941" s="5">
        <v>290655.09999999998</v>
      </c>
      <c r="M1941" s="5"/>
      <c r="O1941" s="39"/>
      <c r="P1941" s="44"/>
      <c r="Q1941" s="65"/>
      <c r="R1941" s="8" t="str">
        <f t="shared" si="421"/>
        <v/>
      </c>
      <c r="S1941" s="7" t="str">
        <f t="shared" si="410"/>
        <v/>
      </c>
      <c r="U1941" s="3" t="str">
        <f t="shared" si="411"/>
        <v/>
      </c>
      <c r="V1941" s="3" t="str">
        <f t="shared" si="412"/>
        <v/>
      </c>
      <c r="W1941" s="3" t="str">
        <f t="shared" si="413"/>
        <v/>
      </c>
      <c r="X1941" s="83" t="str">
        <f t="shared" si="422"/>
        <v/>
      </c>
      <c r="Y1941" s="3" t="str">
        <f t="shared" si="414"/>
        <v/>
      </c>
      <c r="Z1941" s="3" t="str">
        <f t="shared" si="415"/>
        <v/>
      </c>
      <c r="AA1941" s="12" t="str">
        <f t="shared" si="416"/>
        <v/>
      </c>
      <c r="AB1941" s="12" t="str">
        <f t="shared" si="417"/>
        <v/>
      </c>
      <c r="AC1941" s="12" t="str">
        <f t="shared" si="418"/>
        <v/>
      </c>
      <c r="AD1941" t="str">
        <f t="shared" si="419"/>
        <v/>
      </c>
      <c r="AE1941" t="str">
        <f t="shared" si="420"/>
        <v/>
      </c>
      <c r="AF1941" t="s">
        <v>343</v>
      </c>
    </row>
    <row r="1942" spans="1:32" x14ac:dyDescent="0.25">
      <c r="A1942" t="s">
        <v>1</v>
      </c>
      <c r="B1942" t="s">
        <v>3</v>
      </c>
      <c r="C1942" t="s">
        <v>1959</v>
      </c>
      <c r="D1942" t="s">
        <v>2081</v>
      </c>
      <c r="E1942" t="s">
        <v>78</v>
      </c>
      <c r="F1942" s="2">
        <v>44511</v>
      </c>
      <c r="G1942" t="s">
        <v>166</v>
      </c>
      <c r="H1942" t="s">
        <v>175</v>
      </c>
      <c r="I1942" t="s">
        <v>192</v>
      </c>
      <c r="J1942" s="5">
        <v>531.1</v>
      </c>
      <c r="K1942" s="5">
        <v>531.1</v>
      </c>
      <c r="L1942" s="5">
        <v>290655.09999999998</v>
      </c>
      <c r="M1942" s="5"/>
      <c r="O1942" s="39"/>
      <c r="P1942" s="44"/>
      <c r="Q1942" s="65"/>
      <c r="R1942" s="8" t="str">
        <f t="shared" si="421"/>
        <v/>
      </c>
      <c r="S1942" s="7" t="str">
        <f t="shared" si="410"/>
        <v/>
      </c>
      <c r="U1942" s="3" t="str">
        <f t="shared" si="411"/>
        <v/>
      </c>
      <c r="V1942" s="3" t="str">
        <f t="shared" si="412"/>
        <v/>
      </c>
      <c r="W1942" s="3" t="str">
        <f t="shared" si="413"/>
        <v/>
      </c>
      <c r="X1942" s="83" t="str">
        <f t="shared" si="422"/>
        <v/>
      </c>
      <c r="Y1942" s="3" t="str">
        <f t="shared" si="414"/>
        <v/>
      </c>
      <c r="Z1942" s="3" t="str">
        <f t="shared" si="415"/>
        <v/>
      </c>
      <c r="AA1942" s="12" t="str">
        <f t="shared" si="416"/>
        <v/>
      </c>
      <c r="AB1942" s="12" t="str">
        <f t="shared" si="417"/>
        <v/>
      </c>
      <c r="AC1942" s="12" t="str">
        <f t="shared" si="418"/>
        <v/>
      </c>
      <c r="AD1942" t="str">
        <f t="shared" si="419"/>
        <v/>
      </c>
      <c r="AE1942" t="str">
        <f t="shared" si="420"/>
        <v/>
      </c>
      <c r="AF1942" t="s">
        <v>343</v>
      </c>
    </row>
    <row r="1943" spans="1:32" x14ac:dyDescent="0.25">
      <c r="A1943" t="s">
        <v>1</v>
      </c>
      <c r="B1943" t="s">
        <v>3</v>
      </c>
      <c r="C1943" t="s">
        <v>1959</v>
      </c>
      <c r="D1943" t="s">
        <v>2081</v>
      </c>
      <c r="E1943" t="s">
        <v>78</v>
      </c>
      <c r="F1943" s="2">
        <v>44517</v>
      </c>
      <c r="G1943" t="s">
        <v>167</v>
      </c>
      <c r="H1943" t="s">
        <v>175</v>
      </c>
      <c r="I1943" t="s">
        <v>192</v>
      </c>
      <c r="J1943" s="5">
        <v>1286.5</v>
      </c>
      <c r="K1943" s="5">
        <v>1286.5</v>
      </c>
      <c r="L1943" s="5">
        <v>704062.86</v>
      </c>
      <c r="M1943" s="5"/>
      <c r="O1943" s="39"/>
      <c r="P1943" s="44"/>
      <c r="Q1943" s="65"/>
      <c r="R1943" s="8" t="str">
        <f t="shared" si="421"/>
        <v/>
      </c>
      <c r="S1943" s="7" t="str">
        <f t="shared" si="410"/>
        <v/>
      </c>
      <c r="U1943" s="3" t="str">
        <f t="shared" si="411"/>
        <v/>
      </c>
      <c r="V1943" s="3" t="str">
        <f t="shared" si="412"/>
        <v/>
      </c>
      <c r="W1943" s="3" t="str">
        <f t="shared" si="413"/>
        <v/>
      </c>
      <c r="X1943" s="83" t="str">
        <f t="shared" si="422"/>
        <v/>
      </c>
      <c r="Y1943" s="3" t="str">
        <f t="shared" si="414"/>
        <v/>
      </c>
      <c r="Z1943" s="3" t="str">
        <f t="shared" si="415"/>
        <v/>
      </c>
      <c r="AA1943" s="12" t="str">
        <f t="shared" si="416"/>
        <v/>
      </c>
      <c r="AB1943" s="12" t="str">
        <f t="shared" si="417"/>
        <v/>
      </c>
      <c r="AC1943" s="12" t="str">
        <f t="shared" si="418"/>
        <v/>
      </c>
      <c r="AD1943" t="str">
        <f t="shared" si="419"/>
        <v/>
      </c>
      <c r="AE1943" t="str">
        <f t="shared" si="420"/>
        <v/>
      </c>
      <c r="AF1943" t="s">
        <v>343</v>
      </c>
    </row>
    <row r="1944" spans="1:32" x14ac:dyDescent="0.25">
      <c r="A1944" t="s">
        <v>1</v>
      </c>
      <c r="B1944" t="s">
        <v>3</v>
      </c>
      <c r="C1944" t="s">
        <v>1959</v>
      </c>
      <c r="D1944" t="s">
        <v>2081</v>
      </c>
      <c r="E1944" t="s">
        <v>78</v>
      </c>
      <c r="F1944" s="2">
        <v>44523</v>
      </c>
      <c r="G1944" t="s">
        <v>168</v>
      </c>
      <c r="H1944" t="s">
        <v>175</v>
      </c>
      <c r="I1944" t="s">
        <v>192</v>
      </c>
      <c r="J1944" s="5">
        <v>1083.95</v>
      </c>
      <c r="K1944" s="5">
        <v>440.71</v>
      </c>
      <c r="L1944" s="5">
        <v>656392.35</v>
      </c>
      <c r="M1944" s="5"/>
      <c r="O1944" s="39"/>
      <c r="P1944" s="44"/>
      <c r="Q1944" s="65"/>
      <c r="R1944" s="8" t="str">
        <f t="shared" si="421"/>
        <v/>
      </c>
      <c r="S1944" s="7" t="str">
        <f t="shared" si="410"/>
        <v/>
      </c>
      <c r="U1944" s="3" t="str">
        <f t="shared" si="411"/>
        <v/>
      </c>
      <c r="V1944" s="3" t="str">
        <f t="shared" si="412"/>
        <v/>
      </c>
      <c r="W1944" s="3" t="str">
        <f t="shared" si="413"/>
        <v/>
      </c>
      <c r="X1944" s="83" t="str">
        <f t="shared" si="422"/>
        <v/>
      </c>
      <c r="Y1944" s="3" t="str">
        <f t="shared" si="414"/>
        <v/>
      </c>
      <c r="Z1944" s="3" t="str">
        <f t="shared" si="415"/>
        <v/>
      </c>
      <c r="AA1944" s="12" t="str">
        <f t="shared" si="416"/>
        <v/>
      </c>
      <c r="AB1944" s="12" t="str">
        <f t="shared" si="417"/>
        <v/>
      </c>
      <c r="AC1944" s="12" t="str">
        <f t="shared" si="418"/>
        <v/>
      </c>
      <c r="AD1944" t="str">
        <f t="shared" si="419"/>
        <v/>
      </c>
      <c r="AE1944" t="str">
        <f t="shared" si="420"/>
        <v/>
      </c>
      <c r="AF1944" t="s">
        <v>343</v>
      </c>
    </row>
    <row r="1945" spans="1:32" x14ac:dyDescent="0.25">
      <c r="A1945" t="s">
        <v>1</v>
      </c>
      <c r="B1945" t="s">
        <v>3</v>
      </c>
      <c r="C1945" t="s">
        <v>1959</v>
      </c>
      <c r="D1945" t="s">
        <v>2081</v>
      </c>
      <c r="E1945" t="s">
        <v>78</v>
      </c>
      <c r="F1945" s="2">
        <v>44523</v>
      </c>
      <c r="G1945" t="s">
        <v>169</v>
      </c>
      <c r="H1945" t="s">
        <v>175</v>
      </c>
      <c r="I1945" t="s">
        <v>192</v>
      </c>
      <c r="J1945" s="5">
        <v>1083.95</v>
      </c>
      <c r="K1945" s="5">
        <v>440.7</v>
      </c>
      <c r="L1945" s="5">
        <v>656702.09</v>
      </c>
      <c r="M1945" s="5"/>
      <c r="O1945" s="39"/>
      <c r="P1945" s="44"/>
      <c r="Q1945" s="65"/>
      <c r="R1945" s="8" t="str">
        <f t="shared" si="421"/>
        <v/>
      </c>
      <c r="S1945" s="7" t="str">
        <f t="shared" si="410"/>
        <v/>
      </c>
      <c r="U1945" s="3" t="str">
        <f t="shared" si="411"/>
        <v/>
      </c>
      <c r="V1945" s="3" t="str">
        <f t="shared" si="412"/>
        <v/>
      </c>
      <c r="W1945" s="3" t="str">
        <f t="shared" si="413"/>
        <v/>
      </c>
      <c r="X1945" s="83" t="str">
        <f t="shared" si="422"/>
        <v/>
      </c>
      <c r="Y1945" s="3" t="str">
        <f t="shared" si="414"/>
        <v/>
      </c>
      <c r="Z1945" s="3" t="str">
        <f t="shared" si="415"/>
        <v/>
      </c>
      <c r="AA1945" s="12" t="str">
        <f t="shared" si="416"/>
        <v/>
      </c>
      <c r="AB1945" s="12" t="str">
        <f t="shared" si="417"/>
        <v/>
      </c>
      <c r="AC1945" s="12" t="str">
        <f t="shared" si="418"/>
        <v/>
      </c>
      <c r="AD1945" t="str">
        <f t="shared" si="419"/>
        <v/>
      </c>
      <c r="AE1945" t="str">
        <f t="shared" si="420"/>
        <v/>
      </c>
      <c r="AF1945" t="s">
        <v>343</v>
      </c>
    </row>
    <row r="1946" spans="1:32" x14ac:dyDescent="0.25">
      <c r="A1946" t="s">
        <v>1</v>
      </c>
      <c r="B1946" t="s">
        <v>3</v>
      </c>
      <c r="C1946" t="s">
        <v>1959</v>
      </c>
      <c r="D1946" t="s">
        <v>2081</v>
      </c>
      <c r="E1946" t="s">
        <v>78</v>
      </c>
      <c r="F1946" s="2">
        <v>44526</v>
      </c>
      <c r="G1946" t="s">
        <v>330</v>
      </c>
      <c r="H1946" t="s">
        <v>175</v>
      </c>
      <c r="I1946" t="s">
        <v>404</v>
      </c>
      <c r="J1946" s="5">
        <v>2441.96</v>
      </c>
      <c r="K1946" s="5">
        <v>2441.96</v>
      </c>
      <c r="L1946" s="5">
        <v>1336411.45</v>
      </c>
      <c r="M1946" s="5"/>
      <c r="O1946" s="39"/>
      <c r="P1946" s="44"/>
      <c r="Q1946" s="65"/>
      <c r="R1946" s="8" t="str">
        <f t="shared" si="421"/>
        <v/>
      </c>
      <c r="S1946" s="7" t="str">
        <f t="shared" si="410"/>
        <v/>
      </c>
      <c r="U1946" s="3" t="str">
        <f t="shared" si="411"/>
        <v/>
      </c>
      <c r="V1946" s="3" t="str">
        <f t="shared" si="412"/>
        <v/>
      </c>
      <c r="W1946" s="3" t="str">
        <f t="shared" si="413"/>
        <v/>
      </c>
      <c r="X1946" s="83" t="str">
        <f t="shared" si="422"/>
        <v/>
      </c>
      <c r="Y1946" s="3" t="str">
        <f t="shared" si="414"/>
        <v/>
      </c>
      <c r="Z1946" s="3" t="str">
        <f t="shared" si="415"/>
        <v/>
      </c>
      <c r="AA1946" s="12" t="str">
        <f t="shared" si="416"/>
        <v/>
      </c>
      <c r="AB1946" s="12" t="str">
        <f t="shared" si="417"/>
        <v/>
      </c>
      <c r="AC1946" s="12" t="str">
        <f t="shared" si="418"/>
        <v/>
      </c>
      <c r="AD1946" t="str">
        <f t="shared" si="419"/>
        <v/>
      </c>
      <c r="AE1946" t="str">
        <f t="shared" si="420"/>
        <v/>
      </c>
      <c r="AF1946" t="s">
        <v>343</v>
      </c>
    </row>
    <row r="1947" spans="1:32" x14ac:dyDescent="0.25">
      <c r="A1947" t="s">
        <v>1</v>
      </c>
      <c r="B1947" t="s">
        <v>3</v>
      </c>
      <c r="C1947" t="s">
        <v>1959</v>
      </c>
      <c r="D1947" t="s">
        <v>2081</v>
      </c>
      <c r="E1947" t="s">
        <v>78</v>
      </c>
      <c r="F1947" s="2">
        <v>44526</v>
      </c>
      <c r="G1947" t="s">
        <v>331</v>
      </c>
      <c r="H1947" t="s">
        <v>175</v>
      </c>
      <c r="I1947" t="s">
        <v>404</v>
      </c>
      <c r="J1947" s="5">
        <v>2223.2800000000002</v>
      </c>
      <c r="K1947" s="5">
        <v>2223.2800000000002</v>
      </c>
      <c r="L1947" s="5">
        <v>1216734.45</v>
      </c>
      <c r="M1947" s="5"/>
      <c r="O1947" s="39"/>
      <c r="P1947" s="44"/>
      <c r="Q1947" s="65"/>
      <c r="R1947" s="8" t="str">
        <f t="shared" si="421"/>
        <v/>
      </c>
      <c r="S1947" s="7" t="str">
        <f t="shared" si="410"/>
        <v/>
      </c>
      <c r="U1947" s="3" t="str">
        <f t="shared" si="411"/>
        <v/>
      </c>
      <c r="V1947" s="3" t="str">
        <f t="shared" si="412"/>
        <v/>
      </c>
      <c r="W1947" s="3" t="str">
        <f t="shared" si="413"/>
        <v/>
      </c>
      <c r="X1947" s="83" t="str">
        <f t="shared" si="422"/>
        <v/>
      </c>
      <c r="Y1947" s="3" t="str">
        <f t="shared" si="414"/>
        <v/>
      </c>
      <c r="Z1947" s="3" t="str">
        <f t="shared" si="415"/>
        <v/>
      </c>
      <c r="AA1947" s="12" t="str">
        <f t="shared" si="416"/>
        <v/>
      </c>
      <c r="AB1947" s="12" t="str">
        <f t="shared" si="417"/>
        <v/>
      </c>
      <c r="AC1947" s="12" t="str">
        <f t="shared" si="418"/>
        <v/>
      </c>
      <c r="AD1947" t="str">
        <f t="shared" si="419"/>
        <v/>
      </c>
      <c r="AE1947" t="str">
        <f t="shared" si="420"/>
        <v/>
      </c>
      <c r="AF1947" t="s">
        <v>343</v>
      </c>
    </row>
    <row r="1948" spans="1:32" x14ac:dyDescent="0.25">
      <c r="A1948" t="s">
        <v>1</v>
      </c>
      <c r="B1948" t="s">
        <v>3</v>
      </c>
      <c r="C1948" t="s">
        <v>1959</v>
      </c>
      <c r="D1948" t="s">
        <v>1073</v>
      </c>
      <c r="E1948" t="s">
        <v>81</v>
      </c>
      <c r="F1948" s="2">
        <v>44154</v>
      </c>
      <c r="G1948" t="s">
        <v>170</v>
      </c>
      <c r="H1948" t="s">
        <v>175</v>
      </c>
      <c r="I1948" t="s">
        <v>192</v>
      </c>
      <c r="J1948" s="5">
        <v>1206.9100000000001</v>
      </c>
      <c r="K1948" s="5">
        <v>878.91</v>
      </c>
      <c r="L1948" s="5">
        <v>682320.92</v>
      </c>
      <c r="M1948" s="5"/>
      <c r="O1948" s="39"/>
      <c r="P1948" s="44"/>
      <c r="Q1948" s="65"/>
      <c r="R1948" s="8" t="str">
        <f t="shared" si="421"/>
        <v/>
      </c>
      <c r="S1948" s="7" t="str">
        <f t="shared" si="410"/>
        <v/>
      </c>
      <c r="U1948" s="3" t="str">
        <f t="shared" si="411"/>
        <v/>
      </c>
      <c r="V1948" s="3" t="str">
        <f t="shared" si="412"/>
        <v/>
      </c>
      <c r="W1948" s="3" t="str">
        <f t="shared" si="413"/>
        <v/>
      </c>
      <c r="X1948" s="83" t="str">
        <f t="shared" si="422"/>
        <v/>
      </c>
      <c r="Y1948" s="3" t="str">
        <f t="shared" si="414"/>
        <v/>
      </c>
      <c r="Z1948" s="3" t="str">
        <f t="shared" si="415"/>
        <v/>
      </c>
      <c r="AA1948" s="12" t="str">
        <f t="shared" si="416"/>
        <v/>
      </c>
      <c r="AB1948" s="12" t="str">
        <f t="shared" si="417"/>
        <v/>
      </c>
      <c r="AC1948" s="12" t="str">
        <f t="shared" si="418"/>
        <v/>
      </c>
      <c r="AD1948" t="str">
        <f t="shared" si="419"/>
        <v/>
      </c>
      <c r="AE1948" t="str">
        <f t="shared" si="420"/>
        <v/>
      </c>
      <c r="AF1948" t="s">
        <v>343</v>
      </c>
    </row>
    <row r="1949" spans="1:32" x14ac:dyDescent="0.25">
      <c r="A1949" t="s">
        <v>1</v>
      </c>
      <c r="B1949" t="s">
        <v>3</v>
      </c>
      <c r="C1949" t="s">
        <v>1959</v>
      </c>
      <c r="D1949" t="s">
        <v>1073</v>
      </c>
      <c r="E1949" t="s">
        <v>81</v>
      </c>
      <c r="F1949" s="2">
        <v>44176</v>
      </c>
      <c r="G1949" t="s">
        <v>171</v>
      </c>
      <c r="H1949" t="s">
        <v>175</v>
      </c>
      <c r="I1949" t="s">
        <v>192</v>
      </c>
      <c r="J1949" s="5">
        <v>676.64</v>
      </c>
      <c r="K1949" s="5">
        <v>676.64</v>
      </c>
      <c r="L1949" s="5">
        <v>370304.77</v>
      </c>
      <c r="M1949" s="5"/>
      <c r="O1949" s="39"/>
      <c r="P1949" s="44"/>
      <c r="Q1949" s="65"/>
      <c r="R1949" s="8" t="str">
        <f t="shared" si="421"/>
        <v/>
      </c>
      <c r="S1949" s="7" t="str">
        <f t="shared" si="410"/>
        <v/>
      </c>
      <c r="U1949" s="3" t="str">
        <f t="shared" si="411"/>
        <v/>
      </c>
      <c r="V1949" s="3" t="str">
        <f t="shared" si="412"/>
        <v/>
      </c>
      <c r="W1949" s="3" t="str">
        <f t="shared" si="413"/>
        <v/>
      </c>
      <c r="X1949" s="83" t="str">
        <f t="shared" si="422"/>
        <v/>
      </c>
      <c r="Y1949" s="3" t="str">
        <f t="shared" si="414"/>
        <v/>
      </c>
      <c r="Z1949" s="3" t="str">
        <f t="shared" si="415"/>
        <v/>
      </c>
      <c r="AA1949" s="12" t="str">
        <f t="shared" si="416"/>
        <v/>
      </c>
      <c r="AB1949" s="12" t="str">
        <f t="shared" si="417"/>
        <v/>
      </c>
      <c r="AC1949" s="12" t="str">
        <f t="shared" si="418"/>
        <v/>
      </c>
      <c r="AD1949" t="str">
        <f t="shared" si="419"/>
        <v/>
      </c>
      <c r="AE1949" t="str">
        <f t="shared" si="420"/>
        <v/>
      </c>
      <c r="AF1949" t="s">
        <v>343</v>
      </c>
    </row>
    <row r="1950" spans="1:32" x14ac:dyDescent="0.25">
      <c r="A1950" t="s">
        <v>1</v>
      </c>
      <c r="B1950" t="s">
        <v>3</v>
      </c>
      <c r="C1950" t="s">
        <v>1959</v>
      </c>
      <c r="D1950" t="s">
        <v>1073</v>
      </c>
      <c r="E1950" t="s">
        <v>81</v>
      </c>
      <c r="F1950" s="2">
        <v>44216</v>
      </c>
      <c r="G1950" t="s">
        <v>151</v>
      </c>
      <c r="H1950" t="s">
        <v>175</v>
      </c>
      <c r="I1950" t="s">
        <v>192</v>
      </c>
      <c r="J1950" s="5">
        <v>714.16</v>
      </c>
      <c r="K1950" s="5">
        <v>714.16</v>
      </c>
      <c r="L1950" s="5">
        <v>390838.34</v>
      </c>
      <c r="M1950" s="5"/>
      <c r="O1950" s="39"/>
      <c r="P1950" s="44"/>
      <c r="Q1950" s="65"/>
      <c r="R1950" s="8" t="str">
        <f t="shared" si="421"/>
        <v/>
      </c>
      <c r="S1950" s="7" t="str">
        <f t="shared" si="410"/>
        <v/>
      </c>
      <c r="U1950" s="3" t="str">
        <f t="shared" si="411"/>
        <v/>
      </c>
      <c r="V1950" s="3" t="str">
        <f t="shared" si="412"/>
        <v/>
      </c>
      <c r="W1950" s="3" t="str">
        <f t="shared" si="413"/>
        <v/>
      </c>
      <c r="X1950" s="83" t="str">
        <f t="shared" si="422"/>
        <v/>
      </c>
      <c r="Y1950" s="3" t="str">
        <f t="shared" si="414"/>
        <v/>
      </c>
      <c r="Z1950" s="3" t="str">
        <f t="shared" si="415"/>
        <v/>
      </c>
      <c r="AA1950" s="12" t="str">
        <f t="shared" si="416"/>
        <v/>
      </c>
      <c r="AB1950" s="12" t="str">
        <f t="shared" si="417"/>
        <v/>
      </c>
      <c r="AC1950" s="12" t="str">
        <f t="shared" si="418"/>
        <v/>
      </c>
      <c r="AD1950" t="str">
        <f t="shared" si="419"/>
        <v/>
      </c>
      <c r="AE1950" t="str">
        <f t="shared" si="420"/>
        <v/>
      </c>
      <c r="AF1950" t="s">
        <v>343</v>
      </c>
    </row>
    <row r="1951" spans="1:32" x14ac:dyDescent="0.25">
      <c r="A1951" t="s">
        <v>1</v>
      </c>
      <c r="B1951" t="s">
        <v>3</v>
      </c>
      <c r="C1951" t="s">
        <v>1959</v>
      </c>
      <c r="D1951" t="s">
        <v>2082</v>
      </c>
      <c r="E1951" t="s">
        <v>424</v>
      </c>
      <c r="F1951" s="2">
        <v>45243</v>
      </c>
      <c r="G1951" t="s">
        <v>425</v>
      </c>
      <c r="H1951" t="s">
        <v>175</v>
      </c>
      <c r="I1951" t="s">
        <v>192</v>
      </c>
      <c r="J1951" s="5">
        <v>242.95</v>
      </c>
      <c r="K1951" s="5">
        <v>0.05</v>
      </c>
      <c r="L1951" s="5">
        <v>133501.03</v>
      </c>
      <c r="M1951" s="5"/>
      <c r="O1951" s="39"/>
      <c r="P1951" s="44"/>
      <c r="Q1951" s="65"/>
      <c r="R1951" s="8" t="str">
        <f t="shared" si="421"/>
        <v/>
      </c>
      <c r="S1951" s="7" t="str">
        <f t="shared" si="410"/>
        <v/>
      </c>
      <c r="U1951" s="3" t="str">
        <f t="shared" si="411"/>
        <v/>
      </c>
      <c r="V1951" s="3" t="str">
        <f t="shared" si="412"/>
        <v/>
      </c>
      <c r="W1951" s="3" t="str">
        <f t="shared" si="413"/>
        <v/>
      </c>
      <c r="X1951" s="83" t="str">
        <f t="shared" si="422"/>
        <v/>
      </c>
      <c r="Y1951" s="3" t="str">
        <f t="shared" si="414"/>
        <v/>
      </c>
      <c r="Z1951" s="3" t="str">
        <f t="shared" si="415"/>
        <v/>
      </c>
      <c r="AA1951" s="12" t="str">
        <f t="shared" si="416"/>
        <v/>
      </c>
      <c r="AB1951" s="12" t="str">
        <f t="shared" si="417"/>
        <v/>
      </c>
      <c r="AC1951" s="12" t="str">
        <f t="shared" si="418"/>
        <v/>
      </c>
      <c r="AD1951" t="str">
        <f t="shared" si="419"/>
        <v/>
      </c>
      <c r="AE1951" t="str">
        <f t="shared" si="420"/>
        <v/>
      </c>
      <c r="AF1951" t="s">
        <v>343</v>
      </c>
    </row>
    <row r="1952" spans="1:32" x14ac:dyDescent="0.25">
      <c r="A1952" t="s">
        <v>403</v>
      </c>
      <c r="I1952"/>
      <c r="J1952" s="5">
        <v>432171829.69</v>
      </c>
      <c r="K1952" s="5">
        <v>386259158.73000002</v>
      </c>
      <c r="L1952" s="5">
        <v>625899420.3099997</v>
      </c>
      <c r="M1952" s="5"/>
      <c r="O1952" s="39"/>
      <c r="P1952" s="44"/>
      <c r="Q1952" s="65"/>
      <c r="R1952" s="8" t="str">
        <f t="shared" si="421"/>
        <v/>
      </c>
      <c r="S1952" s="7" t="str">
        <f t="shared" si="410"/>
        <v/>
      </c>
      <c r="U1952" s="3" t="str">
        <f t="shared" si="411"/>
        <v/>
      </c>
      <c r="V1952" s="3" t="str">
        <f t="shared" si="412"/>
        <v/>
      </c>
      <c r="W1952" s="3" t="str">
        <f t="shared" si="413"/>
        <v/>
      </c>
      <c r="X1952" s="83" t="str">
        <f t="shared" si="422"/>
        <v/>
      </c>
      <c r="Y1952" s="3" t="str">
        <f t="shared" si="414"/>
        <v/>
      </c>
      <c r="Z1952" s="3" t="str">
        <f t="shared" si="415"/>
        <v/>
      </c>
      <c r="AA1952" s="12" t="str">
        <f t="shared" si="416"/>
        <v/>
      </c>
      <c r="AB1952" s="12" t="str">
        <f t="shared" si="417"/>
        <v/>
      </c>
      <c r="AC1952" s="12" t="str">
        <f t="shared" si="418"/>
        <v/>
      </c>
      <c r="AD1952" t="str">
        <f t="shared" si="419"/>
        <v/>
      </c>
      <c r="AE1952" t="str">
        <f t="shared" si="420"/>
        <v/>
      </c>
      <c r="AF1952" t="s">
        <v>343</v>
      </c>
    </row>
    <row r="1953" spans="9:32" x14ac:dyDescent="0.25">
      <c r="I1953"/>
      <c r="J1953"/>
      <c r="K1953"/>
      <c r="L1953"/>
      <c r="M1953" s="5"/>
      <c r="O1953" s="39"/>
      <c r="P1953" s="44"/>
      <c r="Q1953" s="65"/>
      <c r="R1953" s="8" t="str">
        <f t="shared" si="421"/>
        <v/>
      </c>
      <c r="S1953" s="7" t="str">
        <f t="shared" si="410"/>
        <v/>
      </c>
      <c r="U1953" s="3" t="str">
        <f t="shared" si="411"/>
        <v/>
      </c>
      <c r="V1953" s="3" t="str">
        <f t="shared" si="412"/>
        <v/>
      </c>
      <c r="W1953" s="3" t="str">
        <f t="shared" si="413"/>
        <v/>
      </c>
      <c r="X1953" s="83" t="str">
        <f t="shared" si="422"/>
        <v/>
      </c>
      <c r="Y1953" s="3" t="str">
        <f t="shared" si="414"/>
        <v/>
      </c>
      <c r="Z1953" s="3" t="str">
        <f t="shared" si="415"/>
        <v/>
      </c>
      <c r="AA1953" s="12" t="str">
        <f t="shared" si="416"/>
        <v/>
      </c>
      <c r="AB1953" s="12" t="str">
        <f t="shared" si="417"/>
        <v/>
      </c>
      <c r="AC1953" s="12" t="str">
        <f t="shared" si="418"/>
        <v/>
      </c>
      <c r="AD1953" t="str">
        <f t="shared" si="419"/>
        <v/>
      </c>
      <c r="AE1953" t="str">
        <f t="shared" si="420"/>
        <v/>
      </c>
      <c r="AF1953" t="s">
        <v>343</v>
      </c>
    </row>
    <row r="1954" spans="9:32" x14ac:dyDescent="0.25">
      <c r="I1954"/>
      <c r="J1954"/>
      <c r="K1954"/>
      <c r="L1954"/>
      <c r="O1954" s="39"/>
      <c r="P1954" s="44"/>
      <c r="Q1954" s="65"/>
      <c r="R1954" s="8" t="str">
        <f t="shared" si="421"/>
        <v/>
      </c>
      <c r="S1954" s="7" t="str">
        <f t="shared" si="410"/>
        <v/>
      </c>
      <c r="U1954" s="3" t="str">
        <f t="shared" si="411"/>
        <v/>
      </c>
      <c r="V1954" s="3" t="str">
        <f t="shared" si="412"/>
        <v/>
      </c>
      <c r="W1954" s="3" t="str">
        <f t="shared" si="413"/>
        <v/>
      </c>
      <c r="X1954" s="83" t="str">
        <f t="shared" si="422"/>
        <v/>
      </c>
      <c r="Y1954" s="3" t="str">
        <f t="shared" si="414"/>
        <v/>
      </c>
      <c r="Z1954" s="3" t="str">
        <f t="shared" si="415"/>
        <v/>
      </c>
      <c r="AA1954" s="12" t="str">
        <f t="shared" si="416"/>
        <v/>
      </c>
      <c r="AB1954" s="12" t="str">
        <f t="shared" si="417"/>
        <v/>
      </c>
      <c r="AC1954" s="12" t="str">
        <f t="shared" si="418"/>
        <v/>
      </c>
      <c r="AD1954" t="str">
        <f t="shared" si="419"/>
        <v/>
      </c>
      <c r="AE1954" t="str">
        <f t="shared" si="420"/>
        <v/>
      </c>
      <c r="AF1954" t="s">
        <v>343</v>
      </c>
    </row>
    <row r="1955" spans="9:32" x14ac:dyDescent="0.25">
      <c r="I1955"/>
      <c r="J1955"/>
      <c r="K1955"/>
      <c r="L1955"/>
      <c r="O1955" s="39"/>
      <c r="P1955" s="44"/>
      <c r="Q1955" s="65"/>
      <c r="R1955" s="8" t="str">
        <f t="shared" si="421"/>
        <v/>
      </c>
      <c r="S1955" s="7" t="str">
        <f t="shared" si="410"/>
        <v/>
      </c>
      <c r="U1955" s="3" t="str">
        <f t="shared" si="411"/>
        <v/>
      </c>
      <c r="V1955" s="3" t="str">
        <f t="shared" si="412"/>
        <v/>
      </c>
      <c r="W1955" s="3" t="str">
        <f t="shared" si="413"/>
        <v/>
      </c>
      <c r="X1955" s="83" t="str">
        <f t="shared" si="422"/>
        <v/>
      </c>
      <c r="Y1955" s="3" t="str">
        <f t="shared" si="414"/>
        <v/>
      </c>
      <c r="Z1955" s="3" t="str">
        <f t="shared" si="415"/>
        <v/>
      </c>
      <c r="AA1955" s="12" t="str">
        <f t="shared" si="416"/>
        <v/>
      </c>
      <c r="AB1955" s="12" t="str">
        <f t="shared" si="417"/>
        <v/>
      </c>
      <c r="AC1955" s="12" t="str">
        <f t="shared" si="418"/>
        <v/>
      </c>
      <c r="AD1955" t="str">
        <f t="shared" si="419"/>
        <v/>
      </c>
      <c r="AE1955" t="str">
        <f t="shared" si="420"/>
        <v/>
      </c>
      <c r="AF1955" t="s">
        <v>343</v>
      </c>
    </row>
    <row r="1956" spans="9:32" x14ac:dyDescent="0.25">
      <c r="I1956"/>
      <c r="J1956"/>
      <c r="K1956"/>
      <c r="L1956"/>
      <c r="O1956" s="39"/>
      <c r="P1956" s="44"/>
      <c r="Q1956" s="65"/>
      <c r="R1956" s="8" t="str">
        <f t="shared" si="421"/>
        <v/>
      </c>
      <c r="S1956" s="7" t="str">
        <f t="shared" si="410"/>
        <v/>
      </c>
      <c r="U1956" s="3" t="str">
        <f t="shared" si="411"/>
        <v/>
      </c>
      <c r="V1956" s="3" t="str">
        <f t="shared" si="412"/>
        <v/>
      </c>
      <c r="W1956" s="3" t="str">
        <f t="shared" si="413"/>
        <v/>
      </c>
      <c r="X1956" s="83" t="str">
        <f t="shared" si="422"/>
        <v/>
      </c>
      <c r="Y1956" s="3" t="str">
        <f t="shared" si="414"/>
        <v/>
      </c>
      <c r="Z1956" s="3" t="str">
        <f t="shared" si="415"/>
        <v/>
      </c>
      <c r="AA1956" s="12" t="str">
        <f t="shared" si="416"/>
        <v/>
      </c>
      <c r="AB1956" s="12" t="str">
        <f t="shared" si="417"/>
        <v/>
      </c>
      <c r="AC1956" s="12" t="str">
        <f t="shared" si="418"/>
        <v/>
      </c>
      <c r="AD1956" t="str">
        <f t="shared" si="419"/>
        <v/>
      </c>
      <c r="AE1956" t="str">
        <f t="shared" si="420"/>
        <v/>
      </c>
      <c r="AF1956" t="s">
        <v>343</v>
      </c>
    </row>
    <row r="1957" spans="9:32" x14ac:dyDescent="0.25">
      <c r="I1957"/>
      <c r="J1957"/>
      <c r="K1957"/>
      <c r="L1957"/>
      <c r="O1957" s="39"/>
      <c r="P1957" s="44"/>
      <c r="Q1957" s="65"/>
      <c r="R1957" s="8" t="str">
        <f t="shared" si="421"/>
        <v/>
      </c>
      <c r="S1957" s="7" t="str">
        <f t="shared" si="410"/>
        <v/>
      </c>
      <c r="U1957" s="3" t="str">
        <f t="shared" si="411"/>
        <v/>
      </c>
      <c r="V1957" s="3" t="str">
        <f t="shared" si="412"/>
        <v/>
      </c>
      <c r="W1957" s="3" t="str">
        <f t="shared" si="413"/>
        <v/>
      </c>
      <c r="X1957" s="83" t="str">
        <f t="shared" si="422"/>
        <v/>
      </c>
      <c r="Y1957" s="3" t="str">
        <f t="shared" si="414"/>
        <v/>
      </c>
      <c r="Z1957" s="3" t="str">
        <f t="shared" si="415"/>
        <v/>
      </c>
      <c r="AA1957" s="12" t="str">
        <f t="shared" si="416"/>
        <v/>
      </c>
      <c r="AB1957" s="12" t="str">
        <f t="shared" si="417"/>
        <v/>
      </c>
      <c r="AC1957" s="12" t="str">
        <f t="shared" si="418"/>
        <v/>
      </c>
      <c r="AD1957" t="str">
        <f t="shared" si="419"/>
        <v/>
      </c>
      <c r="AE1957" t="str">
        <f t="shared" si="420"/>
        <v/>
      </c>
      <c r="AF1957" t="s">
        <v>343</v>
      </c>
    </row>
    <row r="1958" spans="9:32" x14ac:dyDescent="0.25">
      <c r="I1958"/>
      <c r="J1958"/>
      <c r="K1958"/>
      <c r="L1958"/>
      <c r="O1958" s="39"/>
      <c r="P1958" s="44"/>
      <c r="Q1958" s="65"/>
      <c r="R1958" s="8" t="str">
        <f t="shared" si="421"/>
        <v/>
      </c>
      <c r="S1958" s="7" t="str">
        <f t="shared" si="410"/>
        <v/>
      </c>
    </row>
    <row r="1959" spans="9:32" x14ac:dyDescent="0.25">
      <c r="I1959"/>
      <c r="J1959"/>
      <c r="K1959"/>
      <c r="L1959"/>
      <c r="O1959" s="39"/>
      <c r="P1959" s="44"/>
      <c r="Q1959" s="65"/>
      <c r="R1959" s="8" t="str">
        <f t="shared" si="421"/>
        <v/>
      </c>
      <c r="S1959" s="7" t="str">
        <f t="shared" si="410"/>
        <v/>
      </c>
    </row>
    <row r="1960" spans="9:32" x14ac:dyDescent="0.25">
      <c r="I1960"/>
      <c r="J1960"/>
      <c r="K1960"/>
      <c r="L1960"/>
      <c r="O1960" s="39"/>
      <c r="P1960" s="44"/>
      <c r="Q1960" s="65"/>
      <c r="R1960" s="8" t="str">
        <f t="shared" si="421"/>
        <v/>
      </c>
      <c r="S1960" s="7" t="str">
        <f t="shared" ref="S1960" si="423">IF(AND(O1972&lt;&gt;"",P1972&lt;&gt;""),1,"")</f>
        <v/>
      </c>
    </row>
    <row r="1961" spans="9:32" x14ac:dyDescent="0.25">
      <c r="I1961"/>
      <c r="J1961"/>
      <c r="K1961"/>
      <c r="L1961"/>
    </row>
    <row r="1048576" spans="17:17" x14ac:dyDescent="0.25">
      <c r="Q1048576" s="65"/>
    </row>
  </sheetData>
  <conditionalFormatting sqref="S7:T7 T8:T1639 S8:S1960">
    <cfRule type="cellIs" dxfId="0" priority="1" operator="equal">
      <formula>1</formula>
    </cfRule>
  </conditionalFormatting>
  <pageMargins left="0.7" right="0.7" top="0.75" bottom="0.75" header="0.3" footer="0.3"/>
  <pageSetup orientation="portrait" r:id="rId2"/>
  <drawing r:id="rId3"/>
  <tableParts count="1">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909F0-2618-42FA-9503-FD20EB3D973B}">
  <sheetPr codeName="Sheet2">
    <tabColor theme="3"/>
  </sheetPr>
  <dimension ref="B3:N7"/>
  <sheetViews>
    <sheetView topLeftCell="C1" zoomScale="85" zoomScaleNormal="85" workbookViewId="0">
      <selection activeCell="K8" sqref="K8"/>
    </sheetView>
  </sheetViews>
  <sheetFormatPr defaultColWidth="8.7109375" defaultRowHeight="15" x14ac:dyDescent="0.25"/>
  <cols>
    <col min="2" max="2" width="11.140625" bestFit="1" customWidth="1"/>
    <col min="3" max="3" width="10.5703125" customWidth="1"/>
    <col min="4" max="4" width="38.5703125" bestFit="1" customWidth="1"/>
    <col min="5" max="5" width="38.5703125" customWidth="1"/>
    <col min="6" max="6" width="12" bestFit="1" customWidth="1"/>
    <col min="7" max="7" width="18.42578125" bestFit="1" customWidth="1"/>
    <col min="8" max="8" width="16.5703125" customWidth="1"/>
    <col min="9" max="9" width="14.7109375" customWidth="1"/>
    <col min="10" max="10" width="11.5703125" bestFit="1" customWidth="1"/>
    <col min="11" max="11" width="17.5703125" style="68" customWidth="1"/>
    <col min="12" max="12" width="46.85546875" bestFit="1" customWidth="1"/>
    <col min="13" max="13" width="16.7109375" customWidth="1"/>
    <col min="14" max="14" width="36" bestFit="1" customWidth="1"/>
  </cols>
  <sheetData>
    <row r="3" spans="2:14" ht="3" customHeight="1" x14ac:dyDescent="0.25">
      <c r="B3" s="49"/>
      <c r="C3" s="49"/>
      <c r="D3" s="49"/>
      <c r="E3" s="49"/>
      <c r="F3" s="49"/>
      <c r="H3" s="49"/>
      <c r="I3" s="49"/>
      <c r="J3" s="49"/>
      <c r="K3" s="66"/>
    </row>
    <row r="4" spans="2:14" ht="15.75" thickBot="1" x14ac:dyDescent="0.3">
      <c r="B4" s="16" t="s">
        <v>186</v>
      </c>
      <c r="C4" s="16" t="s">
        <v>187</v>
      </c>
      <c r="D4" s="16" t="s">
        <v>181</v>
      </c>
      <c r="E4" s="16" t="s">
        <v>2358</v>
      </c>
      <c r="F4" s="16" t="s">
        <v>182</v>
      </c>
      <c r="G4" s="16" t="s">
        <v>183</v>
      </c>
      <c r="H4" s="17" t="s">
        <v>184</v>
      </c>
      <c r="I4" s="17" t="s">
        <v>189</v>
      </c>
      <c r="J4" s="17" t="s">
        <v>206</v>
      </c>
      <c r="K4" s="67" t="s">
        <v>193</v>
      </c>
      <c r="L4" s="16" t="s">
        <v>194</v>
      </c>
      <c r="M4" s="16" t="s">
        <v>342</v>
      </c>
      <c r="N4" s="16" t="s">
        <v>2532</v>
      </c>
    </row>
    <row r="5" spans="2:14" x14ac:dyDescent="0.25">
      <c r="B5" t="s">
        <v>1</v>
      </c>
      <c r="C5" t="s">
        <v>3</v>
      </c>
      <c r="D5" t="s">
        <v>2526</v>
      </c>
      <c r="E5" s="2">
        <v>45392</v>
      </c>
      <c r="F5">
        <v>19207</v>
      </c>
      <c r="G5" t="s">
        <v>412</v>
      </c>
      <c r="H5" s="12">
        <v>621.5</v>
      </c>
      <c r="I5" s="12">
        <v>621.5</v>
      </c>
      <c r="J5" s="12">
        <v>0</v>
      </c>
      <c r="K5" s="68" t="s">
        <v>2527</v>
      </c>
      <c r="L5" t="str">
        <f>VLOOKUP(Table5[[#This Row],[Cta Presupuesto]],CTASPresup,2,0)</f>
        <v>Compra de repuestos de MDVR</v>
      </c>
      <c r="M5" t="s">
        <v>2084</v>
      </c>
    </row>
    <row r="6" spans="2:14" x14ac:dyDescent="0.25">
      <c r="B6" t="s">
        <v>2529</v>
      </c>
      <c r="C6" t="s">
        <v>2</v>
      </c>
      <c r="D6" t="s">
        <v>2530</v>
      </c>
      <c r="E6" s="2">
        <v>45303</v>
      </c>
      <c r="F6">
        <v>5170</v>
      </c>
      <c r="G6" t="s">
        <v>412</v>
      </c>
      <c r="H6" s="12">
        <v>505500</v>
      </c>
      <c r="I6" s="12">
        <v>505500</v>
      </c>
      <c r="J6" s="12">
        <v>0</v>
      </c>
      <c r="K6" s="68" t="s">
        <v>1574</v>
      </c>
      <c r="L6" t="str">
        <f>VLOOKUP(Table5[[#This Row],[Cta Presupuesto]],CTASPresup,2,0)</f>
        <v>Mantenimiento de carrocerías externas y vidrios</v>
      </c>
      <c r="M6" t="s">
        <v>2084</v>
      </c>
    </row>
    <row r="7" spans="2:14" x14ac:dyDescent="0.25">
      <c r="B7" t="s">
        <v>1</v>
      </c>
      <c r="C7" t="s">
        <v>2</v>
      </c>
      <c r="D7" t="s">
        <v>2531</v>
      </c>
      <c r="E7" s="2"/>
      <c r="H7" s="12">
        <v>421446.73</v>
      </c>
      <c r="I7" s="12">
        <f>Table5[[#This Row],[Monto Original]]/2</f>
        <v>210723.36499999999</v>
      </c>
      <c r="J7" s="12"/>
      <c r="K7" s="68" t="s">
        <v>1429</v>
      </c>
      <c r="L7" t="str">
        <f>VLOOKUP(Table5[[#This Row],[Cta Presupuesto]],CTASPresup,2,0)</f>
        <v>Repuestos para Mantenimiento de UT</v>
      </c>
      <c r="M7" t="s">
        <v>2084</v>
      </c>
      <c r="N7" t="s">
        <v>2533</v>
      </c>
    </row>
  </sheetData>
  <phoneticPr fontId="8"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CC8CD-9E07-4FC8-A617-10BEE3C196DB}">
  <sheetPr codeName="Sheet3">
    <tabColor theme="4" tint="0.39997558519241921"/>
    <pageSetUpPr fitToPage="1"/>
  </sheetPr>
  <dimension ref="A7:K90"/>
  <sheetViews>
    <sheetView showGridLines="0" topLeftCell="A49" zoomScale="90" zoomScaleNormal="90" workbookViewId="0">
      <selection activeCell="D75" sqref="D75"/>
    </sheetView>
  </sheetViews>
  <sheetFormatPr defaultColWidth="8.7109375" defaultRowHeight="15" x14ac:dyDescent="0.25"/>
  <cols>
    <col min="1" max="1" width="13.140625" bestFit="1" customWidth="1"/>
    <col min="2" max="2" width="11.140625" bestFit="1" customWidth="1"/>
    <col min="3" max="3" width="19.28515625" bestFit="1" customWidth="1"/>
    <col min="4" max="4" width="52.85546875" bestFit="1" customWidth="1"/>
    <col min="5" max="5" width="19.28515625" bestFit="1" customWidth="1"/>
    <col min="6" max="6" width="44.5703125" bestFit="1" customWidth="1"/>
    <col min="7" max="7" width="10.28515625" bestFit="1" customWidth="1"/>
    <col min="8" max="8" width="21" bestFit="1" customWidth="1"/>
    <col min="9" max="9" width="27.7109375" bestFit="1" customWidth="1"/>
    <col min="10" max="10" width="20.7109375" bestFit="1" customWidth="1"/>
    <col min="11" max="14" width="27.42578125" bestFit="1" customWidth="1"/>
  </cols>
  <sheetData>
    <row r="7" spans="1:11" x14ac:dyDescent="0.25">
      <c r="A7" s="18">
        <f>'Resumen Gestión'!D7</f>
        <v>45411</v>
      </c>
    </row>
    <row r="8" spans="1:11" x14ac:dyDescent="0.25">
      <c r="A8" s="18"/>
    </row>
    <row r="9" spans="1:11" x14ac:dyDescent="0.25">
      <c r="A9" s="1" t="s">
        <v>342</v>
      </c>
      <c r="B9" s="1" t="s">
        <v>187</v>
      </c>
      <c r="C9" s="1" t="s">
        <v>186</v>
      </c>
      <c r="D9" s="1" t="s">
        <v>181</v>
      </c>
      <c r="E9" s="1" t="s">
        <v>2358</v>
      </c>
      <c r="F9" s="1" t="s">
        <v>194</v>
      </c>
      <c r="G9" s="1" t="s">
        <v>182</v>
      </c>
      <c r="H9" t="s">
        <v>345</v>
      </c>
      <c r="I9" t="s">
        <v>346</v>
      </c>
      <c r="J9" t="s">
        <v>347</v>
      </c>
      <c r="K9" t="s">
        <v>348</v>
      </c>
    </row>
    <row r="10" spans="1:11" x14ac:dyDescent="0.25">
      <c r="A10" t="s">
        <v>2084</v>
      </c>
      <c r="B10" t="s">
        <v>2</v>
      </c>
      <c r="C10" t="s">
        <v>1</v>
      </c>
      <c r="D10" t="s">
        <v>2531</v>
      </c>
      <c r="E10" t="s">
        <v>404</v>
      </c>
      <c r="F10" t="s">
        <v>1530</v>
      </c>
      <c r="G10" t="s">
        <v>404</v>
      </c>
      <c r="H10" s="70">
        <v>210723</v>
      </c>
      <c r="I10" s="70"/>
      <c r="J10" s="71"/>
      <c r="K10" s="71"/>
    </row>
    <row r="11" spans="1:11" x14ac:dyDescent="0.25">
      <c r="A11" t="s">
        <v>2084</v>
      </c>
      <c r="B11" t="s">
        <v>2</v>
      </c>
      <c r="C11" t="s">
        <v>2529</v>
      </c>
      <c r="D11" t="s">
        <v>2530</v>
      </c>
      <c r="E11" s="2">
        <v>45303</v>
      </c>
      <c r="F11" t="s">
        <v>1633</v>
      </c>
      <c r="G11" t="s">
        <v>2534</v>
      </c>
      <c r="H11" s="70">
        <v>505500</v>
      </c>
      <c r="I11" s="70">
        <v>0</v>
      </c>
      <c r="J11" s="71"/>
      <c r="K11" s="71"/>
    </row>
    <row r="12" spans="1:11" x14ac:dyDescent="0.25">
      <c r="A12" t="s">
        <v>343</v>
      </c>
      <c r="B12" t="s">
        <v>2</v>
      </c>
      <c r="C12" t="s">
        <v>0</v>
      </c>
      <c r="D12" t="s">
        <v>17</v>
      </c>
      <c r="E12" s="2">
        <v>45330</v>
      </c>
      <c r="F12" t="s">
        <v>1536</v>
      </c>
      <c r="G12" t="s">
        <v>748</v>
      </c>
      <c r="H12" s="70">
        <v>233136.7</v>
      </c>
      <c r="I12" s="70"/>
      <c r="J12" s="71"/>
      <c r="K12" s="71"/>
    </row>
    <row r="13" spans="1:11" x14ac:dyDescent="0.25">
      <c r="A13" t="s">
        <v>343</v>
      </c>
      <c r="B13" t="s">
        <v>2</v>
      </c>
      <c r="C13" t="s">
        <v>0</v>
      </c>
      <c r="D13" t="s">
        <v>20</v>
      </c>
      <c r="E13" s="2">
        <v>45334</v>
      </c>
      <c r="F13" t="s">
        <v>1688</v>
      </c>
      <c r="G13" t="s">
        <v>750</v>
      </c>
      <c r="H13" s="70">
        <v>90400</v>
      </c>
      <c r="I13" s="70"/>
      <c r="J13" s="71"/>
      <c r="K13" s="71"/>
    </row>
    <row r="14" spans="1:11" x14ac:dyDescent="0.25">
      <c r="A14" t="s">
        <v>343</v>
      </c>
      <c r="B14" t="s">
        <v>2</v>
      </c>
      <c r="C14" t="s">
        <v>0</v>
      </c>
      <c r="D14" t="s">
        <v>20</v>
      </c>
      <c r="E14" s="2">
        <v>45335</v>
      </c>
      <c r="F14" t="s">
        <v>1688</v>
      </c>
      <c r="G14" t="s">
        <v>751</v>
      </c>
      <c r="H14" s="70">
        <v>79100</v>
      </c>
      <c r="I14" s="70"/>
      <c r="J14" s="71"/>
      <c r="K14" s="71"/>
    </row>
    <row r="15" spans="1:11" x14ac:dyDescent="0.25">
      <c r="A15" t="s">
        <v>343</v>
      </c>
      <c r="B15" t="s">
        <v>2</v>
      </c>
      <c r="C15" t="s">
        <v>0</v>
      </c>
      <c r="D15" t="s">
        <v>20</v>
      </c>
      <c r="E15" s="2">
        <v>45337</v>
      </c>
      <c r="F15" t="s">
        <v>1688</v>
      </c>
      <c r="G15" t="s">
        <v>752</v>
      </c>
      <c r="H15" s="70">
        <v>79100</v>
      </c>
      <c r="I15" s="70"/>
      <c r="J15" s="71"/>
      <c r="K15" s="71"/>
    </row>
    <row r="16" spans="1:11" x14ac:dyDescent="0.25">
      <c r="A16" t="s">
        <v>343</v>
      </c>
      <c r="B16" t="s">
        <v>2</v>
      </c>
      <c r="C16" t="s">
        <v>1</v>
      </c>
      <c r="D16" t="s">
        <v>2337</v>
      </c>
      <c r="E16" s="2">
        <v>45393</v>
      </c>
      <c r="F16" t="s">
        <v>1540</v>
      </c>
      <c r="G16" t="s">
        <v>2537</v>
      </c>
      <c r="H16" s="70"/>
      <c r="I16" s="70">
        <v>450000</v>
      </c>
      <c r="J16" s="71"/>
      <c r="K16" s="71"/>
    </row>
    <row r="17" spans="1:11" x14ac:dyDescent="0.25">
      <c r="A17" t="s">
        <v>343</v>
      </c>
      <c r="B17" t="s">
        <v>2</v>
      </c>
      <c r="C17" t="s">
        <v>1</v>
      </c>
      <c r="D17" t="s">
        <v>35</v>
      </c>
      <c r="E17" s="2">
        <v>45280</v>
      </c>
      <c r="F17" t="s">
        <v>1530</v>
      </c>
      <c r="G17" t="s">
        <v>465</v>
      </c>
      <c r="H17" s="70">
        <v>91823.8</v>
      </c>
      <c r="I17" s="70"/>
      <c r="J17" s="71"/>
      <c r="K17" s="71"/>
    </row>
    <row r="18" spans="1:11" x14ac:dyDescent="0.25">
      <c r="A18" t="s">
        <v>343</v>
      </c>
      <c r="B18" t="s">
        <v>2</v>
      </c>
      <c r="C18" t="s">
        <v>1</v>
      </c>
      <c r="D18" t="s">
        <v>35</v>
      </c>
      <c r="E18" s="2">
        <v>45280</v>
      </c>
      <c r="F18" t="s">
        <v>1530</v>
      </c>
      <c r="G18" t="s">
        <v>466</v>
      </c>
      <c r="H18" s="70">
        <v>172109.1</v>
      </c>
      <c r="I18" s="70"/>
      <c r="J18" s="71"/>
      <c r="K18" s="71"/>
    </row>
    <row r="19" spans="1:11" x14ac:dyDescent="0.25">
      <c r="A19" t="s">
        <v>343</v>
      </c>
      <c r="B19" t="s">
        <v>2</v>
      </c>
      <c r="C19" t="s">
        <v>1</v>
      </c>
      <c r="D19" t="s">
        <v>35</v>
      </c>
      <c r="E19" s="2">
        <v>45281</v>
      </c>
      <c r="F19" t="s">
        <v>1530</v>
      </c>
      <c r="G19" t="s">
        <v>467</v>
      </c>
      <c r="H19" s="70">
        <v>51874.9</v>
      </c>
      <c r="I19" s="70"/>
      <c r="J19" s="71"/>
      <c r="K19" s="71"/>
    </row>
    <row r="20" spans="1:11" x14ac:dyDescent="0.25">
      <c r="A20" t="s">
        <v>343</v>
      </c>
      <c r="B20" t="s">
        <v>2</v>
      </c>
      <c r="C20" t="s">
        <v>1</v>
      </c>
      <c r="D20" t="s">
        <v>35</v>
      </c>
      <c r="E20" s="2">
        <v>45287</v>
      </c>
      <c r="F20" t="s">
        <v>1530</v>
      </c>
      <c r="G20" t="s">
        <v>519</v>
      </c>
      <c r="H20" s="70">
        <v>27985.599999999999</v>
      </c>
      <c r="I20" s="70"/>
      <c r="J20" s="71"/>
      <c r="K20" s="71"/>
    </row>
    <row r="21" spans="1:11" x14ac:dyDescent="0.25">
      <c r="A21" t="s">
        <v>343</v>
      </c>
      <c r="B21" t="s">
        <v>2</v>
      </c>
      <c r="C21" t="s">
        <v>1</v>
      </c>
      <c r="D21" t="s">
        <v>35</v>
      </c>
      <c r="E21" s="2">
        <v>45288</v>
      </c>
      <c r="F21" t="s">
        <v>1530</v>
      </c>
      <c r="G21" t="s">
        <v>520</v>
      </c>
      <c r="H21" s="70">
        <v>219899.2</v>
      </c>
      <c r="I21" s="70"/>
      <c r="J21" s="71"/>
      <c r="K21" s="71"/>
    </row>
    <row r="22" spans="1:11" x14ac:dyDescent="0.25">
      <c r="A22" t="s">
        <v>343</v>
      </c>
      <c r="B22" t="s">
        <v>2</v>
      </c>
      <c r="C22" t="s">
        <v>1</v>
      </c>
      <c r="D22" t="s">
        <v>35</v>
      </c>
      <c r="E22" s="2">
        <v>45288</v>
      </c>
      <c r="F22" t="s">
        <v>1530</v>
      </c>
      <c r="G22" t="s">
        <v>521</v>
      </c>
      <c r="H22" s="70">
        <v>227271.3</v>
      </c>
      <c r="I22" s="70"/>
      <c r="J22" s="71"/>
      <c r="K22" s="71"/>
    </row>
    <row r="23" spans="1:11" x14ac:dyDescent="0.25">
      <c r="A23" t="s">
        <v>343</v>
      </c>
      <c r="B23" t="s">
        <v>2</v>
      </c>
      <c r="C23" t="s">
        <v>1</v>
      </c>
      <c r="D23" t="s">
        <v>37</v>
      </c>
      <c r="E23" s="2">
        <v>45274</v>
      </c>
      <c r="F23" t="s">
        <v>1530</v>
      </c>
      <c r="G23" t="s">
        <v>470</v>
      </c>
      <c r="H23" s="70">
        <v>25826.15</v>
      </c>
      <c r="I23" s="70"/>
      <c r="J23" s="71"/>
      <c r="K23" s="71"/>
    </row>
    <row r="24" spans="1:11" x14ac:dyDescent="0.25">
      <c r="A24" t="s">
        <v>343</v>
      </c>
      <c r="B24" t="s">
        <v>2</v>
      </c>
      <c r="C24" t="s">
        <v>1</v>
      </c>
      <c r="D24" t="s">
        <v>37</v>
      </c>
      <c r="E24" s="2">
        <v>45274</v>
      </c>
      <c r="F24" t="s">
        <v>1530</v>
      </c>
      <c r="G24" t="s">
        <v>471</v>
      </c>
      <c r="H24" s="70">
        <v>24889.4</v>
      </c>
      <c r="I24" s="70"/>
      <c r="J24" s="71"/>
      <c r="K24" s="71"/>
    </row>
    <row r="25" spans="1:11" x14ac:dyDescent="0.25">
      <c r="A25" t="s">
        <v>343</v>
      </c>
      <c r="B25" t="s">
        <v>2</v>
      </c>
      <c r="C25" t="s">
        <v>1</v>
      </c>
      <c r="D25" t="s">
        <v>37</v>
      </c>
      <c r="E25" s="2">
        <v>45281</v>
      </c>
      <c r="F25" t="s">
        <v>1530</v>
      </c>
      <c r="G25" t="s">
        <v>472</v>
      </c>
      <c r="H25" s="70">
        <v>59132.9</v>
      </c>
      <c r="I25" s="70"/>
      <c r="J25" s="71"/>
      <c r="K25" s="71"/>
    </row>
    <row r="26" spans="1:11" x14ac:dyDescent="0.25">
      <c r="A26" t="s">
        <v>343</v>
      </c>
      <c r="B26" t="s">
        <v>2</v>
      </c>
      <c r="C26" t="s">
        <v>1</v>
      </c>
      <c r="D26" t="s">
        <v>37</v>
      </c>
      <c r="E26" s="2">
        <v>45282</v>
      </c>
      <c r="F26" t="s">
        <v>1530</v>
      </c>
      <c r="G26" t="s">
        <v>473</v>
      </c>
      <c r="H26" s="70">
        <v>79818.05</v>
      </c>
      <c r="I26" s="70"/>
      <c r="J26" s="71"/>
      <c r="K26" s="71"/>
    </row>
    <row r="27" spans="1:11" x14ac:dyDescent="0.25">
      <c r="A27" t="s">
        <v>343</v>
      </c>
      <c r="B27" t="s">
        <v>2</v>
      </c>
      <c r="C27" t="s">
        <v>1</v>
      </c>
      <c r="D27" t="s">
        <v>37</v>
      </c>
      <c r="E27" s="2">
        <v>45283</v>
      </c>
      <c r="F27" t="s">
        <v>1530</v>
      </c>
      <c r="G27" t="s">
        <v>530</v>
      </c>
      <c r="H27" s="70">
        <v>46856.69</v>
      </c>
      <c r="I27" s="70"/>
      <c r="J27" s="71"/>
      <c r="K27" s="71"/>
    </row>
    <row r="28" spans="1:11" x14ac:dyDescent="0.25">
      <c r="A28" t="s">
        <v>343</v>
      </c>
      <c r="B28" t="s">
        <v>2</v>
      </c>
      <c r="C28" t="s">
        <v>1</v>
      </c>
      <c r="D28" t="s">
        <v>37</v>
      </c>
      <c r="E28" s="2">
        <v>45286</v>
      </c>
      <c r="F28" t="s">
        <v>1530</v>
      </c>
      <c r="G28" t="s">
        <v>531</v>
      </c>
      <c r="H28" s="70">
        <v>10848</v>
      </c>
      <c r="I28" s="70"/>
      <c r="J28" s="71"/>
      <c r="K28" s="71"/>
    </row>
    <row r="29" spans="1:11" x14ac:dyDescent="0.25">
      <c r="A29" t="s">
        <v>343</v>
      </c>
      <c r="B29" t="s">
        <v>2</v>
      </c>
      <c r="C29" t="s">
        <v>1</v>
      </c>
      <c r="D29" t="s">
        <v>37</v>
      </c>
      <c r="E29" s="2">
        <v>45287</v>
      </c>
      <c r="F29" t="s">
        <v>1530</v>
      </c>
      <c r="G29" t="s">
        <v>532</v>
      </c>
      <c r="H29" s="70">
        <v>44184.7</v>
      </c>
      <c r="I29" s="70"/>
      <c r="J29" s="71"/>
      <c r="K29" s="71"/>
    </row>
    <row r="30" spans="1:11" x14ac:dyDescent="0.25">
      <c r="A30" t="s">
        <v>343</v>
      </c>
      <c r="B30" t="s">
        <v>2</v>
      </c>
      <c r="C30" t="s">
        <v>1</v>
      </c>
      <c r="D30" t="s">
        <v>37</v>
      </c>
      <c r="E30" s="2">
        <v>45287</v>
      </c>
      <c r="F30" t="s">
        <v>1530</v>
      </c>
      <c r="G30" t="s">
        <v>533</v>
      </c>
      <c r="H30" s="70">
        <v>109261.33</v>
      </c>
      <c r="I30" s="70"/>
      <c r="J30" s="71"/>
      <c r="K30" s="71"/>
    </row>
    <row r="31" spans="1:11" x14ac:dyDescent="0.25">
      <c r="A31" t="s">
        <v>343</v>
      </c>
      <c r="B31" t="s">
        <v>2</v>
      </c>
      <c r="C31" t="s">
        <v>1</v>
      </c>
      <c r="D31" t="s">
        <v>37</v>
      </c>
      <c r="E31" s="2">
        <v>45288</v>
      </c>
      <c r="F31" t="s">
        <v>1530</v>
      </c>
      <c r="G31" t="s">
        <v>534</v>
      </c>
      <c r="H31" s="70">
        <v>51711.44</v>
      </c>
      <c r="I31" s="70"/>
      <c r="J31" s="71"/>
      <c r="K31" s="71"/>
    </row>
    <row r="32" spans="1:11" x14ac:dyDescent="0.25">
      <c r="A32" t="s">
        <v>343</v>
      </c>
      <c r="B32" t="s">
        <v>2</v>
      </c>
      <c r="C32" t="s">
        <v>1</v>
      </c>
      <c r="D32" t="s">
        <v>37</v>
      </c>
      <c r="E32" s="2">
        <v>45293</v>
      </c>
      <c r="F32" t="s">
        <v>1530</v>
      </c>
      <c r="G32" t="s">
        <v>535</v>
      </c>
      <c r="H32" s="70">
        <v>115689.4</v>
      </c>
      <c r="I32" s="70"/>
      <c r="J32" s="71"/>
      <c r="K32" s="71"/>
    </row>
    <row r="33" spans="1:11" x14ac:dyDescent="0.25">
      <c r="A33" t="s">
        <v>343</v>
      </c>
      <c r="B33" t="s">
        <v>2</v>
      </c>
      <c r="C33" t="s">
        <v>1</v>
      </c>
      <c r="D33" t="s">
        <v>37</v>
      </c>
      <c r="E33" s="2">
        <v>45293</v>
      </c>
      <c r="F33" t="s">
        <v>1530</v>
      </c>
      <c r="G33" t="s">
        <v>443</v>
      </c>
      <c r="H33" s="70">
        <v>17842.7</v>
      </c>
      <c r="I33" s="70"/>
      <c r="J33" s="71"/>
      <c r="K33" s="71"/>
    </row>
    <row r="34" spans="1:11" x14ac:dyDescent="0.25">
      <c r="A34" t="s">
        <v>343</v>
      </c>
      <c r="B34" t="s">
        <v>2</v>
      </c>
      <c r="C34" t="s">
        <v>1</v>
      </c>
      <c r="D34" t="s">
        <v>37</v>
      </c>
      <c r="E34" s="2">
        <v>45295</v>
      </c>
      <c r="F34" t="s">
        <v>1530</v>
      </c>
      <c r="G34" t="s">
        <v>536</v>
      </c>
      <c r="H34" s="70">
        <v>46856.69</v>
      </c>
      <c r="I34" s="70"/>
      <c r="J34" s="71"/>
      <c r="K34" s="71"/>
    </row>
    <row r="35" spans="1:11" x14ac:dyDescent="0.25">
      <c r="A35" t="s">
        <v>343</v>
      </c>
      <c r="B35" t="s">
        <v>2</v>
      </c>
      <c r="C35" t="s">
        <v>1</v>
      </c>
      <c r="D35" t="s">
        <v>38</v>
      </c>
      <c r="E35" s="2">
        <v>45352</v>
      </c>
      <c r="F35" t="s">
        <v>2355</v>
      </c>
      <c r="G35" t="s">
        <v>1362</v>
      </c>
      <c r="H35" s="70">
        <v>330525</v>
      </c>
      <c r="I35" s="70"/>
      <c r="J35" s="71"/>
      <c r="K35" s="71"/>
    </row>
    <row r="36" spans="1:11" x14ac:dyDescent="0.25">
      <c r="A36" t="s">
        <v>343</v>
      </c>
      <c r="B36" t="s">
        <v>2</v>
      </c>
      <c r="C36" t="s">
        <v>1</v>
      </c>
      <c r="D36" t="s">
        <v>40</v>
      </c>
      <c r="E36" s="2">
        <v>45329</v>
      </c>
      <c r="F36" t="s">
        <v>1530</v>
      </c>
      <c r="G36" t="s">
        <v>866</v>
      </c>
      <c r="H36" s="70">
        <v>304779.99</v>
      </c>
      <c r="I36" s="70"/>
      <c r="J36" s="71"/>
      <c r="K36" s="71"/>
    </row>
    <row r="37" spans="1:11" x14ac:dyDescent="0.25">
      <c r="A37" t="s">
        <v>343</v>
      </c>
      <c r="B37" t="s">
        <v>2</v>
      </c>
      <c r="C37" t="s">
        <v>1</v>
      </c>
      <c r="D37" t="s">
        <v>40</v>
      </c>
      <c r="E37" s="2">
        <v>45329</v>
      </c>
      <c r="F37" t="s">
        <v>1530</v>
      </c>
      <c r="G37" t="s">
        <v>2535</v>
      </c>
      <c r="H37" s="70">
        <v>489977.03</v>
      </c>
      <c r="I37" s="70"/>
      <c r="J37" s="71"/>
      <c r="K37" s="71"/>
    </row>
    <row r="38" spans="1:11" x14ac:dyDescent="0.25">
      <c r="A38" t="s">
        <v>343</v>
      </c>
      <c r="B38" t="s">
        <v>2</v>
      </c>
      <c r="C38" t="s">
        <v>1</v>
      </c>
      <c r="D38" t="s">
        <v>40</v>
      </c>
      <c r="E38" s="2">
        <v>45332</v>
      </c>
      <c r="F38" t="s">
        <v>1530</v>
      </c>
      <c r="G38" t="s">
        <v>868</v>
      </c>
      <c r="H38" s="70">
        <v>15105.84</v>
      </c>
      <c r="I38" s="70"/>
      <c r="J38" s="71"/>
      <c r="K38" s="71"/>
    </row>
    <row r="39" spans="1:11" x14ac:dyDescent="0.25">
      <c r="A39" t="s">
        <v>343</v>
      </c>
      <c r="B39" t="s">
        <v>2</v>
      </c>
      <c r="C39" t="s">
        <v>1</v>
      </c>
      <c r="D39" t="s">
        <v>40</v>
      </c>
      <c r="E39" s="2">
        <v>45336</v>
      </c>
      <c r="F39" t="s">
        <v>1530</v>
      </c>
      <c r="G39" t="s">
        <v>2536</v>
      </c>
      <c r="H39" s="70">
        <v>167404.53</v>
      </c>
      <c r="I39" s="70"/>
      <c r="J39" s="71"/>
      <c r="K39" s="71"/>
    </row>
    <row r="40" spans="1:11" x14ac:dyDescent="0.25">
      <c r="A40" t="s">
        <v>343</v>
      </c>
      <c r="B40" t="s">
        <v>2</v>
      </c>
      <c r="C40" t="s">
        <v>1</v>
      </c>
      <c r="D40" t="s">
        <v>45</v>
      </c>
      <c r="E40" s="2">
        <v>45196</v>
      </c>
      <c r="F40" t="s">
        <v>1680</v>
      </c>
      <c r="G40" t="s">
        <v>398</v>
      </c>
      <c r="H40" s="70">
        <v>799500</v>
      </c>
      <c r="I40" s="70"/>
      <c r="J40" s="71"/>
      <c r="K40" s="71"/>
    </row>
    <row r="41" spans="1:11" x14ac:dyDescent="0.25">
      <c r="A41" t="s">
        <v>343</v>
      </c>
      <c r="B41" t="s">
        <v>2</v>
      </c>
      <c r="C41" t="s">
        <v>1</v>
      </c>
      <c r="D41" t="s">
        <v>45</v>
      </c>
      <c r="E41" s="2">
        <v>45196</v>
      </c>
      <c r="F41" t="s">
        <v>1680</v>
      </c>
      <c r="G41" t="s">
        <v>399</v>
      </c>
      <c r="H41" s="70">
        <v>574000</v>
      </c>
      <c r="I41" s="70"/>
      <c r="J41" s="71"/>
      <c r="K41" s="71"/>
    </row>
    <row r="42" spans="1:11" x14ac:dyDescent="0.25">
      <c r="A42" t="s">
        <v>343</v>
      </c>
      <c r="B42" t="s">
        <v>2</v>
      </c>
      <c r="C42" t="s">
        <v>1</v>
      </c>
      <c r="D42" t="s">
        <v>47</v>
      </c>
      <c r="E42" s="2">
        <v>45247</v>
      </c>
      <c r="F42" t="s">
        <v>1530</v>
      </c>
      <c r="G42" t="s">
        <v>479</v>
      </c>
      <c r="H42" s="70">
        <v>726285.44</v>
      </c>
      <c r="I42" s="70"/>
      <c r="J42" s="71"/>
      <c r="K42" s="71"/>
    </row>
    <row r="43" spans="1:11" x14ac:dyDescent="0.25">
      <c r="A43" t="s">
        <v>343</v>
      </c>
      <c r="B43" t="s">
        <v>2</v>
      </c>
      <c r="C43" t="s">
        <v>1</v>
      </c>
      <c r="D43" t="s">
        <v>49</v>
      </c>
      <c r="E43" s="2">
        <v>45323</v>
      </c>
      <c r="F43" t="s">
        <v>1633</v>
      </c>
      <c r="G43" t="s">
        <v>969</v>
      </c>
      <c r="H43" s="70">
        <v>56832</v>
      </c>
      <c r="I43" s="70"/>
      <c r="J43" s="71"/>
      <c r="K43" s="71"/>
    </row>
    <row r="44" spans="1:11" x14ac:dyDescent="0.25">
      <c r="A44" t="s">
        <v>343</v>
      </c>
      <c r="B44" t="s">
        <v>2</v>
      </c>
      <c r="C44" t="s">
        <v>1</v>
      </c>
      <c r="D44" t="s">
        <v>49</v>
      </c>
      <c r="E44" s="2">
        <v>45337</v>
      </c>
      <c r="F44" t="s">
        <v>1633</v>
      </c>
      <c r="G44" t="s">
        <v>970</v>
      </c>
      <c r="H44" s="70">
        <v>780000</v>
      </c>
      <c r="I44" s="70"/>
      <c r="J44" s="71"/>
      <c r="K44" s="71"/>
    </row>
    <row r="45" spans="1:11" x14ac:dyDescent="0.25">
      <c r="A45" t="s">
        <v>343</v>
      </c>
      <c r="B45" t="s">
        <v>2</v>
      </c>
      <c r="C45" t="s">
        <v>1</v>
      </c>
      <c r="D45" t="s">
        <v>52</v>
      </c>
      <c r="E45" s="2">
        <v>45362</v>
      </c>
      <c r="F45" t="s">
        <v>1551</v>
      </c>
      <c r="G45" t="s">
        <v>1457</v>
      </c>
      <c r="H45" s="70">
        <v>95000</v>
      </c>
      <c r="I45" s="70"/>
      <c r="J45" s="71"/>
      <c r="K45" s="71"/>
    </row>
    <row r="46" spans="1:11" x14ac:dyDescent="0.25">
      <c r="A46" t="s">
        <v>343</v>
      </c>
      <c r="B46" t="s">
        <v>2</v>
      </c>
      <c r="C46" t="s">
        <v>1</v>
      </c>
      <c r="D46" t="s">
        <v>52</v>
      </c>
      <c r="E46" s="2">
        <v>45362</v>
      </c>
      <c r="F46" t="s">
        <v>1551</v>
      </c>
      <c r="G46" t="s">
        <v>1458</v>
      </c>
      <c r="H46" s="70">
        <v>65000.01</v>
      </c>
      <c r="I46" s="70"/>
      <c r="J46" s="71"/>
      <c r="K46" s="71"/>
    </row>
    <row r="47" spans="1:11" x14ac:dyDescent="0.25">
      <c r="A47" t="s">
        <v>343</v>
      </c>
      <c r="B47" t="s">
        <v>2</v>
      </c>
      <c r="C47" t="s">
        <v>1</v>
      </c>
      <c r="D47" t="s">
        <v>60</v>
      </c>
      <c r="E47" s="2">
        <v>45265</v>
      </c>
      <c r="F47" t="s">
        <v>1530</v>
      </c>
      <c r="G47" t="s">
        <v>404</v>
      </c>
      <c r="H47" s="70">
        <v>150705.84</v>
      </c>
      <c r="I47" s="70"/>
      <c r="J47" s="71"/>
      <c r="K47" s="71"/>
    </row>
    <row r="48" spans="1:11" x14ac:dyDescent="0.25">
      <c r="A48" t="s">
        <v>343</v>
      </c>
      <c r="B48" t="s">
        <v>2</v>
      </c>
      <c r="C48" t="s">
        <v>1</v>
      </c>
      <c r="D48" t="s">
        <v>60</v>
      </c>
      <c r="E48" s="2">
        <v>45266</v>
      </c>
      <c r="F48" t="s">
        <v>1530</v>
      </c>
      <c r="G48" t="s">
        <v>556</v>
      </c>
      <c r="H48" s="70">
        <v>127995.1</v>
      </c>
      <c r="I48" s="70"/>
      <c r="J48" s="71"/>
      <c r="K48" s="71"/>
    </row>
    <row r="49" spans="1:11" x14ac:dyDescent="0.25">
      <c r="A49" t="s">
        <v>343</v>
      </c>
      <c r="B49" t="s">
        <v>2</v>
      </c>
      <c r="C49" t="s">
        <v>1</v>
      </c>
      <c r="D49" t="s">
        <v>60</v>
      </c>
      <c r="E49" s="2">
        <v>45266</v>
      </c>
      <c r="F49" t="s">
        <v>1530</v>
      </c>
      <c r="G49" t="s">
        <v>557</v>
      </c>
      <c r="H49" s="70">
        <v>120461.39</v>
      </c>
      <c r="I49" s="70"/>
      <c r="J49" s="71"/>
      <c r="K49" s="71"/>
    </row>
    <row r="50" spans="1:11" x14ac:dyDescent="0.25">
      <c r="A50" t="s">
        <v>343</v>
      </c>
      <c r="B50" t="s">
        <v>2</v>
      </c>
      <c r="C50" t="s">
        <v>1</v>
      </c>
      <c r="D50" t="s">
        <v>60</v>
      </c>
      <c r="E50" s="2">
        <v>45267</v>
      </c>
      <c r="F50" t="s">
        <v>1530</v>
      </c>
      <c r="G50" t="s">
        <v>611</v>
      </c>
      <c r="H50" s="70">
        <v>21664.36</v>
      </c>
      <c r="I50" s="70"/>
      <c r="J50" s="71"/>
      <c r="K50" s="71"/>
    </row>
    <row r="51" spans="1:11" x14ac:dyDescent="0.25">
      <c r="A51" t="s">
        <v>343</v>
      </c>
      <c r="B51" t="s">
        <v>2</v>
      </c>
      <c r="C51" t="s">
        <v>1</v>
      </c>
      <c r="D51" t="s">
        <v>60</v>
      </c>
      <c r="E51" s="2">
        <v>45267</v>
      </c>
      <c r="F51" t="s">
        <v>1530</v>
      </c>
      <c r="G51" t="s">
        <v>612</v>
      </c>
      <c r="H51" s="70">
        <v>159318.70000000001</v>
      </c>
      <c r="I51" s="70"/>
      <c r="J51" s="71"/>
      <c r="K51" s="71"/>
    </row>
    <row r="52" spans="1:11" x14ac:dyDescent="0.25">
      <c r="A52" t="s">
        <v>343</v>
      </c>
      <c r="B52" t="s">
        <v>2</v>
      </c>
      <c r="C52" t="s">
        <v>1</v>
      </c>
      <c r="D52" t="s">
        <v>60</v>
      </c>
      <c r="E52" s="2">
        <v>45268</v>
      </c>
      <c r="F52" t="s">
        <v>1530</v>
      </c>
      <c r="G52" t="s">
        <v>613</v>
      </c>
      <c r="H52" s="70">
        <v>83501.350000000006</v>
      </c>
      <c r="I52" s="70"/>
      <c r="J52" s="71"/>
      <c r="K52" s="71"/>
    </row>
    <row r="53" spans="1:11" x14ac:dyDescent="0.25">
      <c r="A53" t="s">
        <v>343</v>
      </c>
      <c r="B53" t="s">
        <v>2</v>
      </c>
      <c r="C53" t="s">
        <v>1</v>
      </c>
      <c r="D53" t="s">
        <v>60</v>
      </c>
      <c r="E53" s="2">
        <v>45271</v>
      </c>
      <c r="F53" t="s">
        <v>1530</v>
      </c>
      <c r="G53" t="s">
        <v>614</v>
      </c>
      <c r="H53" s="70">
        <v>112846.32</v>
      </c>
      <c r="I53" s="70"/>
      <c r="J53" s="71"/>
      <c r="K53" s="71"/>
    </row>
    <row r="54" spans="1:11" x14ac:dyDescent="0.25">
      <c r="A54" t="s">
        <v>343</v>
      </c>
      <c r="B54" t="s">
        <v>2</v>
      </c>
      <c r="C54" t="s">
        <v>1</v>
      </c>
      <c r="D54" t="s">
        <v>60</v>
      </c>
      <c r="E54" s="2">
        <v>45271</v>
      </c>
      <c r="F54" t="s">
        <v>1530</v>
      </c>
      <c r="G54" t="s">
        <v>615</v>
      </c>
      <c r="H54" s="70">
        <v>36636.86</v>
      </c>
      <c r="I54" s="70"/>
      <c r="J54" s="71"/>
      <c r="K54" s="71"/>
    </row>
    <row r="55" spans="1:11" x14ac:dyDescent="0.25">
      <c r="A55" t="s">
        <v>343</v>
      </c>
      <c r="B55" t="s">
        <v>2</v>
      </c>
      <c r="C55" t="s">
        <v>1</v>
      </c>
      <c r="D55" t="s">
        <v>60</v>
      </c>
      <c r="E55" s="2">
        <v>45272</v>
      </c>
      <c r="F55" t="s">
        <v>1530</v>
      </c>
      <c r="G55" t="s">
        <v>616</v>
      </c>
      <c r="H55" s="70">
        <v>119780</v>
      </c>
      <c r="I55" s="70"/>
      <c r="J55" s="71"/>
      <c r="K55" s="71"/>
    </row>
    <row r="56" spans="1:11" x14ac:dyDescent="0.25">
      <c r="A56" t="s">
        <v>343</v>
      </c>
      <c r="B56" t="s">
        <v>2</v>
      </c>
      <c r="C56" t="s">
        <v>1</v>
      </c>
      <c r="D56" t="s">
        <v>60</v>
      </c>
      <c r="E56" s="2">
        <v>45272</v>
      </c>
      <c r="F56" t="s">
        <v>1530</v>
      </c>
      <c r="G56" t="s">
        <v>617</v>
      </c>
      <c r="H56" s="70">
        <v>177975</v>
      </c>
      <c r="I56" s="70"/>
      <c r="J56" s="71"/>
      <c r="K56" s="71"/>
    </row>
    <row r="57" spans="1:11" x14ac:dyDescent="0.25">
      <c r="A57" t="s">
        <v>343</v>
      </c>
      <c r="B57" t="s">
        <v>2</v>
      </c>
      <c r="C57" t="s">
        <v>1</v>
      </c>
      <c r="D57" t="s">
        <v>60</v>
      </c>
      <c r="E57" s="2">
        <v>45272</v>
      </c>
      <c r="F57" t="s">
        <v>1530</v>
      </c>
      <c r="G57" t="s">
        <v>618</v>
      </c>
      <c r="H57" s="70">
        <v>16046</v>
      </c>
      <c r="I57" s="70"/>
      <c r="J57" s="71"/>
      <c r="K57" s="71"/>
    </row>
    <row r="58" spans="1:11" x14ac:dyDescent="0.25">
      <c r="A58" t="s">
        <v>343</v>
      </c>
      <c r="B58" t="s">
        <v>2</v>
      </c>
      <c r="C58" t="s">
        <v>1</v>
      </c>
      <c r="D58" t="s">
        <v>60</v>
      </c>
      <c r="E58" s="2">
        <v>45273</v>
      </c>
      <c r="F58" t="s">
        <v>1530</v>
      </c>
      <c r="G58" t="s">
        <v>619</v>
      </c>
      <c r="H58" s="70">
        <v>137413.65</v>
      </c>
      <c r="I58" s="70"/>
      <c r="J58" s="71"/>
      <c r="K58" s="71"/>
    </row>
    <row r="59" spans="1:11" x14ac:dyDescent="0.25">
      <c r="A59" t="s">
        <v>343</v>
      </c>
      <c r="B59" t="s">
        <v>2</v>
      </c>
      <c r="C59" t="s">
        <v>1</v>
      </c>
      <c r="D59" t="s">
        <v>60</v>
      </c>
      <c r="E59" s="2">
        <v>45273</v>
      </c>
      <c r="F59" t="s">
        <v>1530</v>
      </c>
      <c r="G59" t="s">
        <v>620</v>
      </c>
      <c r="H59" s="70">
        <v>79990.44</v>
      </c>
      <c r="I59" s="70"/>
      <c r="J59" s="71"/>
      <c r="K59" s="71"/>
    </row>
    <row r="60" spans="1:11" x14ac:dyDescent="0.25">
      <c r="A60" t="s">
        <v>343</v>
      </c>
      <c r="B60" t="s">
        <v>2</v>
      </c>
      <c r="C60" t="s">
        <v>1</v>
      </c>
      <c r="D60" t="s">
        <v>60</v>
      </c>
      <c r="E60" s="2">
        <v>45273</v>
      </c>
      <c r="F60" t="s">
        <v>1530</v>
      </c>
      <c r="G60" t="s">
        <v>621</v>
      </c>
      <c r="H60" s="70">
        <v>63976.08</v>
      </c>
      <c r="I60" s="70"/>
      <c r="J60" s="71"/>
      <c r="K60" s="71"/>
    </row>
    <row r="61" spans="1:11" x14ac:dyDescent="0.25">
      <c r="A61" t="s">
        <v>343</v>
      </c>
      <c r="B61" t="s">
        <v>2</v>
      </c>
      <c r="C61" t="s">
        <v>1</v>
      </c>
      <c r="D61" t="s">
        <v>60</v>
      </c>
      <c r="E61" s="2">
        <v>45273</v>
      </c>
      <c r="F61" t="s">
        <v>1530</v>
      </c>
      <c r="G61" t="s">
        <v>622</v>
      </c>
      <c r="H61" s="70">
        <v>35877.5</v>
      </c>
      <c r="I61" s="70"/>
      <c r="J61" s="71"/>
      <c r="K61" s="71"/>
    </row>
    <row r="62" spans="1:11" x14ac:dyDescent="0.25">
      <c r="A62" t="s">
        <v>343</v>
      </c>
      <c r="B62" t="s">
        <v>2</v>
      </c>
      <c r="C62" t="s">
        <v>1</v>
      </c>
      <c r="D62" t="s">
        <v>60</v>
      </c>
      <c r="E62" s="2">
        <v>45274</v>
      </c>
      <c r="F62" t="s">
        <v>1530</v>
      </c>
      <c r="G62" t="s">
        <v>666</v>
      </c>
      <c r="H62" s="70">
        <v>94089.45</v>
      </c>
      <c r="I62" s="70"/>
      <c r="J62" s="71"/>
      <c r="K62" s="71"/>
    </row>
    <row r="63" spans="1:11" x14ac:dyDescent="0.25">
      <c r="A63" t="s">
        <v>343</v>
      </c>
      <c r="B63" t="s">
        <v>2</v>
      </c>
      <c r="C63" t="s">
        <v>1</v>
      </c>
      <c r="D63" t="s">
        <v>60</v>
      </c>
      <c r="E63" s="2">
        <v>45274</v>
      </c>
      <c r="F63" t="s">
        <v>1530</v>
      </c>
      <c r="G63" t="s">
        <v>667</v>
      </c>
      <c r="H63" s="70">
        <v>11509.05</v>
      </c>
      <c r="I63" s="70"/>
      <c r="J63" s="71"/>
      <c r="K63" s="71"/>
    </row>
    <row r="64" spans="1:11" x14ac:dyDescent="0.25">
      <c r="A64" t="s">
        <v>343</v>
      </c>
      <c r="B64" t="s">
        <v>2</v>
      </c>
      <c r="C64" t="s">
        <v>1</v>
      </c>
      <c r="D64" t="s">
        <v>60</v>
      </c>
      <c r="E64" s="2">
        <v>45275</v>
      </c>
      <c r="F64" t="s">
        <v>1530</v>
      </c>
      <c r="G64" t="s">
        <v>668</v>
      </c>
      <c r="H64" s="70">
        <v>177975</v>
      </c>
      <c r="I64" s="70"/>
      <c r="J64" s="71"/>
      <c r="K64" s="71"/>
    </row>
    <row r="65" spans="1:11" x14ac:dyDescent="0.25">
      <c r="A65" t="s">
        <v>343</v>
      </c>
      <c r="B65" t="s">
        <v>2</v>
      </c>
      <c r="C65" t="s">
        <v>1</v>
      </c>
      <c r="D65" t="s">
        <v>60</v>
      </c>
      <c r="E65" s="2">
        <v>45275</v>
      </c>
      <c r="F65" t="s">
        <v>1530</v>
      </c>
      <c r="G65" t="s">
        <v>669</v>
      </c>
      <c r="H65" s="70">
        <v>401082.2</v>
      </c>
      <c r="I65" s="70"/>
      <c r="J65" s="71"/>
      <c r="K65" s="71"/>
    </row>
    <row r="66" spans="1:11" x14ac:dyDescent="0.25">
      <c r="A66" t="s">
        <v>343</v>
      </c>
      <c r="B66" t="s">
        <v>2</v>
      </c>
      <c r="C66" t="s">
        <v>1</v>
      </c>
      <c r="D66" t="s">
        <v>60</v>
      </c>
      <c r="E66" s="2">
        <v>45275</v>
      </c>
      <c r="F66" t="s">
        <v>1530</v>
      </c>
      <c r="G66" t="s">
        <v>670</v>
      </c>
      <c r="H66" s="70">
        <v>46895</v>
      </c>
      <c r="I66" s="70"/>
      <c r="J66" s="71"/>
      <c r="K66" s="71"/>
    </row>
    <row r="67" spans="1:11" x14ac:dyDescent="0.25">
      <c r="A67" t="s">
        <v>343</v>
      </c>
      <c r="B67" t="s">
        <v>2</v>
      </c>
      <c r="C67" t="s">
        <v>1</v>
      </c>
      <c r="D67" t="s">
        <v>60</v>
      </c>
      <c r="E67" s="2">
        <v>45276</v>
      </c>
      <c r="F67" t="s">
        <v>1530</v>
      </c>
      <c r="G67" t="s">
        <v>671</v>
      </c>
      <c r="H67" s="70">
        <v>37779.29</v>
      </c>
      <c r="I67" s="70"/>
      <c r="J67" s="71"/>
      <c r="K67" s="71"/>
    </row>
    <row r="68" spans="1:11" x14ac:dyDescent="0.25">
      <c r="A68" t="s">
        <v>343</v>
      </c>
      <c r="B68" t="s">
        <v>2</v>
      </c>
      <c r="C68" t="s">
        <v>1</v>
      </c>
      <c r="D68" t="s">
        <v>61</v>
      </c>
      <c r="E68" s="2">
        <v>45295</v>
      </c>
      <c r="F68" t="s">
        <v>1530</v>
      </c>
      <c r="G68" t="s">
        <v>559</v>
      </c>
      <c r="H68" s="70">
        <v>104141.41</v>
      </c>
      <c r="I68" s="70"/>
      <c r="J68" s="71"/>
      <c r="K68" s="71"/>
    </row>
    <row r="69" spans="1:11" x14ac:dyDescent="0.25">
      <c r="A69" t="s">
        <v>343</v>
      </c>
      <c r="B69" t="s">
        <v>2</v>
      </c>
      <c r="C69" t="s">
        <v>1</v>
      </c>
      <c r="D69" t="s">
        <v>61</v>
      </c>
      <c r="E69" s="2">
        <v>45302</v>
      </c>
      <c r="F69" t="s">
        <v>1530</v>
      </c>
      <c r="G69" t="s">
        <v>623</v>
      </c>
      <c r="H69" s="70">
        <v>75263.11</v>
      </c>
      <c r="I69" s="70"/>
      <c r="J69" s="71"/>
      <c r="K69" s="71"/>
    </row>
    <row r="70" spans="1:11" x14ac:dyDescent="0.25">
      <c r="A70" t="s">
        <v>343</v>
      </c>
      <c r="B70" t="s">
        <v>2</v>
      </c>
      <c r="C70" t="s">
        <v>1</v>
      </c>
      <c r="D70" t="s">
        <v>61</v>
      </c>
      <c r="E70" s="2">
        <v>45320</v>
      </c>
      <c r="F70" t="s">
        <v>1530</v>
      </c>
      <c r="G70" t="s">
        <v>1074</v>
      </c>
      <c r="H70" s="70">
        <v>33883.19</v>
      </c>
      <c r="I70" s="70"/>
      <c r="J70" s="71"/>
      <c r="K70" s="71"/>
    </row>
    <row r="71" spans="1:11" x14ac:dyDescent="0.25">
      <c r="A71" t="s">
        <v>343</v>
      </c>
      <c r="B71" t="s">
        <v>2</v>
      </c>
      <c r="C71" t="s">
        <v>1</v>
      </c>
      <c r="D71" t="s">
        <v>61</v>
      </c>
      <c r="E71" s="2">
        <v>45327</v>
      </c>
      <c r="F71" t="s">
        <v>1530</v>
      </c>
      <c r="G71" t="s">
        <v>1075</v>
      </c>
      <c r="H71" s="70">
        <v>238533.63</v>
      </c>
      <c r="I71" s="70"/>
      <c r="J71" s="71"/>
      <c r="K71" s="71"/>
    </row>
    <row r="72" spans="1:11" x14ac:dyDescent="0.25">
      <c r="A72" t="s">
        <v>343</v>
      </c>
      <c r="B72" t="s">
        <v>2</v>
      </c>
      <c r="C72" t="s">
        <v>1</v>
      </c>
      <c r="D72" t="s">
        <v>744</v>
      </c>
      <c r="E72" s="2">
        <v>45373</v>
      </c>
      <c r="F72" t="s">
        <v>1530</v>
      </c>
      <c r="G72" t="s">
        <v>1832</v>
      </c>
      <c r="H72" s="70">
        <v>550374.47</v>
      </c>
      <c r="I72" s="70"/>
      <c r="J72" s="71"/>
      <c r="K72" s="71"/>
    </row>
    <row r="73" spans="1:11" x14ac:dyDescent="0.25">
      <c r="A73" t="s">
        <v>343</v>
      </c>
      <c r="B73" t="s">
        <v>2</v>
      </c>
      <c r="C73" t="s">
        <v>1</v>
      </c>
      <c r="D73" t="s">
        <v>639</v>
      </c>
      <c r="E73" s="2">
        <v>45115</v>
      </c>
      <c r="F73" t="s">
        <v>1540</v>
      </c>
      <c r="G73" t="s">
        <v>129</v>
      </c>
      <c r="H73" s="70">
        <v>184000</v>
      </c>
      <c r="I73" s="70"/>
      <c r="J73" s="71"/>
      <c r="K73" s="71"/>
    </row>
    <row r="74" spans="1:11" x14ac:dyDescent="0.25">
      <c r="A74" t="s">
        <v>343</v>
      </c>
      <c r="B74" t="s">
        <v>2</v>
      </c>
      <c r="C74" t="s">
        <v>1</v>
      </c>
      <c r="D74" t="s">
        <v>63</v>
      </c>
      <c r="E74" s="2">
        <v>45223</v>
      </c>
      <c r="F74" t="s">
        <v>1530</v>
      </c>
      <c r="G74" t="s">
        <v>452</v>
      </c>
      <c r="H74" s="70">
        <v>405000.59</v>
      </c>
      <c r="I74" s="70"/>
      <c r="J74" s="71"/>
      <c r="K74" s="71"/>
    </row>
    <row r="75" spans="1:11" x14ac:dyDescent="0.25">
      <c r="A75" t="s">
        <v>343</v>
      </c>
      <c r="B75" t="s">
        <v>2</v>
      </c>
      <c r="C75" t="s">
        <v>1</v>
      </c>
      <c r="D75" t="s">
        <v>63</v>
      </c>
      <c r="E75" s="2">
        <v>45226</v>
      </c>
      <c r="F75" t="s">
        <v>1530</v>
      </c>
      <c r="G75" t="s">
        <v>453</v>
      </c>
      <c r="H75" s="70">
        <v>715001.85</v>
      </c>
      <c r="I75" s="70"/>
      <c r="J75" s="71"/>
      <c r="K75" s="71"/>
    </row>
    <row r="76" spans="1:11" x14ac:dyDescent="0.25">
      <c r="A76" t="s">
        <v>343</v>
      </c>
      <c r="B76" t="s">
        <v>2</v>
      </c>
      <c r="C76" t="s">
        <v>1</v>
      </c>
      <c r="D76" t="s">
        <v>63</v>
      </c>
      <c r="E76" s="2">
        <v>45232</v>
      </c>
      <c r="F76" t="s">
        <v>1530</v>
      </c>
      <c r="G76" t="s">
        <v>454</v>
      </c>
      <c r="H76" s="70">
        <v>480001.4</v>
      </c>
      <c r="I76" s="70"/>
      <c r="J76" s="71"/>
      <c r="K76" s="71"/>
    </row>
    <row r="77" spans="1:11" x14ac:dyDescent="0.25">
      <c r="A77" t="s">
        <v>343</v>
      </c>
      <c r="B77" t="s">
        <v>2</v>
      </c>
      <c r="C77" t="s">
        <v>1</v>
      </c>
      <c r="D77" t="s">
        <v>63</v>
      </c>
      <c r="E77" s="2">
        <v>45238</v>
      </c>
      <c r="F77" t="s">
        <v>1530</v>
      </c>
      <c r="G77" t="s">
        <v>489</v>
      </c>
      <c r="H77" s="70">
        <v>240000.7</v>
      </c>
      <c r="I77" s="70"/>
      <c r="J77" s="71"/>
      <c r="K77" s="71"/>
    </row>
    <row r="78" spans="1:11" x14ac:dyDescent="0.25">
      <c r="A78" t="s">
        <v>343</v>
      </c>
      <c r="B78" t="s">
        <v>2</v>
      </c>
      <c r="C78" t="s">
        <v>1</v>
      </c>
      <c r="D78" t="s">
        <v>63</v>
      </c>
      <c r="E78" s="2">
        <v>45238</v>
      </c>
      <c r="F78" t="s">
        <v>1530</v>
      </c>
      <c r="G78" t="s">
        <v>490</v>
      </c>
      <c r="H78" s="70">
        <v>530000.51</v>
      </c>
      <c r="I78" s="70"/>
      <c r="J78" s="71"/>
      <c r="K78" s="71"/>
    </row>
    <row r="79" spans="1:11" x14ac:dyDescent="0.25">
      <c r="A79" t="s">
        <v>343</v>
      </c>
      <c r="B79" t="s">
        <v>2</v>
      </c>
      <c r="C79" t="s">
        <v>1</v>
      </c>
      <c r="D79" t="s">
        <v>63</v>
      </c>
      <c r="E79" s="2">
        <v>45245</v>
      </c>
      <c r="F79" t="s">
        <v>1530</v>
      </c>
      <c r="G79" t="s">
        <v>491</v>
      </c>
      <c r="H79" s="70">
        <v>515000.89</v>
      </c>
      <c r="I79" s="70"/>
      <c r="J79" s="71"/>
      <c r="K79" s="71"/>
    </row>
    <row r="80" spans="1:11" x14ac:dyDescent="0.25">
      <c r="A80" t="s">
        <v>343</v>
      </c>
      <c r="B80" t="s">
        <v>2</v>
      </c>
      <c r="C80" t="s">
        <v>1</v>
      </c>
      <c r="D80" t="s">
        <v>433</v>
      </c>
      <c r="E80" s="2">
        <v>45346</v>
      </c>
      <c r="F80" t="s">
        <v>1544</v>
      </c>
      <c r="G80" t="s">
        <v>747</v>
      </c>
      <c r="H80" s="70"/>
      <c r="I80" s="70">
        <v>500000</v>
      </c>
      <c r="J80" s="71"/>
      <c r="K80" s="71"/>
    </row>
    <row r="81" spans="1:11" x14ac:dyDescent="0.25">
      <c r="A81" t="s">
        <v>343</v>
      </c>
      <c r="B81" t="s">
        <v>2</v>
      </c>
      <c r="C81" t="s">
        <v>1</v>
      </c>
      <c r="D81" t="s">
        <v>433</v>
      </c>
      <c r="E81" s="2">
        <v>45355</v>
      </c>
      <c r="F81" t="s">
        <v>1544</v>
      </c>
      <c r="G81" t="s">
        <v>1392</v>
      </c>
      <c r="H81" s="70"/>
      <c r="I81" s="70">
        <v>500000</v>
      </c>
      <c r="J81" s="71"/>
      <c r="K81" s="71"/>
    </row>
    <row r="82" spans="1:11" x14ac:dyDescent="0.25">
      <c r="A82" t="s">
        <v>343</v>
      </c>
      <c r="B82" t="s">
        <v>3</v>
      </c>
      <c r="C82" t="s">
        <v>1</v>
      </c>
      <c r="D82" t="s">
        <v>439</v>
      </c>
      <c r="E82" s="2">
        <v>45300</v>
      </c>
      <c r="F82" t="s">
        <v>1539</v>
      </c>
      <c r="G82" t="s">
        <v>2538</v>
      </c>
      <c r="H82" s="70"/>
      <c r="I82" s="70"/>
      <c r="J82" s="71"/>
      <c r="K82" s="71">
        <v>800</v>
      </c>
    </row>
    <row r="83" spans="1:11" x14ac:dyDescent="0.25">
      <c r="A83" t="s">
        <v>343</v>
      </c>
      <c r="B83" t="s">
        <v>3</v>
      </c>
      <c r="C83" t="s">
        <v>1</v>
      </c>
      <c r="D83" t="s">
        <v>78</v>
      </c>
      <c r="E83" s="2">
        <v>44482</v>
      </c>
      <c r="F83" t="s">
        <v>1538</v>
      </c>
      <c r="G83" t="s">
        <v>157</v>
      </c>
      <c r="H83" s="70"/>
      <c r="I83" s="70"/>
      <c r="J83" s="71"/>
      <c r="K83" s="71">
        <v>100</v>
      </c>
    </row>
    <row r="84" spans="1:11" x14ac:dyDescent="0.25">
      <c r="A84" t="s">
        <v>343</v>
      </c>
      <c r="B84" t="s">
        <v>3</v>
      </c>
      <c r="C84" t="s">
        <v>1</v>
      </c>
      <c r="D84" t="s">
        <v>79</v>
      </c>
      <c r="E84" s="2">
        <v>45244</v>
      </c>
      <c r="F84" t="s">
        <v>1538</v>
      </c>
      <c r="G84" t="s">
        <v>501</v>
      </c>
      <c r="H84" s="70"/>
      <c r="I84" s="70"/>
      <c r="J84" s="71">
        <v>1155.57</v>
      </c>
      <c r="K84" s="71"/>
    </row>
    <row r="85" spans="1:11" x14ac:dyDescent="0.25">
      <c r="A85" t="s">
        <v>343</v>
      </c>
      <c r="B85" t="s">
        <v>3</v>
      </c>
      <c r="C85" t="s">
        <v>1</v>
      </c>
      <c r="D85" t="s">
        <v>79</v>
      </c>
      <c r="E85" s="2">
        <v>45251</v>
      </c>
      <c r="F85" t="s">
        <v>1538</v>
      </c>
      <c r="G85" t="s">
        <v>502</v>
      </c>
      <c r="H85" s="70"/>
      <c r="I85" s="70"/>
      <c r="J85" s="71">
        <v>1377.64</v>
      </c>
      <c r="K85" s="71"/>
    </row>
    <row r="86" spans="1:11" x14ac:dyDescent="0.25">
      <c r="A86" t="s">
        <v>343</v>
      </c>
      <c r="B86" t="s">
        <v>3</v>
      </c>
      <c r="C86" t="s">
        <v>1</v>
      </c>
      <c r="D86" t="s">
        <v>79</v>
      </c>
      <c r="E86" s="2">
        <v>45251</v>
      </c>
      <c r="F86" t="s">
        <v>1538</v>
      </c>
      <c r="G86" t="s">
        <v>503</v>
      </c>
      <c r="H86" s="70"/>
      <c r="I86" s="70"/>
      <c r="J86" s="71">
        <v>3131.78</v>
      </c>
      <c r="K86" s="71"/>
    </row>
    <row r="87" spans="1:11" x14ac:dyDescent="0.25">
      <c r="A87" t="s">
        <v>343</v>
      </c>
      <c r="B87" t="s">
        <v>3</v>
      </c>
      <c r="C87" t="s">
        <v>1</v>
      </c>
      <c r="D87" t="s">
        <v>80</v>
      </c>
      <c r="E87" s="2">
        <v>45322</v>
      </c>
      <c r="F87" t="s">
        <v>1539</v>
      </c>
      <c r="G87" t="s">
        <v>1251</v>
      </c>
      <c r="H87" s="70"/>
      <c r="I87" s="70"/>
      <c r="J87" s="71">
        <v>154.31</v>
      </c>
      <c r="K87" s="71"/>
    </row>
    <row r="88" spans="1:11" x14ac:dyDescent="0.25">
      <c r="A88" t="s">
        <v>343</v>
      </c>
      <c r="B88" t="s">
        <v>3</v>
      </c>
      <c r="C88" t="s">
        <v>1</v>
      </c>
      <c r="D88" t="s">
        <v>80</v>
      </c>
      <c r="E88" s="2">
        <v>45327</v>
      </c>
      <c r="F88" t="s">
        <v>1539</v>
      </c>
      <c r="G88" t="s">
        <v>1252</v>
      </c>
      <c r="H88" s="70"/>
      <c r="I88" s="70"/>
      <c r="J88" s="71">
        <v>2094.38</v>
      </c>
      <c r="K88" s="71"/>
    </row>
    <row r="89" spans="1:11" x14ac:dyDescent="0.25">
      <c r="A89" t="s">
        <v>343</v>
      </c>
      <c r="B89" t="s">
        <v>3</v>
      </c>
      <c r="C89" t="s">
        <v>1</v>
      </c>
      <c r="D89" t="s">
        <v>80</v>
      </c>
      <c r="E89" s="2">
        <v>45336</v>
      </c>
      <c r="F89" t="s">
        <v>1539</v>
      </c>
      <c r="G89" t="s">
        <v>404</v>
      </c>
      <c r="H89" s="70"/>
      <c r="I89" s="70"/>
      <c r="J89" s="71"/>
      <c r="K89" s="71">
        <v>834</v>
      </c>
    </row>
    <row r="90" spans="1:11" x14ac:dyDescent="0.25">
      <c r="A90" t="s">
        <v>403</v>
      </c>
      <c r="H90" s="70">
        <v>13310971.219999999</v>
      </c>
      <c r="I90" s="70">
        <v>1450000</v>
      </c>
      <c r="J90" s="71">
        <v>7913.68</v>
      </c>
      <c r="K90" s="71">
        <v>1734</v>
      </c>
    </row>
  </sheetData>
  <pageMargins left="0.7" right="0.7" top="0.75" bottom="0.75" header="0.3" footer="0.3"/>
  <pageSetup scale="52" fitToHeight="0" orientation="landscape"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064E8-CCF9-4BC3-A3D4-D0DC0F8A2DE3}">
  <sheetPr codeName="Sheet4">
    <tabColor theme="4" tint="0.39997558519241921"/>
    <pageSetUpPr fitToPage="1"/>
  </sheetPr>
  <dimension ref="A7:H33"/>
  <sheetViews>
    <sheetView showGridLines="0" tabSelected="1" zoomScale="145" zoomScaleNormal="145" workbookViewId="0">
      <selection activeCell="F6" sqref="F6"/>
    </sheetView>
  </sheetViews>
  <sheetFormatPr defaultColWidth="8.7109375" defaultRowHeight="15" x14ac:dyDescent="0.25"/>
  <cols>
    <col min="1" max="1" width="13.140625" bestFit="1" customWidth="1"/>
    <col min="2" max="3" width="11.140625" bestFit="1" customWidth="1"/>
    <col min="4" max="4" width="50.85546875" bestFit="1" customWidth="1"/>
    <col min="5" max="5" width="27.7109375" bestFit="1" customWidth="1"/>
    <col min="6" max="6" width="27.42578125" bestFit="1" customWidth="1"/>
    <col min="7" max="7" width="21" bestFit="1" customWidth="1"/>
    <col min="8" max="12" width="20.7109375" bestFit="1" customWidth="1"/>
  </cols>
  <sheetData>
    <row r="7" spans="1:8" x14ac:dyDescent="0.25">
      <c r="A7" s="18">
        <f>'Resumen Gestión'!D7</f>
        <v>45411</v>
      </c>
    </row>
    <row r="8" spans="1:8" x14ac:dyDescent="0.25">
      <c r="A8" s="18"/>
    </row>
    <row r="9" spans="1:8" x14ac:dyDescent="0.25">
      <c r="A9" s="1" t="s">
        <v>342</v>
      </c>
      <c r="B9" s="1" t="s">
        <v>187</v>
      </c>
      <c r="C9" s="1" t="s">
        <v>186</v>
      </c>
      <c r="D9" t="s">
        <v>181</v>
      </c>
      <c r="E9" t="s">
        <v>346</v>
      </c>
      <c r="F9" t="s">
        <v>348</v>
      </c>
      <c r="G9" t="s">
        <v>345</v>
      </c>
      <c r="H9" t="s">
        <v>347</v>
      </c>
    </row>
    <row r="10" spans="1:8" x14ac:dyDescent="0.25">
      <c r="A10" t="s">
        <v>2084</v>
      </c>
      <c r="B10" t="s">
        <v>2</v>
      </c>
      <c r="C10" t="s">
        <v>1</v>
      </c>
      <c r="D10" t="s">
        <v>2531</v>
      </c>
      <c r="E10" s="70"/>
      <c r="F10" s="71"/>
      <c r="G10" s="70">
        <v>210723</v>
      </c>
      <c r="H10" s="71"/>
    </row>
    <row r="11" spans="1:8" x14ac:dyDescent="0.25">
      <c r="A11" t="s">
        <v>2084</v>
      </c>
      <c r="B11" t="s">
        <v>2</v>
      </c>
      <c r="C11" t="s">
        <v>2529</v>
      </c>
      <c r="D11" t="s">
        <v>2530</v>
      </c>
      <c r="E11" s="70">
        <v>0</v>
      </c>
      <c r="F11" s="71"/>
      <c r="G11" s="70">
        <v>505500</v>
      </c>
      <c r="H11" s="71"/>
    </row>
    <row r="12" spans="1:8" x14ac:dyDescent="0.25">
      <c r="A12" t="s">
        <v>343</v>
      </c>
      <c r="B12" t="s">
        <v>2</v>
      </c>
      <c r="C12" t="s">
        <v>0</v>
      </c>
      <c r="D12" t="s">
        <v>17</v>
      </c>
      <c r="E12" s="70"/>
      <c r="F12" s="71"/>
      <c r="G12" s="70">
        <v>233136.7</v>
      </c>
      <c r="H12" s="71"/>
    </row>
    <row r="13" spans="1:8" x14ac:dyDescent="0.25">
      <c r="A13" t="s">
        <v>343</v>
      </c>
      <c r="B13" t="s">
        <v>2</v>
      </c>
      <c r="C13" t="s">
        <v>0</v>
      </c>
      <c r="D13" t="s">
        <v>20</v>
      </c>
      <c r="E13" s="70"/>
      <c r="F13" s="71"/>
      <c r="G13" s="70">
        <v>248600</v>
      </c>
      <c r="H13" s="71"/>
    </row>
    <row r="14" spans="1:8" x14ac:dyDescent="0.25">
      <c r="A14" t="s">
        <v>343</v>
      </c>
      <c r="B14" t="s">
        <v>2</v>
      </c>
      <c r="C14" t="s">
        <v>1</v>
      </c>
      <c r="D14" t="s">
        <v>2337</v>
      </c>
      <c r="E14" s="70">
        <v>450000</v>
      </c>
      <c r="F14" s="71"/>
      <c r="G14" s="70"/>
      <c r="H14" s="71"/>
    </row>
    <row r="15" spans="1:8" x14ac:dyDescent="0.25">
      <c r="A15" t="s">
        <v>343</v>
      </c>
      <c r="B15" t="s">
        <v>2</v>
      </c>
      <c r="C15" t="s">
        <v>1</v>
      </c>
      <c r="D15" t="s">
        <v>35</v>
      </c>
      <c r="E15" s="70"/>
      <c r="F15" s="71"/>
      <c r="G15" s="70">
        <v>790963.90000000014</v>
      </c>
      <c r="H15" s="71"/>
    </row>
    <row r="16" spans="1:8" x14ac:dyDescent="0.25">
      <c r="A16" t="s">
        <v>343</v>
      </c>
      <c r="B16" t="s">
        <v>2</v>
      </c>
      <c r="C16" t="s">
        <v>1</v>
      </c>
      <c r="D16" t="s">
        <v>37</v>
      </c>
      <c r="E16" s="70"/>
      <c r="F16" s="71"/>
      <c r="G16" s="70">
        <v>632917.44999999995</v>
      </c>
      <c r="H16" s="71"/>
    </row>
    <row r="17" spans="1:8" x14ac:dyDescent="0.25">
      <c r="A17" t="s">
        <v>343</v>
      </c>
      <c r="B17" t="s">
        <v>2</v>
      </c>
      <c r="C17" t="s">
        <v>1</v>
      </c>
      <c r="D17" t="s">
        <v>38</v>
      </c>
      <c r="E17" s="70"/>
      <c r="F17" s="71"/>
      <c r="G17" s="70">
        <v>330525</v>
      </c>
      <c r="H17" s="71"/>
    </row>
    <row r="18" spans="1:8" x14ac:dyDescent="0.25">
      <c r="A18" t="s">
        <v>343</v>
      </c>
      <c r="B18" t="s">
        <v>2</v>
      </c>
      <c r="C18" t="s">
        <v>1</v>
      </c>
      <c r="D18" t="s">
        <v>40</v>
      </c>
      <c r="E18" s="70"/>
      <c r="F18" s="71"/>
      <c r="G18" s="70">
        <v>977267.39</v>
      </c>
      <c r="H18" s="71"/>
    </row>
    <row r="19" spans="1:8" x14ac:dyDescent="0.25">
      <c r="A19" t="s">
        <v>343</v>
      </c>
      <c r="B19" t="s">
        <v>2</v>
      </c>
      <c r="C19" t="s">
        <v>1</v>
      </c>
      <c r="D19" t="s">
        <v>45</v>
      </c>
      <c r="E19" s="70"/>
      <c r="F19" s="71"/>
      <c r="G19" s="70">
        <v>1373500</v>
      </c>
      <c r="H19" s="71"/>
    </row>
    <row r="20" spans="1:8" x14ac:dyDescent="0.25">
      <c r="A20" t="s">
        <v>343</v>
      </c>
      <c r="B20" t="s">
        <v>2</v>
      </c>
      <c r="C20" t="s">
        <v>1</v>
      </c>
      <c r="D20" t="s">
        <v>47</v>
      </c>
      <c r="E20" s="70"/>
      <c r="F20" s="71"/>
      <c r="G20" s="70">
        <v>726285.44</v>
      </c>
      <c r="H20" s="71"/>
    </row>
    <row r="21" spans="1:8" x14ac:dyDescent="0.25">
      <c r="A21" t="s">
        <v>343</v>
      </c>
      <c r="B21" t="s">
        <v>2</v>
      </c>
      <c r="C21" t="s">
        <v>1</v>
      </c>
      <c r="D21" t="s">
        <v>49</v>
      </c>
      <c r="E21" s="70"/>
      <c r="F21" s="71"/>
      <c r="G21" s="70">
        <v>836832</v>
      </c>
      <c r="H21" s="71"/>
    </row>
    <row r="22" spans="1:8" x14ac:dyDescent="0.25">
      <c r="A22" t="s">
        <v>343</v>
      </c>
      <c r="B22" t="s">
        <v>2</v>
      </c>
      <c r="C22" t="s">
        <v>1</v>
      </c>
      <c r="D22" t="s">
        <v>52</v>
      </c>
      <c r="E22" s="70"/>
      <c r="F22" s="71"/>
      <c r="G22" s="70">
        <v>160000.01</v>
      </c>
      <c r="H22" s="71"/>
    </row>
    <row r="23" spans="1:8" x14ac:dyDescent="0.25">
      <c r="A23" t="s">
        <v>343</v>
      </c>
      <c r="B23" t="s">
        <v>2</v>
      </c>
      <c r="C23" t="s">
        <v>1</v>
      </c>
      <c r="D23" t="s">
        <v>60</v>
      </c>
      <c r="E23" s="70"/>
      <c r="F23" s="71"/>
      <c r="G23" s="70">
        <v>2213518.58</v>
      </c>
      <c r="H23" s="71"/>
    </row>
    <row r="24" spans="1:8" x14ac:dyDescent="0.25">
      <c r="A24" t="s">
        <v>343</v>
      </c>
      <c r="B24" t="s">
        <v>2</v>
      </c>
      <c r="C24" t="s">
        <v>1</v>
      </c>
      <c r="D24" t="s">
        <v>61</v>
      </c>
      <c r="E24" s="70"/>
      <c r="F24" s="71"/>
      <c r="G24" s="70">
        <v>451821.34</v>
      </c>
      <c r="H24" s="71"/>
    </row>
    <row r="25" spans="1:8" x14ac:dyDescent="0.25">
      <c r="A25" t="s">
        <v>343</v>
      </c>
      <c r="B25" t="s">
        <v>2</v>
      </c>
      <c r="C25" t="s">
        <v>1</v>
      </c>
      <c r="D25" t="s">
        <v>744</v>
      </c>
      <c r="E25" s="70"/>
      <c r="F25" s="71"/>
      <c r="G25" s="70">
        <v>550374.47</v>
      </c>
      <c r="H25" s="71"/>
    </row>
    <row r="26" spans="1:8" x14ac:dyDescent="0.25">
      <c r="A26" t="s">
        <v>343</v>
      </c>
      <c r="B26" t="s">
        <v>2</v>
      </c>
      <c r="C26" t="s">
        <v>1</v>
      </c>
      <c r="D26" t="s">
        <v>639</v>
      </c>
      <c r="E26" s="70"/>
      <c r="F26" s="71"/>
      <c r="G26" s="70">
        <v>184000</v>
      </c>
      <c r="H26" s="71"/>
    </row>
    <row r="27" spans="1:8" x14ac:dyDescent="0.25">
      <c r="A27" t="s">
        <v>343</v>
      </c>
      <c r="B27" t="s">
        <v>2</v>
      </c>
      <c r="C27" t="s">
        <v>1</v>
      </c>
      <c r="D27" t="s">
        <v>63</v>
      </c>
      <c r="E27" s="70"/>
      <c r="F27" s="71"/>
      <c r="G27" s="70">
        <v>2885005.94</v>
      </c>
      <c r="H27" s="71"/>
    </row>
    <row r="28" spans="1:8" x14ac:dyDescent="0.25">
      <c r="A28" t="s">
        <v>343</v>
      </c>
      <c r="B28" t="s">
        <v>2</v>
      </c>
      <c r="C28" t="s">
        <v>1</v>
      </c>
      <c r="D28" t="s">
        <v>433</v>
      </c>
      <c r="E28" s="70">
        <v>1000000</v>
      </c>
      <c r="F28" s="71"/>
      <c r="G28" s="70"/>
      <c r="H28" s="71"/>
    </row>
    <row r="29" spans="1:8" x14ac:dyDescent="0.25">
      <c r="A29" t="s">
        <v>343</v>
      </c>
      <c r="B29" t="s">
        <v>3</v>
      </c>
      <c r="C29" t="s">
        <v>1</v>
      </c>
      <c r="D29" t="s">
        <v>439</v>
      </c>
      <c r="E29" s="70"/>
      <c r="F29" s="71">
        <v>800</v>
      </c>
      <c r="G29" s="70"/>
      <c r="H29" s="71"/>
    </row>
    <row r="30" spans="1:8" x14ac:dyDescent="0.25">
      <c r="A30" t="s">
        <v>343</v>
      </c>
      <c r="B30" t="s">
        <v>3</v>
      </c>
      <c r="C30" t="s">
        <v>1</v>
      </c>
      <c r="D30" t="s">
        <v>78</v>
      </c>
      <c r="E30" s="70"/>
      <c r="F30" s="71">
        <v>100</v>
      </c>
      <c r="G30" s="70"/>
      <c r="H30" s="71"/>
    </row>
    <row r="31" spans="1:8" x14ac:dyDescent="0.25">
      <c r="A31" t="s">
        <v>343</v>
      </c>
      <c r="B31" t="s">
        <v>3</v>
      </c>
      <c r="C31" t="s">
        <v>1</v>
      </c>
      <c r="D31" t="s">
        <v>79</v>
      </c>
      <c r="E31" s="70"/>
      <c r="F31" s="71"/>
      <c r="G31" s="70"/>
      <c r="H31" s="71">
        <v>5664.99</v>
      </c>
    </row>
    <row r="32" spans="1:8" x14ac:dyDescent="0.25">
      <c r="A32" t="s">
        <v>343</v>
      </c>
      <c r="B32" t="s">
        <v>3</v>
      </c>
      <c r="C32" t="s">
        <v>1</v>
      </c>
      <c r="D32" t="s">
        <v>80</v>
      </c>
      <c r="E32" s="70"/>
      <c r="F32" s="71">
        <v>834</v>
      </c>
      <c r="G32" s="70"/>
      <c r="H32" s="71">
        <v>2248.69</v>
      </c>
    </row>
    <row r="33" spans="1:8" x14ac:dyDescent="0.25">
      <c r="A33" t="s">
        <v>403</v>
      </c>
      <c r="E33" s="70">
        <v>1450000</v>
      </c>
      <c r="F33" s="71">
        <v>1734</v>
      </c>
      <c r="G33" s="70">
        <v>13310971.219999999</v>
      </c>
      <c r="H33" s="71">
        <v>7913.68</v>
      </c>
    </row>
  </sheetData>
  <sortState xmlns:xlrd2="http://schemas.microsoft.com/office/spreadsheetml/2017/richdata2" ref="A9:H53">
    <sortCondition ref="F9"/>
  </sortState>
  <pageMargins left="0.7" right="0.7" top="0.75" bottom="0.75" header="0.3" footer="0.3"/>
  <pageSetup scale="64" fitToHeight="0" orientation="landscape" r:id="rId2"/>
  <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608C2-B883-42CE-A331-520FB8498D3F}">
  <sheetPr codeName="Sheet5">
    <tabColor rgb="FFC00000"/>
  </sheetPr>
  <dimension ref="B7:U68"/>
  <sheetViews>
    <sheetView showGridLines="0" zoomScale="85" zoomScaleNormal="85" workbookViewId="0">
      <selection activeCell="F40" sqref="F40"/>
    </sheetView>
  </sheetViews>
  <sheetFormatPr defaultColWidth="9.140625" defaultRowHeight="15" x14ac:dyDescent="0.25"/>
  <cols>
    <col min="1" max="1" width="2.140625" style="10" customWidth="1"/>
    <col min="2" max="2" width="0.5703125" style="10" customWidth="1"/>
    <col min="3" max="3" width="46.5703125" style="24" bestFit="1" customWidth="1"/>
    <col min="4" max="4" width="14.85546875" style="24" bestFit="1" customWidth="1"/>
    <col min="5" max="5" width="2.5703125" style="10" customWidth="1"/>
    <col min="6" max="6" width="15" style="10" bestFit="1" customWidth="1"/>
    <col min="7" max="7" width="52.28515625" style="10" bestFit="1" customWidth="1"/>
    <col min="8" max="8" width="14.140625" style="10" bestFit="1" customWidth="1"/>
    <col min="9" max="9" width="9.28515625" style="10" bestFit="1" customWidth="1"/>
    <col min="10" max="10" width="14" style="10" bestFit="1" customWidth="1"/>
    <col min="11" max="11" width="13.28515625" style="10" bestFit="1" customWidth="1"/>
    <col min="12" max="12" width="15.140625" style="10" bestFit="1" customWidth="1"/>
    <col min="13" max="13" width="22.140625" style="10" bestFit="1" customWidth="1"/>
    <col min="14" max="14" width="12" style="10" bestFit="1" customWidth="1"/>
    <col min="15" max="15" width="18" style="10" bestFit="1" customWidth="1"/>
    <col min="16" max="16" width="13.140625" style="10" bestFit="1" customWidth="1"/>
    <col min="17" max="17" width="21.42578125" style="10" bestFit="1" customWidth="1"/>
    <col min="18" max="19" width="13.28515625" style="10" bestFit="1" customWidth="1"/>
    <col min="20" max="20" width="11.140625" style="10" bestFit="1" customWidth="1"/>
    <col min="21" max="21" width="13.28515625" style="10" bestFit="1" customWidth="1"/>
    <col min="22" max="22" width="12.85546875" style="10" bestFit="1" customWidth="1"/>
    <col min="23" max="24" width="9.140625" style="10"/>
    <col min="25" max="25" width="16" style="10" bestFit="1" customWidth="1"/>
    <col min="26" max="16384" width="9.140625" style="10"/>
  </cols>
  <sheetData>
    <row r="7" spans="2:21" x14ac:dyDescent="0.25">
      <c r="C7" s="21" t="s">
        <v>333</v>
      </c>
      <c r="D7" s="22">
        <v>45411</v>
      </c>
    </row>
    <row r="8" spans="2:21" x14ac:dyDescent="0.25">
      <c r="C8" s="21" t="s">
        <v>332</v>
      </c>
      <c r="D8" s="23">
        <v>505</v>
      </c>
      <c r="S8" s="10" t="s">
        <v>393</v>
      </c>
      <c r="T8" s="50">
        <v>42</v>
      </c>
      <c r="U8" s="51">
        <v>13311000</v>
      </c>
    </row>
    <row r="9" spans="2:21" x14ac:dyDescent="0.25">
      <c r="S9" s="10" t="s">
        <v>394</v>
      </c>
      <c r="T9" s="10">
        <v>42</v>
      </c>
      <c r="U9" s="51">
        <v>1937610</v>
      </c>
    </row>
    <row r="10" spans="2:21" x14ac:dyDescent="0.25">
      <c r="G10" s="41" t="s">
        <v>402</v>
      </c>
      <c r="H10" s="41" t="s">
        <v>387</v>
      </c>
      <c r="I10" s="41" t="s">
        <v>388</v>
      </c>
    </row>
    <row r="11" spans="2:21" ht="30" customHeight="1" x14ac:dyDescent="0.25">
      <c r="C11" s="84" t="s">
        <v>1850</v>
      </c>
      <c r="D11" s="84"/>
      <c r="G11" s="30" t="s">
        <v>2084</v>
      </c>
      <c r="H11" s="11"/>
      <c r="I11" s="15"/>
    </row>
    <row r="12" spans="2:21" x14ac:dyDescent="0.25">
      <c r="B12" s="52"/>
      <c r="C12" s="53" t="s">
        <v>380</v>
      </c>
      <c r="D12" s="55">
        <f>K46</f>
        <v>17</v>
      </c>
      <c r="G12" s="31" t="s">
        <v>2</v>
      </c>
      <c r="H12" s="11"/>
      <c r="I12" s="15"/>
    </row>
    <row r="13" spans="2:21" x14ac:dyDescent="0.25">
      <c r="B13" s="49"/>
      <c r="C13" s="24" t="s">
        <v>350</v>
      </c>
      <c r="D13" s="25">
        <f>L46</f>
        <v>150402170</v>
      </c>
      <c r="G13" s="72" t="s">
        <v>1633</v>
      </c>
      <c r="H13" s="11">
        <v>505500</v>
      </c>
      <c r="I13" s="15"/>
    </row>
    <row r="14" spans="2:21" x14ac:dyDescent="0.25">
      <c r="B14" s="49"/>
      <c r="C14" s="24" t="s">
        <v>360</v>
      </c>
      <c r="D14" s="25">
        <f>D13*0.03</f>
        <v>4512065.0999999996</v>
      </c>
      <c r="E14" s="69"/>
      <c r="G14" s="72" t="s">
        <v>1530</v>
      </c>
      <c r="H14" s="11">
        <v>210723</v>
      </c>
      <c r="I14" s="15"/>
    </row>
    <row r="15" spans="2:21" x14ac:dyDescent="0.25">
      <c r="B15" s="49"/>
      <c r="C15" s="24" t="s">
        <v>355</v>
      </c>
      <c r="D15" s="25">
        <f>M46</f>
        <v>9240000</v>
      </c>
      <c r="E15" s="11"/>
      <c r="G15" s="30" t="s">
        <v>343</v>
      </c>
      <c r="H15" s="11"/>
      <c r="I15" s="15"/>
    </row>
    <row r="16" spans="2:21" x14ac:dyDescent="0.25">
      <c r="C16" s="24" t="s">
        <v>389</v>
      </c>
      <c r="D16" s="25">
        <v>0</v>
      </c>
      <c r="E16" s="35"/>
      <c r="G16" s="31" t="s">
        <v>2</v>
      </c>
      <c r="H16" s="11"/>
      <c r="I16" s="15"/>
    </row>
    <row r="17" spans="2:9" x14ac:dyDescent="0.25">
      <c r="C17" s="24" t="s">
        <v>351</v>
      </c>
      <c r="D17" s="25">
        <v>445549</v>
      </c>
      <c r="G17" s="72" t="s">
        <v>1540</v>
      </c>
      <c r="H17" s="11">
        <v>634000</v>
      </c>
      <c r="I17" s="15"/>
    </row>
    <row r="18" spans="2:9" x14ac:dyDescent="0.25">
      <c r="C18" s="27" t="s">
        <v>353</v>
      </c>
      <c r="D18" s="28">
        <f>SUM(D13:D17)</f>
        <v>164599784.09999999</v>
      </c>
      <c r="G18" s="72" t="s">
        <v>2355</v>
      </c>
      <c r="H18" s="11">
        <v>330525</v>
      </c>
      <c r="I18" s="15"/>
    </row>
    <row r="19" spans="2:9" x14ac:dyDescent="0.25">
      <c r="C19" s="26" t="s">
        <v>352</v>
      </c>
      <c r="D19" s="29">
        <v>0.105</v>
      </c>
      <c r="G19" s="72" t="s">
        <v>1536</v>
      </c>
      <c r="H19" s="11">
        <v>233136.7</v>
      </c>
      <c r="I19" s="15"/>
    </row>
    <row r="20" spans="2:9" x14ac:dyDescent="0.25">
      <c r="C20" s="27" t="s">
        <v>354</v>
      </c>
      <c r="D20" s="28">
        <f>D18*D19</f>
        <v>17282977.330499999</v>
      </c>
      <c r="E20" s="11"/>
      <c r="F20" s="11"/>
      <c r="G20" s="72" t="s">
        <v>1680</v>
      </c>
      <c r="H20" s="11">
        <v>1373500</v>
      </c>
      <c r="I20" s="15"/>
    </row>
    <row r="21" spans="2:9" x14ac:dyDescent="0.25">
      <c r="B21" s="49"/>
      <c r="C21" s="24" t="s">
        <v>357</v>
      </c>
      <c r="D21" s="25">
        <v>120000</v>
      </c>
      <c r="E21" s="11"/>
      <c r="F21" s="11"/>
      <c r="G21" s="72" t="s">
        <v>1633</v>
      </c>
      <c r="H21" s="11">
        <v>836832</v>
      </c>
      <c r="I21" s="15"/>
    </row>
    <row r="22" spans="2:9" x14ac:dyDescent="0.25">
      <c r="C22" s="24" t="s">
        <v>358</v>
      </c>
      <c r="D22" s="25">
        <v>0</v>
      </c>
      <c r="E22" s="11"/>
      <c r="F22" s="11"/>
      <c r="G22" s="72" t="s">
        <v>1530</v>
      </c>
      <c r="H22" s="11">
        <v>9228154.5099999998</v>
      </c>
      <c r="I22" s="15"/>
    </row>
    <row r="23" spans="2:9" x14ac:dyDescent="0.25">
      <c r="C23" s="24" t="s">
        <v>359</v>
      </c>
      <c r="D23" s="25">
        <v>85000</v>
      </c>
      <c r="E23" s="11"/>
      <c r="F23" s="11"/>
      <c r="G23" s="72" t="s">
        <v>1544</v>
      </c>
      <c r="H23" s="11">
        <v>1000000</v>
      </c>
      <c r="I23" s="15"/>
    </row>
    <row r="24" spans="2:9" x14ac:dyDescent="0.25">
      <c r="C24" s="24" t="s">
        <v>390</v>
      </c>
      <c r="D24" s="25">
        <v>2000000</v>
      </c>
      <c r="G24" s="72" t="s">
        <v>1688</v>
      </c>
      <c r="H24" s="11">
        <v>248600</v>
      </c>
      <c r="I24" s="15"/>
    </row>
    <row r="25" spans="2:9" x14ac:dyDescent="0.25">
      <c r="C25" s="24" t="s">
        <v>581</v>
      </c>
      <c r="D25" s="25">
        <v>89985</v>
      </c>
      <c r="G25" s="72" t="s">
        <v>1551</v>
      </c>
      <c r="H25" s="11">
        <v>160000.01</v>
      </c>
      <c r="I25" s="15"/>
    </row>
    <row r="26" spans="2:9" x14ac:dyDescent="0.25">
      <c r="C26" s="24" t="s">
        <v>582</v>
      </c>
      <c r="D26" s="25">
        <v>0</v>
      </c>
      <c r="G26" s="31" t="s">
        <v>3</v>
      </c>
      <c r="H26" s="11"/>
      <c r="I26" s="15"/>
    </row>
    <row r="27" spans="2:9" x14ac:dyDescent="0.25">
      <c r="C27" s="54" t="s">
        <v>356</v>
      </c>
      <c r="D27" s="56">
        <f>SUM(D20:D26)</f>
        <v>19577962.330499999</v>
      </c>
      <c r="E27" s="11"/>
      <c r="G27" s="72" t="s">
        <v>1538</v>
      </c>
      <c r="H27" s="11"/>
      <c r="I27" s="15">
        <v>5764.99</v>
      </c>
    </row>
    <row r="28" spans="2:9" x14ac:dyDescent="0.25">
      <c r="D28" s="25"/>
      <c r="G28" s="72" t="s">
        <v>1539</v>
      </c>
      <c r="H28" s="11"/>
      <c r="I28" s="15">
        <v>3882.69</v>
      </c>
    </row>
    <row r="29" spans="2:9" x14ac:dyDescent="0.25">
      <c r="G29" s="30" t="s">
        <v>403</v>
      </c>
      <c r="H29" s="11">
        <v>14760971.219999999</v>
      </c>
      <c r="I29" s="15">
        <v>9647.68</v>
      </c>
    </row>
    <row r="30" spans="2:9" x14ac:dyDescent="0.25">
      <c r="G30"/>
      <c r="H30"/>
      <c r="I30"/>
    </row>
    <row r="31" spans="2:9" x14ac:dyDescent="0.25">
      <c r="G31"/>
      <c r="H31"/>
      <c r="I31"/>
    </row>
    <row r="32" spans="2:9" x14ac:dyDescent="0.25">
      <c r="G32"/>
      <c r="H32"/>
      <c r="I32"/>
    </row>
    <row r="33" spans="3:20" x14ac:dyDescent="0.25">
      <c r="G33"/>
      <c r="H33"/>
      <c r="I33"/>
    </row>
    <row r="34" spans="3:20" x14ac:dyDescent="0.25">
      <c r="G34"/>
      <c r="H34"/>
      <c r="I34"/>
      <c r="N34" s="10" t="s">
        <v>386</v>
      </c>
    </row>
    <row r="35" spans="3:20" x14ac:dyDescent="0.25">
      <c r="G35"/>
      <c r="H35"/>
      <c r="I35"/>
    </row>
    <row r="36" spans="3:20" x14ac:dyDescent="0.25">
      <c r="G36"/>
      <c r="H36"/>
      <c r="I36"/>
      <c r="L36" s="10" t="s">
        <v>385</v>
      </c>
    </row>
    <row r="37" spans="3:20" x14ac:dyDescent="0.25">
      <c r="G37"/>
      <c r="H37"/>
      <c r="I37"/>
    </row>
    <row r="42" spans="3:20" x14ac:dyDescent="0.25">
      <c r="I42" s="11">
        <f>GETPIVOTDATA("[Measures].[TotalPagarDOLARES]",$G$10)*D8</f>
        <v>4872078.4000000004</v>
      </c>
      <c r="T42" s="32">
        <f>S47</f>
        <v>0</v>
      </c>
    </row>
    <row r="43" spans="3:20" x14ac:dyDescent="0.25">
      <c r="G43" s="11"/>
      <c r="H43" s="11"/>
      <c r="I43" s="11"/>
      <c r="K43" s="10">
        <f>K46</f>
        <v>17</v>
      </c>
      <c r="T43" s="32">
        <f>S48</f>
        <v>0</v>
      </c>
    </row>
    <row r="44" spans="3:20" ht="45" x14ac:dyDescent="0.25">
      <c r="C44" s="24" t="s">
        <v>402</v>
      </c>
      <c r="D44" s="24" t="s">
        <v>344</v>
      </c>
      <c r="E44" s="10" t="s">
        <v>349</v>
      </c>
      <c r="F44" s="60" t="s">
        <v>583</v>
      </c>
      <c r="G44" s="61" t="s">
        <v>584</v>
      </c>
      <c r="K44" s="10" t="s">
        <v>402</v>
      </c>
      <c r="L44" s="10" t="s">
        <v>334</v>
      </c>
      <c r="M44" s="10" t="s">
        <v>335</v>
      </c>
      <c r="N44" s="10" t="s">
        <v>336</v>
      </c>
      <c r="O44" s="10" t="s">
        <v>337</v>
      </c>
      <c r="R44" s="10" t="s">
        <v>402</v>
      </c>
      <c r="S44" s="10" t="s">
        <v>338</v>
      </c>
    </row>
    <row r="45" spans="3:20" x14ac:dyDescent="0.25">
      <c r="C45" s="73" t="s">
        <v>1538</v>
      </c>
      <c r="D45" s="33"/>
      <c r="E45" s="32">
        <v>5764.99</v>
      </c>
      <c r="F45" s="57">
        <f>(SUM(D45:D65)+(SUM(E45:E65)*D8))</f>
        <v>19633049.620000001</v>
      </c>
      <c r="G45" s="58">
        <f>D27-F45</f>
        <v>-55087.289500001818</v>
      </c>
      <c r="K45" s="30">
        <v>2024</v>
      </c>
      <c r="L45" s="32"/>
      <c r="M45" s="32"/>
      <c r="R45"/>
      <c r="S45"/>
    </row>
    <row r="46" spans="3:20" x14ac:dyDescent="0.25">
      <c r="C46" s="73" t="s">
        <v>1540</v>
      </c>
      <c r="D46" s="33">
        <v>634000</v>
      </c>
      <c r="E46" s="32"/>
      <c r="G46" s="59">
        <f>G45/D8</f>
        <v>-109.08374158416201</v>
      </c>
      <c r="K46" s="31">
        <v>17</v>
      </c>
      <c r="L46" s="32">
        <v>150402170</v>
      </c>
      <c r="M46" s="32">
        <v>9240000</v>
      </c>
      <c r="N46" s="34">
        <v>159642170</v>
      </c>
      <c r="O46" s="34">
        <v>15964217</v>
      </c>
      <c r="R46"/>
      <c r="S46"/>
    </row>
    <row r="47" spans="3:20" x14ac:dyDescent="0.25">
      <c r="C47" s="73" t="s">
        <v>2355</v>
      </c>
      <c r="D47" s="33">
        <v>330525</v>
      </c>
      <c r="E47" s="32"/>
      <c r="G47" s="15">
        <f>G46/3</f>
        <v>-36.361247194720669</v>
      </c>
      <c r="K47" s="30" t="s">
        <v>403</v>
      </c>
      <c r="L47" s="32">
        <v>150402170</v>
      </c>
      <c r="M47" s="32">
        <v>9240000</v>
      </c>
      <c r="N47" s="34">
        <v>159642170</v>
      </c>
      <c r="O47" s="34">
        <v>15964217</v>
      </c>
      <c r="R47"/>
      <c r="S47"/>
    </row>
    <row r="48" spans="3:20" x14ac:dyDescent="0.25">
      <c r="C48" s="73" t="s">
        <v>1539</v>
      </c>
      <c r="D48" s="33"/>
      <c r="E48" s="32">
        <v>3882.69</v>
      </c>
      <c r="R48"/>
      <c r="S48"/>
    </row>
    <row r="49" spans="3:19" x14ac:dyDescent="0.25">
      <c r="C49" s="73" t="s">
        <v>1536</v>
      </c>
      <c r="D49" s="33">
        <v>233136.7</v>
      </c>
      <c r="E49" s="32"/>
      <c r="R49"/>
      <c r="S49"/>
    </row>
    <row r="50" spans="3:19" x14ac:dyDescent="0.25">
      <c r="C50" s="73" t="s">
        <v>1680</v>
      </c>
      <c r="D50" s="33">
        <v>1373500</v>
      </c>
      <c r="E50" s="32"/>
      <c r="R50"/>
      <c r="S50"/>
    </row>
    <row r="51" spans="3:19" x14ac:dyDescent="0.25">
      <c r="C51" s="73" t="s">
        <v>1633</v>
      </c>
      <c r="D51" s="33">
        <v>1342332</v>
      </c>
      <c r="E51" s="32"/>
      <c r="R51"/>
      <c r="S51"/>
    </row>
    <row r="52" spans="3:19" x14ac:dyDescent="0.25">
      <c r="C52" s="73" t="s">
        <v>1530</v>
      </c>
      <c r="D52" s="33">
        <v>9438877.5099999998</v>
      </c>
      <c r="E52" s="32"/>
      <c r="R52"/>
      <c r="S52"/>
    </row>
    <row r="53" spans="3:19" x14ac:dyDescent="0.25">
      <c r="C53" s="73" t="s">
        <v>1544</v>
      </c>
      <c r="D53" s="33">
        <v>1000000</v>
      </c>
      <c r="E53" s="32"/>
      <c r="R53"/>
      <c r="S53"/>
    </row>
    <row r="54" spans="3:19" x14ac:dyDescent="0.25">
      <c r="C54" s="73" t="s">
        <v>1688</v>
      </c>
      <c r="D54" s="33">
        <v>248600</v>
      </c>
      <c r="E54" s="32"/>
    </row>
    <row r="55" spans="3:19" x14ac:dyDescent="0.25">
      <c r="C55" s="73" t="s">
        <v>1551</v>
      </c>
      <c r="D55" s="33">
        <v>160000.01</v>
      </c>
      <c r="E55" s="32"/>
    </row>
    <row r="56" spans="3:19" x14ac:dyDescent="0.25">
      <c r="C56" s="10"/>
      <c r="D56" s="10"/>
    </row>
    <row r="57" spans="3:19" x14ac:dyDescent="0.25">
      <c r="C57" s="10"/>
      <c r="D57" s="10"/>
    </row>
    <row r="58" spans="3:19" x14ac:dyDescent="0.25">
      <c r="C58" s="10"/>
      <c r="D58" s="10"/>
    </row>
    <row r="59" spans="3:19" x14ac:dyDescent="0.25">
      <c r="C59" s="10"/>
      <c r="D59" s="10"/>
      <c r="J59" s="19"/>
    </row>
    <row r="60" spans="3:19" x14ac:dyDescent="0.25">
      <c r="C60" s="10"/>
      <c r="D60" s="10"/>
      <c r="G60" s="15"/>
      <c r="H60" s="15"/>
      <c r="I60" s="15"/>
    </row>
    <row r="61" spans="3:19" x14ac:dyDescent="0.25">
      <c r="C61" s="10"/>
      <c r="D61" s="10"/>
      <c r="G61" s="11"/>
      <c r="H61" s="11"/>
      <c r="I61" s="11"/>
      <c r="K61" s="19"/>
      <c r="L61" s="20"/>
    </row>
    <row r="62" spans="3:19" x14ac:dyDescent="0.25">
      <c r="C62" s="10"/>
      <c r="D62" s="10"/>
    </row>
    <row r="67" spans="3:6" x14ac:dyDescent="0.25">
      <c r="C67" s="24" t="s">
        <v>344</v>
      </c>
      <c r="D67" s="24" t="s">
        <v>349</v>
      </c>
      <c r="F67" s="15">
        <f>D68</f>
        <v>9647.68</v>
      </c>
    </row>
    <row r="68" spans="3:6" x14ac:dyDescent="0.25">
      <c r="C68" s="33">
        <v>14760971.219999999</v>
      </c>
      <c r="D68" s="33">
        <v>9647.68</v>
      </c>
      <c r="E68" s="11">
        <f>C68+(D68*D8)</f>
        <v>19633049.619999997</v>
      </c>
      <c r="F68" s="11">
        <f>C68</f>
        <v>14760971.219999999</v>
      </c>
    </row>
  </sheetData>
  <mergeCells count="1">
    <mergeCell ref="C11:D11"/>
  </mergeCells>
  <pageMargins left="0.7" right="0.7" top="0.75" bottom="0.75" header="0.3" footer="0.3"/>
  <pageSetup orientation="portrait" r:id="rId6"/>
  <drawing r:id="rId7"/>
  <legacyDrawing r:id="rId8"/>
  <extLst>
    <ext xmlns:x14="http://schemas.microsoft.com/office/spreadsheetml/2009/9/main" uri="{A8765BA9-456A-4dab-B4F3-ACF838C121DE}">
      <x14:slicerList>
        <x14:slicer r:id="rId9"/>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8A3701-7132-4D16-9D59-5E5851763739}">
  <dimension ref="A1:U21"/>
  <sheetViews>
    <sheetView topLeftCell="E1" workbookViewId="0">
      <selection activeCell="M2" sqref="M2:M21"/>
    </sheetView>
  </sheetViews>
  <sheetFormatPr defaultRowHeight="15" x14ac:dyDescent="0.25"/>
  <cols>
    <col min="1" max="1" width="7.140625" bestFit="1" customWidth="1"/>
    <col min="3" max="3" width="10.140625" bestFit="1" customWidth="1"/>
    <col min="4" max="4" width="11.85546875" bestFit="1" customWidth="1"/>
    <col min="5" max="5" width="31.7109375" bestFit="1" customWidth="1"/>
    <col min="6" max="6" width="12.7109375" bestFit="1" customWidth="1"/>
    <col min="7" max="7" width="19.7109375" bestFit="1" customWidth="1"/>
    <col min="8" max="8" width="13.7109375" bestFit="1" customWidth="1"/>
    <col min="9" max="9" width="7.140625" bestFit="1" customWidth="1"/>
    <col min="11" max="11" width="11.7109375" bestFit="1" customWidth="1"/>
    <col min="12" max="13" width="8" bestFit="1" customWidth="1"/>
    <col min="14" max="14" width="14.85546875" bestFit="1" customWidth="1"/>
    <col min="15" max="15" width="13.85546875" bestFit="1" customWidth="1"/>
    <col min="16" max="16" width="18.140625" bestFit="1" customWidth="1"/>
    <col min="17" max="17" width="28.28515625" bestFit="1" customWidth="1"/>
    <col min="18" max="18" width="11" bestFit="1" customWidth="1"/>
    <col min="19" max="19" width="12.85546875" bestFit="1" customWidth="1"/>
    <col min="20" max="20" width="9.42578125" bestFit="1" customWidth="1"/>
    <col min="21" max="21" width="17.7109375" bestFit="1" customWidth="1"/>
  </cols>
  <sheetData>
    <row r="1" spans="1:21" x14ac:dyDescent="0.25">
      <c r="A1" t="s">
        <v>4</v>
      </c>
      <c r="B1" t="s">
        <v>5</v>
      </c>
      <c r="C1" t="s">
        <v>1957</v>
      </c>
      <c r="D1" t="s">
        <v>1963</v>
      </c>
      <c r="E1" t="s">
        <v>6</v>
      </c>
      <c r="F1" t="s">
        <v>86</v>
      </c>
      <c r="G1" t="s">
        <v>85</v>
      </c>
      <c r="H1" t="s">
        <v>2090</v>
      </c>
      <c r="I1" t="s">
        <v>2091</v>
      </c>
      <c r="J1" t="s">
        <v>2092</v>
      </c>
      <c r="K1" t="s">
        <v>174</v>
      </c>
      <c r="L1" t="s">
        <v>2093</v>
      </c>
      <c r="M1" t="s">
        <v>2094</v>
      </c>
      <c r="N1" t="s">
        <v>2095</v>
      </c>
      <c r="O1" t="s">
        <v>2096</v>
      </c>
      <c r="P1" t="s">
        <v>191</v>
      </c>
      <c r="Q1" t="s">
        <v>2097</v>
      </c>
      <c r="R1" t="s">
        <v>2098</v>
      </c>
      <c r="S1" t="s">
        <v>2099</v>
      </c>
      <c r="T1" t="s">
        <v>2100</v>
      </c>
      <c r="U1" t="s">
        <v>2101</v>
      </c>
    </row>
    <row r="2" spans="1:21" x14ac:dyDescent="0.25">
      <c r="A2" t="s">
        <v>1</v>
      </c>
      <c r="B2" t="s">
        <v>3</v>
      </c>
      <c r="C2" t="s">
        <v>1959</v>
      </c>
      <c r="D2">
        <v>88</v>
      </c>
      <c r="E2" t="s">
        <v>79</v>
      </c>
      <c r="F2">
        <v>116614</v>
      </c>
      <c r="G2" s="2">
        <v>45348</v>
      </c>
      <c r="H2" s="2">
        <v>45408</v>
      </c>
      <c r="J2">
        <v>-18</v>
      </c>
      <c r="K2" t="s">
        <v>412</v>
      </c>
      <c r="L2">
        <v>2249.02</v>
      </c>
      <c r="M2">
        <v>2249.02</v>
      </c>
      <c r="N2">
        <v>1235836.49</v>
      </c>
      <c r="O2">
        <v>1235836.49</v>
      </c>
      <c r="P2" t="s">
        <v>2102</v>
      </c>
      <c r="Q2" t="s">
        <v>2103</v>
      </c>
      <c r="R2" t="s">
        <v>2104</v>
      </c>
      <c r="S2" t="s">
        <v>2105</v>
      </c>
      <c r="T2">
        <v>2249.02</v>
      </c>
      <c r="U2">
        <v>2249.02</v>
      </c>
    </row>
    <row r="3" spans="1:21" x14ac:dyDescent="0.25">
      <c r="A3" t="s">
        <v>1</v>
      </c>
      <c r="B3" t="s">
        <v>3</v>
      </c>
      <c r="C3" t="s">
        <v>1959</v>
      </c>
      <c r="D3">
        <v>88</v>
      </c>
      <c r="E3" t="s">
        <v>79</v>
      </c>
      <c r="F3">
        <v>117620</v>
      </c>
      <c r="G3" s="2">
        <v>45363</v>
      </c>
      <c r="H3" s="2">
        <v>45423</v>
      </c>
      <c r="J3">
        <v>-33</v>
      </c>
      <c r="K3" t="s">
        <v>412</v>
      </c>
      <c r="L3">
        <v>2315.56</v>
      </c>
      <c r="M3">
        <v>2315.56</v>
      </c>
      <c r="N3">
        <v>1272400.22</v>
      </c>
      <c r="O3">
        <v>1272400.22</v>
      </c>
      <c r="P3" t="s">
        <v>2102</v>
      </c>
      <c r="Q3" t="s">
        <v>2103</v>
      </c>
      <c r="R3" t="s">
        <v>2104</v>
      </c>
      <c r="S3" t="s">
        <v>2105</v>
      </c>
      <c r="T3">
        <v>2315.56</v>
      </c>
      <c r="U3">
        <v>2315.56</v>
      </c>
    </row>
    <row r="4" spans="1:21" x14ac:dyDescent="0.25">
      <c r="A4" t="s">
        <v>1</v>
      </c>
      <c r="B4" t="s">
        <v>3</v>
      </c>
      <c r="C4" t="s">
        <v>1959</v>
      </c>
      <c r="D4">
        <v>88</v>
      </c>
      <c r="E4" t="s">
        <v>79</v>
      </c>
      <c r="F4">
        <v>117622</v>
      </c>
      <c r="G4" s="2">
        <v>45363</v>
      </c>
      <c r="H4" s="2">
        <v>45423</v>
      </c>
      <c r="J4">
        <v>-33</v>
      </c>
      <c r="K4" t="s">
        <v>412</v>
      </c>
      <c r="L4">
        <v>2618.1799999999998</v>
      </c>
      <c r="M4">
        <v>2618.1799999999998</v>
      </c>
      <c r="N4">
        <v>1438689.91</v>
      </c>
      <c r="O4">
        <v>1438689.91</v>
      </c>
      <c r="P4" t="s">
        <v>2102</v>
      </c>
      <c r="Q4" t="s">
        <v>2103</v>
      </c>
      <c r="R4" t="s">
        <v>2104</v>
      </c>
      <c r="S4" t="s">
        <v>2105</v>
      </c>
      <c r="T4">
        <v>2618.1799999999998</v>
      </c>
      <c r="U4">
        <v>2618.1799999999998</v>
      </c>
    </row>
    <row r="5" spans="1:21" x14ac:dyDescent="0.25">
      <c r="A5" t="s">
        <v>1</v>
      </c>
      <c r="B5" t="s">
        <v>3</v>
      </c>
      <c r="C5" t="s">
        <v>1959</v>
      </c>
      <c r="D5">
        <v>88</v>
      </c>
      <c r="E5" t="s">
        <v>79</v>
      </c>
      <c r="F5">
        <v>118268</v>
      </c>
      <c r="G5" s="2">
        <v>45371</v>
      </c>
      <c r="H5" s="2">
        <v>45431</v>
      </c>
      <c r="J5">
        <v>-41</v>
      </c>
      <c r="K5" t="s">
        <v>412</v>
      </c>
      <c r="L5">
        <v>1721.57</v>
      </c>
      <c r="M5">
        <v>1721.57</v>
      </c>
      <c r="N5">
        <v>946002.72</v>
      </c>
      <c r="O5">
        <v>946002.72</v>
      </c>
      <c r="P5" t="s">
        <v>2102</v>
      </c>
      <c r="Q5" t="s">
        <v>2103</v>
      </c>
      <c r="R5" t="s">
        <v>2104</v>
      </c>
      <c r="S5" t="s">
        <v>2105</v>
      </c>
      <c r="T5">
        <v>1721.57</v>
      </c>
      <c r="U5">
        <v>1721.57</v>
      </c>
    </row>
    <row r="6" spans="1:21" x14ac:dyDescent="0.25">
      <c r="A6" t="s">
        <v>1</v>
      </c>
      <c r="B6" t="s">
        <v>3</v>
      </c>
      <c r="C6" t="s">
        <v>1959</v>
      </c>
      <c r="D6">
        <v>88</v>
      </c>
      <c r="E6" t="s">
        <v>79</v>
      </c>
      <c r="F6">
        <v>118263</v>
      </c>
      <c r="G6" s="2">
        <v>45371</v>
      </c>
      <c r="H6" s="2">
        <v>45431</v>
      </c>
      <c r="J6">
        <v>-41</v>
      </c>
      <c r="K6" t="s">
        <v>412</v>
      </c>
      <c r="L6">
        <v>2605.31</v>
      </c>
      <c r="M6">
        <v>2605.31</v>
      </c>
      <c r="N6">
        <v>1431617.85</v>
      </c>
      <c r="O6">
        <v>1431617.85</v>
      </c>
      <c r="P6" t="s">
        <v>2102</v>
      </c>
      <c r="Q6" t="s">
        <v>2103</v>
      </c>
      <c r="R6" t="s">
        <v>2104</v>
      </c>
      <c r="S6" t="s">
        <v>2105</v>
      </c>
      <c r="T6">
        <v>2605.31</v>
      </c>
      <c r="U6">
        <v>2605.31</v>
      </c>
    </row>
    <row r="7" spans="1:21" x14ac:dyDescent="0.25">
      <c r="A7" t="s">
        <v>1</v>
      </c>
      <c r="B7" t="s">
        <v>3</v>
      </c>
      <c r="C7" t="s">
        <v>1959</v>
      </c>
      <c r="D7">
        <v>88</v>
      </c>
      <c r="E7" t="s">
        <v>79</v>
      </c>
      <c r="F7">
        <v>116320</v>
      </c>
      <c r="G7" s="2">
        <v>45343</v>
      </c>
      <c r="H7" s="2">
        <v>45403</v>
      </c>
      <c r="J7">
        <v>-13</v>
      </c>
      <c r="K7" t="s">
        <v>412</v>
      </c>
      <c r="L7">
        <v>1988.33</v>
      </c>
      <c r="M7">
        <v>1988.33</v>
      </c>
      <c r="N7">
        <v>1092587.3400000001</v>
      </c>
      <c r="O7">
        <v>1092587.3400000001</v>
      </c>
      <c r="P7" t="s">
        <v>2102</v>
      </c>
      <c r="Q7" t="s">
        <v>2103</v>
      </c>
      <c r="R7" t="s">
        <v>2104</v>
      </c>
      <c r="S7" t="s">
        <v>2105</v>
      </c>
      <c r="T7">
        <v>1988.33</v>
      </c>
      <c r="U7">
        <v>1988.33</v>
      </c>
    </row>
    <row r="8" spans="1:21" x14ac:dyDescent="0.25">
      <c r="A8" t="s">
        <v>1</v>
      </c>
      <c r="B8" t="s">
        <v>3</v>
      </c>
      <c r="C8" t="s">
        <v>1959</v>
      </c>
      <c r="D8">
        <v>88</v>
      </c>
      <c r="E8" t="s">
        <v>79</v>
      </c>
      <c r="F8">
        <v>116313</v>
      </c>
      <c r="G8" s="2">
        <v>45343</v>
      </c>
      <c r="H8" s="2">
        <v>45403</v>
      </c>
      <c r="J8">
        <v>-13</v>
      </c>
      <c r="K8" t="s">
        <v>412</v>
      </c>
      <c r="L8">
        <v>3552.34</v>
      </c>
      <c r="M8">
        <v>3552.34</v>
      </c>
      <c r="N8">
        <v>1952010.83</v>
      </c>
      <c r="O8">
        <v>1952010.83</v>
      </c>
      <c r="P8" t="s">
        <v>2102</v>
      </c>
      <c r="Q8" t="s">
        <v>2103</v>
      </c>
      <c r="R8" t="s">
        <v>2104</v>
      </c>
      <c r="S8" t="s">
        <v>2105</v>
      </c>
      <c r="T8">
        <v>3552.34</v>
      </c>
      <c r="U8">
        <v>3552.34</v>
      </c>
    </row>
    <row r="9" spans="1:21" x14ac:dyDescent="0.25">
      <c r="A9" t="s">
        <v>1</v>
      </c>
      <c r="B9" t="s">
        <v>3</v>
      </c>
      <c r="C9" t="s">
        <v>1959</v>
      </c>
      <c r="D9">
        <v>88</v>
      </c>
      <c r="E9" t="s">
        <v>79</v>
      </c>
      <c r="F9">
        <v>117199</v>
      </c>
      <c r="G9" s="2">
        <v>45356</v>
      </c>
      <c r="H9" s="2">
        <v>45416</v>
      </c>
      <c r="J9">
        <v>-26</v>
      </c>
      <c r="K9" t="s">
        <v>412</v>
      </c>
      <c r="L9">
        <v>957.11</v>
      </c>
      <c r="M9">
        <v>957.11</v>
      </c>
      <c r="N9">
        <v>525931.94999999995</v>
      </c>
      <c r="O9">
        <v>525931.94999999995</v>
      </c>
      <c r="P9" t="s">
        <v>2102</v>
      </c>
      <c r="Q9" t="s">
        <v>2103</v>
      </c>
      <c r="R9" t="s">
        <v>2104</v>
      </c>
      <c r="S9" t="s">
        <v>2105</v>
      </c>
      <c r="T9">
        <v>957.11</v>
      </c>
      <c r="U9">
        <v>957.11</v>
      </c>
    </row>
    <row r="10" spans="1:21" x14ac:dyDescent="0.25">
      <c r="A10" t="s">
        <v>1</v>
      </c>
      <c r="B10" t="s">
        <v>3</v>
      </c>
      <c r="C10" t="s">
        <v>1959</v>
      </c>
      <c r="D10">
        <v>88</v>
      </c>
      <c r="E10" t="s">
        <v>79</v>
      </c>
      <c r="F10">
        <v>117201</v>
      </c>
      <c r="G10" s="2">
        <v>45356</v>
      </c>
      <c r="H10" s="2">
        <v>45416</v>
      </c>
      <c r="J10">
        <v>-26</v>
      </c>
      <c r="K10" t="s">
        <v>412</v>
      </c>
      <c r="L10">
        <v>3083.65</v>
      </c>
      <c r="M10">
        <v>3083.65</v>
      </c>
      <c r="N10">
        <v>1694465.68</v>
      </c>
      <c r="O10">
        <v>1694465.68</v>
      </c>
      <c r="P10" t="s">
        <v>2102</v>
      </c>
      <c r="Q10" t="s">
        <v>2103</v>
      </c>
      <c r="R10" t="s">
        <v>2104</v>
      </c>
      <c r="S10" t="s">
        <v>2105</v>
      </c>
      <c r="T10">
        <v>3083.65</v>
      </c>
      <c r="U10">
        <v>3083.65</v>
      </c>
    </row>
    <row r="11" spans="1:21" x14ac:dyDescent="0.25">
      <c r="A11" t="s">
        <v>1</v>
      </c>
      <c r="B11" t="s">
        <v>3</v>
      </c>
      <c r="C11" t="s">
        <v>1959</v>
      </c>
      <c r="D11">
        <v>88</v>
      </c>
      <c r="E11" t="s">
        <v>79</v>
      </c>
      <c r="F11">
        <v>116604</v>
      </c>
      <c r="G11" s="2">
        <v>45348</v>
      </c>
      <c r="H11" s="2">
        <v>45408</v>
      </c>
      <c r="J11">
        <v>-18</v>
      </c>
      <c r="K11" t="s">
        <v>412</v>
      </c>
      <c r="L11">
        <v>1744.46</v>
      </c>
      <c r="M11">
        <v>1744.46</v>
      </c>
      <c r="N11">
        <v>958580.77</v>
      </c>
      <c r="O11">
        <v>958580.77</v>
      </c>
      <c r="P11" t="s">
        <v>2102</v>
      </c>
      <c r="Q11" t="s">
        <v>2103</v>
      </c>
      <c r="R11" t="s">
        <v>2104</v>
      </c>
      <c r="S11" t="s">
        <v>2105</v>
      </c>
      <c r="T11">
        <v>1744.46</v>
      </c>
      <c r="U11">
        <v>1744.46</v>
      </c>
    </row>
    <row r="12" spans="1:21" x14ac:dyDescent="0.25">
      <c r="A12" t="s">
        <v>1</v>
      </c>
      <c r="B12" t="s">
        <v>3</v>
      </c>
      <c r="C12" t="s">
        <v>1959</v>
      </c>
      <c r="D12">
        <v>88</v>
      </c>
      <c r="E12" t="s">
        <v>79</v>
      </c>
      <c r="F12">
        <v>116615</v>
      </c>
      <c r="G12" s="2">
        <v>45348</v>
      </c>
      <c r="H12" s="2">
        <v>45408</v>
      </c>
      <c r="J12">
        <v>-18</v>
      </c>
      <c r="K12" t="s">
        <v>412</v>
      </c>
      <c r="L12">
        <v>186.48</v>
      </c>
      <c r="M12">
        <v>186.48</v>
      </c>
      <c r="N12">
        <v>102470.76</v>
      </c>
      <c r="O12">
        <v>102470.76</v>
      </c>
      <c r="P12" t="s">
        <v>2102</v>
      </c>
      <c r="Q12" t="s">
        <v>2103</v>
      </c>
      <c r="R12" t="s">
        <v>2104</v>
      </c>
      <c r="S12" t="s">
        <v>2105</v>
      </c>
      <c r="T12">
        <v>186.48</v>
      </c>
      <c r="U12">
        <v>186.48</v>
      </c>
    </row>
    <row r="13" spans="1:21" x14ac:dyDescent="0.25">
      <c r="A13" t="s">
        <v>1</v>
      </c>
      <c r="B13" t="s">
        <v>3</v>
      </c>
      <c r="C13" t="s">
        <v>1959</v>
      </c>
      <c r="D13">
        <v>88</v>
      </c>
      <c r="E13" t="s">
        <v>79</v>
      </c>
      <c r="F13">
        <v>115992</v>
      </c>
      <c r="G13" s="2">
        <v>45336</v>
      </c>
      <c r="H13" s="2">
        <v>45396</v>
      </c>
      <c r="J13">
        <v>-6</v>
      </c>
      <c r="K13" t="s">
        <v>412</v>
      </c>
      <c r="L13">
        <v>97.38</v>
      </c>
      <c r="M13">
        <v>97.38</v>
      </c>
      <c r="N13">
        <v>53510.31</v>
      </c>
      <c r="O13">
        <v>53510.31</v>
      </c>
      <c r="P13" t="s">
        <v>2102</v>
      </c>
      <c r="Q13" t="s">
        <v>2103</v>
      </c>
      <c r="R13" t="s">
        <v>2104</v>
      </c>
      <c r="S13" t="s">
        <v>2105</v>
      </c>
      <c r="T13">
        <v>97.38</v>
      </c>
      <c r="U13">
        <v>97.38</v>
      </c>
    </row>
    <row r="14" spans="1:21" x14ac:dyDescent="0.25">
      <c r="A14" t="s">
        <v>1</v>
      </c>
      <c r="B14" t="s">
        <v>3</v>
      </c>
      <c r="C14" t="s">
        <v>1959</v>
      </c>
      <c r="D14">
        <v>88</v>
      </c>
      <c r="E14" t="s">
        <v>79</v>
      </c>
      <c r="F14">
        <v>115995</v>
      </c>
      <c r="G14" s="2">
        <v>45336</v>
      </c>
      <c r="H14" s="2">
        <v>45396</v>
      </c>
      <c r="J14">
        <v>-6</v>
      </c>
      <c r="K14" t="s">
        <v>412</v>
      </c>
      <c r="L14">
        <v>3649.63</v>
      </c>
      <c r="M14">
        <v>3649.63</v>
      </c>
      <c r="N14">
        <v>2005471.69</v>
      </c>
      <c r="O14">
        <v>2005471.69</v>
      </c>
      <c r="P14" t="s">
        <v>2102</v>
      </c>
      <c r="Q14" t="s">
        <v>2103</v>
      </c>
      <c r="R14" t="s">
        <v>2104</v>
      </c>
      <c r="S14" t="s">
        <v>2105</v>
      </c>
      <c r="T14">
        <v>3649.63</v>
      </c>
      <c r="U14">
        <v>3649.63</v>
      </c>
    </row>
    <row r="15" spans="1:21" x14ac:dyDescent="0.25">
      <c r="A15" t="s">
        <v>1</v>
      </c>
      <c r="B15" t="s">
        <v>3</v>
      </c>
      <c r="C15" t="s">
        <v>1959</v>
      </c>
      <c r="D15">
        <v>93</v>
      </c>
      <c r="E15" t="s">
        <v>80</v>
      </c>
      <c r="F15">
        <v>71247</v>
      </c>
      <c r="G15" s="2">
        <v>45366</v>
      </c>
      <c r="H15" s="2">
        <v>45396</v>
      </c>
      <c r="J15">
        <v>-6</v>
      </c>
      <c r="K15" t="s">
        <v>412</v>
      </c>
      <c r="L15">
        <v>599.94000000000005</v>
      </c>
      <c r="M15">
        <v>599.94000000000005</v>
      </c>
      <c r="N15">
        <v>329667.03000000003</v>
      </c>
      <c r="O15">
        <v>329667.03000000003</v>
      </c>
      <c r="P15" s="2">
        <v>37388</v>
      </c>
      <c r="Q15" t="s">
        <v>2106</v>
      </c>
      <c r="R15" t="s">
        <v>2107</v>
      </c>
      <c r="S15" t="s">
        <v>2105</v>
      </c>
      <c r="T15">
        <v>599.94000000000005</v>
      </c>
      <c r="U15">
        <v>599.94000000000005</v>
      </c>
    </row>
    <row r="16" spans="1:21" x14ac:dyDescent="0.25">
      <c r="A16" t="s">
        <v>1</v>
      </c>
      <c r="B16" t="s">
        <v>3</v>
      </c>
      <c r="C16" t="s">
        <v>1959</v>
      </c>
      <c r="D16">
        <v>93</v>
      </c>
      <c r="E16" t="s">
        <v>80</v>
      </c>
      <c r="F16">
        <v>71128</v>
      </c>
      <c r="G16" s="2">
        <v>45363</v>
      </c>
      <c r="H16" s="2">
        <v>45423</v>
      </c>
      <c r="J16">
        <v>-33</v>
      </c>
      <c r="K16" t="s">
        <v>412</v>
      </c>
      <c r="L16">
        <v>2093.96</v>
      </c>
      <c r="M16">
        <v>2093.96</v>
      </c>
      <c r="N16">
        <v>1150631.02</v>
      </c>
      <c r="O16">
        <v>1150631.02</v>
      </c>
      <c r="P16" t="s">
        <v>207</v>
      </c>
      <c r="Q16" t="s">
        <v>2108</v>
      </c>
      <c r="R16" t="s">
        <v>2109</v>
      </c>
      <c r="S16" t="s">
        <v>2105</v>
      </c>
      <c r="T16">
        <v>2093.96</v>
      </c>
      <c r="U16">
        <v>2093.96</v>
      </c>
    </row>
    <row r="17" spans="1:21" x14ac:dyDescent="0.25">
      <c r="A17" t="s">
        <v>1</v>
      </c>
      <c r="B17" t="s">
        <v>3</v>
      </c>
      <c r="C17" t="s">
        <v>1959</v>
      </c>
      <c r="D17">
        <v>93</v>
      </c>
      <c r="E17" t="s">
        <v>80</v>
      </c>
      <c r="F17">
        <v>70645</v>
      </c>
      <c r="G17" s="2">
        <v>45349</v>
      </c>
      <c r="H17" s="2">
        <v>45409</v>
      </c>
      <c r="J17">
        <v>-19</v>
      </c>
      <c r="K17" t="s">
        <v>412</v>
      </c>
      <c r="L17">
        <v>2478.71</v>
      </c>
      <c r="M17">
        <v>2478.71</v>
      </c>
      <c r="N17">
        <v>1362051.15</v>
      </c>
      <c r="O17">
        <v>1362051.15</v>
      </c>
      <c r="P17" t="s">
        <v>207</v>
      </c>
      <c r="Q17" t="s">
        <v>2110</v>
      </c>
      <c r="R17" t="s">
        <v>2111</v>
      </c>
      <c r="S17" t="s">
        <v>2105</v>
      </c>
      <c r="T17">
        <v>2478.71</v>
      </c>
      <c r="U17">
        <v>2478.71</v>
      </c>
    </row>
    <row r="18" spans="1:21" x14ac:dyDescent="0.25">
      <c r="A18" t="s">
        <v>1</v>
      </c>
      <c r="B18" t="s">
        <v>3</v>
      </c>
      <c r="C18" t="s">
        <v>1959</v>
      </c>
      <c r="D18">
        <v>93</v>
      </c>
      <c r="E18" t="s">
        <v>80</v>
      </c>
      <c r="F18" t="s">
        <v>1253</v>
      </c>
      <c r="G18" s="2">
        <v>45336</v>
      </c>
      <c r="H18" s="2">
        <v>45396</v>
      </c>
      <c r="J18">
        <v>-6</v>
      </c>
      <c r="K18" t="s">
        <v>412</v>
      </c>
      <c r="L18">
        <v>1634.44</v>
      </c>
      <c r="M18">
        <v>1634.44</v>
      </c>
      <c r="N18">
        <v>898124.78</v>
      </c>
      <c r="O18">
        <v>898124.78</v>
      </c>
      <c r="P18" t="s">
        <v>1881</v>
      </c>
      <c r="Q18" t="s">
        <v>2112</v>
      </c>
      <c r="R18" t="s">
        <v>2113</v>
      </c>
      <c r="S18" t="s">
        <v>2105</v>
      </c>
      <c r="T18">
        <v>1634.44</v>
      </c>
      <c r="U18">
        <v>1634.44</v>
      </c>
    </row>
    <row r="19" spans="1:21" x14ac:dyDescent="0.25">
      <c r="A19" t="s">
        <v>1</v>
      </c>
      <c r="B19" t="s">
        <v>3</v>
      </c>
      <c r="C19" t="s">
        <v>1959</v>
      </c>
      <c r="D19">
        <v>93</v>
      </c>
      <c r="E19" t="s">
        <v>80</v>
      </c>
      <c r="F19">
        <v>70384</v>
      </c>
      <c r="G19" s="2">
        <v>45341</v>
      </c>
      <c r="H19" s="2">
        <v>45401</v>
      </c>
      <c r="J19">
        <v>-11</v>
      </c>
      <c r="K19" t="s">
        <v>412</v>
      </c>
      <c r="L19">
        <v>1930.31</v>
      </c>
      <c r="M19">
        <v>1930.31</v>
      </c>
      <c r="N19">
        <v>1060705.3500000001</v>
      </c>
      <c r="O19">
        <v>1060705.3500000001</v>
      </c>
      <c r="P19" t="s">
        <v>207</v>
      </c>
      <c r="Q19" t="s">
        <v>2114</v>
      </c>
      <c r="R19" t="s">
        <v>2115</v>
      </c>
      <c r="S19" t="s">
        <v>2105</v>
      </c>
      <c r="T19">
        <v>1930.31</v>
      </c>
      <c r="U19">
        <v>1930.31</v>
      </c>
    </row>
    <row r="20" spans="1:21" x14ac:dyDescent="0.25">
      <c r="A20" t="s">
        <v>1</v>
      </c>
      <c r="B20" t="s">
        <v>3</v>
      </c>
      <c r="C20" t="s">
        <v>1959</v>
      </c>
      <c r="D20">
        <v>93</v>
      </c>
      <c r="E20" t="s">
        <v>80</v>
      </c>
      <c r="F20" t="s">
        <v>1847</v>
      </c>
      <c r="G20" s="2">
        <v>45369</v>
      </c>
      <c r="H20" s="2">
        <v>45429</v>
      </c>
      <c r="J20">
        <v>-39</v>
      </c>
      <c r="K20" t="s">
        <v>412</v>
      </c>
      <c r="L20">
        <v>2894.47</v>
      </c>
      <c r="M20">
        <v>2894.47</v>
      </c>
      <c r="N20">
        <v>1590511.27</v>
      </c>
      <c r="O20">
        <v>1590511.27</v>
      </c>
      <c r="P20" s="2">
        <v>37388</v>
      </c>
      <c r="Q20" t="s">
        <v>2116</v>
      </c>
      <c r="R20" t="s">
        <v>2117</v>
      </c>
      <c r="S20" t="s">
        <v>2105</v>
      </c>
      <c r="T20">
        <v>2894.47</v>
      </c>
      <c r="U20">
        <v>2894.47</v>
      </c>
    </row>
    <row r="21" spans="1:21" x14ac:dyDescent="0.25">
      <c r="A21" t="s">
        <v>1</v>
      </c>
      <c r="B21" t="s">
        <v>3</v>
      </c>
      <c r="C21" t="s">
        <v>1959</v>
      </c>
      <c r="D21">
        <v>324</v>
      </c>
      <c r="E21" t="s">
        <v>1848</v>
      </c>
      <c r="F21">
        <v>118685</v>
      </c>
      <c r="G21" s="2">
        <v>45370</v>
      </c>
      <c r="H21" s="2">
        <v>45400</v>
      </c>
      <c r="J21">
        <v>-10</v>
      </c>
      <c r="K21" t="s">
        <v>412</v>
      </c>
      <c r="L21">
        <v>150.72999999999999</v>
      </c>
      <c r="M21">
        <v>150.72999999999999</v>
      </c>
      <c r="N21">
        <v>82826.14</v>
      </c>
      <c r="O21">
        <v>82826.14</v>
      </c>
      <c r="P21" s="2">
        <v>37358</v>
      </c>
      <c r="Q21" t="s">
        <v>2118</v>
      </c>
      <c r="R21" t="s">
        <v>2119</v>
      </c>
      <c r="S21" t="s">
        <v>2105</v>
      </c>
      <c r="T21">
        <v>150.72999999999999</v>
      </c>
      <c r="U21">
        <v>150.72999999999999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5C9B-402D-47E6-B83A-DE3DC9A10715}">
  <sheetPr codeName="Sheet6"/>
  <dimension ref="A1:B118"/>
  <sheetViews>
    <sheetView topLeftCell="A100" zoomScale="145" zoomScaleNormal="145" workbookViewId="0">
      <selection activeCell="A110" sqref="A110"/>
    </sheetView>
  </sheetViews>
  <sheetFormatPr defaultColWidth="8.7109375" defaultRowHeight="15" x14ac:dyDescent="0.25"/>
  <cols>
    <col min="1" max="1" width="11.140625" style="3" bestFit="1" customWidth="1"/>
    <col min="2" max="2" width="76.5703125" customWidth="1"/>
  </cols>
  <sheetData>
    <row r="1" spans="1:2" x14ac:dyDescent="0.25">
      <c r="A1" s="14" t="s">
        <v>197</v>
      </c>
      <c r="B1" s="14" t="s">
        <v>198</v>
      </c>
    </row>
    <row r="2" spans="1:2" x14ac:dyDescent="0.25">
      <c r="A2" s="74" t="s">
        <v>1494</v>
      </c>
      <c r="B2" s="75" t="s">
        <v>1525</v>
      </c>
    </row>
    <row r="3" spans="1:2" x14ac:dyDescent="0.25">
      <c r="A3" t="s">
        <v>1495</v>
      </c>
      <c r="B3" t="s">
        <v>1526</v>
      </c>
    </row>
    <row r="4" spans="1:2" x14ac:dyDescent="0.25">
      <c r="A4" t="s">
        <v>1496</v>
      </c>
      <c r="B4" t="s">
        <v>1527</v>
      </c>
    </row>
    <row r="5" spans="1:2" x14ac:dyDescent="0.25">
      <c r="A5" s="74" t="s">
        <v>1497</v>
      </c>
      <c r="B5" s="75" t="s">
        <v>1528</v>
      </c>
    </row>
    <row r="6" spans="1:2" x14ac:dyDescent="0.25">
      <c r="A6" t="s">
        <v>1498</v>
      </c>
      <c r="B6" t="s">
        <v>1529</v>
      </c>
    </row>
    <row r="7" spans="1:2" x14ac:dyDescent="0.25">
      <c r="A7" t="s">
        <v>1429</v>
      </c>
      <c r="B7" t="s">
        <v>1530</v>
      </c>
    </row>
    <row r="8" spans="1:2" x14ac:dyDescent="0.25">
      <c r="A8" t="s">
        <v>1499</v>
      </c>
      <c r="B8" t="s">
        <v>1531</v>
      </c>
    </row>
    <row r="9" spans="1:2" x14ac:dyDescent="0.25">
      <c r="A9" t="s">
        <v>1447</v>
      </c>
      <c r="B9" t="s">
        <v>1532</v>
      </c>
    </row>
    <row r="10" spans="1:2" x14ac:dyDescent="0.25">
      <c r="A10" t="s">
        <v>1500</v>
      </c>
      <c r="B10" t="s">
        <v>1533</v>
      </c>
    </row>
    <row r="11" spans="1:2" x14ac:dyDescent="0.25">
      <c r="A11" t="s">
        <v>1501</v>
      </c>
      <c r="B11" t="s">
        <v>1534</v>
      </c>
    </row>
    <row r="12" spans="1:2" x14ac:dyDescent="0.25">
      <c r="A12" t="s">
        <v>1452</v>
      </c>
      <c r="B12" t="s">
        <v>1535</v>
      </c>
    </row>
    <row r="13" spans="1:2" x14ac:dyDescent="0.25">
      <c r="A13" t="s">
        <v>1502</v>
      </c>
      <c r="B13" t="s">
        <v>1536</v>
      </c>
    </row>
    <row r="14" spans="1:2" x14ac:dyDescent="0.25">
      <c r="A14" s="74" t="s">
        <v>1503</v>
      </c>
      <c r="B14" s="75" t="s">
        <v>1537</v>
      </c>
    </row>
    <row r="15" spans="1:2" x14ac:dyDescent="0.25">
      <c r="A15" t="s">
        <v>1504</v>
      </c>
      <c r="B15" t="s">
        <v>1538</v>
      </c>
    </row>
    <row r="16" spans="1:2" x14ac:dyDescent="0.25">
      <c r="A16" t="s">
        <v>1493</v>
      </c>
      <c r="B16" t="s">
        <v>1539</v>
      </c>
    </row>
    <row r="17" spans="1:2" x14ac:dyDescent="0.25">
      <c r="A17" t="s">
        <v>1505</v>
      </c>
      <c r="B17" t="s">
        <v>1540</v>
      </c>
    </row>
    <row r="18" spans="1:2" x14ac:dyDescent="0.25">
      <c r="A18" s="68" t="s">
        <v>2354</v>
      </c>
      <c r="B18" t="s">
        <v>2355</v>
      </c>
    </row>
    <row r="19" spans="1:2" x14ac:dyDescent="0.25">
      <c r="A19" s="74" t="s">
        <v>1506</v>
      </c>
      <c r="B19" s="75" t="s">
        <v>1541</v>
      </c>
    </row>
    <row r="20" spans="1:2" x14ac:dyDescent="0.25">
      <c r="A20" t="s">
        <v>1507</v>
      </c>
      <c r="B20" t="s">
        <v>1542</v>
      </c>
    </row>
    <row r="21" spans="1:2" x14ac:dyDescent="0.25">
      <c r="A21" t="s">
        <v>1508</v>
      </c>
      <c r="B21" t="s">
        <v>1543</v>
      </c>
    </row>
    <row r="22" spans="1:2" x14ac:dyDescent="0.25">
      <c r="A22" t="s">
        <v>1509</v>
      </c>
      <c r="B22" t="s">
        <v>1544</v>
      </c>
    </row>
    <row r="23" spans="1:2" x14ac:dyDescent="0.25">
      <c r="A23" t="s">
        <v>1510</v>
      </c>
      <c r="B23" t="s">
        <v>1545</v>
      </c>
    </row>
    <row r="24" spans="1:2" x14ac:dyDescent="0.25">
      <c r="A24" t="s">
        <v>1511</v>
      </c>
      <c r="B24" t="s">
        <v>1546</v>
      </c>
    </row>
    <row r="25" spans="1:2" x14ac:dyDescent="0.25">
      <c r="A25" t="s">
        <v>1479</v>
      </c>
      <c r="B25" t="s">
        <v>1547</v>
      </c>
    </row>
    <row r="26" spans="1:2" x14ac:dyDescent="0.25">
      <c r="A26" t="s">
        <v>1512</v>
      </c>
      <c r="B26" t="s">
        <v>1548</v>
      </c>
    </row>
    <row r="27" spans="1:2" x14ac:dyDescent="0.25">
      <c r="A27" t="s">
        <v>1513</v>
      </c>
      <c r="B27" t="s">
        <v>1549</v>
      </c>
    </row>
    <row r="28" spans="1:2" x14ac:dyDescent="0.25">
      <c r="A28" t="s">
        <v>1514</v>
      </c>
      <c r="B28" t="s">
        <v>1550</v>
      </c>
    </row>
    <row r="29" spans="1:2" x14ac:dyDescent="0.25">
      <c r="A29" t="s">
        <v>1515</v>
      </c>
      <c r="B29" t="s">
        <v>1551</v>
      </c>
    </row>
    <row r="30" spans="1:2" x14ac:dyDescent="0.25">
      <c r="A30" s="74" t="s">
        <v>1516</v>
      </c>
      <c r="B30" s="75" t="s">
        <v>1552</v>
      </c>
    </row>
    <row r="31" spans="1:2" x14ac:dyDescent="0.25">
      <c r="A31" t="s">
        <v>1517</v>
      </c>
      <c r="B31" t="s">
        <v>1553</v>
      </c>
    </row>
    <row r="32" spans="1:2" x14ac:dyDescent="0.25">
      <c r="A32" t="s">
        <v>1518</v>
      </c>
      <c r="B32" t="s">
        <v>1554</v>
      </c>
    </row>
    <row r="33" spans="1:2" x14ac:dyDescent="0.25">
      <c r="A33" t="s">
        <v>1519</v>
      </c>
      <c r="B33" t="s">
        <v>1555</v>
      </c>
    </row>
    <row r="34" spans="1:2" x14ac:dyDescent="0.25">
      <c r="A34" t="s">
        <v>1520</v>
      </c>
      <c r="B34" t="s">
        <v>1556</v>
      </c>
    </row>
    <row r="35" spans="1:2" x14ac:dyDescent="0.25">
      <c r="A35" t="s">
        <v>1521</v>
      </c>
      <c r="B35" t="s">
        <v>1557</v>
      </c>
    </row>
    <row r="36" spans="1:2" x14ac:dyDescent="0.25">
      <c r="A36" t="s">
        <v>1522</v>
      </c>
      <c r="B36" t="s">
        <v>1558</v>
      </c>
    </row>
    <row r="37" spans="1:2" x14ac:dyDescent="0.25">
      <c r="A37" s="74" t="s">
        <v>1523</v>
      </c>
      <c r="B37" s="75" t="s">
        <v>1559</v>
      </c>
    </row>
    <row r="38" spans="1:2" x14ac:dyDescent="0.25">
      <c r="A38" t="s">
        <v>1524</v>
      </c>
      <c r="B38" t="s">
        <v>1560</v>
      </c>
    </row>
    <row r="39" spans="1:2" x14ac:dyDescent="0.25">
      <c r="A39" s="74" t="s">
        <v>1561</v>
      </c>
      <c r="B39" s="75" t="s">
        <v>1628</v>
      </c>
    </row>
    <row r="40" spans="1:2" x14ac:dyDescent="0.25">
      <c r="A40" s="3" t="s">
        <v>1562</v>
      </c>
      <c r="B40" t="s">
        <v>1689</v>
      </c>
    </row>
    <row r="41" spans="1:2" x14ac:dyDescent="0.25">
      <c r="A41" s="76" t="s">
        <v>1563</v>
      </c>
      <c r="B41" s="77" t="s">
        <v>1629</v>
      </c>
    </row>
    <row r="42" spans="1:2" x14ac:dyDescent="0.25">
      <c r="A42" s="3" t="s">
        <v>1564</v>
      </c>
      <c r="B42" t="s">
        <v>1630</v>
      </c>
    </row>
    <row r="43" spans="1:2" x14ac:dyDescent="0.25">
      <c r="A43" s="76" t="s">
        <v>1565</v>
      </c>
      <c r="B43" s="77" t="s">
        <v>1631</v>
      </c>
    </row>
    <row r="44" spans="1:2" x14ac:dyDescent="0.25">
      <c r="A44" s="3" t="s">
        <v>1566</v>
      </c>
      <c r="B44" t="s">
        <v>1632</v>
      </c>
    </row>
    <row r="45" spans="1:2" x14ac:dyDescent="0.25">
      <c r="A45" s="76" t="s">
        <v>1567</v>
      </c>
      <c r="B45" s="77" t="s">
        <v>1633</v>
      </c>
    </row>
    <row r="46" spans="1:2" x14ac:dyDescent="0.25">
      <c r="A46" s="78" t="s">
        <v>1568</v>
      </c>
      <c r="B46" s="79" t="s">
        <v>1634</v>
      </c>
    </row>
    <row r="47" spans="1:2" x14ac:dyDescent="0.25">
      <c r="A47" s="3" t="s">
        <v>1569</v>
      </c>
      <c r="B47" t="s">
        <v>1688</v>
      </c>
    </row>
    <row r="48" spans="1:2" x14ac:dyDescent="0.25">
      <c r="A48" s="76" t="s">
        <v>1570</v>
      </c>
      <c r="B48" s="77" t="s">
        <v>1629</v>
      </c>
    </row>
    <row r="49" spans="1:2" x14ac:dyDescent="0.25">
      <c r="A49" s="3" t="s">
        <v>1571</v>
      </c>
      <c r="B49" t="s">
        <v>1635</v>
      </c>
    </row>
    <row r="50" spans="1:2" x14ac:dyDescent="0.25">
      <c r="A50" s="76" t="s">
        <v>1572</v>
      </c>
      <c r="B50" s="77" t="s">
        <v>1631</v>
      </c>
    </row>
    <row r="51" spans="1:2" x14ac:dyDescent="0.25">
      <c r="A51" s="3" t="s">
        <v>1573</v>
      </c>
      <c r="B51" t="s">
        <v>1632</v>
      </c>
    </row>
    <row r="52" spans="1:2" x14ac:dyDescent="0.25">
      <c r="A52" s="76" t="s">
        <v>1574</v>
      </c>
      <c r="B52" s="77" t="s">
        <v>1633</v>
      </c>
    </row>
    <row r="53" spans="1:2" x14ac:dyDescent="0.25">
      <c r="A53" s="78" t="s">
        <v>1575</v>
      </c>
      <c r="B53" s="79" t="s">
        <v>1636</v>
      </c>
    </row>
    <row r="54" spans="1:2" x14ac:dyDescent="0.25">
      <c r="A54" s="3" t="s">
        <v>1576</v>
      </c>
      <c r="B54" t="s">
        <v>1637</v>
      </c>
    </row>
    <row r="55" spans="1:2" x14ac:dyDescent="0.25">
      <c r="A55" s="76" t="s">
        <v>1577</v>
      </c>
      <c r="B55" s="77" t="s">
        <v>1638</v>
      </c>
    </row>
    <row r="56" spans="1:2" x14ac:dyDescent="0.25">
      <c r="A56" s="3" t="s">
        <v>1578</v>
      </c>
      <c r="B56" t="s">
        <v>1639</v>
      </c>
    </row>
    <row r="57" spans="1:2" x14ac:dyDescent="0.25">
      <c r="A57" s="76" t="s">
        <v>1579</v>
      </c>
      <c r="B57" s="77" t="s">
        <v>1640</v>
      </c>
    </row>
    <row r="58" spans="1:2" x14ac:dyDescent="0.25">
      <c r="A58" s="3" t="s">
        <v>1580</v>
      </c>
      <c r="B58" t="s">
        <v>1641</v>
      </c>
    </row>
    <row r="59" spans="1:2" x14ac:dyDescent="0.25">
      <c r="A59" s="76" t="s">
        <v>1581</v>
      </c>
      <c r="B59" s="77" t="s">
        <v>1642</v>
      </c>
    </row>
    <row r="60" spans="1:2" x14ac:dyDescent="0.25">
      <c r="A60" s="3" t="s">
        <v>1582</v>
      </c>
      <c r="B60" t="s">
        <v>1643</v>
      </c>
    </row>
    <row r="61" spans="1:2" x14ac:dyDescent="0.25">
      <c r="A61" s="76" t="s">
        <v>1583</v>
      </c>
      <c r="B61" s="77" t="s">
        <v>1644</v>
      </c>
    </row>
    <row r="62" spans="1:2" x14ac:dyDescent="0.25">
      <c r="A62" s="80" t="s">
        <v>1584</v>
      </c>
      <c r="B62" s="81" t="s">
        <v>1645</v>
      </c>
    </row>
    <row r="63" spans="1:2" x14ac:dyDescent="0.25">
      <c r="A63" s="74" t="s">
        <v>1585</v>
      </c>
      <c r="B63" s="75" t="s">
        <v>1646</v>
      </c>
    </row>
    <row r="64" spans="1:2" x14ac:dyDescent="0.25">
      <c r="A64" s="76" t="s">
        <v>1586</v>
      </c>
      <c r="B64" s="77" t="s">
        <v>1647</v>
      </c>
    </row>
    <row r="65" spans="1:2" x14ac:dyDescent="0.25">
      <c r="A65" s="3" t="s">
        <v>1587</v>
      </c>
      <c r="B65" t="s">
        <v>1648</v>
      </c>
    </row>
    <row r="66" spans="1:2" x14ac:dyDescent="0.25">
      <c r="A66" s="76" t="s">
        <v>1588</v>
      </c>
      <c r="B66" s="77" t="s">
        <v>1649</v>
      </c>
    </row>
    <row r="67" spans="1:2" x14ac:dyDescent="0.25">
      <c r="A67" s="3" t="s">
        <v>1589</v>
      </c>
      <c r="B67" t="s">
        <v>1650</v>
      </c>
    </row>
    <row r="68" spans="1:2" x14ac:dyDescent="0.25">
      <c r="A68" s="76" t="s">
        <v>1590</v>
      </c>
      <c r="B68" s="77" t="s">
        <v>1651</v>
      </c>
    </row>
    <row r="69" spans="1:2" x14ac:dyDescent="0.25">
      <c r="A69" s="3" t="s">
        <v>1591</v>
      </c>
      <c r="B69" t="s">
        <v>1652</v>
      </c>
    </row>
    <row r="70" spans="1:2" x14ac:dyDescent="0.25">
      <c r="A70" s="76" t="s">
        <v>1592</v>
      </c>
      <c r="B70" s="77" t="s">
        <v>1653</v>
      </c>
    </row>
    <row r="71" spans="1:2" x14ac:dyDescent="0.25">
      <c r="A71" s="80" t="s">
        <v>1593</v>
      </c>
      <c r="B71" s="81" t="s">
        <v>1654</v>
      </c>
    </row>
    <row r="72" spans="1:2" x14ac:dyDescent="0.25">
      <c r="A72" s="74" t="s">
        <v>1594</v>
      </c>
      <c r="B72" s="75" t="s">
        <v>1655</v>
      </c>
    </row>
    <row r="73" spans="1:2" x14ac:dyDescent="0.25">
      <c r="A73" s="76" t="s">
        <v>1595</v>
      </c>
      <c r="B73" s="77" t="s">
        <v>1656</v>
      </c>
    </row>
    <row r="74" spans="1:2" x14ac:dyDescent="0.25">
      <c r="A74" s="3" t="s">
        <v>1596</v>
      </c>
      <c r="B74" t="s">
        <v>1657</v>
      </c>
    </row>
    <row r="75" spans="1:2" x14ac:dyDescent="0.25">
      <c r="A75" s="76" t="s">
        <v>1597</v>
      </c>
      <c r="B75" s="77" t="s">
        <v>1658</v>
      </c>
    </row>
    <row r="76" spans="1:2" x14ac:dyDescent="0.25">
      <c r="A76" s="3" t="s">
        <v>1598</v>
      </c>
      <c r="B76" t="s">
        <v>1659</v>
      </c>
    </row>
    <row r="77" spans="1:2" x14ac:dyDescent="0.25">
      <c r="A77" s="76" t="s">
        <v>1599</v>
      </c>
      <c r="B77" s="77" t="s">
        <v>1660</v>
      </c>
    </row>
    <row r="78" spans="1:2" x14ac:dyDescent="0.25">
      <c r="A78" s="3" t="s">
        <v>1600</v>
      </c>
      <c r="B78" t="s">
        <v>1661</v>
      </c>
    </row>
    <row r="79" spans="1:2" x14ac:dyDescent="0.25">
      <c r="A79" s="76" t="s">
        <v>1601</v>
      </c>
      <c r="B79" s="77" t="s">
        <v>1662</v>
      </c>
    </row>
    <row r="80" spans="1:2" x14ac:dyDescent="0.25">
      <c r="A80" s="3" t="s">
        <v>1602</v>
      </c>
      <c r="B80" t="s">
        <v>1663</v>
      </c>
    </row>
    <row r="81" spans="1:2" x14ac:dyDescent="0.25">
      <c r="A81" s="76" t="s">
        <v>1603</v>
      </c>
      <c r="B81" s="77" t="s">
        <v>1664</v>
      </c>
    </row>
    <row r="82" spans="1:2" x14ac:dyDescent="0.25">
      <c r="A82" s="3" t="s">
        <v>1604</v>
      </c>
      <c r="B82" t="s">
        <v>1665</v>
      </c>
    </row>
    <row r="83" spans="1:2" x14ac:dyDescent="0.25">
      <c r="A83" s="76" t="s">
        <v>1605</v>
      </c>
      <c r="B83" s="77" t="s">
        <v>1666</v>
      </c>
    </row>
    <row r="84" spans="1:2" x14ac:dyDescent="0.25">
      <c r="A84" s="3" t="s">
        <v>1606</v>
      </c>
      <c r="B84" t="s">
        <v>1667</v>
      </c>
    </row>
    <row r="85" spans="1:2" x14ac:dyDescent="0.25">
      <c r="A85" s="76" t="s">
        <v>1607</v>
      </c>
      <c r="B85" s="77" t="s">
        <v>1668</v>
      </c>
    </row>
    <row r="86" spans="1:2" x14ac:dyDescent="0.25">
      <c r="A86" s="80" t="s">
        <v>1608</v>
      </c>
      <c r="B86" s="81" t="s">
        <v>1669</v>
      </c>
    </row>
    <row r="87" spans="1:2" x14ac:dyDescent="0.25">
      <c r="A87" s="74" t="s">
        <v>1609</v>
      </c>
      <c r="B87" s="75" t="s">
        <v>1670</v>
      </c>
    </row>
    <row r="88" spans="1:2" x14ac:dyDescent="0.25">
      <c r="A88" s="76" t="s">
        <v>1610</v>
      </c>
      <c r="B88" s="77" t="s">
        <v>1671</v>
      </c>
    </row>
    <row r="89" spans="1:2" x14ac:dyDescent="0.25">
      <c r="A89" s="3" t="s">
        <v>1611</v>
      </c>
      <c r="B89" t="s">
        <v>1672</v>
      </c>
    </row>
    <row r="90" spans="1:2" x14ac:dyDescent="0.25">
      <c r="A90" s="76" t="s">
        <v>1612</v>
      </c>
      <c r="B90" s="77" t="s">
        <v>1673</v>
      </c>
    </row>
    <row r="91" spans="1:2" x14ac:dyDescent="0.25">
      <c r="A91" s="3" t="s">
        <v>1613</v>
      </c>
      <c r="B91" t="s">
        <v>1674</v>
      </c>
    </row>
    <row r="92" spans="1:2" x14ac:dyDescent="0.25">
      <c r="A92" s="76" t="s">
        <v>1614</v>
      </c>
      <c r="B92" s="77" t="s">
        <v>1675</v>
      </c>
    </row>
    <row r="93" spans="1:2" x14ac:dyDescent="0.25">
      <c r="A93" s="3" t="s">
        <v>1615</v>
      </c>
      <c r="B93" t="s">
        <v>1676</v>
      </c>
    </row>
    <row r="94" spans="1:2" x14ac:dyDescent="0.25">
      <c r="A94" s="76" t="s">
        <v>1616</v>
      </c>
      <c r="B94" s="77" t="s">
        <v>1677</v>
      </c>
    </row>
    <row r="95" spans="1:2" x14ac:dyDescent="0.25">
      <c r="A95" s="80" t="s">
        <v>1617</v>
      </c>
      <c r="B95" s="81" t="s">
        <v>1678</v>
      </c>
    </row>
    <row r="96" spans="1:2" x14ac:dyDescent="0.25">
      <c r="A96" s="74" t="s">
        <v>1618</v>
      </c>
      <c r="B96" s="75" t="s">
        <v>1679</v>
      </c>
    </row>
    <row r="97" spans="1:2" x14ac:dyDescent="0.25">
      <c r="A97" s="76" t="s">
        <v>1619</v>
      </c>
      <c r="B97" s="77" t="s">
        <v>1680</v>
      </c>
    </row>
    <row r="98" spans="1:2" x14ac:dyDescent="0.25">
      <c r="A98" s="3" t="s">
        <v>1620</v>
      </c>
      <c r="B98" t="s">
        <v>1681</v>
      </c>
    </row>
    <row r="99" spans="1:2" x14ac:dyDescent="0.25">
      <c r="A99" s="76" t="s">
        <v>1621</v>
      </c>
      <c r="B99" s="77" t="s">
        <v>1682</v>
      </c>
    </row>
    <row r="100" spans="1:2" x14ac:dyDescent="0.25">
      <c r="A100" s="74" t="s">
        <v>1622</v>
      </c>
      <c r="B100" s="75" t="s">
        <v>1559</v>
      </c>
    </row>
    <row r="101" spans="1:2" x14ac:dyDescent="0.25">
      <c r="A101" s="76" t="s">
        <v>1623</v>
      </c>
      <c r="B101" s="77" t="s">
        <v>1683</v>
      </c>
    </row>
    <row r="102" spans="1:2" x14ac:dyDescent="0.25">
      <c r="A102" s="3" t="s">
        <v>1624</v>
      </c>
      <c r="B102" t="s">
        <v>1684</v>
      </c>
    </row>
    <row r="103" spans="1:2" x14ac:dyDescent="0.25">
      <c r="A103" s="76" t="s">
        <v>1625</v>
      </c>
      <c r="B103" s="77" t="s">
        <v>1685</v>
      </c>
    </row>
    <row r="104" spans="1:2" x14ac:dyDescent="0.25">
      <c r="A104" s="3" t="s">
        <v>1626</v>
      </c>
      <c r="B104" t="s">
        <v>1686</v>
      </c>
    </row>
    <row r="105" spans="1:2" x14ac:dyDescent="0.25">
      <c r="A105" s="76" t="s">
        <v>1627</v>
      </c>
      <c r="B105" s="77" t="s">
        <v>1687</v>
      </c>
    </row>
    <row r="106" spans="1:2" x14ac:dyDescent="0.25">
      <c r="A106" s="62" t="s">
        <v>1852</v>
      </c>
      <c r="B106" t="s">
        <v>1853</v>
      </c>
    </row>
    <row r="107" spans="1:2" x14ac:dyDescent="0.25">
      <c r="A107" s="76" t="s">
        <v>1851</v>
      </c>
      <c r="B107" s="77" t="s">
        <v>1854</v>
      </c>
    </row>
    <row r="108" spans="1:2" x14ac:dyDescent="0.25">
      <c r="A108" s="82" t="s">
        <v>2356</v>
      </c>
      <c r="B108" t="s">
        <v>2357</v>
      </c>
    </row>
    <row r="109" spans="1:2" x14ac:dyDescent="0.25">
      <c r="A109" s="62" t="s">
        <v>2527</v>
      </c>
      <c r="B109" t="s">
        <v>2528</v>
      </c>
    </row>
    <row r="110" spans="1:2" x14ac:dyDescent="0.25">
      <c r="A110" s="62"/>
    </row>
    <row r="111" spans="1:2" x14ac:dyDescent="0.25">
      <c r="A111" s="62"/>
    </row>
    <row r="112" spans="1:2" x14ac:dyDescent="0.25">
      <c r="A112" s="62"/>
    </row>
    <row r="113" spans="1:1" x14ac:dyDescent="0.25">
      <c r="A113" s="62"/>
    </row>
    <row r="114" spans="1:1" x14ac:dyDescent="0.25">
      <c r="A114" s="62"/>
    </row>
    <row r="115" spans="1:1" x14ac:dyDescent="0.25">
      <c r="A115" s="62"/>
    </row>
    <row r="116" spans="1:1" x14ac:dyDescent="0.25">
      <c r="A116" s="62"/>
    </row>
    <row r="117" spans="1:1" x14ac:dyDescent="0.25">
      <c r="A117" s="62"/>
    </row>
    <row r="118" spans="1:1" x14ac:dyDescent="0.25">
      <c r="A118" s="62"/>
    </row>
  </sheetData>
  <autoFilter ref="A1:B107" xr:uid="{35925C9B-402D-47E6-B83A-DE3DC9A10715}"/>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xml version="1.0" encoding="utf-8"?>
<ct:contentTypeSchema xmlns:ct="http://schemas.microsoft.com/office/2006/metadata/contentType" xmlns:ma="http://schemas.microsoft.com/office/2006/metadata/properties/metaAttributes" ct:_="" ma:_="" ma:contentTypeName="Document" ma:contentTypeID="0x0101005FD59DEDA396F6469BFCF2D3F2A81E93" ma:contentTypeVersion="3" ma:contentTypeDescription="Create a new document." ma:contentTypeScope="" ma:versionID="07905292a1eed59b7854cb36ccba56a3">
  <xsd:schema xmlns:xsd="http://www.w3.org/2001/XMLSchema" xmlns:xs="http://www.w3.org/2001/XMLSchema" xmlns:p="http://schemas.microsoft.com/office/2006/metadata/properties" xmlns:ns3="955cf179-b3ef-4ee8-81b3-1d6f50589f21" targetNamespace="http://schemas.microsoft.com/office/2006/metadata/properties" ma:root="true" ma:fieldsID="8deb458d637b103b57fb1a206bf76ad4" ns3:_="">
    <xsd:import namespace="955cf179-b3ef-4ee8-81b3-1d6f50589f21"/>
    <xsd:element name="properties">
      <xsd:complexType>
        <xsd:sequence>
          <xsd:element name="documentManagement">
            <xsd:complexType>
              <xsd:all>
                <xsd:element ref="ns3:MediaServiceMetadata" minOccurs="0"/>
                <xsd:element ref="ns3:MediaServiceFastMetadata"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5cf179-b3ef-4ee8-81b3-1d6f50589f2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3.xml>��
</file>

<file path=customXml/item24.xml><?xml version="1.0" encoding="utf-8"?>
<p:properties xmlns:p="http://schemas.microsoft.com/office/2006/metadata/properties" xmlns:xsi="http://www.w3.org/2001/XMLSchema-instance" xmlns:pc="http://schemas.microsoft.com/office/infopath/2007/PartnerControls">
  <documentManagement/>
</p:properties>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Props1.xml><?xml version="1.0" encoding="utf-8"?>
<ds:datastoreItem xmlns:ds="http://schemas.openxmlformats.org/officeDocument/2006/customXml" ds:itemID="{8A749D9C-9D33-4A28-B1F3-3B68984A7595}">
  <ds:schemaRefs/>
</ds:datastoreItem>
</file>

<file path=customXml/itemProps2.xml><?xml version="1.0" encoding="utf-8"?>
<ds:datastoreItem xmlns:ds="http://schemas.openxmlformats.org/officeDocument/2006/customXml" ds:itemID="{03A99EA7-FBC2-4975-909E-586EC40A5450}">
  <ds:schemaRefs>
    <ds:schemaRef ds:uri="http://schemas.microsoft.com/sharepoint/v3/contenttype/forms"/>
  </ds:schemaRefs>
</ds:datastoreItem>
</file>

<file path=customXml/itemProps3.xml><?xml version="1.0" encoding="utf-8"?>
<ds:datastoreItem xmlns:ds="http://schemas.openxmlformats.org/officeDocument/2006/customXml" ds:itemID="{EFCA28E3-172E-452E-9091-73AAEACE8E10}">
  <ds:schemaRefs/>
</ds:datastoreItem>
</file>

<file path=customXml/itemProps4.xml><?xml version="1.0" encoding="utf-8"?>
<ds:datastoreItem xmlns:ds="http://schemas.openxmlformats.org/officeDocument/2006/customXml" ds:itemID="{BFE67787-A3F5-4D77-9BFC-ABEBD7703073}">
  <ds:schemaRefs/>
</ds:datastoreItem>
</file>

<file path=customXml/itemProps5.xml><?xml version="1.0" encoding="utf-8"?>
<ds:datastoreItem xmlns:ds="http://schemas.openxmlformats.org/officeDocument/2006/customXml" ds:itemID="{9E3DE13C-0278-46D4-B6C8-70B32A79C0DC}">
  <ds:schemaRefs/>
</ds:datastoreItem>
</file>

<file path=customXml/itemProps6.xml><?xml version="1.0" encoding="utf-8"?>
<ds:datastoreItem xmlns:ds="http://schemas.openxmlformats.org/officeDocument/2006/customXml" ds:itemID="{E4473044-BED4-425C-B355-7A194BADFB06}">
  <ds:schemaRefs/>
</ds:datastoreItem>
</file>

<file path=customXml/itemProps7.xml><?xml version="1.0" encoding="utf-8"?>
<ds:datastoreItem xmlns:ds="http://schemas.openxmlformats.org/officeDocument/2006/customXml" ds:itemID="{04C84371-FBAA-4819-876F-FE4150391DD6}">
  <ds:schemaRefs/>
</ds:datastoreItem>
</file>

<file path=customXml/itemProps8.xml><?xml version="1.0" encoding="utf-8"?>
<ds:datastoreItem xmlns:ds="http://schemas.openxmlformats.org/officeDocument/2006/customXml" ds:itemID="{15F0C3A9-6712-4B5E-9AB8-E2A927B23789}">
  <ds:schemaRefs>
    <ds:schemaRef ds:uri="http://schemas.microsoft.com/DataMashup"/>
  </ds:schemaRefs>
</ds:datastoreItem>
</file>

<file path=customXml/itemProps9.xml><?xml version="1.0" encoding="utf-8"?>
<ds:datastoreItem xmlns:ds="http://schemas.openxmlformats.org/officeDocument/2006/customXml" ds:itemID="{8C1DB07B-E575-4E0D-BBFE-6500F8F2FC4E}">
  <ds:schemaRefs/>
</ds:datastoreItem>
</file>

<file path=customXml/itemProps10.xml><?xml version="1.0" encoding="utf-8"?>
<ds:datastoreItem xmlns:ds="http://schemas.openxmlformats.org/officeDocument/2006/customXml" ds:itemID="{CB7FBC2C-36BB-4415-A3D5-832F0A7163C7}">
  <ds:schemaRefs/>
</ds:datastoreItem>
</file>

<file path=customXml/itemProps11.xml><?xml version="1.0" encoding="utf-8"?>
<ds:datastoreItem xmlns:ds="http://schemas.openxmlformats.org/officeDocument/2006/customXml" ds:itemID="{F695AE5D-FC56-4346-83E7-70F88803E8CB}">
  <ds:schemaRefs/>
</ds:datastoreItem>
</file>

<file path=customXml/itemProps12.xml><?xml version="1.0" encoding="utf-8"?>
<ds:datastoreItem xmlns:ds="http://schemas.openxmlformats.org/officeDocument/2006/customXml" ds:itemID="{86980DBC-3EEA-453E-A710-264A78A6AF77}">
  <ds:schemaRefs/>
</ds:datastoreItem>
</file>

<file path=customXml/itemProps13.xml><?xml version="1.0" encoding="utf-8"?>
<ds:datastoreItem xmlns:ds="http://schemas.openxmlformats.org/officeDocument/2006/customXml" ds:itemID="{79BDCFE5-773B-4AC9-B1FE-985C100DFDCA}">
  <ds:schemaRefs/>
</ds:datastoreItem>
</file>

<file path=customXml/itemProps14.xml><?xml version="1.0" encoding="utf-8"?>
<ds:datastoreItem xmlns:ds="http://schemas.openxmlformats.org/officeDocument/2006/customXml" ds:itemID="{7FB4E276-CC22-4981-BCF1-585ECDE8B52D}">
  <ds:schemaRefs/>
</ds:datastoreItem>
</file>

<file path=customXml/itemProps15.xml><?xml version="1.0" encoding="utf-8"?>
<ds:datastoreItem xmlns:ds="http://schemas.openxmlformats.org/officeDocument/2006/customXml" ds:itemID="{833C2853-5D7B-4690-B559-4DD7F50E6430}">
  <ds:schemaRefs/>
</ds:datastoreItem>
</file>

<file path=customXml/itemProps16.xml><?xml version="1.0" encoding="utf-8"?>
<ds:datastoreItem xmlns:ds="http://schemas.openxmlformats.org/officeDocument/2006/customXml" ds:itemID="{84E753BB-E7DF-42DC-8FAD-4AFA7071B930}">
  <ds:schemaRefs/>
</ds:datastoreItem>
</file>

<file path=customXml/itemProps17.xml><?xml version="1.0" encoding="utf-8"?>
<ds:datastoreItem xmlns:ds="http://schemas.openxmlformats.org/officeDocument/2006/customXml" ds:itemID="{EB4F2033-E4D9-4671-99C8-3FBEC25144CB}">
  <ds:schemaRefs/>
</ds:datastoreItem>
</file>

<file path=customXml/itemProps18.xml><?xml version="1.0" encoding="utf-8"?>
<ds:datastoreItem xmlns:ds="http://schemas.openxmlformats.org/officeDocument/2006/customXml" ds:itemID="{14E8CCE3-6432-4BEB-BB0A-93AA50811988}">
  <ds:schemaRefs/>
</ds:datastoreItem>
</file>

<file path=customXml/itemProps19.xml><?xml version="1.0" encoding="utf-8"?>
<ds:datastoreItem xmlns:ds="http://schemas.openxmlformats.org/officeDocument/2006/customXml" ds:itemID="{C5B977A6-CF52-4572-8AD3-1A091CA8A50B}">
  <ds:schemaRefs/>
</ds:datastoreItem>
</file>

<file path=customXml/itemProps20.xml><?xml version="1.0" encoding="utf-8"?>
<ds:datastoreItem xmlns:ds="http://schemas.openxmlformats.org/officeDocument/2006/customXml" ds:itemID="{3A6E6A12-FEE4-411D-8555-7204A3FF95E5}">
  <ds:schemaRefs/>
</ds:datastoreItem>
</file>

<file path=customXml/itemProps21.xml><?xml version="1.0" encoding="utf-8"?>
<ds:datastoreItem xmlns:ds="http://schemas.openxmlformats.org/officeDocument/2006/customXml" ds:itemID="{70F035DE-FB40-43AC-BDA7-BAB3F04474A9}">
  <ds:schemaRefs/>
</ds:datastoreItem>
</file>

<file path=customXml/itemProps22.xml><?xml version="1.0" encoding="utf-8"?>
<ds:datastoreItem xmlns:ds="http://schemas.openxmlformats.org/officeDocument/2006/customXml" ds:itemID="{0EF43B0F-09F6-4646-BDA9-B59658F60F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55cf179-b3ef-4ee8-81b3-1d6f50589f2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3.xml><?xml version="1.0" encoding="utf-8"?>
<ds:datastoreItem xmlns:ds="http://schemas.openxmlformats.org/officeDocument/2006/customXml" ds:itemID="{9B382C69-0BC4-4FAF-A6C3-BD58B41C1471}">
  <ds:schemaRefs/>
</ds:datastoreItem>
</file>

<file path=customXml/itemProps24.xml><?xml version="1.0" encoding="utf-8"?>
<ds:datastoreItem xmlns:ds="http://schemas.openxmlformats.org/officeDocument/2006/customXml" ds:itemID="{F00BEA77-8D9B-40FD-AD4D-0BF7490799EF}">
  <ds:schemaRefs>
    <ds:schemaRef ds:uri="http://schemas.microsoft.com/office/2006/metadata/properties"/>
    <ds:schemaRef ds:uri="http://purl.org/dc/dcmitype/"/>
    <ds:schemaRef ds:uri="http://purl.org/dc/terms/"/>
    <ds:schemaRef ds:uri="http://schemas.microsoft.com/office/2006/documentManagement/types"/>
    <ds:schemaRef ds:uri="http://purl.org/dc/elements/1.1/"/>
    <ds:schemaRef ds:uri="http://www.w3.org/XML/1998/namespace"/>
    <ds:schemaRef ds:uri="955cf179-b3ef-4ee8-81b3-1d6f50589f21"/>
    <ds:schemaRef ds:uri="http://schemas.microsoft.com/office/infopath/2007/PartnerControls"/>
    <ds:schemaRef ds:uri="http://schemas.openxmlformats.org/package/2006/metadata/core-properties"/>
  </ds:schemaRefs>
</ds:datastoreItem>
</file>

<file path=customXml/itemProps25.xml><?xml version="1.0" encoding="utf-8"?>
<ds:datastoreItem xmlns:ds="http://schemas.openxmlformats.org/officeDocument/2006/customXml" ds:itemID="{849B6EDB-ACAB-4C63-BDAE-59087D816D68}">
  <ds:schemaRefs/>
</ds:datastoreItem>
</file>

<file path=customXml/itemProps26.xml><?xml version="1.0" encoding="utf-8"?>
<ds:datastoreItem xmlns:ds="http://schemas.openxmlformats.org/officeDocument/2006/customXml" ds:itemID="{F72586BA-40A0-42C6-9EFD-0A234F08C122}">
  <ds:schemaRefs/>
</ds:datastoreItem>
</file>

<file path=customXml/itemProps27.xml><?xml version="1.0" encoding="utf-8"?>
<ds:datastoreItem xmlns:ds="http://schemas.openxmlformats.org/officeDocument/2006/customXml" ds:itemID="{C8521812-43C9-4251-BCC9-B8DF31EB06E1}">
  <ds:schemaRefs/>
</ds:datastoreItem>
</file>

<file path=customXml/itemProps28.xml><?xml version="1.0" encoding="utf-8"?>
<ds:datastoreItem xmlns:ds="http://schemas.openxmlformats.org/officeDocument/2006/customXml" ds:itemID="{02ADD2CE-10A0-407E-8BED-A62C9BF3F5CC}">
  <ds:schemaRefs/>
</ds:datastoreItem>
</file>

<file path=customXml/itemProps29.xml><?xml version="1.0" encoding="utf-8"?>
<ds:datastoreItem xmlns:ds="http://schemas.openxmlformats.org/officeDocument/2006/customXml" ds:itemID="{FF14EFCB-0B96-4771-A5AF-68C6F18B4E04}">
  <ds:schemaRefs/>
</ds:datastoreItem>
</file>

<file path=customXml/itemProps30.xml><?xml version="1.0" encoding="utf-8"?>
<ds:datastoreItem xmlns:ds="http://schemas.openxmlformats.org/officeDocument/2006/customXml" ds:itemID="{F942526D-B2C4-4832-9784-FA13ED902DBC}">
  <ds:schemaRefs/>
</ds:datastoreItem>
</file>

<file path=customXml/itemProps31.xml><?xml version="1.0" encoding="utf-8"?>
<ds:datastoreItem xmlns:ds="http://schemas.openxmlformats.org/officeDocument/2006/customXml" ds:itemID="{BE6C720A-BC38-47E5-8E25-31D42759B8BE}">
  <ds:schemaRefs/>
</ds:datastoreItem>
</file>

<file path=customXml/itemProps32.xml><?xml version="1.0" encoding="utf-8"?>
<ds:datastoreItem xmlns:ds="http://schemas.openxmlformats.org/officeDocument/2006/customXml" ds:itemID="{D4CF2E30-720A-4242-83D3-B30698658267}">
  <ds:schemaRefs/>
</ds:datastoreItem>
</file>

<file path=customXml/itemProps33.xml><?xml version="1.0" encoding="utf-8"?>
<ds:datastoreItem xmlns:ds="http://schemas.openxmlformats.org/officeDocument/2006/customXml" ds:itemID="{89BC09D7-E661-42AE-8A5C-9C98B7423B5B}">
  <ds:schemaRefs/>
</ds:datastoreItem>
</file>

<file path=customXml/itemProps34.xml><?xml version="1.0" encoding="utf-8"?>
<ds:datastoreItem xmlns:ds="http://schemas.openxmlformats.org/officeDocument/2006/customXml" ds:itemID="{4B6775A3-AC91-4EE6-9526-6E03BF512A7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Sugerido Crédito</vt:lpstr>
      <vt:lpstr>Sugerido Contado</vt:lpstr>
      <vt:lpstr>Resumen Detallado Pagos</vt:lpstr>
      <vt:lpstr>Resumen por Proveedor de Pagos</vt:lpstr>
      <vt:lpstr>Resumen Gestión</vt:lpstr>
      <vt:lpstr>Sheet1</vt:lpstr>
      <vt:lpstr>Cuentas Presupuesto</vt:lpstr>
      <vt:lpstr>CTASPresup</vt:lpstr>
      <vt:lpstr>PagosAprobados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Esteban Molina</dc:creator>
  <cp:lastModifiedBy>Esteban</cp:lastModifiedBy>
  <cp:lastPrinted>2024-04-17T15:49:28Z</cp:lastPrinted>
  <dcterms:created xsi:type="dcterms:W3CDTF">2023-09-21T15:54:11Z</dcterms:created>
  <dcterms:modified xsi:type="dcterms:W3CDTF">2024-04-29T21:23:00Z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0x0101005FD59DEDA396F6469BFCF2D3F2A81E93</vt:lpwstr>
  </property>
</Properties>
</file>