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<sst xmlns="http://schemas.openxmlformats.org/spreadsheetml/2006/main" count="20" uniqueCount="20">
  <si>
    <t>Constant Values</t>
  </si>
  <si>
    <t>Calculated Values</t>
  </si>
  <si>
    <t>Vsat</t>
  </si>
  <si>
    <t>ton/toff</t>
  </si>
  <si>
    <t>Vf</t>
  </si>
  <si>
    <t>ton + toff</t>
  </si>
  <si>
    <t>Vin</t>
  </si>
  <si>
    <t>toff</t>
  </si>
  <si>
    <t>Vout</t>
  </si>
  <si>
    <t>ton</t>
  </si>
  <si>
    <t>Iout</t>
  </si>
  <si>
    <t>Ct</t>
  </si>
  <si>
    <t>fmin</t>
  </si>
  <si>
    <t>Ipk(sw)</t>
  </si>
  <si>
    <t>Vripple</t>
  </si>
  <si>
    <t>Rsc</t>
  </si>
  <si>
    <t>R1</t>
  </si>
  <si>
    <t>R2</t>
  </si>
  <si>
    <t>Lmin</t>
  </si>
  <si>
    <t>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</si>
</sst>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Font="1" applyNumberFormat="1"/>
    <xf borderId="0" fillId="0" fontId="1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C1" s="1" t="s">
        <v>1</v>
      </c>
    </row>
    <row r="2">
      <c r="A2" s="1" t="s">
        <v>2</v>
      </c>
      <c r="B2" s="1">
        <v>1.3</v>
      </c>
      <c r="C2" s="1" t="s">
        <v>3</v>
      </c>
      <c r="D2" s="2">
        <f>(B5+B3-B4)/(B4-B2)</f>
        <v>1.764705882</v>
      </c>
    </row>
    <row r="3">
      <c r="A3" s="1" t="s">
        <v>4</v>
      </c>
      <c r="B3" s="1">
        <v>1.0</v>
      </c>
      <c r="C3" s="1" t="s">
        <v>5</v>
      </c>
      <c r="D3">
        <f>1/B7</f>
        <v>0.00002380952381</v>
      </c>
    </row>
    <row r="4">
      <c r="A4" s="1" t="s">
        <v>6</v>
      </c>
      <c r="B4" s="1">
        <v>3.0</v>
      </c>
      <c r="C4" s="1" t="s">
        <v>7</v>
      </c>
      <c r="D4" s="3">
        <f>D3/(1+D2)</f>
        <v>0.00000861195542</v>
      </c>
    </row>
    <row r="5">
      <c r="A5" s="1" t="s">
        <v>8</v>
      </c>
      <c r="B5" s="1">
        <v>5.0</v>
      </c>
      <c r="C5" s="1" t="s">
        <v>9</v>
      </c>
      <c r="D5" s="3">
        <f>D3-D4</f>
        <v>0.00001519756839</v>
      </c>
    </row>
    <row r="6">
      <c r="A6" s="1" t="s">
        <v>10</v>
      </c>
      <c r="B6" s="1">
        <v>1.0</v>
      </c>
      <c r="C6" s="1" t="s">
        <v>11</v>
      </c>
      <c r="D6" s="3">
        <f>0.00004*D5</f>
        <v>0.0000000006079027356</v>
      </c>
    </row>
    <row r="7">
      <c r="A7" s="1" t="s">
        <v>12</v>
      </c>
      <c r="B7" s="1">
        <v>42000.0</v>
      </c>
      <c r="C7" s="1" t="s">
        <v>13</v>
      </c>
      <c r="D7" s="2">
        <f>2*B6*(D2+1)</f>
        <v>5.529411765</v>
      </c>
    </row>
    <row r="8">
      <c r="A8" s="1" t="s">
        <v>14</v>
      </c>
      <c r="B8" s="1">
        <v>0.1</v>
      </c>
      <c r="C8" s="1" t="s">
        <v>15</v>
      </c>
      <c r="D8" s="2">
        <f>0.3/D7</f>
        <v>0.05425531915</v>
      </c>
    </row>
    <row r="9">
      <c r="C9" s="1" t="s">
        <v>16</v>
      </c>
      <c r="D9" s="1">
        <v>100.0</v>
      </c>
    </row>
    <row r="10">
      <c r="C10" s="1" t="s">
        <v>17</v>
      </c>
      <c r="D10">
        <f>3*D9</f>
        <v>300</v>
      </c>
    </row>
    <row r="11">
      <c r="C11" s="1" t="s">
        <v>18</v>
      </c>
      <c r="D11" s="3">
        <f>((2.7-B2)/D7)*D5</f>
        <v>0.000003847894975</v>
      </c>
    </row>
    <row r="12">
      <c r="C12" s="1" t="s">
        <v>19</v>
      </c>
      <c r="D12" s="3">
        <f>9*(B6*D5)/B8</f>
        <v>0.001367781155</v>
      </c>
    </row>
  </sheetData>
  <mergeCells count="2">
    <mergeCell ref="A1:B1"/>
    <mergeCell ref="C1:D1"/>
  </mergeCells>
  <drawing r:id="rId1"/>
</worksheet>
</file>