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4925" windowHeight="7935" tabRatio="811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Iteration 10" sheetId="22" r:id="rId12"/>
    <sheet name="Iteration 11" sheetId="23" r:id="rId13"/>
    <sheet name="Iteration 12" sheetId="24" r:id="rId14"/>
    <sheet name="Guidelines for Task Metrics" sheetId="4" r:id="rId15"/>
  </sheets>
  <externalReferences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8" l="1"/>
  <c r="V5" i="18"/>
  <c r="V6" i="18"/>
  <c r="V7" i="18"/>
  <c r="V8" i="18"/>
  <c r="V9" i="18"/>
  <c r="V10" i="18"/>
  <c r="V11" i="18"/>
  <c r="V12" i="18"/>
  <c r="V13" i="18"/>
  <c r="V14" i="18"/>
  <c r="V3" i="18"/>
  <c r="T22" i="18"/>
  <c r="T19" i="18"/>
  <c r="U4" i="18" l="1"/>
  <c r="U5" i="18"/>
  <c r="U7" i="18"/>
  <c r="U8" i="18"/>
  <c r="U9" i="18"/>
  <c r="U10" i="18"/>
  <c r="U11" i="18"/>
  <c r="U12" i="18"/>
  <c r="U13" i="18"/>
  <c r="U14" i="18"/>
  <c r="U3" i="18"/>
  <c r="L100" i="18"/>
  <c r="T13" i="18"/>
  <c r="M118" i="18" l="1"/>
  <c r="M236" i="18"/>
  <c r="L236" i="18"/>
  <c r="M226" i="18"/>
  <c r="M227" i="18"/>
  <c r="M228" i="18"/>
  <c r="M229" i="18"/>
  <c r="M230" i="18"/>
  <c r="M231" i="18"/>
  <c r="M232" i="18"/>
  <c r="M233" i="18"/>
  <c r="M234" i="18"/>
  <c r="M235" i="18"/>
  <c r="M225" i="18"/>
  <c r="L226" i="18"/>
  <c r="L227" i="18"/>
  <c r="L228" i="18"/>
  <c r="L229" i="18"/>
  <c r="L230" i="18"/>
  <c r="L231" i="18"/>
  <c r="L232" i="18"/>
  <c r="L233" i="18"/>
  <c r="L234" i="18"/>
  <c r="L235" i="18"/>
  <c r="L225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06" i="18"/>
  <c r="M222" i="18" s="1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06" i="18"/>
  <c r="L222" i="18" s="1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189" i="18"/>
  <c r="M203" i="18" s="1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189" i="18"/>
  <c r="L203" i="18" s="1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71" i="18"/>
  <c r="M186" i="18" s="1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71" i="18"/>
  <c r="L186" i="18" s="1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46" i="18"/>
  <c r="M127" i="18"/>
  <c r="M128" i="18"/>
  <c r="M129" i="18"/>
  <c r="M130" i="18"/>
  <c r="M143" i="18" s="1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26" i="18"/>
  <c r="L127" i="18"/>
  <c r="L128" i="18"/>
  <c r="L129" i="18"/>
  <c r="L143" i="18" s="1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26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9" i="18"/>
  <c r="M120" i="18"/>
  <c r="M121" i="18"/>
  <c r="M122" i="18"/>
  <c r="M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05" i="18"/>
  <c r="L123" i="18" s="1"/>
  <c r="L91" i="18"/>
  <c r="L92" i="18"/>
  <c r="L93" i="18"/>
  <c r="L94" i="18"/>
  <c r="L95" i="18"/>
  <c r="L96" i="18"/>
  <c r="L97" i="18"/>
  <c r="L98" i="18"/>
  <c r="L99" i="18"/>
  <c r="L101" i="18"/>
  <c r="L90" i="18"/>
  <c r="M94" i="18"/>
  <c r="M91" i="18"/>
  <c r="M92" i="18"/>
  <c r="M93" i="18"/>
  <c r="M95" i="18"/>
  <c r="M96" i="18"/>
  <c r="M97" i="18"/>
  <c r="M98" i="18"/>
  <c r="M99" i="18"/>
  <c r="M100" i="18"/>
  <c r="M101" i="18"/>
  <c r="M90" i="18"/>
  <c r="L73" i="18"/>
  <c r="L74" i="18"/>
  <c r="L75" i="18"/>
  <c r="L76" i="18"/>
  <c r="L77" i="18"/>
  <c r="L78" i="18"/>
  <c r="L79" i="18"/>
  <c r="L80" i="18"/>
  <c r="L82" i="18"/>
  <c r="L83" i="18"/>
  <c r="L72" i="18"/>
  <c r="M74" i="18"/>
  <c r="M73" i="18"/>
  <c r="M75" i="18"/>
  <c r="M76" i="18"/>
  <c r="M77" i="18"/>
  <c r="M78" i="18"/>
  <c r="M79" i="18"/>
  <c r="M80" i="18"/>
  <c r="M82" i="18"/>
  <c r="M83" i="18"/>
  <c r="K84" i="18"/>
  <c r="L84" i="18" s="1"/>
  <c r="K85" i="18"/>
  <c r="K86" i="18"/>
  <c r="M86" i="18" s="1"/>
  <c r="K72" i="18"/>
  <c r="M72" i="18" s="1"/>
  <c r="K49" i="18"/>
  <c r="L49" i="18" s="1"/>
  <c r="S5" i="18" s="1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2" i="18"/>
  <c r="L43" i="18"/>
  <c r="L44" i="18"/>
  <c r="L45" i="18"/>
  <c r="L2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2" i="18"/>
  <c r="M43" i="18"/>
  <c r="M44" i="18"/>
  <c r="M45" i="18"/>
  <c r="K41" i="18"/>
  <c r="M41" i="18" s="1"/>
  <c r="K42" i="18"/>
  <c r="K23" i="18"/>
  <c r="M23" i="18" s="1"/>
  <c r="T4" i="18" s="1"/>
  <c r="M12" i="18"/>
  <c r="M13" i="18"/>
  <c r="M4" i="18"/>
  <c r="K14" i="18"/>
  <c r="K18" i="18"/>
  <c r="K19" i="18"/>
  <c r="M19" i="18" s="1"/>
  <c r="M5" i="18"/>
  <c r="M6" i="18"/>
  <c r="M7" i="18"/>
  <c r="M8" i="18"/>
  <c r="M9" i="18"/>
  <c r="M10" i="18"/>
  <c r="M11" i="18"/>
  <c r="M14" i="18"/>
  <c r="M15" i="18"/>
  <c r="M16" i="18"/>
  <c r="M17" i="18"/>
  <c r="M18" i="18"/>
  <c r="K3" i="18"/>
  <c r="M3" i="18" s="1"/>
  <c r="T3" i="18" s="1"/>
  <c r="M102" i="18" l="1"/>
  <c r="S4" i="18"/>
  <c r="S6" i="18"/>
  <c r="L41" i="18"/>
  <c r="L86" i="18"/>
  <c r="L3" i="18"/>
  <c r="S3" i="18" s="1"/>
  <c r="M84" i="18"/>
  <c r="U6" i="18" s="1"/>
  <c r="L19" i="18"/>
  <c r="L102" i="18"/>
  <c r="M49" i="18"/>
  <c r="D234" i="18"/>
  <c r="N233" i="18"/>
  <c r="D233" i="18"/>
  <c r="N229" i="18"/>
  <c r="N225" i="18"/>
  <c r="D12" i="24"/>
  <c r="D11" i="24"/>
  <c r="K11" i="24"/>
  <c r="K7" i="24"/>
  <c r="K3" i="24"/>
  <c r="K18" i="23" l="1"/>
  <c r="K17" i="23"/>
  <c r="K16" i="23"/>
  <c r="K9" i="23"/>
  <c r="D9" i="23"/>
  <c r="K7" i="23"/>
  <c r="K5" i="23"/>
  <c r="D5" i="23"/>
  <c r="N221" i="18"/>
  <c r="N220" i="18"/>
  <c r="N219" i="18"/>
  <c r="N212" i="18"/>
  <c r="D212" i="18"/>
  <c r="N210" i="18"/>
  <c r="N208" i="18"/>
  <c r="D208" i="18"/>
  <c r="N202" i="18" l="1"/>
  <c r="N201" i="18"/>
  <c r="N200" i="18"/>
  <c r="N196" i="18"/>
  <c r="N195" i="18"/>
  <c r="N194" i="18"/>
  <c r="N192" i="18"/>
  <c r="D192" i="18"/>
  <c r="N191" i="18"/>
  <c r="N189" i="18"/>
  <c r="K15" i="22"/>
  <c r="K14" i="22"/>
  <c r="K13" i="22"/>
  <c r="K9" i="22"/>
  <c r="K8" i="22"/>
  <c r="K7" i="22"/>
  <c r="K5" i="22"/>
  <c r="D5" i="22"/>
  <c r="K4" i="22"/>
  <c r="K3" i="22"/>
  <c r="N185" i="18" l="1"/>
  <c r="N180" i="18"/>
  <c r="N177" i="18"/>
  <c r="N176" i="18"/>
  <c r="N175" i="18"/>
  <c r="N174" i="18"/>
  <c r="N173" i="18"/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N166" i="18" l="1"/>
  <c r="N165" i="18"/>
  <c r="N164" i="18"/>
  <c r="N163" i="18"/>
  <c r="N162" i="18"/>
  <c r="N161" i="18"/>
  <c r="N160" i="18"/>
  <c r="N159" i="18"/>
  <c r="N158" i="18"/>
  <c r="D158" i="18"/>
  <c r="N157" i="18"/>
  <c r="N156" i="18"/>
  <c r="N155" i="18"/>
  <c r="N154" i="18"/>
  <c r="N153" i="18"/>
  <c r="N152" i="18"/>
  <c r="N151" i="18"/>
  <c r="N150" i="18"/>
  <c r="N149" i="18"/>
  <c r="N148" i="18"/>
  <c r="N147" i="18"/>
  <c r="N146" i="18"/>
  <c r="I146" i="18"/>
  <c r="F146" i="18"/>
  <c r="N142" i="18"/>
  <c r="N141" i="18"/>
  <c r="N140" i="18"/>
  <c r="N139" i="18"/>
  <c r="N138" i="18"/>
  <c r="N136" i="18"/>
  <c r="N135" i="18"/>
  <c r="N134" i="18"/>
  <c r="N133" i="18"/>
  <c r="N132" i="18"/>
  <c r="N131" i="18"/>
  <c r="N130" i="18"/>
  <c r="N129" i="18"/>
  <c r="N128" i="18"/>
  <c r="N127" i="18"/>
  <c r="N126" i="18"/>
  <c r="I126" i="18"/>
  <c r="F126" i="18"/>
  <c r="N122" i="18"/>
  <c r="N121" i="18"/>
  <c r="N120" i="18"/>
  <c r="N119" i="18"/>
  <c r="N118" i="18"/>
  <c r="M123" i="18"/>
  <c r="N117" i="18"/>
  <c r="N116" i="18"/>
  <c r="D116" i="18"/>
  <c r="N115" i="18"/>
  <c r="N114" i="18"/>
  <c r="N113" i="18"/>
  <c r="N112" i="18"/>
  <c r="N111" i="18"/>
  <c r="D111" i="18"/>
  <c r="N110" i="18"/>
  <c r="N109" i="18"/>
  <c r="N108" i="18"/>
  <c r="N107" i="18"/>
  <c r="N106" i="18"/>
  <c r="I105" i="18"/>
  <c r="F105" i="18"/>
  <c r="N100" i="18"/>
  <c r="N99" i="18"/>
  <c r="D98" i="18"/>
  <c r="N96" i="18"/>
  <c r="N95" i="18"/>
  <c r="N94" i="18"/>
  <c r="D94" i="18"/>
  <c r="N93" i="18"/>
  <c r="D93" i="18"/>
  <c r="N92" i="18"/>
  <c r="D92" i="18"/>
  <c r="N91" i="18"/>
  <c r="N90" i="18"/>
  <c r="N86" i="18"/>
  <c r="N85" i="18"/>
  <c r="D85" i="18"/>
  <c r="N84" i="18"/>
  <c r="N81" i="18"/>
  <c r="N80" i="18"/>
  <c r="N79" i="18"/>
  <c r="D79" i="18"/>
  <c r="N77" i="18"/>
  <c r="D77" i="18"/>
  <c r="N76" i="18"/>
  <c r="N75" i="18"/>
  <c r="N74" i="18"/>
  <c r="N73" i="18"/>
  <c r="I72" i="18"/>
  <c r="F72" i="18"/>
  <c r="N68" i="18"/>
  <c r="N67" i="18"/>
  <c r="D67" i="18"/>
  <c r="N66" i="18"/>
  <c r="N65" i="18"/>
  <c r="N64" i="18"/>
  <c r="N63" i="18"/>
  <c r="N62" i="18"/>
  <c r="N61" i="18"/>
  <c r="N60" i="18"/>
  <c r="N59" i="18"/>
  <c r="N58" i="18"/>
  <c r="D58" i="18"/>
  <c r="N57" i="18"/>
  <c r="N56" i="18"/>
  <c r="N55" i="18"/>
  <c r="N54" i="18"/>
  <c r="N53" i="18"/>
  <c r="N52" i="18"/>
  <c r="N51" i="18"/>
  <c r="N50" i="18"/>
  <c r="I49" i="18"/>
  <c r="F49" i="18"/>
  <c r="N45" i="18"/>
  <c r="D45" i="18"/>
  <c r="N44" i="18"/>
  <c r="N43" i="18"/>
  <c r="N42" i="18"/>
  <c r="N41" i="18"/>
  <c r="N40" i="18"/>
  <c r="N39" i="18"/>
  <c r="N38" i="18"/>
  <c r="D38" i="18"/>
  <c r="N37" i="18"/>
  <c r="N36" i="18"/>
  <c r="N35" i="18"/>
  <c r="N34" i="18"/>
  <c r="N33" i="18"/>
  <c r="N32" i="18"/>
  <c r="N31" i="18"/>
  <c r="N30" i="18"/>
  <c r="N29" i="18"/>
  <c r="D29" i="18"/>
  <c r="N28" i="18"/>
  <c r="D28" i="18"/>
  <c r="N27" i="18"/>
  <c r="N26" i="18"/>
  <c r="N25" i="18"/>
  <c r="N24" i="18"/>
  <c r="I24" i="18"/>
  <c r="F24" i="18"/>
  <c r="I23" i="18"/>
  <c r="F23" i="18"/>
  <c r="N19" i="18"/>
  <c r="N18" i="18"/>
  <c r="D17" i="18"/>
  <c r="D16" i="18"/>
  <c r="N15" i="18"/>
  <c r="D15" i="18"/>
  <c r="N14" i="18"/>
  <c r="D14" i="18"/>
  <c r="N13" i="18"/>
  <c r="N12" i="18"/>
  <c r="N11" i="18"/>
  <c r="D11" i="18"/>
  <c r="N10" i="18"/>
  <c r="D10" i="18"/>
  <c r="N9" i="18"/>
  <c r="D9" i="18"/>
  <c r="N8" i="18"/>
  <c r="D8" i="18"/>
  <c r="N7" i="18"/>
  <c r="D7" i="18"/>
  <c r="N6" i="18"/>
  <c r="D6" i="18"/>
  <c r="N5" i="18"/>
  <c r="D5" i="18"/>
  <c r="N4" i="18"/>
  <c r="N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<sst xmlns="http://schemas.openxmlformats.org/spreadsheetml/2006/main" count="2255" uniqueCount="229">
  <si>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</si>
  <si>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</si>
  <si>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</si>
  <si>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</si>
  <si>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</si>
  <si>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</si>
  <si>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</si>
  <si>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</si>
  <si>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</si>
  <si>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</si>
  <si>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</si>
  <si>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</si>
  <si>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</si>
  <si>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</si>
  <si>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</si>
  <si>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</si>
  <si>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</si>
  <si>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</si>
  <si>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</si>
  <si>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</si>
  <si>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</si>
  <si>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</si>
  <si>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</si>
  <si>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</si>
  <si>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</si>
  <si>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</si>
  <si>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</si>
  <si>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</si>
  <si>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</si>
  <si>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</si>
  <si>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</si>
  <si>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</si>
  <si>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</si>
  <si>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</si>
  <si>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</si>
  <si>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</si>
  <si>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</si>
  <si>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</si>
  <si>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</si>
  <si>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</si>
  <si>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</si>
  <si>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</si>
  <si>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</si>
  <si>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</si>
  <si>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</si>
  <si>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</si>
  <si>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</si>
  <si>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</si>
  <si>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</si>
  <si>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</si>
  <si>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</si>
  <si>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</si>
  <si>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</si>
  <si>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</si>
  <si>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</si>
  <si>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</si>
  <si>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</si>
  <si>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</si>
  <si>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</si>
  <si>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</si>
  <si>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</si>
  <si>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</si>
  <si>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</si>
  <si>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</si>
  <si>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</si>
  <si>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</si>
  <si>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</si>
  <si>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</si>
  <si>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</si>
  <si>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</si>
  <si>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</si>
  <si>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</si>
  <si>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</si>
  <si>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</si>
  <si>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</si>
  <si>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</si>
  <si>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</si>
  <si>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</si>
  <si>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</si>
  <si>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</si>
  <si>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</si>
  <si>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</si>
  <si>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</si>
  <si>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</si>
  <si>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</si>
  <si>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</si>
  <si>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</si>
  <si>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</si>
  <si>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</si>
  <si>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</si>
  <si>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</si>
  <si>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</si>
  <si>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</si>
  <si>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</si>
  <si>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</si>
  <si>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</si>
  <si>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</si>
  <si>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</si>
  <si>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</si>
  <si>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</si>
  <si>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</si>
  <si>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</si>
  <si>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</si>
  <si>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</si>
  <si>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</si>
  <si>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</si>
  <si>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</si>
  <si>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</si>
  <si>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</si>
  <si>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</si>
  <si>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</si>
  <si>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</si>
  <si>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</si>
  <si>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</si>
  <si>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</si>
  <si>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</si>
  <si>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</si>
  <si>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</si>
  <si>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</si>
  <si>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</si>
  <si>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</si>
  <si>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</si>
  <si>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</si>
  <si>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</si>
  <si>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</si>
  <si>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</si>
  <si>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</si>
  <si>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</si>
  <si>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</si>
  <si>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</si>
  <si>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</si>
  <si>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</si>
  <si>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</si>
  <si>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</si>
  <si>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</si>
  <si>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</si>
  <si>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</si>
  <si>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</si>
  <si>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</si>
  <si>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</si>
  <si>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</si>
  <si>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</si>
  <si>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</si>
  <si>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</si>
  <si>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</si>
  <si>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</si>
  <si>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</si>
  <si>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</si>
  <si>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</si>
  <si>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</si>
  <si>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</si>
  <si>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</si>
  <si>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</si>
  <si>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</si>
  <si>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</si>
  <si>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</si>
  <si>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</si>
  <si>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</si>
  <si>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</si>
  <si>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</si>
  <si>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</si>
  <si>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</si>
  <si>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</si>
  <si>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</si>
  <si>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</si>
  <si>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</si>
  <si>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</si>
  <si>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</si>
  <si>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</si>
  <si>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</si>
  <si>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</si>
  <si>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</si>
  <si>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</si>
  <si>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</si>
  <si>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</si>
  <si>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</si>
  <si>
    <t>School start, ad hoc tasks</t>
  </si>
  <si>
    <t>Ad hoc - Case Management - reset case for lecturer</t>
  </si>
  <si>
    <t>Ad hoc - reset lecturer</t>
  </si>
  <si>
    <t>Iteration 10 (23 February 2015 - 8 March 2015)</t>
  </si>
  <si>
    <t>Udpate ER Diagram</t>
  </si>
  <si>
    <t xml:space="preserve">Ad hoc - Refractor codes based on db changes </t>
  </si>
  <si>
    <t>Grace, Shi Qi</t>
  </si>
  <si>
    <t>PDF Recognition Case Setup</t>
  </si>
  <si>
    <t>Wei Yi, Jocelyn, Gladys</t>
  </si>
  <si>
    <t>Generation of test scenarios for functionalities in Iteration 10</t>
  </si>
  <si>
    <t>Internal Meeting 20</t>
  </si>
  <si>
    <t>Internal Meeting 21</t>
  </si>
  <si>
    <t>Superviser Meeting</t>
  </si>
  <si>
    <t>Preparing for acceptance</t>
  </si>
  <si>
    <t>Restructuring database</t>
  </si>
  <si>
    <t>Actual higher because got ad hoc task - restructuring db</t>
  </si>
  <si>
    <t xml:space="preserve">Update use case, ER diagram </t>
  </si>
  <si>
    <t>PDF Recognition Case Setup (Insertion to database)</t>
  </si>
  <si>
    <t>Wei Yi, Shi Qi, Grace</t>
  </si>
  <si>
    <t>Auto refresh of patient management</t>
  </si>
  <si>
    <t>Generation of test scenarios for functionalities in Iteration 9</t>
  </si>
  <si>
    <t>Supervisor Meeting</t>
  </si>
  <si>
    <t>Internal Meting</t>
  </si>
  <si>
    <t>Preparing and Fliming for Pitch Video</t>
  </si>
  <si>
    <t>Editing Pitch Video</t>
  </si>
  <si>
    <t>Gladys, Shi Qi, Jocelyn</t>
  </si>
  <si>
    <t>Designing of Poster</t>
  </si>
  <si>
    <t>Iteration 10 (9 February 2015 - 22 February 2015)</t>
  </si>
  <si>
    <t>Iteration 11 (9 March 2015 - 22 March 2015)</t>
  </si>
  <si>
    <t>25.5 hours on pitch video and poster, not refelcted here</t>
  </si>
  <si>
    <t>Changes after User Testing</t>
  </si>
  <si>
    <t>Deployment at NP Local Server</t>
  </si>
  <si>
    <t>Gladys, Wei Yi</t>
  </si>
  <si>
    <t>Conduct User Test 3</t>
  </si>
  <si>
    <t>Prepare documents for user testing</t>
  </si>
  <si>
    <t>5-Apr-205</t>
  </si>
  <si>
    <t>Team Meeting - Prepare for Final Presentation</t>
  </si>
  <si>
    <t>User Manual Guide</t>
  </si>
  <si>
    <t>Shi Qi, Wei Yi, Grace</t>
  </si>
  <si>
    <t>Deployment Guide</t>
  </si>
  <si>
    <t>Final Deployment</t>
  </si>
  <si>
    <t>Iteration 12 (24 March 2015 - 6 Apr 2015)</t>
  </si>
  <si>
    <t>Iteration 11 (9 March 2015 - 23 March 2015)</t>
  </si>
  <si>
    <t>Manpower</t>
  </si>
  <si>
    <t>Actual Hours x Manpower</t>
  </si>
  <si>
    <t>Estimated  x Manpower</t>
  </si>
  <si>
    <t>average per person</t>
  </si>
  <si>
    <t>First time deploy on openshift, expected more issues there hence more time</t>
  </si>
  <si>
    <t>Debugging took longer, hence there is a big gap</t>
  </si>
  <si>
    <t>Exam period, bugs score of 5 in that iteration hence we did not utilize all the debugging hours planned</t>
  </si>
  <si>
    <t>AVG PER PERSON</t>
  </si>
  <si>
    <t>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</si>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</sst>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7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wrapText="1"/>
    </xf>
    <xf numFmtId="0" fontId="12" fillId="0" borderId="4" xfId="2" applyFont="1" applyFill="1" applyBorder="1" applyAlignment="1">
      <alignment horizontal="left"/>
    </xf>
    <xf numFmtId="0" fontId="12" fillId="0" borderId="4" xfId="2" applyFont="1" applyBorder="1" applyAlignment="1">
      <alignment horizontal="left" wrapText="1"/>
    </xf>
    <xf numFmtId="15" fontId="12" fillId="0" borderId="4" xfId="2" applyNumberFormat="1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2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9" fillId="0" borderId="4" xfId="0" applyFont="1" applyBorder="1" applyAlignment="1">
      <alignment horizontal="left" indent="4"/>
    </xf>
    <xf numFmtId="0" fontId="10" fillId="4" borderId="4" xfId="0" applyFont="1" applyFill="1" applyBorder="1"/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Iterations'!$S$2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Iterations'!$S$3:$S$14</c:f>
              <c:numCache>
                <c:formatCode>General</c:formatCode>
                <c:ptCount val="12"/>
                <c:pt idx="0">
                  <c:v>61.5</c:v>
                </c:pt>
                <c:pt idx="1">
                  <c:v>84.75</c:v>
                </c:pt>
                <c:pt idx="2">
                  <c:v>72.5</c:v>
                </c:pt>
                <c:pt idx="3">
                  <c:v>67.75</c:v>
                </c:pt>
                <c:pt idx="4">
                  <c:v>56.5</c:v>
                </c:pt>
                <c:pt idx="5">
                  <c:v>98.25</c:v>
                </c:pt>
                <c:pt idx="6">
                  <c:v>91.5</c:v>
                </c:pt>
                <c:pt idx="7">
                  <c:v>120.5</c:v>
                </c:pt>
                <c:pt idx="8">
                  <c:v>100</c:v>
                </c:pt>
                <c:pt idx="9">
                  <c:v>96</c:v>
                </c:pt>
                <c:pt idx="10">
                  <c:v>134.5</c:v>
                </c:pt>
                <c:pt idx="11">
                  <c:v>90.5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Iterations'!$T$2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Iterations'!$T$3:$T$14</c:f>
              <c:numCache>
                <c:formatCode>General</c:formatCode>
                <c:ptCount val="12"/>
                <c:pt idx="0">
                  <c:v>44.5</c:v>
                </c:pt>
                <c:pt idx="1">
                  <c:v>82.5</c:v>
                </c:pt>
                <c:pt idx="2">
                  <c:v>75.5</c:v>
                </c:pt>
                <c:pt idx="3">
                  <c:v>54.7</c:v>
                </c:pt>
                <c:pt idx="4">
                  <c:v>67.75</c:v>
                </c:pt>
                <c:pt idx="5">
                  <c:v>97.5</c:v>
                </c:pt>
                <c:pt idx="6">
                  <c:v>89</c:v>
                </c:pt>
                <c:pt idx="7">
                  <c:v>127.75</c:v>
                </c:pt>
                <c:pt idx="8">
                  <c:v>99</c:v>
                </c:pt>
                <c:pt idx="9">
                  <c:v>93.75</c:v>
                </c:pt>
                <c:pt idx="10">
                  <c:v>158</c:v>
                </c:pt>
                <c:pt idx="11">
                  <c:v>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9437856"/>
        <c:axId val="-1829437312"/>
      </c:lineChart>
      <c:catAx>
        <c:axId val="-18294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437312"/>
        <c:crosses val="autoZero"/>
        <c:auto val="1"/>
        <c:lblAlgn val="ctr"/>
        <c:lblOffset val="100"/>
        <c:noMultiLvlLbl val="0"/>
      </c:catAx>
      <c:valAx>
        <c:axId val="-182943731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4378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4502080"/>
        <c:axId val="-1684503712"/>
      </c:lineChart>
      <c:catAx>
        <c:axId val="-16845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503712"/>
        <c:crosses val="autoZero"/>
        <c:auto val="1"/>
        <c:lblAlgn val="ctr"/>
        <c:lblOffset val="100"/>
        <c:noMultiLvlLbl val="0"/>
      </c:catAx>
      <c:valAx>
        <c:axId val="-168450371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5020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4490112"/>
        <c:axId val="-1684496640"/>
      </c:lineChart>
      <c:catAx>
        <c:axId val="-16844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496640"/>
        <c:crosses val="autoZero"/>
        <c:auto val="1"/>
        <c:lblAlgn val="ctr"/>
        <c:lblOffset val="100"/>
        <c:noMultiLvlLbl val="0"/>
      </c:catAx>
      <c:valAx>
        <c:axId val="-16844966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4901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10'!$B$3:$B$18</c:f>
              <c:strCache>
                <c:ptCount val="14"/>
                <c:pt idx="0">
                  <c:v>Udpate ER Diagram</c:v>
                </c:pt>
                <c:pt idx="1">
                  <c:v>Ad hoc - Refractor codes based on db changes </c:v>
                </c:pt>
                <c:pt idx="2">
                  <c:v>PDF Recognition Case Setup</c:v>
                </c:pt>
                <c:pt idx="3">
                  <c:v>Deployment</c:v>
                </c:pt>
                <c:pt idx="4">
                  <c:v>Generation of test scenarios for functionalities in Iteration 10</c:v>
                </c:pt>
                <c:pt idx="5">
                  <c:v>Regression Testing of functionalities in previous iterations + current iteration</c:v>
                </c:pt>
                <c:pt idx="6">
                  <c:v>Debugging of failed test cases</c:v>
                </c:pt>
                <c:pt idx="7">
                  <c:v>Internal Meeting 20</c:v>
                </c:pt>
                <c:pt idx="8">
                  <c:v>Internal Meeting 21</c:v>
                </c:pt>
                <c:pt idx="9">
                  <c:v>Client Meeting</c:v>
                </c:pt>
                <c:pt idx="10">
                  <c:v>Superviser Meeting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Restructuring database</c:v>
                </c:pt>
              </c:strCache>
            </c:strRef>
          </c:cat>
          <c:val>
            <c:numRef>
              <c:f>'Iteration 10'!$K$3:$K$18</c:f>
              <c:numCache>
                <c:formatCode>0%</c:formatCode>
                <c:ptCount val="16"/>
                <c:pt idx="0">
                  <c:v>1</c:v>
                </c:pt>
                <c:pt idx="1">
                  <c:v>1.0769230769230769</c:v>
                </c:pt>
                <c:pt idx="2">
                  <c:v>1.1428571428571428</c:v>
                </c:pt>
                <c:pt idx="3">
                  <c:v>1</c:v>
                </c:pt>
                <c:pt idx="4">
                  <c:v>1.3333333333333333</c:v>
                </c:pt>
                <c:pt idx="5">
                  <c:v>1</c:v>
                </c:pt>
                <c:pt idx="6">
                  <c:v>0.8571428571428571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4492288"/>
        <c:axId val="-1684501536"/>
      </c:lineChart>
      <c:catAx>
        <c:axId val="-16844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501536"/>
        <c:crosses val="autoZero"/>
        <c:auto val="1"/>
        <c:lblAlgn val="ctr"/>
        <c:lblOffset val="100"/>
        <c:noMultiLvlLbl val="0"/>
      </c:catAx>
      <c:valAx>
        <c:axId val="-16845015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4922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11'!$B$3:$B$18</c:f>
              <c:strCache>
                <c:ptCount val="16"/>
                <c:pt idx="0">
                  <c:v>Review Requirements</c:v>
                </c:pt>
                <c:pt idx="1">
                  <c:v>Update use case, ER diagram </c:v>
                </c:pt>
                <c:pt idx="2">
                  <c:v>PDF Recognition Case Setup (Insertion to database)</c:v>
                </c:pt>
                <c:pt idx="3">
                  <c:v>Auto refresh of patient management</c:v>
                </c:pt>
                <c:pt idx="4">
                  <c:v>UI Improvements</c:v>
                </c:pt>
                <c:pt idx="5">
                  <c:v>Deployment</c:v>
                </c:pt>
                <c:pt idx="6">
                  <c:v>Generation of test scenarios for functionalities in Iteration 9</c:v>
                </c:pt>
                <c:pt idx="7">
                  <c:v>Regression Testing of functionalities in previous iterations + current iteration</c:v>
                </c:pt>
                <c:pt idx="8">
                  <c:v>Debugging of failed test cases</c:v>
                </c:pt>
                <c:pt idx="9">
                  <c:v>Supervisor Meeting</c:v>
                </c:pt>
                <c:pt idx="10">
                  <c:v>Internal Meting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Preparing and Fliming for Pitch Video</c:v>
                </c:pt>
                <c:pt idx="14">
                  <c:v>Editing Pitch Video</c:v>
                </c:pt>
                <c:pt idx="15">
                  <c:v>Designing of Poster</c:v>
                </c:pt>
              </c:strCache>
            </c:strRef>
          </c:cat>
          <c:val>
            <c:numRef>
              <c:f>'Iteration 11'!$K$3:$K$18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0.56666666666666665</c:v>
                </c:pt>
                <c:pt idx="3">
                  <c:v>1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</c:v>
                </c:pt>
                <c:pt idx="15">
                  <c:v>0.88888888888888884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4500448"/>
        <c:axId val="-1684490656"/>
      </c:lineChart>
      <c:catAx>
        <c:axId val="-16845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490656"/>
        <c:crosses val="autoZero"/>
        <c:auto val="1"/>
        <c:lblAlgn val="ctr"/>
        <c:lblOffset val="100"/>
        <c:noMultiLvlLbl val="0"/>
      </c:catAx>
      <c:valAx>
        <c:axId val="-16844906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5004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12'!$B$3:$B$18</c:f>
              <c:strCache>
                <c:ptCount val="11"/>
                <c:pt idx="0">
                  <c:v>Changes after User Testing</c:v>
                </c:pt>
                <c:pt idx="1">
                  <c:v>Deployment at NP Local Server</c:v>
                </c:pt>
                <c:pt idx="2">
                  <c:v>Conduct User Test 3</c:v>
                </c:pt>
                <c:pt idx="3">
                  <c:v>Prepare documents for user testing</c:v>
                </c:pt>
                <c:pt idx="4">
                  <c:v>Debugging of failed test cases</c:v>
                </c:pt>
                <c:pt idx="5">
                  <c:v>Deployment</c:v>
                </c:pt>
                <c:pt idx="6">
                  <c:v>Team Meeting - Prepare for Final Presentation</c:v>
                </c:pt>
                <c:pt idx="7">
                  <c:v>Update wiki with progress </c:v>
                </c:pt>
                <c:pt idx="8">
                  <c:v>User Manual Guide</c:v>
                </c:pt>
                <c:pt idx="9">
                  <c:v>Deployment Guide</c:v>
                </c:pt>
                <c:pt idx="10">
                  <c:v>Final Deployment</c:v>
                </c:pt>
              </c:strCache>
            </c:strRef>
          </c:cat>
          <c:val>
            <c:numRef>
              <c:f>'Iteration 12'!$K$3:$K$18</c:f>
              <c:numCache>
                <c:formatCode>0%</c:formatCode>
                <c:ptCount val="16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0.88888888888888884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4504256"/>
        <c:axId val="-1684498816"/>
      </c:lineChart>
      <c:catAx>
        <c:axId val="-16845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498816"/>
        <c:crosses val="autoZero"/>
        <c:auto val="1"/>
        <c:lblAlgn val="ctr"/>
        <c:lblOffset val="100"/>
        <c:noMultiLvlLbl val="0"/>
      </c:catAx>
      <c:valAx>
        <c:axId val="-16844988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5042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707920"/>
        <c:axId val="-1989702480"/>
      </c:barChart>
      <c:catAx>
        <c:axId val="-19897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702480"/>
        <c:crosses val="autoZero"/>
        <c:auto val="1"/>
        <c:lblAlgn val="ctr"/>
        <c:lblOffset val="100"/>
        <c:noMultiLvlLbl val="0"/>
      </c:catAx>
      <c:valAx>
        <c:axId val="-19897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7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6207808"/>
        <c:axId val="-1686204544"/>
      </c:lineChart>
      <c:catAx>
        <c:axId val="-16862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4544"/>
        <c:crosses val="autoZero"/>
        <c:auto val="1"/>
        <c:lblAlgn val="ctr"/>
        <c:lblOffset val="100"/>
        <c:noMultiLvlLbl val="0"/>
      </c:catAx>
      <c:valAx>
        <c:axId val="-168620454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78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6209440"/>
        <c:axId val="-1686195296"/>
      </c:lineChart>
      <c:catAx>
        <c:axId val="-16862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195296"/>
        <c:crosses val="autoZero"/>
        <c:auto val="1"/>
        <c:lblAlgn val="ctr"/>
        <c:lblOffset val="100"/>
        <c:noMultiLvlLbl val="0"/>
      </c:catAx>
      <c:valAx>
        <c:axId val="-16861952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9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6196384"/>
        <c:axId val="-1686208896"/>
      </c:lineChart>
      <c:catAx>
        <c:axId val="-16861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8896"/>
        <c:crosses val="autoZero"/>
        <c:auto val="1"/>
        <c:lblAlgn val="ctr"/>
        <c:lblOffset val="100"/>
        <c:noMultiLvlLbl val="0"/>
      </c:catAx>
      <c:valAx>
        <c:axId val="-16862088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1963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6205632"/>
        <c:axId val="-1686202912"/>
      </c:lineChart>
      <c:catAx>
        <c:axId val="-16862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2912"/>
        <c:crosses val="autoZero"/>
        <c:auto val="1"/>
        <c:lblAlgn val="ctr"/>
        <c:lblOffset val="100"/>
        <c:noMultiLvlLbl val="0"/>
      </c:catAx>
      <c:valAx>
        <c:axId val="-168620291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56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6195840"/>
        <c:axId val="-1686194752"/>
      </c:lineChart>
      <c:catAx>
        <c:axId val="-16861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194752"/>
        <c:crosses val="autoZero"/>
        <c:auto val="1"/>
        <c:lblAlgn val="ctr"/>
        <c:lblOffset val="100"/>
        <c:noMultiLvlLbl val="0"/>
      </c:catAx>
      <c:valAx>
        <c:axId val="-16861947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1958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6205088"/>
        <c:axId val="-1686202368"/>
      </c:lineChart>
      <c:catAx>
        <c:axId val="-16862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2368"/>
        <c:crosses val="autoZero"/>
        <c:auto val="1"/>
        <c:lblAlgn val="ctr"/>
        <c:lblOffset val="100"/>
        <c:noMultiLvlLbl val="0"/>
      </c:catAx>
      <c:valAx>
        <c:axId val="-1686202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50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86201280"/>
        <c:axId val="-1686200736"/>
      </c:lineChart>
      <c:catAx>
        <c:axId val="-16862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0736"/>
        <c:crosses val="autoZero"/>
        <c:auto val="1"/>
        <c:lblAlgn val="ctr"/>
        <c:lblOffset val="100"/>
        <c:noMultiLvlLbl val="0"/>
      </c:catAx>
      <c:valAx>
        <c:axId val="-16862007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012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520782</xdr:colOff>
      <xdr:row>0</xdr:row>
      <xdr:rowOff>244557</xdr:rowOff>
    </xdr:from>
    <xdr:to>
      <xdr:col>41</xdr:col>
      <xdr:colOff>155862</xdr:colOff>
      <xdr:row>24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W236"/>
  <sheetViews>
    <sheetView showGridLines="0" tabSelected="1" topLeftCell="N1" zoomScale="70" zoomScaleNormal="70" workbookViewId="0">
      <selection activeCell="W8" sqref="W8"/>
    </sheetView>
  </sheetViews>
  <sheetFormatPr defaultRowHeight="16.5" x14ac:dyDescent="0.3"/>
  <cols>
    <col min="1" max="1" width="3.7109375" style="31" bestFit="1" customWidth="1"/>
    <col min="2" max="2" width="66.140625" style="31" customWidth="1"/>
    <col min="3" max="3" width="20.5703125" style="31" customWidth="1"/>
    <col min="4" max="4" width="9" style="31" customWidth="1"/>
    <col min="5" max="5" width="14.85546875" style="31" customWidth="1"/>
    <col min="6" max="6" width="14.140625" style="31" customWidth="1"/>
    <col min="7" max="7" width="8.85546875" style="31" customWidth="1"/>
    <col min="8" max="9" width="10.7109375" style="31" customWidth="1"/>
    <col min="10" max="13" width="15.42578125" style="31" customWidth="1"/>
    <col min="14" max="14" width="6.28515625" style="31" customWidth="1"/>
    <col min="15" max="15" width="11.7109375" style="31" customWidth="1"/>
    <col min="16" max="16" width="11" style="31" bestFit="1" customWidth="1"/>
    <col min="17" max="17" width="9.140625" style="31"/>
    <col min="18" max="18" width="18.28515625" style="31" customWidth="1"/>
    <col min="19" max="19" width="11.140625" style="31" bestFit="1" customWidth="1"/>
    <col min="20" max="20" width="24.7109375" style="31" customWidth="1"/>
    <col min="21" max="21" width="12" style="31" customWidth="1"/>
    <col min="22" max="22" width="12.85546875" style="31" customWidth="1"/>
    <col min="23" max="23" width="86.42578125" style="31" customWidth="1"/>
    <col min="24" max="16384" width="9.140625" style="31"/>
  </cols>
  <sheetData>
    <row r="1" spans="1:23" ht="22.5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R1" s="70" t="s">
        <v>160</v>
      </c>
      <c r="S1" s="71"/>
      <c r="T1" s="71"/>
      <c r="U1" s="71"/>
      <c r="V1" s="65"/>
      <c r="W1" s="65"/>
    </row>
    <row r="2" spans="1:23" ht="44.25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219</v>
      </c>
      <c r="L2" s="3" t="s">
        <v>221</v>
      </c>
      <c r="M2" s="3" t="s">
        <v>220</v>
      </c>
      <c r="N2" s="5" t="s">
        <v>20</v>
      </c>
      <c r="O2" s="2" t="s">
        <v>10</v>
      </c>
      <c r="P2" s="2" t="s">
        <v>154</v>
      </c>
      <c r="R2" s="56" t="s">
        <v>157</v>
      </c>
      <c r="S2" s="56" t="s">
        <v>158</v>
      </c>
      <c r="T2" s="56" t="s">
        <v>159</v>
      </c>
      <c r="U2" s="74" t="s">
        <v>222</v>
      </c>
      <c r="V2" s="56" t="s">
        <v>228</v>
      </c>
      <c r="W2" s="56" t="s">
        <v>162</v>
      </c>
    </row>
    <row r="3" spans="1:23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7">
        <f>IF(C3="All",5)</f>
        <v>5</v>
      </c>
      <c r="L3" s="7">
        <f>G3*K3</f>
        <v>5</v>
      </c>
      <c r="M3" s="7">
        <f>K3*J3</f>
        <v>5</v>
      </c>
      <c r="N3" s="9">
        <f>G3/J3</f>
        <v>1</v>
      </c>
      <c r="O3" s="10" t="s">
        <v>12</v>
      </c>
      <c r="P3" s="54" t="s">
        <v>0</v>
      </c>
      <c r="R3" s="54">
        <v>1</v>
      </c>
      <c r="S3" s="54">
        <f>SUM(L3:L19)</f>
        <v>61.5</v>
      </c>
      <c r="T3" s="54">
        <f>SUM(M3:M19)</f>
        <v>44.5</v>
      </c>
      <c r="U3" s="54">
        <f>T3/5</f>
        <v>8.9</v>
      </c>
      <c r="V3" s="54">
        <f>S3-T3</f>
        <v>17</v>
      </c>
      <c r="W3" s="54"/>
    </row>
    <row r="4" spans="1:23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7">
        <v>1</v>
      </c>
      <c r="L4" s="7">
        <f t="shared" ref="L4:L19" si="0">G4*K4</f>
        <v>1</v>
      </c>
      <c r="M4" s="7">
        <f t="shared" ref="M4:M19" si="1">K4*J4</f>
        <v>1</v>
      </c>
      <c r="N4" s="9">
        <f>G4/J4</f>
        <v>1</v>
      </c>
      <c r="O4" s="10" t="s">
        <v>12</v>
      </c>
      <c r="P4" s="54" t="s">
        <v>0</v>
      </c>
      <c r="R4" s="54">
        <v>2</v>
      </c>
      <c r="S4" s="54">
        <f>SUM(L23:L45)</f>
        <v>84.75</v>
      </c>
      <c r="T4" s="54">
        <f>SUM(M23:M45)</f>
        <v>82.5</v>
      </c>
      <c r="U4" s="54">
        <f t="shared" ref="U4:U14" si="2">T4/5</f>
        <v>16.5</v>
      </c>
      <c r="V4" s="54">
        <f t="shared" ref="V4:V14" si="3">S4-T4</f>
        <v>2.25</v>
      </c>
      <c r="W4" s="54" t="s">
        <v>223</v>
      </c>
    </row>
    <row r="5" spans="1:23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7">
        <v>1</v>
      </c>
      <c r="L5" s="7">
        <f t="shared" si="0"/>
        <v>2</v>
      </c>
      <c r="M5" s="7">
        <f t="shared" si="1"/>
        <v>1.75</v>
      </c>
      <c r="N5" s="9">
        <f>G5/J5</f>
        <v>1.1428571428571428</v>
      </c>
      <c r="O5" s="10" t="s">
        <v>12</v>
      </c>
      <c r="P5" s="54" t="s">
        <v>0</v>
      </c>
      <c r="R5" s="54">
        <v>3</v>
      </c>
      <c r="S5" s="54">
        <f>SUM(L49:L68)</f>
        <v>72.5</v>
      </c>
      <c r="T5" s="54">
        <v>75.5</v>
      </c>
      <c r="U5" s="54">
        <f t="shared" si="2"/>
        <v>15.1</v>
      </c>
      <c r="V5" s="54">
        <f t="shared" si="3"/>
        <v>-3</v>
      </c>
      <c r="W5" s="54" t="s">
        <v>189</v>
      </c>
    </row>
    <row r="6" spans="1:23" x14ac:dyDescent="0.3">
      <c r="A6" s="6">
        <v>4</v>
      </c>
      <c r="B6" s="6" t="s">
        <v>24</v>
      </c>
      <c r="C6" s="6" t="s">
        <v>15</v>
      </c>
      <c r="D6" s="7">
        <f t="shared" ref="D6" si="4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7">
        <v>1</v>
      </c>
      <c r="L6" s="7">
        <f t="shared" si="0"/>
        <v>2</v>
      </c>
      <c r="M6" s="7">
        <f t="shared" si="1"/>
        <v>1.75</v>
      </c>
      <c r="N6" s="9">
        <f t="shared" ref="N6:N15" si="5">G6/J6</f>
        <v>1.1428571428571428</v>
      </c>
      <c r="O6" s="10" t="s">
        <v>12</v>
      </c>
      <c r="P6" s="54" t="s">
        <v>156</v>
      </c>
      <c r="R6" s="54">
        <v>4</v>
      </c>
      <c r="S6" s="54">
        <f>SUM(L72:L86)</f>
        <v>67.75</v>
      </c>
      <c r="T6" s="54">
        <v>54.7</v>
      </c>
      <c r="U6" s="54">
        <f t="shared" si="2"/>
        <v>10.940000000000001</v>
      </c>
      <c r="V6" s="54">
        <f t="shared" si="3"/>
        <v>13.049999999999997</v>
      </c>
      <c r="W6" s="54" t="s">
        <v>225</v>
      </c>
    </row>
    <row r="7" spans="1:23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7">
        <v>1</v>
      </c>
      <c r="L7" s="7">
        <f t="shared" si="0"/>
        <v>1.5</v>
      </c>
      <c r="M7" s="7">
        <f t="shared" si="1"/>
        <v>1.5</v>
      </c>
      <c r="N7" s="9">
        <f t="shared" si="5"/>
        <v>1</v>
      </c>
      <c r="O7" s="10" t="s">
        <v>12</v>
      </c>
      <c r="P7" s="54" t="s">
        <v>156</v>
      </c>
      <c r="R7" s="54">
        <v>5</v>
      </c>
      <c r="S7" s="54">
        <v>56.5</v>
      </c>
      <c r="T7" s="54">
        <v>67.75</v>
      </c>
      <c r="U7" s="54">
        <f t="shared" si="2"/>
        <v>13.55</v>
      </c>
      <c r="V7" s="54">
        <f t="shared" si="3"/>
        <v>-11.25</v>
      </c>
      <c r="W7" s="54" t="s">
        <v>224</v>
      </c>
    </row>
    <row r="8" spans="1:23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7">
        <v>1</v>
      </c>
      <c r="L8" s="7">
        <f t="shared" si="0"/>
        <v>1</v>
      </c>
      <c r="M8" s="7">
        <f t="shared" si="1"/>
        <v>1</v>
      </c>
      <c r="N8" s="9">
        <f t="shared" si="5"/>
        <v>1</v>
      </c>
      <c r="O8" s="10" t="s">
        <v>12</v>
      </c>
      <c r="P8" s="54" t="s">
        <v>156</v>
      </c>
      <c r="R8" s="54">
        <v>6</v>
      </c>
      <c r="S8" s="54">
        <v>98.25</v>
      </c>
      <c r="T8" s="54">
        <v>97.5</v>
      </c>
      <c r="U8" s="54">
        <f t="shared" si="2"/>
        <v>19.5</v>
      </c>
      <c r="V8" s="54">
        <f t="shared" si="3"/>
        <v>0.75</v>
      </c>
      <c r="W8" s="54" t="s">
        <v>176</v>
      </c>
    </row>
    <row r="9" spans="1:23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7">
        <v>1</v>
      </c>
      <c r="L9" s="7">
        <f t="shared" si="0"/>
        <v>1</v>
      </c>
      <c r="M9" s="7">
        <f t="shared" si="1"/>
        <v>1</v>
      </c>
      <c r="N9" s="9">
        <f t="shared" si="5"/>
        <v>1</v>
      </c>
      <c r="O9" s="10" t="s">
        <v>12</v>
      </c>
      <c r="P9" s="54" t="s">
        <v>156</v>
      </c>
      <c r="R9" s="54">
        <v>7</v>
      </c>
      <c r="S9" s="54">
        <v>91.5</v>
      </c>
      <c r="T9" s="54">
        <v>89</v>
      </c>
      <c r="U9" s="54">
        <f t="shared" si="2"/>
        <v>17.8</v>
      </c>
      <c r="V9" s="54">
        <f t="shared" si="3"/>
        <v>2.5</v>
      </c>
      <c r="W9" s="54" t="s">
        <v>178</v>
      </c>
    </row>
    <row r="10" spans="1:23" ht="33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7">
        <v>1</v>
      </c>
      <c r="L10" s="7">
        <f t="shared" si="0"/>
        <v>2.5</v>
      </c>
      <c r="M10" s="7">
        <f t="shared" si="1"/>
        <v>3</v>
      </c>
      <c r="N10" s="9">
        <f t="shared" si="5"/>
        <v>0.83333333333333337</v>
      </c>
      <c r="O10" s="10" t="s">
        <v>12</v>
      </c>
      <c r="P10" s="54" t="s">
        <v>156</v>
      </c>
      <c r="R10" s="54">
        <v>8</v>
      </c>
      <c r="S10" s="54">
        <v>120.5</v>
      </c>
      <c r="T10" s="54">
        <v>127.75</v>
      </c>
      <c r="U10" s="54">
        <f t="shared" si="2"/>
        <v>25.55</v>
      </c>
      <c r="V10" s="54">
        <f t="shared" si="3"/>
        <v>-7.25</v>
      </c>
      <c r="W10" s="57" t="s">
        <v>163</v>
      </c>
    </row>
    <row r="11" spans="1:23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7">
        <v>1</v>
      </c>
      <c r="L11" s="7">
        <f t="shared" si="0"/>
        <v>2</v>
      </c>
      <c r="M11" s="7">
        <f t="shared" si="1"/>
        <v>1.75</v>
      </c>
      <c r="N11" s="9">
        <f t="shared" si="5"/>
        <v>1.1428571428571428</v>
      </c>
      <c r="O11" s="10" t="s">
        <v>12</v>
      </c>
      <c r="P11" s="54" t="s">
        <v>0</v>
      </c>
      <c r="R11" s="54">
        <v>9</v>
      </c>
      <c r="S11" s="54">
        <v>100</v>
      </c>
      <c r="T11" s="54">
        <v>99</v>
      </c>
      <c r="U11" s="54">
        <f t="shared" si="2"/>
        <v>19.8</v>
      </c>
      <c r="V11" s="54">
        <f t="shared" si="3"/>
        <v>1</v>
      </c>
      <c r="W11" s="57"/>
    </row>
    <row r="12" spans="1:23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7">
        <v>1</v>
      </c>
      <c r="L12" s="7">
        <f t="shared" si="0"/>
        <v>2</v>
      </c>
      <c r="M12" s="7">
        <f t="shared" si="1"/>
        <v>1.75</v>
      </c>
      <c r="N12" s="9">
        <f t="shared" si="5"/>
        <v>1.1428571428571428</v>
      </c>
      <c r="O12" s="10" t="s">
        <v>12</v>
      </c>
      <c r="P12" s="54" t="s">
        <v>0</v>
      </c>
      <c r="R12" s="54">
        <v>10</v>
      </c>
      <c r="S12" s="31">
        <v>96</v>
      </c>
      <c r="T12" s="54">
        <v>93.75</v>
      </c>
      <c r="U12" s="54">
        <f t="shared" si="2"/>
        <v>18.75</v>
      </c>
      <c r="V12" s="54">
        <f t="shared" si="3"/>
        <v>2.25</v>
      </c>
      <c r="W12" s="57" t="s">
        <v>191</v>
      </c>
    </row>
    <row r="13" spans="1:23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7">
        <v>1</v>
      </c>
      <c r="L13" s="7">
        <f t="shared" si="0"/>
        <v>2</v>
      </c>
      <c r="M13" s="7">
        <f t="shared" si="1"/>
        <v>2</v>
      </c>
      <c r="N13" s="9">
        <f t="shared" si="5"/>
        <v>1</v>
      </c>
      <c r="O13" s="10" t="s">
        <v>12</v>
      </c>
      <c r="P13" s="54" t="s">
        <v>0</v>
      </c>
      <c r="R13" s="54">
        <v>11</v>
      </c>
      <c r="S13" s="54">
        <v>134.5</v>
      </c>
      <c r="T13" s="54">
        <f>218-60</f>
        <v>158</v>
      </c>
      <c r="U13" s="54">
        <f t="shared" si="2"/>
        <v>31.6</v>
      </c>
      <c r="V13" s="54">
        <f t="shared" si="3"/>
        <v>-23.5</v>
      </c>
      <c r="W13" s="57" t="s">
        <v>205</v>
      </c>
    </row>
    <row r="14" spans="1:23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7">
        <f t="shared" ref="K14:K19" si="6">IF(C14="All",5)</f>
        <v>5</v>
      </c>
      <c r="L14" s="7">
        <f t="shared" si="0"/>
        <v>20</v>
      </c>
      <c r="M14" s="7">
        <f t="shared" si="1"/>
        <v>3.75</v>
      </c>
      <c r="N14" s="9">
        <f t="shared" si="5"/>
        <v>5.333333333333333</v>
      </c>
      <c r="O14" s="10" t="s">
        <v>12</v>
      </c>
      <c r="P14" s="54" t="s">
        <v>156</v>
      </c>
      <c r="R14" s="54">
        <v>12</v>
      </c>
      <c r="S14" s="54">
        <v>90.5</v>
      </c>
      <c r="T14" s="54">
        <v>96</v>
      </c>
      <c r="U14" s="54">
        <f t="shared" si="2"/>
        <v>19.2</v>
      </c>
      <c r="V14" s="54">
        <f t="shared" si="3"/>
        <v>-5.5</v>
      </c>
      <c r="W14" s="57"/>
    </row>
    <row r="15" spans="1:23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7">
        <v>1</v>
      </c>
      <c r="L15" s="7">
        <f t="shared" si="0"/>
        <v>2</v>
      </c>
      <c r="M15" s="7">
        <f t="shared" si="1"/>
        <v>1.75</v>
      </c>
      <c r="N15" s="9">
        <f t="shared" si="5"/>
        <v>1.1428571428571428</v>
      </c>
      <c r="O15" s="10" t="s">
        <v>12</v>
      </c>
      <c r="P15" s="54" t="s">
        <v>0</v>
      </c>
    </row>
    <row r="16" spans="1:23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7">
        <v>1</v>
      </c>
      <c r="L16" s="7">
        <f t="shared" si="0"/>
        <v>1</v>
      </c>
      <c r="M16" s="7">
        <f t="shared" si="1"/>
        <v>1</v>
      </c>
      <c r="N16" s="9">
        <v>1</v>
      </c>
      <c r="O16" s="10" t="s">
        <v>12</v>
      </c>
      <c r="P16" s="54" t="s">
        <v>0</v>
      </c>
    </row>
    <row r="17" spans="1:20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7">
        <v>2</v>
      </c>
      <c r="L17" s="7">
        <f t="shared" si="0"/>
        <v>4</v>
      </c>
      <c r="M17" s="7">
        <f t="shared" si="1"/>
        <v>4</v>
      </c>
      <c r="N17" s="9">
        <v>1</v>
      </c>
      <c r="O17" s="10" t="s">
        <v>12</v>
      </c>
      <c r="P17" s="54" t="s">
        <v>0</v>
      </c>
    </row>
    <row r="18" spans="1:20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7">
        <f t="shared" si="6"/>
        <v>5</v>
      </c>
      <c r="L18" s="7">
        <f t="shared" si="0"/>
        <v>5</v>
      </c>
      <c r="M18" s="7">
        <f t="shared" si="1"/>
        <v>5</v>
      </c>
      <c r="N18" s="16">
        <f>G18/J18</f>
        <v>1</v>
      </c>
      <c r="O18" s="10" t="s">
        <v>12</v>
      </c>
      <c r="P18" s="54" t="s">
        <v>0</v>
      </c>
      <c r="T18" s="76" t="s">
        <v>227</v>
      </c>
    </row>
    <row r="19" spans="1:20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7">
        <f t="shared" si="6"/>
        <v>5</v>
      </c>
      <c r="L19" s="7">
        <f t="shared" si="0"/>
        <v>7.5</v>
      </c>
      <c r="M19" s="7">
        <f t="shared" si="1"/>
        <v>7.5</v>
      </c>
      <c r="N19" s="16">
        <f>G19/J19</f>
        <v>1</v>
      </c>
      <c r="O19" s="10" t="s">
        <v>12</v>
      </c>
      <c r="P19" s="54" t="s">
        <v>0</v>
      </c>
      <c r="T19" s="75">
        <f>SUM(T3:T14)</f>
        <v>1085.95</v>
      </c>
    </row>
    <row r="21" spans="1:20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T21" s="76" t="s">
        <v>226</v>
      </c>
    </row>
    <row r="22" spans="1:20" ht="27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3" t="s">
        <v>219</v>
      </c>
      <c r="L22" s="3" t="s">
        <v>221</v>
      </c>
      <c r="M22" s="3" t="s">
        <v>220</v>
      </c>
      <c r="N22" s="40" t="s">
        <v>20</v>
      </c>
      <c r="O22" s="2" t="s">
        <v>10</v>
      </c>
      <c r="P22" s="55" t="s">
        <v>155</v>
      </c>
      <c r="T22" s="54">
        <f>T19/5</f>
        <v>217.19</v>
      </c>
    </row>
    <row r="23" spans="1:20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7">
        <f>IF(C23="All",5)</f>
        <v>5</v>
      </c>
      <c r="L23" s="7">
        <f>G23*K23</f>
        <v>5</v>
      </c>
      <c r="M23" s="7">
        <f>K23*J23</f>
        <v>5</v>
      </c>
      <c r="N23" s="42">
        <v>1</v>
      </c>
      <c r="O23" s="10" t="s">
        <v>12</v>
      </c>
      <c r="P23" s="54" t="s">
        <v>0</v>
      </c>
    </row>
    <row r="24" spans="1:20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7">
        <v>1</v>
      </c>
      <c r="L24" s="7">
        <f t="shared" ref="L24:L45" si="7">G24*K24</f>
        <v>1.5</v>
      </c>
      <c r="M24" s="7">
        <f t="shared" ref="M24:M45" si="8">K24*J24</f>
        <v>1.5</v>
      </c>
      <c r="N24" s="42">
        <f>G24/J24</f>
        <v>1</v>
      </c>
      <c r="O24" s="10" t="s">
        <v>12</v>
      </c>
      <c r="P24" s="54" t="s">
        <v>0</v>
      </c>
    </row>
    <row r="25" spans="1:20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7">
        <v>1</v>
      </c>
      <c r="L25" s="7">
        <f t="shared" si="7"/>
        <v>3.5</v>
      </c>
      <c r="M25" s="7">
        <f t="shared" si="8"/>
        <v>3.25</v>
      </c>
      <c r="N25" s="9">
        <f>G25/J25</f>
        <v>1.0769230769230769</v>
      </c>
      <c r="O25" s="10" t="s">
        <v>12</v>
      </c>
      <c r="P25" s="54" t="s">
        <v>0</v>
      </c>
    </row>
    <row r="26" spans="1:20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7">
        <v>1</v>
      </c>
      <c r="L26" s="7">
        <f t="shared" si="7"/>
        <v>3</v>
      </c>
      <c r="M26" s="7">
        <f t="shared" si="8"/>
        <v>2.75</v>
      </c>
      <c r="N26" s="9">
        <f>G26/J26</f>
        <v>1.0909090909090908</v>
      </c>
      <c r="O26" s="10" t="s">
        <v>12</v>
      </c>
      <c r="P26" s="54" t="s">
        <v>0</v>
      </c>
    </row>
    <row r="27" spans="1:20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7">
        <v>1</v>
      </c>
      <c r="L27" s="7">
        <f t="shared" si="7"/>
        <v>4</v>
      </c>
      <c r="M27" s="7">
        <f t="shared" si="8"/>
        <v>3.75</v>
      </c>
      <c r="N27" s="9">
        <f>G27/J27</f>
        <v>1.0666666666666667</v>
      </c>
      <c r="O27" s="10" t="s">
        <v>12</v>
      </c>
      <c r="P27" s="54" t="s">
        <v>0</v>
      </c>
    </row>
    <row r="28" spans="1:20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7">
        <v>2</v>
      </c>
      <c r="L28" s="7">
        <f t="shared" si="7"/>
        <v>6</v>
      </c>
      <c r="M28" s="7">
        <f t="shared" si="8"/>
        <v>4</v>
      </c>
      <c r="N28" s="42">
        <f t="shared" ref="N28:N36" si="9">G28/J28</f>
        <v>1.5</v>
      </c>
      <c r="O28" s="10" t="s">
        <v>12</v>
      </c>
      <c r="P28" s="54" t="s">
        <v>156</v>
      </c>
    </row>
    <row r="29" spans="1:20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7">
        <v>2</v>
      </c>
      <c r="L29" s="7">
        <f t="shared" si="7"/>
        <v>3</v>
      </c>
      <c r="M29" s="7">
        <f t="shared" si="8"/>
        <v>3</v>
      </c>
      <c r="N29" s="42">
        <f t="shared" si="9"/>
        <v>1</v>
      </c>
      <c r="O29" s="10" t="s">
        <v>12</v>
      </c>
      <c r="P29" s="54" t="s">
        <v>156</v>
      </c>
    </row>
    <row r="30" spans="1:20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7">
        <v>1</v>
      </c>
      <c r="L30" s="7">
        <f t="shared" si="7"/>
        <v>2.5</v>
      </c>
      <c r="M30" s="7">
        <f t="shared" si="8"/>
        <v>2.5</v>
      </c>
      <c r="N30" s="42">
        <f t="shared" si="9"/>
        <v>1</v>
      </c>
      <c r="O30" s="10" t="s">
        <v>12</v>
      </c>
      <c r="P30" s="54" t="s">
        <v>156</v>
      </c>
    </row>
    <row r="31" spans="1:20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7">
        <v>2</v>
      </c>
      <c r="L31" s="7">
        <f t="shared" si="7"/>
        <v>3</v>
      </c>
      <c r="M31" s="7">
        <f t="shared" si="8"/>
        <v>3</v>
      </c>
      <c r="N31" s="42">
        <f t="shared" si="9"/>
        <v>1</v>
      </c>
      <c r="O31" s="10" t="s">
        <v>12</v>
      </c>
      <c r="P31" s="54" t="s">
        <v>156</v>
      </c>
    </row>
    <row r="32" spans="1:20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7">
        <v>2</v>
      </c>
      <c r="L32" s="7">
        <f t="shared" si="7"/>
        <v>3</v>
      </c>
      <c r="M32" s="7">
        <f t="shared" si="8"/>
        <v>3</v>
      </c>
      <c r="N32" s="42">
        <f t="shared" si="9"/>
        <v>1</v>
      </c>
      <c r="O32" s="10" t="s">
        <v>12</v>
      </c>
      <c r="P32" s="54" t="s">
        <v>156</v>
      </c>
    </row>
    <row r="33" spans="1:16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7">
        <v>1</v>
      </c>
      <c r="L33" s="7">
        <f t="shared" si="7"/>
        <v>1.5</v>
      </c>
      <c r="M33" s="7">
        <f t="shared" si="8"/>
        <v>1.5</v>
      </c>
      <c r="N33" s="42">
        <f t="shared" si="9"/>
        <v>1</v>
      </c>
      <c r="O33" s="10" t="s">
        <v>12</v>
      </c>
      <c r="P33" s="54" t="s">
        <v>156</v>
      </c>
    </row>
    <row r="34" spans="1:16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7">
        <v>1</v>
      </c>
      <c r="L34" s="7">
        <f t="shared" si="7"/>
        <v>0.75</v>
      </c>
      <c r="M34" s="7">
        <f t="shared" si="8"/>
        <v>0.5</v>
      </c>
      <c r="N34" s="42">
        <f t="shared" si="9"/>
        <v>1.5</v>
      </c>
      <c r="O34" s="10" t="s">
        <v>12</v>
      </c>
      <c r="P34" s="54" t="s">
        <v>156</v>
      </c>
    </row>
    <row r="35" spans="1:16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7">
        <v>1</v>
      </c>
      <c r="L35" s="7">
        <f t="shared" si="7"/>
        <v>4.5</v>
      </c>
      <c r="M35" s="7">
        <f t="shared" si="8"/>
        <v>5</v>
      </c>
      <c r="N35" s="42">
        <f t="shared" si="9"/>
        <v>0.9</v>
      </c>
      <c r="O35" s="10" t="s">
        <v>12</v>
      </c>
      <c r="P35" s="54" t="s">
        <v>156</v>
      </c>
    </row>
    <row r="36" spans="1:16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7">
        <v>1</v>
      </c>
      <c r="L36" s="7">
        <f t="shared" si="7"/>
        <v>6</v>
      </c>
      <c r="M36" s="7">
        <f t="shared" si="8"/>
        <v>6</v>
      </c>
      <c r="N36" s="42">
        <f t="shared" si="9"/>
        <v>1</v>
      </c>
      <c r="O36" s="10" t="s">
        <v>12</v>
      </c>
      <c r="P36" s="54" t="s">
        <v>156</v>
      </c>
    </row>
    <row r="37" spans="1:16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7">
        <v>1</v>
      </c>
      <c r="L37" s="7">
        <f t="shared" si="7"/>
        <v>1</v>
      </c>
      <c r="M37" s="7">
        <f t="shared" si="8"/>
        <v>1</v>
      </c>
      <c r="N37" s="42">
        <f>J37/G37</f>
        <v>1</v>
      </c>
      <c r="O37" s="10" t="s">
        <v>12</v>
      </c>
      <c r="P37" s="54" t="s">
        <v>0</v>
      </c>
    </row>
    <row r="38" spans="1:16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7">
        <v>1</v>
      </c>
      <c r="L38" s="7">
        <f t="shared" si="7"/>
        <v>1.5</v>
      </c>
      <c r="M38" s="7">
        <f t="shared" si="8"/>
        <v>1.25</v>
      </c>
      <c r="N38" s="42">
        <f t="shared" ref="N38:N45" si="10">G38/J38</f>
        <v>1.2</v>
      </c>
      <c r="O38" s="10" t="s">
        <v>12</v>
      </c>
      <c r="P38" s="54" t="s">
        <v>0</v>
      </c>
    </row>
    <row r="39" spans="1:16" ht="27.75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7">
        <v>1</v>
      </c>
      <c r="L39" s="7">
        <f t="shared" si="7"/>
        <v>2</v>
      </c>
      <c r="M39" s="7">
        <f t="shared" si="8"/>
        <v>2</v>
      </c>
      <c r="N39" s="9">
        <f t="shared" si="10"/>
        <v>1</v>
      </c>
      <c r="O39" s="10" t="s">
        <v>12</v>
      </c>
      <c r="P39" s="54" t="s">
        <v>0</v>
      </c>
    </row>
    <row r="40" spans="1:16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7">
        <v>2</v>
      </c>
      <c r="L40" s="7">
        <f t="shared" si="7"/>
        <v>8</v>
      </c>
      <c r="M40" s="7">
        <f t="shared" si="8"/>
        <v>7.5</v>
      </c>
      <c r="N40" s="9">
        <f t="shared" si="10"/>
        <v>1.0666666666666667</v>
      </c>
      <c r="O40" s="10" t="s">
        <v>12</v>
      </c>
      <c r="P40" s="54" t="s">
        <v>156</v>
      </c>
    </row>
    <row r="41" spans="1:16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7">
        <f t="shared" ref="K41:K42" si="11">IF(C41="All",5)</f>
        <v>5</v>
      </c>
      <c r="L41" s="7">
        <f t="shared" si="7"/>
        <v>5</v>
      </c>
      <c r="M41" s="7">
        <f t="shared" si="8"/>
        <v>7.5</v>
      </c>
      <c r="N41" s="9">
        <f t="shared" si="10"/>
        <v>0.66666666666666663</v>
      </c>
      <c r="O41" s="10" t="s">
        <v>12</v>
      </c>
      <c r="P41" s="54" t="s">
        <v>0</v>
      </c>
    </row>
    <row r="42" spans="1:16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7">
        <f t="shared" si="11"/>
        <v>5</v>
      </c>
      <c r="L42" s="7">
        <f t="shared" si="7"/>
        <v>5</v>
      </c>
      <c r="M42" s="7">
        <f t="shared" si="8"/>
        <v>5</v>
      </c>
      <c r="N42" s="9">
        <f t="shared" si="10"/>
        <v>1</v>
      </c>
      <c r="O42" s="10" t="s">
        <v>12</v>
      </c>
      <c r="P42" s="54" t="s">
        <v>0</v>
      </c>
    </row>
    <row r="43" spans="1:16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7">
        <v>1</v>
      </c>
      <c r="L43" s="7">
        <f t="shared" si="7"/>
        <v>1</v>
      </c>
      <c r="M43" s="7">
        <f t="shared" si="8"/>
        <v>1</v>
      </c>
      <c r="N43" s="9">
        <f t="shared" si="10"/>
        <v>1</v>
      </c>
      <c r="O43" s="10" t="s">
        <v>12</v>
      </c>
      <c r="P43" s="54" t="s">
        <v>0</v>
      </c>
    </row>
    <row r="44" spans="1:16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7">
        <v>2</v>
      </c>
      <c r="L44" s="7">
        <f t="shared" si="7"/>
        <v>4</v>
      </c>
      <c r="M44" s="7">
        <f t="shared" si="8"/>
        <v>3.5</v>
      </c>
      <c r="N44" s="9">
        <f t="shared" si="10"/>
        <v>1.1428571428571428</v>
      </c>
      <c r="O44" s="10" t="s">
        <v>12</v>
      </c>
      <c r="P44" s="54" t="s">
        <v>0</v>
      </c>
    </row>
    <row r="45" spans="1:16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7">
        <v>2</v>
      </c>
      <c r="L45" s="7">
        <f t="shared" si="7"/>
        <v>10</v>
      </c>
      <c r="M45" s="7">
        <f t="shared" si="8"/>
        <v>9</v>
      </c>
      <c r="N45" s="9">
        <f t="shared" si="10"/>
        <v>1.1111111111111112</v>
      </c>
      <c r="O45" s="10" t="s">
        <v>12</v>
      </c>
      <c r="P45" s="54" t="s">
        <v>0</v>
      </c>
    </row>
    <row r="47" spans="1:16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</row>
    <row r="48" spans="1:16" ht="27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3" t="s">
        <v>219</v>
      </c>
      <c r="L48" s="3" t="s">
        <v>221</v>
      </c>
      <c r="M48" s="3" t="s">
        <v>220</v>
      </c>
      <c r="N48" s="40" t="s">
        <v>20</v>
      </c>
      <c r="O48" s="2" t="s">
        <v>10</v>
      </c>
      <c r="P48" s="54" t="s">
        <v>155</v>
      </c>
    </row>
    <row r="49" spans="1:16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7">
        <f>IF(C49="All",5)</f>
        <v>5</v>
      </c>
      <c r="L49" s="7">
        <f>G49*K49</f>
        <v>5</v>
      </c>
      <c r="M49" s="7">
        <f>K49*J49</f>
        <v>5</v>
      </c>
      <c r="N49" s="42">
        <v>1</v>
      </c>
      <c r="O49" s="10" t="s">
        <v>12</v>
      </c>
      <c r="P49" s="54" t="s">
        <v>0</v>
      </c>
    </row>
    <row r="50" spans="1:16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5">
        <v>1</v>
      </c>
      <c r="L50" s="7">
        <f t="shared" ref="L50:L68" si="12">G50*K50</f>
        <v>1.5</v>
      </c>
      <c r="M50" s="7">
        <f t="shared" ref="M50:M68" si="13">K50*J50</f>
        <v>1.5</v>
      </c>
      <c r="N50" s="16">
        <f t="shared" ref="N50:N68" si="14">G50/J50</f>
        <v>1</v>
      </c>
      <c r="O50" s="10" t="s">
        <v>12</v>
      </c>
      <c r="P50" s="54" t="s">
        <v>0</v>
      </c>
    </row>
    <row r="51" spans="1:16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5">
        <v>1</v>
      </c>
      <c r="L51" s="7">
        <f t="shared" si="12"/>
        <v>2</v>
      </c>
      <c r="M51" s="7">
        <f t="shared" si="13"/>
        <v>2</v>
      </c>
      <c r="N51" s="16">
        <f t="shared" si="14"/>
        <v>1</v>
      </c>
      <c r="O51" s="10" t="s">
        <v>12</v>
      </c>
      <c r="P51" s="54" t="s">
        <v>0</v>
      </c>
    </row>
    <row r="52" spans="1:16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5">
        <v>2</v>
      </c>
      <c r="L52" s="7">
        <f t="shared" si="12"/>
        <v>4</v>
      </c>
      <c r="M52" s="7">
        <f t="shared" si="13"/>
        <v>4.2</v>
      </c>
      <c r="N52" s="16">
        <f t="shared" si="14"/>
        <v>0.95238095238095233</v>
      </c>
      <c r="O52" s="10" t="s">
        <v>12</v>
      </c>
      <c r="P52" s="54" t="s">
        <v>156</v>
      </c>
    </row>
    <row r="53" spans="1:16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5">
        <v>1</v>
      </c>
      <c r="L53" s="7">
        <f t="shared" si="12"/>
        <v>2</v>
      </c>
      <c r="M53" s="7">
        <f t="shared" si="13"/>
        <v>2</v>
      </c>
      <c r="N53" s="16">
        <f t="shared" si="14"/>
        <v>1</v>
      </c>
      <c r="O53" s="10" t="s">
        <v>12</v>
      </c>
      <c r="P53" s="54" t="s">
        <v>156</v>
      </c>
    </row>
    <row r="54" spans="1:16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5">
        <v>1</v>
      </c>
      <c r="L54" s="7">
        <f t="shared" si="12"/>
        <v>2.5</v>
      </c>
      <c r="M54" s="7">
        <f t="shared" si="13"/>
        <v>2.5</v>
      </c>
      <c r="N54" s="16">
        <f t="shared" si="14"/>
        <v>1</v>
      </c>
      <c r="O54" s="10" t="s">
        <v>12</v>
      </c>
      <c r="P54" s="54" t="s">
        <v>156</v>
      </c>
    </row>
    <row r="55" spans="1:16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5">
        <v>1</v>
      </c>
      <c r="L55" s="7">
        <f t="shared" si="12"/>
        <v>2</v>
      </c>
      <c r="M55" s="7">
        <f t="shared" si="13"/>
        <v>1.75</v>
      </c>
      <c r="N55" s="16">
        <f t="shared" si="14"/>
        <v>1.1428571428571428</v>
      </c>
      <c r="O55" s="10" t="s">
        <v>12</v>
      </c>
      <c r="P55" s="54" t="s">
        <v>156</v>
      </c>
    </row>
    <row r="56" spans="1:16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5">
        <v>1</v>
      </c>
      <c r="L56" s="7">
        <f t="shared" si="12"/>
        <v>6</v>
      </c>
      <c r="M56" s="7">
        <f t="shared" si="13"/>
        <v>5.75</v>
      </c>
      <c r="N56" s="16">
        <f t="shared" si="14"/>
        <v>1.0434782608695652</v>
      </c>
      <c r="O56" s="10" t="s">
        <v>12</v>
      </c>
      <c r="P56" s="54" t="s">
        <v>156</v>
      </c>
    </row>
    <row r="57" spans="1:16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5">
        <v>1</v>
      </c>
      <c r="L57" s="7">
        <f t="shared" si="12"/>
        <v>0.5</v>
      </c>
      <c r="M57" s="7">
        <f t="shared" si="13"/>
        <v>0.5</v>
      </c>
      <c r="N57" s="16">
        <f t="shared" si="14"/>
        <v>1</v>
      </c>
      <c r="O57" s="10" t="s">
        <v>12</v>
      </c>
      <c r="P57" s="54" t="s">
        <v>0</v>
      </c>
    </row>
    <row r="58" spans="1:16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5">
        <v>1</v>
      </c>
      <c r="L58" s="7">
        <f t="shared" si="12"/>
        <v>2</v>
      </c>
      <c r="M58" s="7">
        <f t="shared" si="13"/>
        <v>1.75</v>
      </c>
      <c r="N58" s="16">
        <f t="shared" si="14"/>
        <v>1.1428571428571428</v>
      </c>
      <c r="O58" s="10" t="s">
        <v>12</v>
      </c>
      <c r="P58" s="54" t="s">
        <v>0</v>
      </c>
    </row>
    <row r="59" spans="1:16" ht="27.75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5">
        <v>1</v>
      </c>
      <c r="L59" s="7">
        <f t="shared" si="12"/>
        <v>3.5</v>
      </c>
      <c r="M59" s="7">
        <f t="shared" si="13"/>
        <v>3</v>
      </c>
      <c r="N59" s="16">
        <f t="shared" si="14"/>
        <v>1.1666666666666667</v>
      </c>
      <c r="O59" s="10" t="s">
        <v>12</v>
      </c>
      <c r="P59" s="54" t="s">
        <v>0</v>
      </c>
    </row>
    <row r="60" spans="1:16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5">
        <v>1</v>
      </c>
      <c r="L60" s="7">
        <f t="shared" si="12"/>
        <v>3</v>
      </c>
      <c r="M60" s="7">
        <f t="shared" si="13"/>
        <v>3</v>
      </c>
      <c r="N60" s="16">
        <f t="shared" si="14"/>
        <v>1</v>
      </c>
      <c r="O60" s="10" t="s">
        <v>12</v>
      </c>
      <c r="P60" s="54" t="s">
        <v>0</v>
      </c>
    </row>
    <row r="61" spans="1:16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7">
        <v>5</v>
      </c>
      <c r="L61" s="7">
        <f t="shared" si="12"/>
        <v>5</v>
      </c>
      <c r="M61" s="7">
        <f t="shared" si="13"/>
        <v>5</v>
      </c>
      <c r="N61" s="9">
        <f t="shared" si="14"/>
        <v>1</v>
      </c>
      <c r="O61" s="10" t="s">
        <v>12</v>
      </c>
      <c r="P61" s="54" t="s">
        <v>0</v>
      </c>
    </row>
    <row r="62" spans="1:16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5">
        <v>5</v>
      </c>
      <c r="L62" s="7">
        <f t="shared" si="12"/>
        <v>10</v>
      </c>
      <c r="M62" s="7">
        <f t="shared" si="13"/>
        <v>7.5</v>
      </c>
      <c r="N62" s="16">
        <f t="shared" si="14"/>
        <v>1.3333333333333333</v>
      </c>
      <c r="O62" s="10" t="s">
        <v>12</v>
      </c>
      <c r="P62" s="54" t="s">
        <v>156</v>
      </c>
    </row>
    <row r="63" spans="1:16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20">
        <v>5</v>
      </c>
      <c r="L63" s="7">
        <f t="shared" si="12"/>
        <v>5</v>
      </c>
      <c r="M63" s="7">
        <f t="shared" si="13"/>
        <v>5</v>
      </c>
      <c r="N63" s="9">
        <f t="shared" si="14"/>
        <v>1</v>
      </c>
      <c r="O63" s="10" t="s">
        <v>12</v>
      </c>
      <c r="P63" s="54" t="s">
        <v>0</v>
      </c>
    </row>
    <row r="64" spans="1:16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20">
        <v>5</v>
      </c>
      <c r="L64" s="7">
        <f t="shared" si="12"/>
        <v>7.5</v>
      </c>
      <c r="M64" s="7">
        <f t="shared" si="13"/>
        <v>5</v>
      </c>
      <c r="N64" s="9">
        <f t="shared" si="14"/>
        <v>1.5</v>
      </c>
      <c r="O64" s="10" t="s">
        <v>12</v>
      </c>
      <c r="P64" s="54" t="s">
        <v>0</v>
      </c>
    </row>
    <row r="65" spans="1:16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5">
        <v>1</v>
      </c>
      <c r="L65" s="7">
        <f t="shared" si="12"/>
        <v>1</v>
      </c>
      <c r="M65" s="7">
        <f t="shared" si="13"/>
        <v>1</v>
      </c>
      <c r="N65" s="16">
        <f t="shared" si="14"/>
        <v>1</v>
      </c>
      <c r="O65" s="10" t="s">
        <v>12</v>
      </c>
      <c r="P65" s="54" t="s">
        <v>0</v>
      </c>
    </row>
    <row r="66" spans="1:16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5">
        <v>2</v>
      </c>
      <c r="L66" s="7">
        <f t="shared" si="12"/>
        <v>8</v>
      </c>
      <c r="M66" s="7">
        <f t="shared" si="13"/>
        <v>7</v>
      </c>
      <c r="N66" s="16">
        <f t="shared" si="14"/>
        <v>1.1428571428571428</v>
      </c>
      <c r="O66" s="10" t="s">
        <v>12</v>
      </c>
      <c r="P66" s="54" t="s">
        <v>0</v>
      </c>
    </row>
    <row r="67" spans="1:16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5">
        <v>1</v>
      </c>
      <c r="L67" s="7">
        <f t="shared" si="12"/>
        <v>1.5</v>
      </c>
      <c r="M67" s="7">
        <f t="shared" si="13"/>
        <v>1.4</v>
      </c>
      <c r="N67" s="16">
        <f t="shared" si="14"/>
        <v>1.0714285714285714</v>
      </c>
      <c r="O67" s="10" t="s">
        <v>12</v>
      </c>
      <c r="P67" s="54" t="s">
        <v>0</v>
      </c>
    </row>
    <row r="68" spans="1:16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2">
        <v>1</v>
      </c>
      <c r="L68" s="22">
        <f t="shared" si="12"/>
        <v>0.5</v>
      </c>
      <c r="M68" s="22">
        <f t="shared" si="13"/>
        <v>0.5</v>
      </c>
      <c r="N68" s="24">
        <f t="shared" si="14"/>
        <v>1</v>
      </c>
      <c r="O68" s="10" t="s">
        <v>12</v>
      </c>
      <c r="P68" s="54" t="s">
        <v>0</v>
      </c>
    </row>
    <row r="70" spans="1:16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</row>
    <row r="71" spans="1:16" ht="27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3" t="s">
        <v>219</v>
      </c>
      <c r="L71" s="3" t="s">
        <v>221</v>
      </c>
      <c r="M71" s="3" t="s">
        <v>220</v>
      </c>
      <c r="N71" s="40" t="s">
        <v>20</v>
      </c>
      <c r="O71" s="2" t="s">
        <v>10</v>
      </c>
    </row>
    <row r="72" spans="1:16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6">
        <f>IF(C49="All",5)</f>
        <v>5</v>
      </c>
      <c r="L72" s="6">
        <f>G72*K72</f>
        <v>5</v>
      </c>
      <c r="M72" s="7">
        <f>K72*J72</f>
        <v>5</v>
      </c>
      <c r="N72" s="45">
        <v>1</v>
      </c>
      <c r="O72" s="10" t="s">
        <v>12</v>
      </c>
    </row>
    <row r="73" spans="1:16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6">
        <v>1</v>
      </c>
      <c r="L73" s="6">
        <f t="shared" ref="L73:L86" si="15">G73*K73</f>
        <v>1</v>
      </c>
      <c r="M73" s="7">
        <f t="shared" ref="M73:M86" si="16">K73*J73</f>
        <v>1</v>
      </c>
      <c r="N73" s="45">
        <f>G73/J73</f>
        <v>1</v>
      </c>
      <c r="O73" s="10" t="s">
        <v>12</v>
      </c>
    </row>
    <row r="74" spans="1:16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6">
        <v>1</v>
      </c>
      <c r="L74" s="6">
        <f t="shared" si="15"/>
        <v>2</v>
      </c>
      <c r="M74" s="7">
        <f>K74*J74</f>
        <v>2.25</v>
      </c>
      <c r="N74" s="45">
        <f>G74/J74</f>
        <v>0.88888888888888884</v>
      </c>
      <c r="O74" s="10" t="s">
        <v>12</v>
      </c>
    </row>
    <row r="75" spans="1:16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6">
        <v>2</v>
      </c>
      <c r="L75" s="6">
        <f t="shared" si="15"/>
        <v>2</v>
      </c>
      <c r="M75" s="7">
        <f t="shared" si="16"/>
        <v>2</v>
      </c>
      <c r="N75" s="45">
        <f>G75/J75</f>
        <v>1</v>
      </c>
      <c r="O75" s="10" t="s">
        <v>12</v>
      </c>
    </row>
    <row r="76" spans="1:16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6">
        <v>1</v>
      </c>
      <c r="L76" s="6">
        <f t="shared" si="15"/>
        <v>1</v>
      </c>
      <c r="M76" s="7">
        <f t="shared" si="16"/>
        <v>1</v>
      </c>
      <c r="N76" s="45">
        <f>G76/J76</f>
        <v>1</v>
      </c>
      <c r="O76" s="10" t="s">
        <v>12</v>
      </c>
    </row>
    <row r="77" spans="1:16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6">
        <v>1</v>
      </c>
      <c r="L77" s="6">
        <f t="shared" si="15"/>
        <v>7</v>
      </c>
      <c r="M77" s="7">
        <f t="shared" si="16"/>
        <v>6</v>
      </c>
      <c r="N77" s="45">
        <f>G77/J77</f>
        <v>1.1666666666666667</v>
      </c>
      <c r="O77" s="10" t="s">
        <v>12</v>
      </c>
    </row>
    <row r="78" spans="1:16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6">
        <v>1</v>
      </c>
      <c r="L78" s="6">
        <f t="shared" si="15"/>
        <v>0.5</v>
      </c>
      <c r="M78" s="7">
        <f t="shared" si="16"/>
        <v>0.5</v>
      </c>
      <c r="N78" s="45">
        <v>1</v>
      </c>
      <c r="O78" s="10" t="s">
        <v>12</v>
      </c>
    </row>
    <row r="79" spans="1:16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6">
        <v>1</v>
      </c>
      <c r="L79" s="6">
        <f t="shared" si="15"/>
        <v>2</v>
      </c>
      <c r="M79" s="7">
        <f t="shared" si="16"/>
        <v>1.75</v>
      </c>
      <c r="N79" s="45">
        <f>G79/J79</f>
        <v>1.1428571428571428</v>
      </c>
      <c r="O79" s="10" t="s">
        <v>12</v>
      </c>
    </row>
    <row r="80" spans="1:16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6">
        <v>1</v>
      </c>
      <c r="L80" s="6">
        <f t="shared" si="15"/>
        <v>3.5</v>
      </c>
      <c r="M80" s="7">
        <f t="shared" si="16"/>
        <v>3.25</v>
      </c>
      <c r="N80" s="45">
        <f>J80/G80</f>
        <v>0.9285714285714286</v>
      </c>
      <c r="O80" s="10" t="s">
        <v>12</v>
      </c>
    </row>
    <row r="81" spans="1:15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6">
        <v>5</v>
      </c>
      <c r="L81" s="6">
        <v>2.25</v>
      </c>
      <c r="M81" s="7">
        <v>2.25</v>
      </c>
      <c r="N81" s="45">
        <f>G81/J81</f>
        <v>1.1111111111111112</v>
      </c>
      <c r="O81" s="10" t="s">
        <v>12</v>
      </c>
    </row>
    <row r="82" spans="1:15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6">
        <v>5</v>
      </c>
      <c r="L82" s="6">
        <f t="shared" si="15"/>
        <v>5</v>
      </c>
      <c r="M82" s="7">
        <f t="shared" si="16"/>
        <v>5</v>
      </c>
      <c r="N82" s="45">
        <v>1</v>
      </c>
      <c r="O82" s="10" t="s">
        <v>12</v>
      </c>
    </row>
    <row r="83" spans="1:15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6">
        <v>1</v>
      </c>
      <c r="L83" s="6">
        <f t="shared" si="15"/>
        <v>1.5</v>
      </c>
      <c r="M83" s="7">
        <f t="shared" si="16"/>
        <v>1.5</v>
      </c>
      <c r="N83" s="45">
        <v>1</v>
      </c>
      <c r="O83" s="10" t="s">
        <v>12</v>
      </c>
    </row>
    <row r="84" spans="1:15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6">
        <f t="shared" ref="K84:K86" si="17">IF(C61="All",5)</f>
        <v>5</v>
      </c>
      <c r="L84" s="6">
        <f t="shared" si="15"/>
        <v>5</v>
      </c>
      <c r="M84" s="7">
        <f t="shared" si="16"/>
        <v>5</v>
      </c>
      <c r="N84" s="45">
        <f>G84/J84</f>
        <v>1</v>
      </c>
      <c r="O84" s="10" t="s">
        <v>12</v>
      </c>
    </row>
    <row r="85" spans="1:15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6">
        <f t="shared" si="17"/>
        <v>5</v>
      </c>
      <c r="L85" s="6">
        <v>25</v>
      </c>
      <c r="M85" s="7">
        <v>25.5</v>
      </c>
      <c r="N85" s="45">
        <f>G85/J85</f>
        <v>1.0769230769230769</v>
      </c>
      <c r="O85" s="10" t="s">
        <v>12</v>
      </c>
    </row>
    <row r="86" spans="1:15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21">
        <f t="shared" si="17"/>
        <v>5</v>
      </c>
      <c r="L86" s="21">
        <f t="shared" si="15"/>
        <v>5</v>
      </c>
      <c r="M86" s="21">
        <f t="shared" si="16"/>
        <v>5</v>
      </c>
      <c r="N86" s="47">
        <f>J86/G86</f>
        <v>1</v>
      </c>
      <c r="O86" s="47" t="s">
        <v>12</v>
      </c>
    </row>
    <row r="88" spans="1:15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</row>
    <row r="89" spans="1:15" ht="27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3" t="s">
        <v>219</v>
      </c>
      <c r="L89" s="3" t="s">
        <v>221</v>
      </c>
      <c r="M89" s="3" t="s">
        <v>220</v>
      </c>
      <c r="N89" s="40" t="s">
        <v>20</v>
      </c>
      <c r="O89" s="2" t="s">
        <v>10</v>
      </c>
    </row>
    <row r="90" spans="1:15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11">
        <v>1</v>
      </c>
      <c r="L90" s="11">
        <f>G90*K90</f>
        <v>1</v>
      </c>
      <c r="M90" s="11">
        <f>J90*K90</f>
        <v>1</v>
      </c>
      <c r="N90" s="48">
        <f>J90/G90</f>
        <v>1</v>
      </c>
      <c r="O90" s="10" t="s">
        <v>12</v>
      </c>
    </row>
    <row r="91" spans="1:15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5">
        <v>1</v>
      </c>
      <c r="L91" s="11">
        <f t="shared" ref="L91:L101" si="18">G91*K91</f>
        <v>1.5</v>
      </c>
      <c r="M91" s="11">
        <f t="shared" ref="M91:M101" si="19">J91*K91</f>
        <v>1.5</v>
      </c>
      <c r="N91" s="16">
        <f>J91/G91</f>
        <v>1</v>
      </c>
      <c r="O91" s="10" t="s">
        <v>12</v>
      </c>
    </row>
    <row r="92" spans="1:15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14">
        <v>1</v>
      </c>
      <c r="L92" s="11">
        <f t="shared" si="18"/>
        <v>3</v>
      </c>
      <c r="M92" s="11">
        <f t="shared" si="19"/>
        <v>2.75</v>
      </c>
      <c r="N92" s="45">
        <f>J92/G92</f>
        <v>0.91666666666666663</v>
      </c>
      <c r="O92" s="10" t="s">
        <v>12</v>
      </c>
    </row>
    <row r="93" spans="1:15" x14ac:dyDescent="0.3">
      <c r="A93" s="11">
        <v>4</v>
      </c>
      <c r="B93" s="26" t="s">
        <v>109</v>
      </c>
      <c r="C93" s="14" t="s">
        <v>64</v>
      </c>
      <c r="D93" s="7">
        <f t="shared" ref="D93:D94" si="20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14">
        <v>2</v>
      </c>
      <c r="L93" s="11">
        <f t="shared" si="18"/>
        <v>6</v>
      </c>
      <c r="M93" s="11">
        <f t="shared" si="19"/>
        <v>5.5</v>
      </c>
      <c r="N93" s="27">
        <f>J93/G93</f>
        <v>0.91666666666666663</v>
      </c>
      <c r="O93" s="10" t="s">
        <v>12</v>
      </c>
    </row>
    <row r="94" spans="1:15" x14ac:dyDescent="0.3">
      <c r="A94" s="14">
        <v>5</v>
      </c>
      <c r="B94" s="15" t="s">
        <v>110</v>
      </c>
      <c r="C94" s="14" t="s">
        <v>65</v>
      </c>
      <c r="D94" s="7">
        <f t="shared" si="20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5">
        <v>2</v>
      </c>
      <c r="L94" s="11">
        <f t="shared" si="18"/>
        <v>20</v>
      </c>
      <c r="M94" s="11">
        <f>J94*K94</f>
        <v>22</v>
      </c>
      <c r="N94" s="16">
        <f>J94/G94</f>
        <v>1.1000000000000001</v>
      </c>
      <c r="O94" s="10" t="s">
        <v>12</v>
      </c>
    </row>
    <row r="95" spans="1:15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15">
        <v>1</v>
      </c>
      <c r="L95" s="11">
        <f t="shared" si="18"/>
        <v>1</v>
      </c>
      <c r="M95" s="11">
        <f t="shared" si="19"/>
        <v>1</v>
      </c>
      <c r="N95" s="48">
        <f t="shared" ref="N95:N96" si="21">J95/G95</f>
        <v>1</v>
      </c>
      <c r="O95" s="10" t="s">
        <v>12</v>
      </c>
    </row>
    <row r="96" spans="1:15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15">
        <v>1</v>
      </c>
      <c r="L96" s="11">
        <f t="shared" si="18"/>
        <v>1</v>
      </c>
      <c r="M96" s="11">
        <f t="shared" si="19"/>
        <v>1</v>
      </c>
      <c r="N96" s="48">
        <f t="shared" si="21"/>
        <v>1</v>
      </c>
      <c r="O96" s="10" t="s">
        <v>12</v>
      </c>
    </row>
    <row r="97" spans="1:15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5">
        <v>1</v>
      </c>
      <c r="L97" s="11">
        <f t="shared" si="18"/>
        <v>0.5</v>
      </c>
      <c r="M97" s="11">
        <f t="shared" si="19"/>
        <v>1</v>
      </c>
      <c r="N97" s="16">
        <v>1</v>
      </c>
      <c r="O97" s="10" t="s">
        <v>12</v>
      </c>
    </row>
    <row r="98" spans="1:15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5">
        <v>1</v>
      </c>
      <c r="L98" s="11">
        <f t="shared" si="18"/>
        <v>2</v>
      </c>
      <c r="M98" s="11">
        <f t="shared" si="19"/>
        <v>2</v>
      </c>
      <c r="N98" s="16">
        <v>1</v>
      </c>
      <c r="O98" s="10" t="s">
        <v>12</v>
      </c>
    </row>
    <row r="99" spans="1:15" ht="27.75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5">
        <v>1</v>
      </c>
      <c r="L99" s="11">
        <f t="shared" si="18"/>
        <v>4.5</v>
      </c>
      <c r="M99" s="11">
        <f t="shared" si="19"/>
        <v>4</v>
      </c>
      <c r="N99" s="16">
        <f>J99/G99</f>
        <v>0.88888888888888884</v>
      </c>
      <c r="O99" s="10" t="s">
        <v>12</v>
      </c>
    </row>
    <row r="100" spans="1:15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3</v>
      </c>
      <c r="K100" s="15">
        <v>5</v>
      </c>
      <c r="L100" s="11">
        <f>G100*K100</f>
        <v>15</v>
      </c>
      <c r="M100" s="11">
        <f t="shared" si="19"/>
        <v>15</v>
      </c>
      <c r="N100" s="16">
        <f>G100/J100</f>
        <v>1</v>
      </c>
      <c r="O100" s="10" t="s">
        <v>12</v>
      </c>
    </row>
    <row r="101" spans="1:15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5">
        <v>1</v>
      </c>
      <c r="L101" s="11">
        <f t="shared" si="18"/>
        <v>1</v>
      </c>
      <c r="M101" s="11">
        <f t="shared" si="19"/>
        <v>1</v>
      </c>
      <c r="N101" s="16">
        <v>1</v>
      </c>
      <c r="O101" s="10" t="s">
        <v>12</v>
      </c>
    </row>
    <row r="102" spans="1:15" x14ac:dyDescent="0.3">
      <c r="L102" s="31">
        <f>SUM(L90:L101)</f>
        <v>56.5</v>
      </c>
      <c r="M102" s="31">
        <f>SUM(M90:M101)</f>
        <v>57.75</v>
      </c>
    </row>
    <row r="103" spans="1:15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</row>
    <row r="104" spans="1:15" ht="27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3" t="s">
        <v>219</v>
      </c>
      <c r="L104" s="3" t="s">
        <v>221</v>
      </c>
      <c r="M104" s="3" t="s">
        <v>220</v>
      </c>
      <c r="N104" s="40" t="s">
        <v>20</v>
      </c>
      <c r="O104" s="2" t="s">
        <v>10</v>
      </c>
    </row>
    <row r="105" spans="1:15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5">
        <v>5</v>
      </c>
      <c r="L105" s="15">
        <f>G105*K105</f>
        <v>5</v>
      </c>
      <c r="M105" s="15">
        <f>K105*J105</f>
        <v>5</v>
      </c>
      <c r="N105" s="16">
        <v>1</v>
      </c>
      <c r="O105" s="10" t="s">
        <v>12</v>
      </c>
    </row>
    <row r="106" spans="1:15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5">
        <v>1</v>
      </c>
      <c r="L106" s="15">
        <f t="shared" ref="L106:L122" si="22">G106*K106</f>
        <v>2</v>
      </c>
      <c r="M106" s="15">
        <f t="shared" ref="M106:M122" si="23">K106*J106</f>
        <v>2</v>
      </c>
      <c r="N106" s="16">
        <f>G106/J106</f>
        <v>1</v>
      </c>
      <c r="O106" s="10" t="s">
        <v>12</v>
      </c>
    </row>
    <row r="107" spans="1:15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5">
        <v>1</v>
      </c>
      <c r="L107" s="15">
        <f t="shared" si="22"/>
        <v>2</v>
      </c>
      <c r="M107" s="15">
        <f t="shared" si="23"/>
        <v>2</v>
      </c>
      <c r="N107" s="16">
        <f>G107/J107</f>
        <v>1</v>
      </c>
      <c r="O107" s="10" t="s">
        <v>12</v>
      </c>
    </row>
    <row r="108" spans="1:15" x14ac:dyDescent="0.3">
      <c r="A108" s="11">
        <v>4</v>
      </c>
      <c r="B108" s="6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1">
        <v>2</v>
      </c>
      <c r="L108" s="15">
        <f t="shared" si="22"/>
        <v>7</v>
      </c>
      <c r="M108" s="15">
        <f t="shared" si="23"/>
        <v>7</v>
      </c>
      <c r="N108" s="16">
        <f>G108/J108</f>
        <v>1</v>
      </c>
      <c r="O108" s="10" t="s">
        <v>12</v>
      </c>
    </row>
    <row r="109" spans="1:15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1">
        <v>2</v>
      </c>
      <c r="L109" s="15">
        <f t="shared" si="22"/>
        <v>10</v>
      </c>
      <c r="M109" s="15">
        <f t="shared" si="23"/>
        <v>10.5</v>
      </c>
      <c r="N109" s="16">
        <f>J109/G109</f>
        <v>1.05</v>
      </c>
      <c r="O109" s="10" t="s">
        <v>12</v>
      </c>
    </row>
    <row r="110" spans="1:15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5">
        <v>2</v>
      </c>
      <c r="L110" s="15">
        <f t="shared" si="22"/>
        <v>6</v>
      </c>
      <c r="M110" s="15">
        <f t="shared" si="23"/>
        <v>6</v>
      </c>
      <c r="N110" s="16">
        <f t="shared" ref="N110" si="24">G110/J110</f>
        <v>1</v>
      </c>
      <c r="O110" s="10" t="s">
        <v>12</v>
      </c>
    </row>
    <row r="111" spans="1:15" ht="27.75" x14ac:dyDescent="0.3">
      <c r="A111" s="6">
        <v>7</v>
      </c>
      <c r="B111" s="60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5">
        <v>2</v>
      </c>
      <c r="L111" s="15">
        <f t="shared" si="22"/>
        <v>6</v>
      </c>
      <c r="M111" s="15">
        <f t="shared" si="23"/>
        <v>6</v>
      </c>
      <c r="N111" s="16">
        <f t="shared" ref="N111" si="25">J111/G111</f>
        <v>1</v>
      </c>
      <c r="O111" s="10" t="s">
        <v>12</v>
      </c>
    </row>
    <row r="112" spans="1:15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5">
        <v>2</v>
      </c>
      <c r="L112" s="15">
        <f t="shared" si="22"/>
        <v>2</v>
      </c>
      <c r="M112" s="15">
        <f t="shared" si="23"/>
        <v>2</v>
      </c>
      <c r="N112" s="16">
        <f t="shared" ref="N112" si="26">G112/J112</f>
        <v>1</v>
      </c>
      <c r="O112" s="10" t="s">
        <v>12</v>
      </c>
    </row>
    <row r="113" spans="1:15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5">
        <v>2</v>
      </c>
      <c r="L113" s="15">
        <f t="shared" si="22"/>
        <v>6</v>
      </c>
      <c r="M113" s="15">
        <f t="shared" si="23"/>
        <v>8</v>
      </c>
      <c r="N113" s="16">
        <f t="shared" ref="N113" si="27">J113/G113</f>
        <v>1.3333333333333333</v>
      </c>
      <c r="O113" s="10" t="s">
        <v>12</v>
      </c>
    </row>
    <row r="114" spans="1:15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5">
        <v>1</v>
      </c>
      <c r="L114" s="15">
        <f t="shared" si="22"/>
        <v>3</v>
      </c>
      <c r="M114" s="15">
        <f t="shared" si="23"/>
        <v>3.5</v>
      </c>
      <c r="N114" s="16">
        <f>J114/G114</f>
        <v>1.1666666666666667</v>
      </c>
      <c r="O114" s="10" t="s">
        <v>12</v>
      </c>
    </row>
    <row r="115" spans="1:15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5">
        <v>1</v>
      </c>
      <c r="L115" s="15">
        <f t="shared" si="22"/>
        <v>1</v>
      </c>
      <c r="M115" s="15">
        <f t="shared" si="23"/>
        <v>1</v>
      </c>
      <c r="N115" s="16">
        <f>100%</f>
        <v>1</v>
      </c>
      <c r="O115" s="10" t="s">
        <v>12</v>
      </c>
    </row>
    <row r="116" spans="1:15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5">
        <v>1</v>
      </c>
      <c r="L116" s="15">
        <f t="shared" si="22"/>
        <v>3</v>
      </c>
      <c r="M116" s="15">
        <f t="shared" si="23"/>
        <v>2.75</v>
      </c>
      <c r="N116" s="16">
        <f>G116/J116</f>
        <v>1.0909090909090908</v>
      </c>
      <c r="O116" s="10" t="s">
        <v>12</v>
      </c>
    </row>
    <row r="117" spans="1:15" ht="27.75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5">
        <v>1</v>
      </c>
      <c r="L117" s="15">
        <f t="shared" si="22"/>
        <v>4.5</v>
      </c>
      <c r="M117" s="15">
        <f t="shared" si="23"/>
        <v>5</v>
      </c>
      <c r="N117" s="16">
        <f>G117/J117</f>
        <v>0.9</v>
      </c>
      <c r="O117" s="10" t="s">
        <v>12</v>
      </c>
    </row>
    <row r="118" spans="1:15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v>5</v>
      </c>
      <c r="K118" s="15">
        <v>5</v>
      </c>
      <c r="L118" s="15">
        <f t="shared" si="22"/>
        <v>30</v>
      </c>
      <c r="M118" s="15">
        <f>K118*J118</f>
        <v>25</v>
      </c>
      <c r="N118" s="16">
        <f>E118/F118</f>
        <v>0.99995239682010761</v>
      </c>
      <c r="O118" s="10" t="s">
        <v>12</v>
      </c>
    </row>
    <row r="119" spans="1:15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1">
        <v>5</v>
      </c>
      <c r="L119" s="15">
        <f t="shared" si="22"/>
        <v>5</v>
      </c>
      <c r="M119" s="15">
        <f t="shared" si="23"/>
        <v>2.5</v>
      </c>
      <c r="N119" s="16">
        <f>J119/G119</f>
        <v>0.5</v>
      </c>
      <c r="O119" s="10" t="s">
        <v>12</v>
      </c>
    </row>
    <row r="120" spans="1:15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26">
        <v>5</v>
      </c>
      <c r="L120" s="15">
        <f t="shared" si="22"/>
        <v>7.5</v>
      </c>
      <c r="M120" s="15">
        <f t="shared" si="23"/>
        <v>6.25</v>
      </c>
      <c r="N120" s="16">
        <f>G120/J120</f>
        <v>1.2</v>
      </c>
      <c r="O120" s="10" t="s">
        <v>12</v>
      </c>
    </row>
    <row r="121" spans="1:15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7">
        <v>1</v>
      </c>
      <c r="L121" s="15">
        <f t="shared" si="22"/>
        <v>1</v>
      </c>
      <c r="M121" s="15">
        <f t="shared" si="23"/>
        <v>1</v>
      </c>
      <c r="N121" s="16">
        <f>G121/J121</f>
        <v>1</v>
      </c>
      <c r="O121" s="10" t="s">
        <v>12</v>
      </c>
    </row>
    <row r="122" spans="1:15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5">
        <v>2</v>
      </c>
      <c r="L122" s="15">
        <f t="shared" si="22"/>
        <v>2</v>
      </c>
      <c r="M122" s="15">
        <f t="shared" si="23"/>
        <v>2</v>
      </c>
      <c r="N122" s="16">
        <f>G122/J122</f>
        <v>1</v>
      </c>
      <c r="O122" s="10" t="s">
        <v>12</v>
      </c>
    </row>
    <row r="123" spans="1:15" x14ac:dyDescent="0.3">
      <c r="L123" s="31">
        <f>SUM(L105:L122)</f>
        <v>103</v>
      </c>
      <c r="M123" s="31">
        <f>SUM(M105:M122)</f>
        <v>97.5</v>
      </c>
    </row>
    <row r="124" spans="1:15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</row>
    <row r="125" spans="1:15" ht="27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3" t="s">
        <v>219</v>
      </c>
      <c r="L125" s="3" t="s">
        <v>221</v>
      </c>
      <c r="M125" s="3" t="s">
        <v>220</v>
      </c>
      <c r="N125" s="40" t="s">
        <v>20</v>
      </c>
      <c r="O125" s="2" t="s">
        <v>10</v>
      </c>
    </row>
    <row r="126" spans="1:15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5">
        <v>5</v>
      </c>
      <c r="L126" s="15">
        <f>G126*K126</f>
        <v>5</v>
      </c>
      <c r="M126" s="15">
        <f>K126*J126</f>
        <v>5</v>
      </c>
      <c r="N126" s="16">
        <f t="shared" ref="N126:N136" si="28">G126/J126</f>
        <v>1</v>
      </c>
      <c r="O126" s="10" t="s">
        <v>12</v>
      </c>
    </row>
    <row r="127" spans="1:15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5">
        <v>1</v>
      </c>
      <c r="L127" s="15">
        <f t="shared" ref="L127:L142" si="29">G127*K127</f>
        <v>2</v>
      </c>
      <c r="M127" s="15">
        <f t="shared" ref="M127:M142" si="30">K127*J127</f>
        <v>1.75</v>
      </c>
      <c r="N127" s="16">
        <f t="shared" si="28"/>
        <v>1.1428571428571428</v>
      </c>
      <c r="O127" s="10" t="s">
        <v>12</v>
      </c>
    </row>
    <row r="128" spans="1:15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5">
        <v>2</v>
      </c>
      <c r="L128" s="15">
        <f t="shared" si="29"/>
        <v>6</v>
      </c>
      <c r="M128" s="15">
        <f t="shared" si="30"/>
        <v>5.5</v>
      </c>
      <c r="N128" s="16">
        <f t="shared" si="28"/>
        <v>1.0909090909090908</v>
      </c>
      <c r="O128" s="10" t="s">
        <v>12</v>
      </c>
    </row>
    <row r="129" spans="1:15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5">
        <v>2</v>
      </c>
      <c r="L129" s="15">
        <f t="shared" si="29"/>
        <v>18</v>
      </c>
      <c r="M129" s="15">
        <f t="shared" si="30"/>
        <v>18</v>
      </c>
      <c r="N129" s="16">
        <f t="shared" si="28"/>
        <v>1</v>
      </c>
      <c r="O129" s="10" t="s">
        <v>12</v>
      </c>
    </row>
    <row r="130" spans="1:15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5">
        <v>1</v>
      </c>
      <c r="L130" s="15">
        <f t="shared" si="29"/>
        <v>2</v>
      </c>
      <c r="M130" s="15">
        <f t="shared" si="30"/>
        <v>2</v>
      </c>
      <c r="N130" s="16">
        <f t="shared" si="28"/>
        <v>1</v>
      </c>
      <c r="O130" s="10" t="s">
        <v>12</v>
      </c>
    </row>
    <row r="131" spans="1:15" x14ac:dyDescent="0.3">
      <c r="A131" s="6">
        <v>6</v>
      </c>
      <c r="B131" s="62" t="s">
        <v>177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5">
        <v>1</v>
      </c>
      <c r="L131" s="15">
        <f t="shared" si="29"/>
        <v>2</v>
      </c>
      <c r="M131" s="15">
        <f t="shared" si="30"/>
        <v>2</v>
      </c>
      <c r="N131" s="16">
        <f t="shared" si="28"/>
        <v>1</v>
      </c>
      <c r="O131" s="10" t="s">
        <v>12</v>
      </c>
    </row>
    <row r="132" spans="1:15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5">
        <v>1</v>
      </c>
      <c r="L132" s="15">
        <f t="shared" si="29"/>
        <v>4</v>
      </c>
      <c r="M132" s="15">
        <f t="shared" si="30"/>
        <v>3.5</v>
      </c>
      <c r="N132" s="16">
        <f t="shared" si="28"/>
        <v>1.1428571428571428</v>
      </c>
      <c r="O132" s="10" t="s">
        <v>12</v>
      </c>
    </row>
    <row r="133" spans="1:15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5">
        <v>1</v>
      </c>
      <c r="L133" s="15">
        <f t="shared" si="29"/>
        <v>2</v>
      </c>
      <c r="M133" s="15">
        <f t="shared" si="30"/>
        <v>4</v>
      </c>
      <c r="N133" s="16">
        <f t="shared" si="28"/>
        <v>0.5</v>
      </c>
      <c r="O133" s="10" t="s">
        <v>12</v>
      </c>
    </row>
    <row r="134" spans="1:15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v>1</v>
      </c>
      <c r="L134" s="15">
        <f t="shared" si="29"/>
        <v>4.5</v>
      </c>
      <c r="M134" s="15">
        <f t="shared" si="30"/>
        <v>4</v>
      </c>
      <c r="N134" s="11">
        <f t="shared" si="28"/>
        <v>1.125</v>
      </c>
      <c r="O134" s="10" t="s">
        <v>12</v>
      </c>
    </row>
    <row r="135" spans="1:15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20">
        <v>1</v>
      </c>
      <c r="L135" s="15">
        <f t="shared" si="29"/>
        <v>2</v>
      </c>
      <c r="M135" s="15">
        <f t="shared" si="30"/>
        <v>2</v>
      </c>
      <c r="N135" s="9">
        <f t="shared" si="28"/>
        <v>1</v>
      </c>
      <c r="O135" s="10" t="s">
        <v>12</v>
      </c>
    </row>
    <row r="136" spans="1:15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20">
        <v>5</v>
      </c>
      <c r="L136" s="15">
        <f t="shared" si="29"/>
        <v>5</v>
      </c>
      <c r="M136" s="15">
        <f t="shared" si="30"/>
        <v>5.75</v>
      </c>
      <c r="N136" s="9">
        <f t="shared" si="28"/>
        <v>0.86956521739130443</v>
      </c>
      <c r="O136" s="10" t="s">
        <v>12</v>
      </c>
    </row>
    <row r="137" spans="1:15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11">
        <v>5</v>
      </c>
      <c r="L137" s="15">
        <f t="shared" si="29"/>
        <v>15</v>
      </c>
      <c r="M137" s="15">
        <f t="shared" si="30"/>
        <v>15</v>
      </c>
      <c r="N137" s="51">
        <v>1</v>
      </c>
      <c r="O137" s="10" t="s">
        <v>12</v>
      </c>
    </row>
    <row r="138" spans="1:15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2">
        <v>5</v>
      </c>
      <c r="L138" s="15">
        <f t="shared" si="29"/>
        <v>10</v>
      </c>
      <c r="M138" s="15">
        <f t="shared" si="30"/>
        <v>8.75</v>
      </c>
      <c r="N138" s="13">
        <f>G138/J138</f>
        <v>1.1428571428571428</v>
      </c>
      <c r="O138" s="10" t="s">
        <v>12</v>
      </c>
    </row>
    <row r="139" spans="1:15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6">
        <v>5</v>
      </c>
      <c r="L139" s="15">
        <f t="shared" si="29"/>
        <v>5</v>
      </c>
      <c r="M139" s="15">
        <f t="shared" si="30"/>
        <v>5</v>
      </c>
      <c r="N139" s="27">
        <f>G139/J139</f>
        <v>1</v>
      </c>
      <c r="O139" s="10" t="s">
        <v>12</v>
      </c>
    </row>
    <row r="140" spans="1:15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6">
        <v>5</v>
      </c>
      <c r="L140" s="15">
        <f t="shared" si="29"/>
        <v>5</v>
      </c>
      <c r="M140" s="15">
        <f t="shared" si="30"/>
        <v>2.5</v>
      </c>
      <c r="N140" s="27">
        <f>G140/J140</f>
        <v>2</v>
      </c>
      <c r="O140" s="10" t="s">
        <v>12</v>
      </c>
    </row>
    <row r="141" spans="1:15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5">
        <v>1</v>
      </c>
      <c r="L141" s="15">
        <f t="shared" si="29"/>
        <v>1</v>
      </c>
      <c r="M141" s="15">
        <f t="shared" si="30"/>
        <v>1.25</v>
      </c>
      <c r="N141" s="16">
        <f>G141/J141</f>
        <v>0.8</v>
      </c>
      <c r="O141" s="10" t="s">
        <v>12</v>
      </c>
    </row>
    <row r="142" spans="1:15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5">
        <v>2</v>
      </c>
      <c r="L142" s="15">
        <f t="shared" si="29"/>
        <v>3</v>
      </c>
      <c r="M142" s="15">
        <f t="shared" si="30"/>
        <v>3</v>
      </c>
      <c r="N142" s="16">
        <f>G142/J142</f>
        <v>1</v>
      </c>
      <c r="O142" s="10" t="s">
        <v>12</v>
      </c>
    </row>
    <row r="143" spans="1:15" x14ac:dyDescent="0.3">
      <c r="L143" s="31">
        <f>SUM(L126:L142)</f>
        <v>91.5</v>
      </c>
      <c r="M143" s="31">
        <f>SUM(M126:M142)</f>
        <v>89</v>
      </c>
    </row>
    <row r="144" spans="1:15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</row>
    <row r="145" spans="1:15" ht="27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3" t="s">
        <v>219</v>
      </c>
      <c r="L145" s="3" t="s">
        <v>221</v>
      </c>
      <c r="M145" s="3" t="s">
        <v>220</v>
      </c>
      <c r="N145" s="40" t="s">
        <v>20</v>
      </c>
      <c r="O145" s="2" t="s">
        <v>10</v>
      </c>
    </row>
    <row r="146" spans="1:15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5">
        <v>5</v>
      </c>
      <c r="L146" s="15">
        <f>K146*G146</f>
        <v>10</v>
      </c>
      <c r="M146" s="15">
        <f>J146*K146</f>
        <v>7.5</v>
      </c>
      <c r="N146" s="16">
        <f>G146/J146</f>
        <v>1.3333333333333333</v>
      </c>
      <c r="O146" s="10" t="s">
        <v>12</v>
      </c>
    </row>
    <row r="147" spans="1:15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5">
        <v>1</v>
      </c>
      <c r="L147" s="15">
        <f t="shared" ref="L147:L166" si="31">K147*G147</f>
        <v>2</v>
      </c>
      <c r="M147" s="15">
        <f t="shared" ref="M147:M166" si="32">J147*K147</f>
        <v>2</v>
      </c>
      <c r="N147" s="16">
        <f t="shared" ref="N147:N166" si="33">G147/J147</f>
        <v>1</v>
      </c>
      <c r="O147" s="10" t="s">
        <v>12</v>
      </c>
    </row>
    <row r="148" spans="1:15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5">
        <v>1</v>
      </c>
      <c r="L148" s="15">
        <f t="shared" si="31"/>
        <v>2</v>
      </c>
      <c r="M148" s="15">
        <f t="shared" si="32"/>
        <v>2</v>
      </c>
      <c r="N148" s="16">
        <f t="shared" si="33"/>
        <v>1</v>
      </c>
      <c r="O148" s="10" t="s">
        <v>12</v>
      </c>
    </row>
    <row r="149" spans="1:1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2">
        <v>2</v>
      </c>
      <c r="L149" s="15">
        <f t="shared" si="31"/>
        <v>11</v>
      </c>
      <c r="M149" s="15">
        <f t="shared" si="32"/>
        <v>12</v>
      </c>
      <c r="N149" s="16">
        <f t="shared" si="33"/>
        <v>0.91666666666666663</v>
      </c>
      <c r="O149" s="10" t="s">
        <v>12</v>
      </c>
    </row>
    <row r="150" spans="1:15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2">
        <v>1</v>
      </c>
      <c r="L150" s="15">
        <f t="shared" si="31"/>
        <v>5</v>
      </c>
      <c r="M150" s="15">
        <f t="shared" si="32"/>
        <v>4.5</v>
      </c>
      <c r="N150" s="16">
        <f t="shared" si="33"/>
        <v>1.1111111111111112</v>
      </c>
      <c r="O150" s="10" t="s">
        <v>12</v>
      </c>
    </row>
    <row r="151" spans="1:15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2">
        <v>2</v>
      </c>
      <c r="L151" s="15">
        <f t="shared" si="31"/>
        <v>10</v>
      </c>
      <c r="M151" s="15">
        <f t="shared" si="32"/>
        <v>9</v>
      </c>
      <c r="N151" s="16">
        <f t="shared" si="33"/>
        <v>1.1111111111111112</v>
      </c>
      <c r="O151" s="10" t="s">
        <v>12</v>
      </c>
    </row>
    <row r="152" spans="1:15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2">
        <v>1</v>
      </c>
      <c r="L152" s="15">
        <f t="shared" si="31"/>
        <v>1</v>
      </c>
      <c r="M152" s="15">
        <f t="shared" si="32"/>
        <v>0.75</v>
      </c>
      <c r="N152" s="16">
        <f t="shared" si="33"/>
        <v>1.3333333333333333</v>
      </c>
      <c r="O152" s="10" t="s">
        <v>12</v>
      </c>
    </row>
    <row r="153" spans="1:15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2">
        <v>1</v>
      </c>
      <c r="L153" s="15">
        <f t="shared" si="31"/>
        <v>5</v>
      </c>
      <c r="M153" s="15">
        <f t="shared" si="32"/>
        <v>5</v>
      </c>
      <c r="N153" s="16">
        <f t="shared" si="33"/>
        <v>1</v>
      </c>
      <c r="O153" s="10" t="s">
        <v>12</v>
      </c>
    </row>
    <row r="154" spans="1:15" ht="27.75" x14ac:dyDescent="0.3">
      <c r="A154" s="6">
        <v>9</v>
      </c>
      <c r="B154" s="63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2">
        <v>1</v>
      </c>
      <c r="L154" s="15">
        <f t="shared" si="31"/>
        <v>2</v>
      </c>
      <c r="M154" s="15">
        <f t="shared" si="32"/>
        <v>3</v>
      </c>
      <c r="N154" s="16">
        <f t="shared" si="33"/>
        <v>0.66666666666666663</v>
      </c>
      <c r="O154" s="10" t="s">
        <v>12</v>
      </c>
    </row>
    <row r="155" spans="1:15" ht="27.75" x14ac:dyDescent="0.3">
      <c r="A155" s="6">
        <v>10</v>
      </c>
      <c r="B155" s="63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2">
        <v>1</v>
      </c>
      <c r="L155" s="15">
        <f t="shared" si="31"/>
        <v>2</v>
      </c>
      <c r="M155" s="15">
        <f t="shared" si="32"/>
        <v>4</v>
      </c>
      <c r="N155" s="16">
        <f t="shared" si="33"/>
        <v>0.5</v>
      </c>
      <c r="O155" s="10" t="s">
        <v>12</v>
      </c>
    </row>
    <row r="156" spans="1:15" ht="27.75" x14ac:dyDescent="0.3">
      <c r="A156" s="6">
        <v>11</v>
      </c>
      <c r="B156" s="63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2">
        <v>1</v>
      </c>
      <c r="L156" s="15">
        <f t="shared" si="31"/>
        <v>2</v>
      </c>
      <c r="M156" s="15">
        <f t="shared" si="32"/>
        <v>2</v>
      </c>
      <c r="N156" s="16">
        <f t="shared" si="33"/>
        <v>1</v>
      </c>
      <c r="O156" s="10" t="s">
        <v>12</v>
      </c>
    </row>
    <row r="157" spans="1:15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5">
        <v>1</v>
      </c>
      <c r="L157" s="15">
        <f t="shared" si="31"/>
        <v>0.5</v>
      </c>
      <c r="M157" s="15">
        <f t="shared" si="32"/>
        <v>0.5</v>
      </c>
      <c r="N157" s="16">
        <f t="shared" si="33"/>
        <v>1</v>
      </c>
      <c r="O157" s="10" t="s">
        <v>12</v>
      </c>
    </row>
    <row r="158" spans="1:15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5">
        <v>1</v>
      </c>
      <c r="L158" s="15">
        <f t="shared" si="31"/>
        <v>3</v>
      </c>
      <c r="M158" s="15">
        <f t="shared" si="32"/>
        <v>3</v>
      </c>
      <c r="N158" s="16">
        <f t="shared" si="33"/>
        <v>1</v>
      </c>
      <c r="O158" s="10" t="s">
        <v>12</v>
      </c>
    </row>
    <row r="159" spans="1:15" ht="27.75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5">
        <v>1</v>
      </c>
      <c r="L159" s="15">
        <f t="shared" si="31"/>
        <v>4</v>
      </c>
      <c r="M159" s="15">
        <f t="shared" si="32"/>
        <v>3.5</v>
      </c>
      <c r="N159" s="16">
        <f t="shared" si="33"/>
        <v>1.1428571428571428</v>
      </c>
      <c r="O159" s="10" t="s">
        <v>12</v>
      </c>
    </row>
    <row r="160" spans="1:15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5">
        <v>5</v>
      </c>
      <c r="L160" s="15">
        <f t="shared" si="31"/>
        <v>42.5</v>
      </c>
      <c r="M160" s="15">
        <f t="shared" si="32"/>
        <v>40</v>
      </c>
      <c r="N160" s="16">
        <f t="shared" si="33"/>
        <v>1.0625</v>
      </c>
      <c r="O160" s="10" t="s">
        <v>12</v>
      </c>
    </row>
    <row r="161" spans="1:15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52">
        <v>5</v>
      </c>
      <c r="L161" s="15">
        <f t="shared" si="31"/>
        <v>5</v>
      </c>
      <c r="M161" s="15">
        <f t="shared" si="32"/>
        <v>5</v>
      </c>
      <c r="N161" s="16">
        <f t="shared" si="33"/>
        <v>1</v>
      </c>
      <c r="O161" s="10" t="s">
        <v>12</v>
      </c>
    </row>
    <row r="162" spans="1:15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26">
        <v>5</v>
      </c>
      <c r="L162" s="15">
        <f t="shared" si="31"/>
        <v>5</v>
      </c>
      <c r="M162" s="15">
        <f t="shared" si="32"/>
        <v>5</v>
      </c>
      <c r="N162" s="16">
        <f t="shared" si="33"/>
        <v>1</v>
      </c>
      <c r="O162" s="10" t="s">
        <v>12</v>
      </c>
    </row>
    <row r="163" spans="1:15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5">
        <v>1</v>
      </c>
      <c r="L163" s="15">
        <f t="shared" si="31"/>
        <v>2</v>
      </c>
      <c r="M163" s="15">
        <f t="shared" si="32"/>
        <v>2</v>
      </c>
      <c r="N163" s="16">
        <f t="shared" si="33"/>
        <v>1</v>
      </c>
      <c r="O163" s="10" t="s">
        <v>12</v>
      </c>
    </row>
    <row r="164" spans="1:15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5">
        <v>5</v>
      </c>
      <c r="L164" s="15">
        <f t="shared" si="31"/>
        <v>10</v>
      </c>
      <c r="M164" s="15">
        <f t="shared" si="32"/>
        <v>10</v>
      </c>
      <c r="N164" s="16">
        <f t="shared" si="33"/>
        <v>1</v>
      </c>
      <c r="O164" s="10" t="s">
        <v>12</v>
      </c>
    </row>
    <row r="165" spans="1:15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5">
        <v>5</v>
      </c>
      <c r="L165" s="15">
        <f t="shared" si="31"/>
        <v>5</v>
      </c>
      <c r="M165" s="15">
        <f t="shared" si="32"/>
        <v>5</v>
      </c>
      <c r="N165" s="16">
        <f t="shared" si="33"/>
        <v>1</v>
      </c>
      <c r="O165" s="10" t="s">
        <v>12</v>
      </c>
    </row>
    <row r="166" spans="1:15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5">
        <v>1</v>
      </c>
      <c r="L166" s="15">
        <f t="shared" si="31"/>
        <v>2</v>
      </c>
      <c r="M166" s="15">
        <f t="shared" si="32"/>
        <v>2</v>
      </c>
      <c r="N166" s="16">
        <f t="shared" si="33"/>
        <v>1</v>
      </c>
      <c r="O166" s="10" t="s">
        <v>12</v>
      </c>
    </row>
    <row r="168" spans="1:15" ht="22.5" x14ac:dyDescent="0.3">
      <c r="A168" s="69" t="s">
        <v>164</v>
      </c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</row>
    <row r="169" spans="1:15" ht="27" x14ac:dyDescent="0.3">
      <c r="A169" s="2" t="s">
        <v>0</v>
      </c>
      <c r="B169" s="3" t="s">
        <v>1</v>
      </c>
      <c r="C169" s="2" t="s">
        <v>2</v>
      </c>
      <c r="D169" s="3" t="s">
        <v>3</v>
      </c>
      <c r="E169" s="4" t="s">
        <v>4</v>
      </c>
      <c r="F169" s="4" t="s">
        <v>5</v>
      </c>
      <c r="G169" s="3" t="s">
        <v>6</v>
      </c>
      <c r="H169" s="3" t="s">
        <v>7</v>
      </c>
      <c r="I169" s="3" t="s">
        <v>8</v>
      </c>
      <c r="J169" s="3" t="s">
        <v>9</v>
      </c>
      <c r="K169" s="3" t="s">
        <v>219</v>
      </c>
      <c r="L169" s="3" t="s">
        <v>221</v>
      </c>
      <c r="M169" s="3" t="s">
        <v>220</v>
      </c>
      <c r="N169" s="5" t="s">
        <v>20</v>
      </c>
      <c r="O169" s="2" t="s">
        <v>10</v>
      </c>
    </row>
    <row r="170" spans="1:15" x14ac:dyDescent="0.3">
      <c r="A170" s="72" t="s">
        <v>12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</row>
    <row r="171" spans="1:15" x14ac:dyDescent="0.3">
      <c r="A171" s="6">
        <v>2</v>
      </c>
      <c r="B171" s="7" t="s">
        <v>40</v>
      </c>
      <c r="C171" s="6" t="s">
        <v>17</v>
      </c>
      <c r="D171" s="7">
        <v>1</v>
      </c>
      <c r="E171" s="8">
        <v>42044</v>
      </c>
      <c r="F171" s="8">
        <v>42044</v>
      </c>
      <c r="G171" s="7">
        <v>2</v>
      </c>
      <c r="H171" s="8">
        <v>42044</v>
      </c>
      <c r="I171" s="8">
        <v>42044</v>
      </c>
      <c r="J171" s="7">
        <v>2</v>
      </c>
      <c r="K171" s="7">
        <v>1</v>
      </c>
      <c r="L171" s="7">
        <f>G171*K171</f>
        <v>2</v>
      </c>
      <c r="M171" s="7">
        <f>J171*K171</f>
        <v>2</v>
      </c>
      <c r="N171" s="16">
        <v>1</v>
      </c>
      <c r="O171" s="10" t="s">
        <v>12</v>
      </c>
    </row>
    <row r="172" spans="1:15" x14ac:dyDescent="0.3">
      <c r="A172" s="6">
        <v>3</v>
      </c>
      <c r="B172" s="7" t="s">
        <v>165</v>
      </c>
      <c r="C172" s="6" t="s">
        <v>16</v>
      </c>
      <c r="D172" s="7">
        <v>1</v>
      </c>
      <c r="E172" s="8">
        <v>42044</v>
      </c>
      <c r="F172" s="8">
        <v>42044</v>
      </c>
      <c r="G172" s="7">
        <v>2</v>
      </c>
      <c r="H172" s="8">
        <v>42044</v>
      </c>
      <c r="I172" s="8">
        <v>42044</v>
      </c>
      <c r="J172" s="7">
        <v>2</v>
      </c>
      <c r="K172" s="7">
        <v>1</v>
      </c>
      <c r="L172" s="7">
        <f t="shared" ref="L172:L185" si="34">G172*K172</f>
        <v>2</v>
      </c>
      <c r="M172" s="7">
        <f t="shared" ref="M172:M185" si="35">J172*K172</f>
        <v>2</v>
      </c>
      <c r="N172" s="16">
        <v>1</v>
      </c>
      <c r="O172" s="10" t="s">
        <v>12</v>
      </c>
    </row>
    <row r="173" spans="1:15" x14ac:dyDescent="0.3">
      <c r="A173" s="6">
        <v>1</v>
      </c>
      <c r="B173" s="7" t="s">
        <v>166</v>
      </c>
      <c r="C173" s="6" t="s">
        <v>16</v>
      </c>
      <c r="D173" s="7">
        <v>1</v>
      </c>
      <c r="E173" s="8">
        <v>42044</v>
      </c>
      <c r="F173" s="8">
        <v>42044</v>
      </c>
      <c r="G173" s="7">
        <v>2</v>
      </c>
      <c r="H173" s="8">
        <v>42044</v>
      </c>
      <c r="I173" s="8">
        <v>42044</v>
      </c>
      <c r="J173" s="7">
        <v>2</v>
      </c>
      <c r="K173" s="7">
        <v>1</v>
      </c>
      <c r="L173" s="7">
        <f t="shared" si="34"/>
        <v>2</v>
      </c>
      <c r="M173" s="7">
        <f t="shared" si="35"/>
        <v>2</v>
      </c>
      <c r="N173" s="16">
        <f>G173/J173</f>
        <v>1</v>
      </c>
      <c r="O173" s="10" t="s">
        <v>12</v>
      </c>
    </row>
    <row r="174" spans="1:15" x14ac:dyDescent="0.3">
      <c r="A174" s="11">
        <v>2</v>
      </c>
      <c r="B174" s="11" t="s">
        <v>167</v>
      </c>
      <c r="C174" s="11" t="s">
        <v>18</v>
      </c>
      <c r="D174" s="11">
        <v>1</v>
      </c>
      <c r="E174" s="28">
        <v>42044</v>
      </c>
      <c r="F174" s="28">
        <v>42047</v>
      </c>
      <c r="G174" s="11">
        <v>1.5</v>
      </c>
      <c r="H174" s="28">
        <v>42044</v>
      </c>
      <c r="I174" s="28">
        <v>42047</v>
      </c>
      <c r="J174" s="11">
        <v>1.5</v>
      </c>
      <c r="K174" s="11">
        <v>1</v>
      </c>
      <c r="L174" s="7">
        <f t="shared" si="34"/>
        <v>1.5</v>
      </c>
      <c r="M174" s="7">
        <f t="shared" si="35"/>
        <v>1.5</v>
      </c>
      <c r="N174" s="48">
        <f>G174/J174</f>
        <v>1</v>
      </c>
      <c r="O174" s="10" t="s">
        <v>12</v>
      </c>
    </row>
    <row r="175" spans="1:15" x14ac:dyDescent="0.3">
      <c r="A175" s="11">
        <v>3</v>
      </c>
      <c r="B175" s="11" t="s">
        <v>168</v>
      </c>
      <c r="C175" s="11" t="s">
        <v>93</v>
      </c>
      <c r="D175" s="11">
        <v>1</v>
      </c>
      <c r="E175" s="28">
        <v>42044</v>
      </c>
      <c r="F175" s="28">
        <v>42047</v>
      </c>
      <c r="G175" s="11">
        <v>3</v>
      </c>
      <c r="H175" s="28">
        <v>42044</v>
      </c>
      <c r="I175" s="28">
        <v>42046</v>
      </c>
      <c r="J175" s="11">
        <v>3.5</v>
      </c>
      <c r="K175" s="11">
        <v>2</v>
      </c>
      <c r="L175" s="7">
        <f t="shared" si="34"/>
        <v>6</v>
      </c>
      <c r="M175" s="7">
        <f t="shared" si="35"/>
        <v>7</v>
      </c>
      <c r="N175" s="48">
        <f>G175/J175</f>
        <v>0.8571428571428571</v>
      </c>
      <c r="O175" s="10" t="s">
        <v>12</v>
      </c>
    </row>
    <row r="176" spans="1:15" x14ac:dyDescent="0.3">
      <c r="A176" s="11">
        <v>4</v>
      </c>
      <c r="B176" s="11" t="s">
        <v>169</v>
      </c>
      <c r="C176" s="11" t="s">
        <v>65</v>
      </c>
      <c r="D176" s="11">
        <v>2</v>
      </c>
      <c r="E176" s="28">
        <v>42044</v>
      </c>
      <c r="F176" s="28">
        <v>42047</v>
      </c>
      <c r="G176" s="11">
        <v>5</v>
      </c>
      <c r="H176" s="28">
        <v>42044</v>
      </c>
      <c r="I176" s="28">
        <v>42046</v>
      </c>
      <c r="J176" s="11">
        <v>4</v>
      </c>
      <c r="K176" s="11">
        <v>2</v>
      </c>
      <c r="L176" s="7">
        <f t="shared" si="34"/>
        <v>10</v>
      </c>
      <c r="M176" s="7">
        <f t="shared" si="35"/>
        <v>8</v>
      </c>
      <c r="N176" s="48">
        <f>G176/J176</f>
        <v>1.25</v>
      </c>
      <c r="O176" s="10" t="s">
        <v>12</v>
      </c>
    </row>
    <row r="177" spans="1:15" x14ac:dyDescent="0.3">
      <c r="A177" s="11">
        <v>5</v>
      </c>
      <c r="B177" s="11" t="s">
        <v>170</v>
      </c>
      <c r="C177" s="11" t="s">
        <v>17</v>
      </c>
      <c r="D177" s="11"/>
      <c r="E177" s="28">
        <v>42044</v>
      </c>
      <c r="F177" s="28">
        <v>42046</v>
      </c>
      <c r="G177" s="11">
        <v>3.5</v>
      </c>
      <c r="H177" s="28">
        <v>42044</v>
      </c>
      <c r="I177" s="28">
        <v>42046</v>
      </c>
      <c r="J177" s="11">
        <v>3.5</v>
      </c>
      <c r="K177" s="11">
        <v>1</v>
      </c>
      <c r="L177" s="7">
        <f t="shared" si="34"/>
        <v>3.5</v>
      </c>
      <c r="M177" s="7">
        <f t="shared" si="35"/>
        <v>3.5</v>
      </c>
      <c r="N177" s="48">
        <f>G177/J177</f>
        <v>1</v>
      </c>
      <c r="O177" s="10" t="s">
        <v>12</v>
      </c>
    </row>
    <row r="178" spans="1:15" x14ac:dyDescent="0.3">
      <c r="A178" s="11">
        <v>6</v>
      </c>
      <c r="B178" s="12" t="s">
        <v>43</v>
      </c>
      <c r="C178" s="6" t="s">
        <v>15</v>
      </c>
      <c r="D178" s="7">
        <v>1</v>
      </c>
      <c r="E178" s="8">
        <v>42048</v>
      </c>
      <c r="F178" s="8">
        <v>42048</v>
      </c>
      <c r="G178" s="7">
        <v>0.5</v>
      </c>
      <c r="H178" s="8">
        <v>42048</v>
      </c>
      <c r="I178" s="8">
        <v>42048</v>
      </c>
      <c r="J178" s="15">
        <v>0.5</v>
      </c>
      <c r="K178" s="15">
        <v>1</v>
      </c>
      <c r="L178" s="7">
        <f t="shared" si="34"/>
        <v>0.5</v>
      </c>
      <c r="M178" s="7">
        <f t="shared" si="35"/>
        <v>0.5</v>
      </c>
      <c r="N178" s="16">
        <v>1</v>
      </c>
      <c r="O178" s="10" t="s">
        <v>12</v>
      </c>
    </row>
    <row r="179" spans="1:15" ht="27.75" x14ac:dyDescent="0.3">
      <c r="A179" s="6">
        <v>7</v>
      </c>
      <c r="B179" s="7" t="s">
        <v>44</v>
      </c>
      <c r="C179" s="6" t="s">
        <v>13</v>
      </c>
      <c r="D179" s="7">
        <v>2</v>
      </c>
      <c r="E179" s="8">
        <v>42047</v>
      </c>
      <c r="F179" s="8">
        <v>42048</v>
      </c>
      <c r="G179" s="7">
        <v>6</v>
      </c>
      <c r="H179" s="8">
        <v>42049</v>
      </c>
      <c r="I179" s="8">
        <v>42049</v>
      </c>
      <c r="J179" s="15">
        <v>5.5</v>
      </c>
      <c r="K179" s="15">
        <v>1</v>
      </c>
      <c r="L179" s="7">
        <f t="shared" si="34"/>
        <v>6</v>
      </c>
      <c r="M179" s="7">
        <f t="shared" si="35"/>
        <v>5.5</v>
      </c>
      <c r="N179" s="16">
        <v>1</v>
      </c>
      <c r="O179" s="10" t="s">
        <v>12</v>
      </c>
    </row>
    <row r="180" spans="1:15" x14ac:dyDescent="0.3">
      <c r="A180" s="18">
        <v>8</v>
      </c>
      <c r="B180" s="19" t="s">
        <v>171</v>
      </c>
      <c r="C180" s="18" t="s">
        <v>11</v>
      </c>
      <c r="D180" s="7">
        <v>1</v>
      </c>
      <c r="E180" s="8">
        <v>42049</v>
      </c>
      <c r="F180" s="8">
        <v>42050</v>
      </c>
      <c r="G180" s="7">
        <v>5</v>
      </c>
      <c r="H180" s="8">
        <v>42049</v>
      </c>
      <c r="I180" s="8">
        <v>42057</v>
      </c>
      <c r="J180" s="15">
        <v>5</v>
      </c>
      <c r="K180" s="15">
        <v>5</v>
      </c>
      <c r="L180" s="7">
        <f t="shared" si="34"/>
        <v>25</v>
      </c>
      <c r="M180" s="7">
        <f t="shared" si="35"/>
        <v>25</v>
      </c>
      <c r="N180" s="16">
        <f>G180/J180</f>
        <v>1</v>
      </c>
      <c r="O180" s="10" t="s">
        <v>12</v>
      </c>
    </row>
    <row r="181" spans="1:15" x14ac:dyDescent="0.3">
      <c r="A181" s="6">
        <v>9</v>
      </c>
      <c r="B181" s="7" t="s">
        <v>34</v>
      </c>
      <c r="C181" s="6" t="s">
        <v>18</v>
      </c>
      <c r="D181" s="7">
        <v>1</v>
      </c>
      <c r="E181" s="8">
        <v>42057</v>
      </c>
      <c r="F181" s="8">
        <v>42057</v>
      </c>
      <c r="G181" s="7">
        <v>1</v>
      </c>
      <c r="H181" s="8">
        <v>42057</v>
      </c>
      <c r="I181" s="8">
        <v>42057</v>
      </c>
      <c r="J181" s="15">
        <v>1.5</v>
      </c>
      <c r="K181" s="15">
        <v>1</v>
      </c>
      <c r="L181" s="7">
        <f t="shared" si="34"/>
        <v>1</v>
      </c>
      <c r="M181" s="7">
        <f t="shared" si="35"/>
        <v>1.5</v>
      </c>
      <c r="N181" s="16">
        <v>1</v>
      </c>
      <c r="O181" s="10" t="s">
        <v>12</v>
      </c>
    </row>
    <row r="182" spans="1:15" x14ac:dyDescent="0.3">
      <c r="A182" s="6">
        <v>10</v>
      </c>
      <c r="B182" s="7" t="s">
        <v>172</v>
      </c>
      <c r="C182" s="6" t="s">
        <v>18</v>
      </c>
      <c r="D182" s="7">
        <v>1</v>
      </c>
      <c r="E182" s="8">
        <v>42057</v>
      </c>
      <c r="F182" s="8">
        <v>42057</v>
      </c>
      <c r="G182" s="7">
        <v>3</v>
      </c>
      <c r="H182" s="8">
        <v>42057</v>
      </c>
      <c r="I182" s="8">
        <v>42057</v>
      </c>
      <c r="J182" s="15">
        <v>3</v>
      </c>
      <c r="K182" s="15">
        <v>1</v>
      </c>
      <c r="L182" s="7">
        <f t="shared" si="34"/>
        <v>3</v>
      </c>
      <c r="M182" s="7">
        <f t="shared" si="35"/>
        <v>3</v>
      </c>
      <c r="N182" s="16">
        <v>1</v>
      </c>
      <c r="O182" s="10" t="s">
        <v>12</v>
      </c>
    </row>
    <row r="183" spans="1:15" x14ac:dyDescent="0.3">
      <c r="A183" s="6">
        <v>12</v>
      </c>
      <c r="B183" s="7" t="s">
        <v>173</v>
      </c>
      <c r="C183" s="6" t="s">
        <v>11</v>
      </c>
      <c r="D183" s="7">
        <v>1</v>
      </c>
      <c r="E183" s="8">
        <v>42052</v>
      </c>
      <c r="F183" s="8">
        <v>42052</v>
      </c>
      <c r="G183" s="7">
        <v>5</v>
      </c>
      <c r="H183" s="8">
        <v>42052</v>
      </c>
      <c r="I183" s="8">
        <v>42052</v>
      </c>
      <c r="J183" s="15">
        <v>5</v>
      </c>
      <c r="K183" s="15">
        <v>5</v>
      </c>
      <c r="L183" s="7">
        <f t="shared" si="34"/>
        <v>25</v>
      </c>
      <c r="M183" s="7">
        <f t="shared" si="35"/>
        <v>25</v>
      </c>
      <c r="N183" s="16">
        <v>1</v>
      </c>
      <c r="O183" s="10" t="s">
        <v>12</v>
      </c>
    </row>
    <row r="184" spans="1:15" x14ac:dyDescent="0.3">
      <c r="A184" s="21">
        <v>13</v>
      </c>
      <c r="B184" s="22" t="s">
        <v>174</v>
      </c>
      <c r="C184" s="21" t="s">
        <v>11</v>
      </c>
      <c r="D184" s="22">
        <v>1</v>
      </c>
      <c r="E184" s="23">
        <v>42053</v>
      </c>
      <c r="F184" s="23">
        <v>42053</v>
      </c>
      <c r="G184" s="22">
        <v>1.5</v>
      </c>
      <c r="H184" s="23">
        <v>42053</v>
      </c>
      <c r="I184" s="23">
        <v>42053</v>
      </c>
      <c r="J184" s="22">
        <v>1.5</v>
      </c>
      <c r="K184" s="22">
        <v>5</v>
      </c>
      <c r="L184" s="22">
        <f t="shared" si="34"/>
        <v>7.5</v>
      </c>
      <c r="M184" s="22">
        <f t="shared" si="35"/>
        <v>7.5</v>
      </c>
      <c r="N184" s="24">
        <v>1</v>
      </c>
      <c r="O184" s="10" t="s">
        <v>12</v>
      </c>
    </row>
    <row r="185" spans="1:15" x14ac:dyDescent="0.3">
      <c r="A185" s="7">
        <v>14</v>
      </c>
      <c r="B185" s="7" t="s">
        <v>175</v>
      </c>
      <c r="C185" s="7" t="s">
        <v>11</v>
      </c>
      <c r="D185" s="7">
        <v>1</v>
      </c>
      <c r="E185" s="8">
        <v>42045</v>
      </c>
      <c r="F185" s="8">
        <v>42045</v>
      </c>
      <c r="G185" s="7">
        <v>1</v>
      </c>
      <c r="H185" s="8">
        <v>42045</v>
      </c>
      <c r="I185" s="8">
        <v>42045</v>
      </c>
      <c r="J185" s="7">
        <v>1</v>
      </c>
      <c r="K185" s="7">
        <v>5</v>
      </c>
      <c r="L185" s="7">
        <f t="shared" si="34"/>
        <v>5</v>
      </c>
      <c r="M185" s="7">
        <f t="shared" si="35"/>
        <v>5</v>
      </c>
      <c r="N185" s="9">
        <f>G185/J185</f>
        <v>1</v>
      </c>
      <c r="O185" s="10" t="s">
        <v>12</v>
      </c>
    </row>
    <row r="186" spans="1:15" x14ac:dyDescent="0.3">
      <c r="L186" s="31">
        <f>SUM(L171:L185)</f>
        <v>100</v>
      </c>
      <c r="M186" s="31">
        <f>SUM(M171:M185)</f>
        <v>99</v>
      </c>
    </row>
    <row r="187" spans="1:15" ht="22.5" x14ac:dyDescent="0.3">
      <c r="A187" s="69" t="s">
        <v>179</v>
      </c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</row>
    <row r="188" spans="1:15" ht="27" x14ac:dyDescent="0.3">
      <c r="A188" s="2" t="s">
        <v>0</v>
      </c>
      <c r="B188" s="3" t="s">
        <v>1</v>
      </c>
      <c r="C188" s="2" t="s">
        <v>2</v>
      </c>
      <c r="D188" s="3" t="s">
        <v>3</v>
      </c>
      <c r="E188" s="4" t="s">
        <v>4</v>
      </c>
      <c r="F188" s="4" t="s">
        <v>5</v>
      </c>
      <c r="G188" s="3" t="s">
        <v>6</v>
      </c>
      <c r="H188" s="3" t="s">
        <v>7</v>
      </c>
      <c r="I188" s="3" t="s">
        <v>8</v>
      </c>
      <c r="J188" s="3" t="s">
        <v>9</v>
      </c>
      <c r="K188" s="3" t="s">
        <v>219</v>
      </c>
      <c r="L188" s="3" t="s">
        <v>221</v>
      </c>
      <c r="M188" s="3" t="s">
        <v>220</v>
      </c>
      <c r="N188" s="5" t="s">
        <v>20</v>
      </c>
      <c r="O188" s="2" t="s">
        <v>10</v>
      </c>
    </row>
    <row r="189" spans="1:15" x14ac:dyDescent="0.3">
      <c r="A189" s="6">
        <v>1</v>
      </c>
      <c r="B189" s="7" t="s">
        <v>180</v>
      </c>
      <c r="C189" s="6" t="s">
        <v>16</v>
      </c>
      <c r="D189" s="7">
        <v>1</v>
      </c>
      <c r="E189" s="8">
        <v>42058</v>
      </c>
      <c r="F189" s="8">
        <v>42058</v>
      </c>
      <c r="G189" s="7">
        <v>2</v>
      </c>
      <c r="H189" s="8">
        <v>42058</v>
      </c>
      <c r="I189" s="8">
        <v>42058</v>
      </c>
      <c r="J189" s="15">
        <v>2</v>
      </c>
      <c r="K189" s="15">
        <v>1</v>
      </c>
      <c r="L189" s="15">
        <f>G189*K189</f>
        <v>2</v>
      </c>
      <c r="M189" s="15">
        <f>K189*J189</f>
        <v>2</v>
      </c>
      <c r="N189" s="16">
        <f>G189/J189</f>
        <v>1</v>
      </c>
      <c r="O189" s="10" t="s">
        <v>12</v>
      </c>
    </row>
    <row r="190" spans="1:15" x14ac:dyDescent="0.3">
      <c r="A190" s="6">
        <v>2</v>
      </c>
      <c r="B190" s="7" t="s">
        <v>190</v>
      </c>
      <c r="C190" s="6" t="s">
        <v>16</v>
      </c>
      <c r="D190" s="7">
        <v>1</v>
      </c>
      <c r="E190" s="8">
        <v>42061</v>
      </c>
      <c r="F190" s="8">
        <v>42061</v>
      </c>
      <c r="G190" s="7">
        <v>4</v>
      </c>
      <c r="H190" s="8">
        <v>42061</v>
      </c>
      <c r="I190" s="8">
        <v>42061</v>
      </c>
      <c r="J190" s="15">
        <v>4.5</v>
      </c>
      <c r="K190" s="15">
        <v>1</v>
      </c>
      <c r="L190" s="15">
        <f t="shared" ref="L190:L202" si="36">G190*K190</f>
        <v>4</v>
      </c>
      <c r="M190" s="15">
        <f t="shared" ref="M190:M202" si="37">K190*J190</f>
        <v>4.5</v>
      </c>
      <c r="N190" s="16">
        <v>1</v>
      </c>
      <c r="O190" s="10" t="s">
        <v>12</v>
      </c>
    </row>
    <row r="191" spans="1:15" x14ac:dyDescent="0.3">
      <c r="A191" s="11">
        <v>3</v>
      </c>
      <c r="B191" s="12" t="s">
        <v>181</v>
      </c>
      <c r="C191" s="11" t="s">
        <v>182</v>
      </c>
      <c r="D191" s="11">
        <v>1</v>
      </c>
      <c r="E191" s="28">
        <v>42059</v>
      </c>
      <c r="F191" s="28">
        <v>42063</v>
      </c>
      <c r="G191" s="11">
        <v>10</v>
      </c>
      <c r="H191" s="28">
        <v>42059</v>
      </c>
      <c r="I191" s="28">
        <v>42063</v>
      </c>
      <c r="J191" s="11">
        <v>8.5</v>
      </c>
      <c r="K191" s="11">
        <v>2</v>
      </c>
      <c r="L191" s="15">
        <f t="shared" si="36"/>
        <v>20</v>
      </c>
      <c r="M191" s="15">
        <f t="shared" si="37"/>
        <v>17</v>
      </c>
      <c r="N191" s="16">
        <f>G191/J191</f>
        <v>1.1764705882352942</v>
      </c>
      <c r="O191" s="10" t="s">
        <v>12</v>
      </c>
    </row>
    <row r="192" spans="1:15" x14ac:dyDescent="0.3">
      <c r="A192" s="11">
        <v>4</v>
      </c>
      <c r="B192" s="12" t="s">
        <v>183</v>
      </c>
      <c r="C192" s="11" t="s">
        <v>184</v>
      </c>
      <c r="D192" s="64">
        <f>F192-E192</f>
        <v>10</v>
      </c>
      <c r="E192" s="25">
        <v>42058</v>
      </c>
      <c r="F192" s="25">
        <v>42068</v>
      </c>
      <c r="G192" s="12">
        <v>8</v>
      </c>
      <c r="H192" s="25">
        <v>42058</v>
      </c>
      <c r="I192" s="25">
        <v>42068</v>
      </c>
      <c r="J192" s="12">
        <v>7</v>
      </c>
      <c r="K192" s="12">
        <v>3</v>
      </c>
      <c r="L192" s="15">
        <f t="shared" si="36"/>
        <v>24</v>
      </c>
      <c r="M192" s="15">
        <f t="shared" si="37"/>
        <v>21</v>
      </c>
      <c r="N192" s="13">
        <f>G192/J192</f>
        <v>1.1428571428571428</v>
      </c>
      <c r="O192" s="10" t="s">
        <v>12</v>
      </c>
    </row>
    <row r="193" spans="1:15" x14ac:dyDescent="0.3">
      <c r="A193" s="11">
        <v>5</v>
      </c>
      <c r="B193" s="12" t="s">
        <v>43</v>
      </c>
      <c r="C193" s="6" t="s">
        <v>15</v>
      </c>
      <c r="D193" s="7">
        <v>1</v>
      </c>
      <c r="E193" s="8">
        <v>42060</v>
      </c>
      <c r="F193" s="8">
        <v>42060</v>
      </c>
      <c r="G193" s="7">
        <v>1</v>
      </c>
      <c r="H193" s="8">
        <v>42065</v>
      </c>
      <c r="I193" s="8">
        <v>42065</v>
      </c>
      <c r="J193" s="15">
        <v>1</v>
      </c>
      <c r="K193" s="15">
        <v>1</v>
      </c>
      <c r="L193" s="15">
        <f t="shared" si="36"/>
        <v>1</v>
      </c>
      <c r="M193" s="15">
        <f t="shared" si="37"/>
        <v>1</v>
      </c>
      <c r="N193" s="16">
        <v>1</v>
      </c>
      <c r="O193" s="10" t="s">
        <v>12</v>
      </c>
    </row>
    <row r="194" spans="1:15" x14ac:dyDescent="0.3">
      <c r="A194" s="11">
        <v>6</v>
      </c>
      <c r="B194" s="7" t="s">
        <v>185</v>
      </c>
      <c r="C194" s="6" t="s">
        <v>13</v>
      </c>
      <c r="D194" s="7">
        <v>1</v>
      </c>
      <c r="E194" s="8">
        <v>42057</v>
      </c>
      <c r="F194" s="8">
        <v>42057</v>
      </c>
      <c r="G194" s="7">
        <v>2</v>
      </c>
      <c r="H194" s="8">
        <v>42057</v>
      </c>
      <c r="I194" s="8">
        <v>42057</v>
      </c>
      <c r="J194" s="15">
        <v>1.5</v>
      </c>
      <c r="K194" s="15">
        <v>1</v>
      </c>
      <c r="L194" s="15">
        <f t="shared" si="36"/>
        <v>2</v>
      </c>
      <c r="M194" s="15">
        <f t="shared" si="37"/>
        <v>1.5</v>
      </c>
      <c r="N194" s="16">
        <f>G194/J194</f>
        <v>1.3333333333333333</v>
      </c>
      <c r="O194" s="10" t="s">
        <v>12</v>
      </c>
    </row>
    <row r="195" spans="1:15" ht="27.75" x14ac:dyDescent="0.3">
      <c r="A195" s="11">
        <v>7</v>
      </c>
      <c r="B195" s="7" t="s">
        <v>44</v>
      </c>
      <c r="C195" s="6" t="s">
        <v>13</v>
      </c>
      <c r="D195" s="7">
        <v>1</v>
      </c>
      <c r="E195" s="8">
        <v>42060</v>
      </c>
      <c r="F195" s="8">
        <v>42060</v>
      </c>
      <c r="G195" s="7">
        <v>4</v>
      </c>
      <c r="H195" s="8">
        <v>42067</v>
      </c>
      <c r="I195" s="8">
        <v>42067</v>
      </c>
      <c r="J195" s="15">
        <v>4</v>
      </c>
      <c r="K195" s="15">
        <v>1</v>
      </c>
      <c r="L195" s="15">
        <f t="shared" si="36"/>
        <v>4</v>
      </c>
      <c r="M195" s="15">
        <f t="shared" si="37"/>
        <v>4</v>
      </c>
      <c r="N195" s="16">
        <f>G195/J195</f>
        <v>1</v>
      </c>
      <c r="O195" s="10" t="s">
        <v>12</v>
      </c>
    </row>
    <row r="196" spans="1:15" x14ac:dyDescent="0.3">
      <c r="A196" s="11">
        <v>8</v>
      </c>
      <c r="B196" s="19" t="s">
        <v>32</v>
      </c>
      <c r="C196" s="18" t="s">
        <v>11</v>
      </c>
      <c r="D196" s="7">
        <v>1</v>
      </c>
      <c r="E196" s="8">
        <v>42061</v>
      </c>
      <c r="F196" s="8">
        <v>42069</v>
      </c>
      <c r="G196" s="7">
        <v>3</v>
      </c>
      <c r="H196" s="8">
        <v>42067</v>
      </c>
      <c r="I196" s="17">
        <v>42068</v>
      </c>
      <c r="J196" s="15">
        <v>3.5</v>
      </c>
      <c r="K196" s="15">
        <v>5</v>
      </c>
      <c r="L196" s="15">
        <f t="shared" si="36"/>
        <v>15</v>
      </c>
      <c r="M196" s="15">
        <f t="shared" si="37"/>
        <v>17.5</v>
      </c>
      <c r="N196" s="16">
        <f>G196/J196</f>
        <v>0.8571428571428571</v>
      </c>
      <c r="O196" s="10" t="s">
        <v>12</v>
      </c>
    </row>
    <row r="197" spans="1:15" x14ac:dyDescent="0.3">
      <c r="A197" s="11">
        <v>9</v>
      </c>
      <c r="B197" s="11" t="s">
        <v>186</v>
      </c>
      <c r="C197" s="18" t="s">
        <v>11</v>
      </c>
      <c r="D197" s="11"/>
      <c r="E197" s="28">
        <v>42060</v>
      </c>
      <c r="F197" s="28">
        <v>42060</v>
      </c>
      <c r="G197" s="11">
        <v>1</v>
      </c>
      <c r="H197" s="28">
        <v>42060</v>
      </c>
      <c r="I197" s="28">
        <v>42060</v>
      </c>
      <c r="J197" s="11">
        <v>1.5</v>
      </c>
      <c r="K197" s="11">
        <v>5</v>
      </c>
      <c r="L197" s="15">
        <f t="shared" si="36"/>
        <v>5</v>
      </c>
      <c r="M197" s="15">
        <f t="shared" si="37"/>
        <v>7.5</v>
      </c>
      <c r="N197" s="51">
        <v>1</v>
      </c>
      <c r="O197" s="10" t="s">
        <v>12</v>
      </c>
    </row>
    <row r="198" spans="1:15" x14ac:dyDescent="0.3">
      <c r="A198" s="11">
        <v>10</v>
      </c>
      <c r="B198" s="11" t="s">
        <v>187</v>
      </c>
      <c r="C198" s="18" t="s">
        <v>11</v>
      </c>
      <c r="D198" s="11"/>
      <c r="E198" s="28">
        <v>42068</v>
      </c>
      <c r="F198" s="28">
        <v>42068</v>
      </c>
      <c r="G198" s="11">
        <v>1</v>
      </c>
      <c r="H198" s="28">
        <v>42068</v>
      </c>
      <c r="I198" s="28">
        <v>42068</v>
      </c>
      <c r="J198" s="11">
        <v>1</v>
      </c>
      <c r="K198" s="11">
        <v>5</v>
      </c>
      <c r="L198" s="15">
        <f t="shared" si="36"/>
        <v>5</v>
      </c>
      <c r="M198" s="15">
        <f t="shared" si="37"/>
        <v>5</v>
      </c>
      <c r="N198" s="51">
        <v>1</v>
      </c>
      <c r="O198" s="10" t="s">
        <v>12</v>
      </c>
    </row>
    <row r="199" spans="1:15" x14ac:dyDescent="0.3">
      <c r="A199" s="11">
        <v>11</v>
      </c>
      <c r="B199" s="11" t="s">
        <v>46</v>
      </c>
      <c r="C199" s="18" t="s">
        <v>11</v>
      </c>
      <c r="D199" s="11"/>
      <c r="E199" s="28">
        <v>42059</v>
      </c>
      <c r="F199" s="28">
        <v>42059</v>
      </c>
      <c r="G199" s="11">
        <v>1</v>
      </c>
      <c r="H199" s="28">
        <v>42059</v>
      </c>
      <c r="I199" s="28">
        <v>42059</v>
      </c>
      <c r="J199" s="11">
        <v>1</v>
      </c>
      <c r="K199" s="11">
        <v>5</v>
      </c>
      <c r="L199" s="15">
        <f t="shared" si="36"/>
        <v>5</v>
      </c>
      <c r="M199" s="15">
        <f t="shared" si="37"/>
        <v>5</v>
      </c>
      <c r="N199" s="51">
        <v>1</v>
      </c>
      <c r="O199" s="10" t="s">
        <v>12</v>
      </c>
    </row>
    <row r="200" spans="1:15" x14ac:dyDescent="0.3">
      <c r="A200" s="11">
        <v>12</v>
      </c>
      <c r="B200" s="11" t="s">
        <v>188</v>
      </c>
      <c r="C200" s="18" t="s">
        <v>11</v>
      </c>
      <c r="D200" s="11"/>
      <c r="E200" s="28">
        <v>42059</v>
      </c>
      <c r="F200" s="28">
        <v>42059</v>
      </c>
      <c r="G200" s="11">
        <v>1</v>
      </c>
      <c r="H200" s="28">
        <v>42059</v>
      </c>
      <c r="I200" s="28">
        <v>42059</v>
      </c>
      <c r="J200" s="11">
        <v>0.75</v>
      </c>
      <c r="K200" s="11">
        <v>5</v>
      </c>
      <c r="L200" s="15">
        <f t="shared" si="36"/>
        <v>5</v>
      </c>
      <c r="M200" s="15">
        <f t="shared" si="37"/>
        <v>3.75</v>
      </c>
      <c r="N200" s="48">
        <f>G200/J200</f>
        <v>1.3333333333333333</v>
      </c>
      <c r="O200" s="10" t="s">
        <v>12</v>
      </c>
    </row>
    <row r="201" spans="1:15" x14ac:dyDescent="0.3">
      <c r="A201" s="11">
        <v>13</v>
      </c>
      <c r="B201" s="12" t="s">
        <v>34</v>
      </c>
      <c r="C201" s="11" t="s">
        <v>18</v>
      </c>
      <c r="D201" s="12">
        <v>1</v>
      </c>
      <c r="E201" s="25">
        <v>42071</v>
      </c>
      <c r="F201" s="25">
        <v>42071</v>
      </c>
      <c r="G201" s="12">
        <v>2</v>
      </c>
      <c r="H201" s="25">
        <v>42071</v>
      </c>
      <c r="I201" s="25">
        <v>42071</v>
      </c>
      <c r="J201" s="26">
        <v>2</v>
      </c>
      <c r="K201" s="26">
        <v>1</v>
      </c>
      <c r="L201" s="15">
        <f t="shared" si="36"/>
        <v>2</v>
      </c>
      <c r="M201" s="15">
        <f t="shared" si="37"/>
        <v>2</v>
      </c>
      <c r="N201" s="27">
        <f>G201/J201</f>
        <v>1</v>
      </c>
      <c r="O201" s="10" t="s">
        <v>12</v>
      </c>
    </row>
    <row r="202" spans="1:15" x14ac:dyDescent="0.3">
      <c r="A202" s="11">
        <v>14</v>
      </c>
      <c r="B202" s="12" t="s">
        <v>35</v>
      </c>
      <c r="C202" s="11" t="s">
        <v>36</v>
      </c>
      <c r="D202" s="12">
        <v>1</v>
      </c>
      <c r="E202" s="25">
        <v>42071</v>
      </c>
      <c r="F202" s="25">
        <v>42071</v>
      </c>
      <c r="G202" s="12">
        <v>1</v>
      </c>
      <c r="H202" s="25">
        <v>42071</v>
      </c>
      <c r="I202" s="25">
        <v>42071</v>
      </c>
      <c r="J202" s="26">
        <v>1</v>
      </c>
      <c r="K202" s="26">
        <v>2</v>
      </c>
      <c r="L202" s="15">
        <f t="shared" si="36"/>
        <v>2</v>
      </c>
      <c r="M202" s="15">
        <f t="shared" si="37"/>
        <v>2</v>
      </c>
      <c r="N202" s="27">
        <f>G202/J202</f>
        <v>1</v>
      </c>
      <c r="O202" s="10" t="s">
        <v>12</v>
      </c>
    </row>
    <row r="203" spans="1:15" x14ac:dyDescent="0.3">
      <c r="L203" s="31">
        <f>SUM(L189:L202)</f>
        <v>96</v>
      </c>
      <c r="M203" s="31">
        <f t="shared" ref="M203" si="38">SUM(M189:M202)</f>
        <v>93.75</v>
      </c>
    </row>
    <row r="204" spans="1:15" ht="22.5" x14ac:dyDescent="0.3">
      <c r="A204" s="66" t="s">
        <v>204</v>
      </c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8"/>
    </row>
    <row r="205" spans="1:15" ht="27" x14ac:dyDescent="0.3">
      <c r="A205" s="2" t="s">
        <v>0</v>
      </c>
      <c r="B205" s="3" t="s">
        <v>1</v>
      </c>
      <c r="C205" s="2" t="s">
        <v>2</v>
      </c>
      <c r="D205" s="3" t="s">
        <v>3</v>
      </c>
      <c r="E205" s="4" t="s">
        <v>4</v>
      </c>
      <c r="F205" s="4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219</v>
      </c>
      <c r="L205" s="3" t="s">
        <v>221</v>
      </c>
      <c r="M205" s="3" t="s">
        <v>220</v>
      </c>
      <c r="N205" s="5" t="s">
        <v>20</v>
      </c>
      <c r="O205" s="2" t="s">
        <v>10</v>
      </c>
    </row>
    <row r="206" spans="1:15" x14ac:dyDescent="0.3">
      <c r="A206" s="11">
        <v>1</v>
      </c>
      <c r="B206" s="12" t="s">
        <v>21</v>
      </c>
      <c r="C206" s="11" t="s">
        <v>11</v>
      </c>
      <c r="D206" s="11">
        <v>1</v>
      </c>
      <c r="E206" s="28">
        <v>42072</v>
      </c>
      <c r="F206" s="28">
        <v>42072</v>
      </c>
      <c r="G206" s="11">
        <v>0.5</v>
      </c>
      <c r="H206" s="28">
        <v>42072</v>
      </c>
      <c r="I206" s="28">
        <v>42072</v>
      </c>
      <c r="J206" s="11">
        <v>0.5</v>
      </c>
      <c r="K206" s="11">
        <v>5</v>
      </c>
      <c r="L206" s="11">
        <f>G206*K206</f>
        <v>2.5</v>
      </c>
      <c r="M206" s="11">
        <f>J206*K206</f>
        <v>2.5</v>
      </c>
      <c r="N206" s="48">
        <v>1</v>
      </c>
      <c r="O206" s="10" t="s">
        <v>12</v>
      </c>
    </row>
    <row r="207" spans="1:15" x14ac:dyDescent="0.3">
      <c r="A207" s="6">
        <v>2</v>
      </c>
      <c r="B207" s="7" t="s">
        <v>192</v>
      </c>
      <c r="C207" s="6" t="s">
        <v>16</v>
      </c>
      <c r="D207" s="7">
        <v>1</v>
      </c>
      <c r="E207" s="8">
        <v>42072</v>
      </c>
      <c r="F207" s="8">
        <v>42072</v>
      </c>
      <c r="G207" s="7">
        <v>1</v>
      </c>
      <c r="H207" s="8">
        <v>42072</v>
      </c>
      <c r="I207" s="8">
        <v>42072</v>
      </c>
      <c r="J207" s="15">
        <v>1</v>
      </c>
      <c r="K207" s="15">
        <v>1</v>
      </c>
      <c r="L207" s="11">
        <f t="shared" ref="L207:L221" si="39">G207*K207</f>
        <v>1</v>
      </c>
      <c r="M207" s="11">
        <f t="shared" ref="M207:M221" si="40">J207*K207</f>
        <v>1</v>
      </c>
      <c r="N207" s="16">
        <v>1</v>
      </c>
      <c r="O207" s="10" t="s">
        <v>12</v>
      </c>
    </row>
    <row r="208" spans="1:15" x14ac:dyDescent="0.3">
      <c r="A208" s="11">
        <v>3</v>
      </c>
      <c r="B208" s="12" t="s">
        <v>193</v>
      </c>
      <c r="C208" s="12" t="s">
        <v>194</v>
      </c>
      <c r="D208" s="12">
        <f>F208-E208</f>
        <v>5</v>
      </c>
      <c r="E208" s="25">
        <v>42073</v>
      </c>
      <c r="F208" s="25">
        <v>42078</v>
      </c>
      <c r="G208" s="12">
        <v>30</v>
      </c>
      <c r="H208" s="25">
        <v>42073</v>
      </c>
      <c r="I208" s="25">
        <v>42083</v>
      </c>
      <c r="J208" s="12">
        <v>30</v>
      </c>
      <c r="K208" s="12">
        <v>3</v>
      </c>
      <c r="L208" s="11">
        <f t="shared" si="39"/>
        <v>90</v>
      </c>
      <c r="M208" s="11">
        <f t="shared" si="40"/>
        <v>90</v>
      </c>
      <c r="N208" s="13">
        <f>G208/J208</f>
        <v>1</v>
      </c>
      <c r="O208" s="10" t="s">
        <v>12</v>
      </c>
    </row>
    <row r="209" spans="1:15" x14ac:dyDescent="0.3">
      <c r="A209" s="6">
        <v>4</v>
      </c>
      <c r="B209" s="12" t="s">
        <v>195</v>
      </c>
      <c r="C209" s="12" t="s">
        <v>18</v>
      </c>
      <c r="D209" s="12">
        <v>5</v>
      </c>
      <c r="E209" s="25">
        <v>42073</v>
      </c>
      <c r="F209" s="25">
        <v>42078</v>
      </c>
      <c r="G209" s="12">
        <v>5</v>
      </c>
      <c r="H209" s="25">
        <v>42073</v>
      </c>
      <c r="I209" s="25">
        <v>42074</v>
      </c>
      <c r="J209" s="12">
        <v>6</v>
      </c>
      <c r="K209" s="12">
        <v>1</v>
      </c>
      <c r="L209" s="11">
        <f t="shared" si="39"/>
        <v>5</v>
      </c>
      <c r="M209" s="11">
        <f t="shared" si="40"/>
        <v>6</v>
      </c>
      <c r="N209" s="13">
        <v>1</v>
      </c>
      <c r="O209" s="10" t="s">
        <v>12</v>
      </c>
    </row>
    <row r="210" spans="1:15" x14ac:dyDescent="0.3">
      <c r="A210" s="11">
        <v>5</v>
      </c>
      <c r="B210" s="12" t="s">
        <v>170</v>
      </c>
      <c r="C210" s="12" t="s">
        <v>17</v>
      </c>
      <c r="D210" s="12">
        <v>5</v>
      </c>
      <c r="E210" s="25">
        <v>42073</v>
      </c>
      <c r="F210" s="25">
        <v>42078</v>
      </c>
      <c r="G210" s="12">
        <v>3</v>
      </c>
      <c r="H210" s="25">
        <v>42073</v>
      </c>
      <c r="I210" s="25">
        <v>42078</v>
      </c>
      <c r="J210" s="12">
        <v>2.5</v>
      </c>
      <c r="K210" s="12">
        <v>1</v>
      </c>
      <c r="L210" s="11">
        <f t="shared" si="39"/>
        <v>3</v>
      </c>
      <c r="M210" s="11">
        <f t="shared" si="40"/>
        <v>2.5</v>
      </c>
      <c r="N210" s="13">
        <f>G210/J210</f>
        <v>1.2</v>
      </c>
      <c r="O210" s="10" t="s">
        <v>12</v>
      </c>
    </row>
    <row r="211" spans="1:15" x14ac:dyDescent="0.3">
      <c r="A211" s="6">
        <v>6</v>
      </c>
      <c r="B211" s="12" t="s">
        <v>43</v>
      </c>
      <c r="C211" s="11" t="s">
        <v>15</v>
      </c>
      <c r="D211" s="11">
        <v>1</v>
      </c>
      <c r="E211" s="28">
        <v>42083</v>
      </c>
      <c r="F211" s="28">
        <v>42080</v>
      </c>
      <c r="G211" s="11">
        <v>0.5</v>
      </c>
      <c r="H211" s="28">
        <v>42083</v>
      </c>
      <c r="I211" s="28">
        <v>42083</v>
      </c>
      <c r="J211" s="11">
        <v>0.5</v>
      </c>
      <c r="K211" s="11">
        <v>1</v>
      </c>
      <c r="L211" s="11">
        <f t="shared" si="39"/>
        <v>0.5</v>
      </c>
      <c r="M211" s="11">
        <f t="shared" si="40"/>
        <v>0.5</v>
      </c>
      <c r="N211" s="48">
        <v>1</v>
      </c>
      <c r="O211" s="10" t="s">
        <v>12</v>
      </c>
    </row>
    <row r="212" spans="1:15" x14ac:dyDescent="0.3">
      <c r="A212" s="11">
        <v>7</v>
      </c>
      <c r="B212" s="7" t="s">
        <v>196</v>
      </c>
      <c r="C212" s="6" t="s">
        <v>13</v>
      </c>
      <c r="D212" s="7">
        <f>F212-E212</f>
        <v>6</v>
      </c>
      <c r="E212" s="8">
        <v>42072</v>
      </c>
      <c r="F212" s="25">
        <v>42078</v>
      </c>
      <c r="G212" s="7">
        <v>1</v>
      </c>
      <c r="H212" s="8">
        <v>42072</v>
      </c>
      <c r="I212" s="25">
        <v>42078</v>
      </c>
      <c r="J212" s="15">
        <v>1</v>
      </c>
      <c r="K212" s="15">
        <v>1</v>
      </c>
      <c r="L212" s="11">
        <f t="shared" si="39"/>
        <v>1</v>
      </c>
      <c r="M212" s="11">
        <f t="shared" si="40"/>
        <v>1</v>
      </c>
      <c r="N212" s="16">
        <f>G212/J212</f>
        <v>1</v>
      </c>
      <c r="O212" s="10" t="s">
        <v>12</v>
      </c>
    </row>
    <row r="213" spans="1:15" ht="27.75" x14ac:dyDescent="0.3">
      <c r="A213" s="6">
        <v>8</v>
      </c>
      <c r="B213" s="7" t="s">
        <v>44</v>
      </c>
      <c r="C213" s="6" t="s">
        <v>13</v>
      </c>
      <c r="D213" s="7">
        <v>1</v>
      </c>
      <c r="E213" s="8">
        <v>42080</v>
      </c>
      <c r="F213" s="8">
        <v>42081</v>
      </c>
      <c r="G213" s="7">
        <v>4</v>
      </c>
      <c r="H213" s="8">
        <v>42083</v>
      </c>
      <c r="I213" s="8">
        <v>42083</v>
      </c>
      <c r="J213" s="15">
        <v>4</v>
      </c>
      <c r="K213" s="15">
        <v>1</v>
      </c>
      <c r="L213" s="11">
        <f t="shared" si="39"/>
        <v>4</v>
      </c>
      <c r="M213" s="11">
        <f t="shared" si="40"/>
        <v>4</v>
      </c>
      <c r="N213" s="16">
        <v>1</v>
      </c>
      <c r="O213" s="10" t="s">
        <v>12</v>
      </c>
    </row>
    <row r="214" spans="1:15" x14ac:dyDescent="0.3">
      <c r="A214" s="11">
        <v>9</v>
      </c>
      <c r="B214" s="19" t="s">
        <v>32</v>
      </c>
      <c r="C214" s="18" t="s">
        <v>11</v>
      </c>
      <c r="D214" s="7">
        <v>1</v>
      </c>
      <c r="E214" s="8">
        <v>42083</v>
      </c>
      <c r="F214" s="8">
        <v>42085</v>
      </c>
      <c r="G214" s="7">
        <v>5</v>
      </c>
      <c r="H214" s="8">
        <v>42083</v>
      </c>
      <c r="I214" s="8">
        <v>42085</v>
      </c>
      <c r="J214" s="15">
        <v>5</v>
      </c>
      <c r="K214" s="15">
        <v>5</v>
      </c>
      <c r="L214" s="11">
        <f t="shared" si="39"/>
        <v>25</v>
      </c>
      <c r="M214" s="11">
        <f t="shared" si="40"/>
        <v>25</v>
      </c>
      <c r="N214" s="16">
        <v>1</v>
      </c>
      <c r="O214" s="10" t="s">
        <v>12</v>
      </c>
    </row>
    <row r="215" spans="1:15" x14ac:dyDescent="0.3">
      <c r="A215" s="6">
        <v>10</v>
      </c>
      <c r="B215" s="7" t="s">
        <v>197</v>
      </c>
      <c r="C215" s="7" t="s">
        <v>11</v>
      </c>
      <c r="D215" s="7">
        <v>1</v>
      </c>
      <c r="E215" s="8">
        <v>42073</v>
      </c>
      <c r="F215" s="8">
        <v>42073</v>
      </c>
      <c r="G215" s="7">
        <v>1</v>
      </c>
      <c r="H215" s="8">
        <v>42073</v>
      </c>
      <c r="I215" s="8">
        <v>42073</v>
      </c>
      <c r="J215" s="7">
        <v>1</v>
      </c>
      <c r="K215" s="7">
        <v>5</v>
      </c>
      <c r="L215" s="11">
        <f t="shared" si="39"/>
        <v>5</v>
      </c>
      <c r="M215" s="11">
        <f t="shared" si="40"/>
        <v>5</v>
      </c>
      <c r="N215" s="9">
        <v>1</v>
      </c>
      <c r="O215" s="10" t="s">
        <v>12</v>
      </c>
    </row>
    <row r="216" spans="1:15" x14ac:dyDescent="0.3">
      <c r="A216" s="11">
        <v>11</v>
      </c>
      <c r="B216" s="7" t="s">
        <v>198</v>
      </c>
      <c r="C216" s="7" t="s">
        <v>11</v>
      </c>
      <c r="D216" s="7">
        <v>1.5</v>
      </c>
      <c r="E216" s="8">
        <v>42073</v>
      </c>
      <c r="F216" s="8">
        <v>42073</v>
      </c>
      <c r="G216" s="7">
        <v>1.5</v>
      </c>
      <c r="H216" s="8">
        <v>42073</v>
      </c>
      <c r="I216" s="8">
        <v>42073</v>
      </c>
      <c r="J216" s="7">
        <v>1.5</v>
      </c>
      <c r="K216" s="7">
        <v>5</v>
      </c>
      <c r="L216" s="11">
        <f t="shared" si="39"/>
        <v>7.5</v>
      </c>
      <c r="M216" s="11">
        <f t="shared" si="40"/>
        <v>7.5</v>
      </c>
      <c r="N216" s="9">
        <v>1</v>
      </c>
      <c r="O216" s="10" t="s">
        <v>12</v>
      </c>
    </row>
    <row r="217" spans="1:15" x14ac:dyDescent="0.3">
      <c r="A217" s="6">
        <v>12</v>
      </c>
      <c r="B217" s="7" t="s">
        <v>34</v>
      </c>
      <c r="C217" s="7" t="s">
        <v>36</v>
      </c>
      <c r="D217" s="7">
        <v>1</v>
      </c>
      <c r="E217" s="8">
        <v>42085</v>
      </c>
      <c r="F217" s="8">
        <v>42085</v>
      </c>
      <c r="G217" s="7">
        <v>1</v>
      </c>
      <c r="H217" s="8">
        <v>42085</v>
      </c>
      <c r="I217" s="8">
        <v>42085</v>
      </c>
      <c r="J217" s="7">
        <v>1</v>
      </c>
      <c r="K217" s="7">
        <v>2</v>
      </c>
      <c r="L217" s="11">
        <f t="shared" si="39"/>
        <v>2</v>
      </c>
      <c r="M217" s="11">
        <f t="shared" si="40"/>
        <v>2</v>
      </c>
      <c r="N217" s="9">
        <v>1</v>
      </c>
      <c r="O217" s="10" t="s">
        <v>12</v>
      </c>
    </row>
    <row r="218" spans="1:15" x14ac:dyDescent="0.3">
      <c r="A218" s="11">
        <v>13</v>
      </c>
      <c r="B218" s="7" t="s">
        <v>35</v>
      </c>
      <c r="C218" s="6" t="s">
        <v>36</v>
      </c>
      <c r="D218" s="7">
        <v>1</v>
      </c>
      <c r="E218" s="8">
        <v>42085</v>
      </c>
      <c r="F218" s="8">
        <v>42085</v>
      </c>
      <c r="G218" s="7">
        <v>1</v>
      </c>
      <c r="H218" s="8">
        <v>42085</v>
      </c>
      <c r="I218" s="8">
        <v>42085</v>
      </c>
      <c r="J218" s="15">
        <v>1</v>
      </c>
      <c r="K218" s="15">
        <v>2</v>
      </c>
      <c r="L218" s="11">
        <f t="shared" si="39"/>
        <v>2</v>
      </c>
      <c r="M218" s="11">
        <f t="shared" si="40"/>
        <v>2</v>
      </c>
      <c r="N218" s="9">
        <v>1</v>
      </c>
      <c r="O218" s="10" t="s">
        <v>12</v>
      </c>
    </row>
    <row r="219" spans="1:15" x14ac:dyDescent="0.3">
      <c r="A219" s="6">
        <v>14</v>
      </c>
      <c r="B219" s="15" t="s">
        <v>199</v>
      </c>
      <c r="C219" s="7" t="s">
        <v>11</v>
      </c>
      <c r="D219" s="7">
        <v>1</v>
      </c>
      <c r="E219" s="8">
        <v>42078</v>
      </c>
      <c r="F219" s="8">
        <v>42078</v>
      </c>
      <c r="G219" s="7">
        <v>6</v>
      </c>
      <c r="H219" s="8">
        <v>42078</v>
      </c>
      <c r="I219" s="8">
        <v>42078</v>
      </c>
      <c r="J219" s="7">
        <v>6</v>
      </c>
      <c r="K219" s="7">
        <v>5</v>
      </c>
      <c r="L219" s="11">
        <f t="shared" si="39"/>
        <v>30</v>
      </c>
      <c r="M219" s="11">
        <f t="shared" si="40"/>
        <v>30</v>
      </c>
      <c r="N219" s="9">
        <f>G219/J219</f>
        <v>1</v>
      </c>
      <c r="O219" s="10" t="s">
        <v>12</v>
      </c>
    </row>
    <row r="220" spans="1:15" ht="27.75" x14ac:dyDescent="0.3">
      <c r="A220" s="11">
        <v>15</v>
      </c>
      <c r="B220" s="15" t="s">
        <v>200</v>
      </c>
      <c r="C220" s="7" t="s">
        <v>201</v>
      </c>
      <c r="D220" s="7"/>
      <c r="E220" s="8">
        <v>42078</v>
      </c>
      <c r="F220" s="8">
        <v>42085</v>
      </c>
      <c r="G220" s="7">
        <v>13</v>
      </c>
      <c r="H220" s="8">
        <v>42078</v>
      </c>
      <c r="I220" s="8">
        <v>42085</v>
      </c>
      <c r="J220" s="7">
        <v>10</v>
      </c>
      <c r="K220" s="7">
        <v>3</v>
      </c>
      <c r="L220" s="11">
        <f t="shared" si="39"/>
        <v>39</v>
      </c>
      <c r="M220" s="11">
        <f t="shared" si="40"/>
        <v>30</v>
      </c>
      <c r="N220" s="9">
        <f>G220/J220</f>
        <v>1.3</v>
      </c>
      <c r="O220" s="10" t="s">
        <v>12</v>
      </c>
    </row>
    <row r="221" spans="1:15" x14ac:dyDescent="0.3">
      <c r="A221" s="6">
        <v>16</v>
      </c>
      <c r="B221" s="15" t="s">
        <v>202</v>
      </c>
      <c r="C221" s="7" t="s">
        <v>140</v>
      </c>
      <c r="D221" s="7">
        <v>1</v>
      </c>
      <c r="E221" s="8">
        <v>42072</v>
      </c>
      <c r="F221" s="8">
        <v>42085</v>
      </c>
      <c r="G221" s="7">
        <v>4</v>
      </c>
      <c r="H221" s="8">
        <v>42072</v>
      </c>
      <c r="I221" s="8">
        <v>42085</v>
      </c>
      <c r="J221" s="7">
        <v>4.5</v>
      </c>
      <c r="K221" s="7">
        <v>2</v>
      </c>
      <c r="L221" s="11">
        <f t="shared" si="39"/>
        <v>8</v>
      </c>
      <c r="M221" s="11">
        <f t="shared" si="40"/>
        <v>9</v>
      </c>
      <c r="N221" s="9">
        <f>G221/J221</f>
        <v>0.88888888888888884</v>
      </c>
      <c r="O221" s="10" t="s">
        <v>12</v>
      </c>
    </row>
    <row r="222" spans="1:15" x14ac:dyDescent="0.3">
      <c r="L222" s="31">
        <f>SUM(L206:L221)</f>
        <v>225.5</v>
      </c>
      <c r="M222" s="31">
        <f>SUM(M206:M221)</f>
        <v>218</v>
      </c>
    </row>
    <row r="223" spans="1:15" ht="22.5" x14ac:dyDescent="0.3">
      <c r="A223" s="66" t="s">
        <v>217</v>
      </c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8"/>
    </row>
    <row r="224" spans="1:15" ht="27" x14ac:dyDescent="0.3">
      <c r="A224" s="2" t="s">
        <v>0</v>
      </c>
      <c r="B224" s="3" t="s">
        <v>1</v>
      </c>
      <c r="C224" s="2" t="s">
        <v>2</v>
      </c>
      <c r="D224" s="3" t="s">
        <v>3</v>
      </c>
      <c r="E224" s="4" t="s">
        <v>4</v>
      </c>
      <c r="F224" s="4" t="s">
        <v>5</v>
      </c>
      <c r="G224" s="3" t="s">
        <v>6</v>
      </c>
      <c r="H224" s="3" t="s">
        <v>7</v>
      </c>
      <c r="I224" s="3" t="s">
        <v>8</v>
      </c>
      <c r="J224" s="3" t="s">
        <v>9</v>
      </c>
      <c r="K224" s="3" t="s">
        <v>219</v>
      </c>
      <c r="L224" s="3" t="s">
        <v>221</v>
      </c>
      <c r="M224" s="3" t="s">
        <v>220</v>
      </c>
      <c r="N224" s="5" t="s">
        <v>20</v>
      </c>
      <c r="O224" s="2" t="s">
        <v>10</v>
      </c>
    </row>
    <row r="225" spans="1:15" x14ac:dyDescent="0.3">
      <c r="A225" s="11">
        <v>1</v>
      </c>
      <c r="B225" s="11" t="s">
        <v>206</v>
      </c>
      <c r="C225" s="11" t="s">
        <v>11</v>
      </c>
      <c r="D225" s="11">
        <v>6</v>
      </c>
      <c r="E225" s="8">
        <v>42086</v>
      </c>
      <c r="F225" s="28">
        <v>42091</v>
      </c>
      <c r="G225" s="11">
        <v>4</v>
      </c>
      <c r="H225" s="8">
        <v>42086</v>
      </c>
      <c r="I225" s="28">
        <v>42091</v>
      </c>
      <c r="J225" s="11">
        <v>4.5</v>
      </c>
      <c r="K225" s="11">
        <v>5</v>
      </c>
      <c r="L225" s="11">
        <f>G225*K225</f>
        <v>20</v>
      </c>
      <c r="M225" s="11">
        <f>J225*K225</f>
        <v>22.5</v>
      </c>
      <c r="N225" s="48">
        <f>G225/J225</f>
        <v>0.88888888888888884</v>
      </c>
      <c r="O225" s="10" t="s">
        <v>12</v>
      </c>
    </row>
    <row r="226" spans="1:15" x14ac:dyDescent="0.3">
      <c r="A226" s="11">
        <v>2</v>
      </c>
      <c r="B226" s="12" t="s">
        <v>207</v>
      </c>
      <c r="C226" s="6" t="s">
        <v>208</v>
      </c>
      <c r="D226" s="7">
        <v>1</v>
      </c>
      <c r="E226" s="8">
        <v>42086</v>
      </c>
      <c r="F226" s="8">
        <v>42086</v>
      </c>
      <c r="G226" s="7">
        <v>4</v>
      </c>
      <c r="H226" s="8">
        <v>42086</v>
      </c>
      <c r="I226" s="8">
        <v>42086</v>
      </c>
      <c r="J226" s="15">
        <v>4</v>
      </c>
      <c r="K226" s="15">
        <v>2</v>
      </c>
      <c r="L226" s="11">
        <f t="shared" ref="L226:L235" si="41">G226*K226</f>
        <v>8</v>
      </c>
      <c r="M226" s="11">
        <f t="shared" ref="M226:M235" si="42">J226*K226</f>
        <v>8</v>
      </c>
      <c r="N226" s="16">
        <v>1</v>
      </c>
      <c r="O226" s="10" t="s">
        <v>12</v>
      </c>
    </row>
    <row r="227" spans="1:15" x14ac:dyDescent="0.3">
      <c r="A227" s="6">
        <v>3</v>
      </c>
      <c r="B227" s="7" t="s">
        <v>209</v>
      </c>
      <c r="C227" s="6" t="s">
        <v>208</v>
      </c>
      <c r="D227" s="7">
        <v>1</v>
      </c>
      <c r="E227" s="8">
        <v>42088</v>
      </c>
      <c r="F227" s="8">
        <v>42088</v>
      </c>
      <c r="G227" s="7">
        <v>1.5</v>
      </c>
      <c r="H227" s="8">
        <v>42088</v>
      </c>
      <c r="I227" s="8">
        <v>42088</v>
      </c>
      <c r="J227" s="15">
        <v>1.5</v>
      </c>
      <c r="K227" s="15">
        <v>2</v>
      </c>
      <c r="L227" s="11">
        <f t="shared" si="41"/>
        <v>3</v>
      </c>
      <c r="M227" s="11">
        <f t="shared" si="42"/>
        <v>3</v>
      </c>
      <c r="N227" s="16">
        <v>1</v>
      </c>
      <c r="O227" s="10" t="s">
        <v>12</v>
      </c>
    </row>
    <row r="228" spans="1:15" x14ac:dyDescent="0.3">
      <c r="A228" s="6">
        <v>4</v>
      </c>
      <c r="B228" s="7" t="s">
        <v>210</v>
      </c>
      <c r="C228" s="6" t="s">
        <v>13</v>
      </c>
      <c r="D228" s="7">
        <v>1</v>
      </c>
      <c r="E228" s="8">
        <v>42086</v>
      </c>
      <c r="F228" s="8">
        <v>42086</v>
      </c>
      <c r="G228" s="7">
        <v>3</v>
      </c>
      <c r="H228" s="8">
        <v>42086</v>
      </c>
      <c r="I228" s="8">
        <v>42086</v>
      </c>
      <c r="J228" s="15">
        <v>3</v>
      </c>
      <c r="K228" s="15">
        <v>1</v>
      </c>
      <c r="L228" s="11">
        <f t="shared" si="41"/>
        <v>3</v>
      </c>
      <c r="M228" s="11">
        <f t="shared" si="42"/>
        <v>3</v>
      </c>
      <c r="N228" s="16">
        <v>1</v>
      </c>
      <c r="O228" s="10" t="s">
        <v>12</v>
      </c>
    </row>
    <row r="229" spans="1:15" x14ac:dyDescent="0.3">
      <c r="A229" s="18">
        <v>5</v>
      </c>
      <c r="B229" s="19" t="s">
        <v>32</v>
      </c>
      <c r="C229" s="18" t="s">
        <v>11</v>
      </c>
      <c r="D229" s="7">
        <v>1</v>
      </c>
      <c r="E229" s="8">
        <v>42098</v>
      </c>
      <c r="F229" s="8" t="s">
        <v>211</v>
      </c>
      <c r="G229" s="7">
        <v>4</v>
      </c>
      <c r="H229" s="8">
        <v>42098</v>
      </c>
      <c r="I229" s="8" t="s">
        <v>211</v>
      </c>
      <c r="J229" s="15">
        <v>4.5</v>
      </c>
      <c r="K229" s="15">
        <v>5</v>
      </c>
      <c r="L229" s="11">
        <f t="shared" si="41"/>
        <v>20</v>
      </c>
      <c r="M229" s="11">
        <f t="shared" si="42"/>
        <v>22.5</v>
      </c>
      <c r="N229" s="16">
        <f>G229/J229</f>
        <v>0.88888888888888884</v>
      </c>
      <c r="O229" s="10" t="s">
        <v>12</v>
      </c>
    </row>
    <row r="230" spans="1:15" x14ac:dyDescent="0.3">
      <c r="A230" s="6">
        <v>6</v>
      </c>
      <c r="B230" s="12" t="s">
        <v>43</v>
      </c>
      <c r="C230" s="11" t="s">
        <v>15</v>
      </c>
      <c r="D230" s="11">
        <v>1</v>
      </c>
      <c r="E230" s="28">
        <v>42083</v>
      </c>
      <c r="F230" s="28">
        <v>42080</v>
      </c>
      <c r="G230" s="11">
        <v>0.5</v>
      </c>
      <c r="H230" s="28">
        <v>42083</v>
      </c>
      <c r="I230" s="28">
        <v>42083</v>
      </c>
      <c r="J230" s="11">
        <v>0.5</v>
      </c>
      <c r="K230" s="11">
        <v>1</v>
      </c>
      <c r="L230" s="11">
        <f t="shared" si="41"/>
        <v>0.5</v>
      </c>
      <c r="M230" s="11">
        <f t="shared" si="42"/>
        <v>0.5</v>
      </c>
      <c r="N230" s="48">
        <v>1</v>
      </c>
      <c r="O230" s="10" t="s">
        <v>12</v>
      </c>
    </row>
    <row r="231" spans="1:15" x14ac:dyDescent="0.3">
      <c r="A231" s="6">
        <v>7</v>
      </c>
      <c r="B231" s="7" t="s">
        <v>212</v>
      </c>
      <c r="C231" s="6" t="s">
        <v>18</v>
      </c>
      <c r="D231" s="7">
        <v>1</v>
      </c>
      <c r="E231" s="8">
        <v>42085</v>
      </c>
      <c r="F231" s="8">
        <v>42085</v>
      </c>
      <c r="G231" s="7">
        <v>3</v>
      </c>
      <c r="H231" s="8">
        <v>42085</v>
      </c>
      <c r="I231" s="8">
        <v>42085</v>
      </c>
      <c r="J231" s="15">
        <v>3</v>
      </c>
      <c r="K231" s="15">
        <v>1</v>
      </c>
      <c r="L231" s="11">
        <f t="shared" si="41"/>
        <v>3</v>
      </c>
      <c r="M231" s="11">
        <f t="shared" si="42"/>
        <v>3</v>
      </c>
      <c r="N231" s="16">
        <v>1</v>
      </c>
      <c r="O231" s="10" t="s">
        <v>12</v>
      </c>
    </row>
    <row r="232" spans="1:15" x14ac:dyDescent="0.3">
      <c r="A232" s="6">
        <v>8</v>
      </c>
      <c r="B232" s="7" t="s">
        <v>35</v>
      </c>
      <c r="C232" s="6" t="s">
        <v>36</v>
      </c>
      <c r="D232" s="7">
        <v>1</v>
      </c>
      <c r="E232" s="8">
        <v>42085</v>
      </c>
      <c r="F232" s="8">
        <v>42085</v>
      </c>
      <c r="G232" s="7">
        <v>1</v>
      </c>
      <c r="H232" s="8">
        <v>42085</v>
      </c>
      <c r="I232" s="8">
        <v>42085</v>
      </c>
      <c r="J232" s="15">
        <v>1</v>
      </c>
      <c r="K232" s="15">
        <v>2</v>
      </c>
      <c r="L232" s="11">
        <f t="shared" si="41"/>
        <v>2</v>
      </c>
      <c r="M232" s="11">
        <f t="shared" si="42"/>
        <v>2</v>
      </c>
      <c r="N232" s="16">
        <v>1</v>
      </c>
      <c r="O232" s="10" t="s">
        <v>12</v>
      </c>
    </row>
    <row r="233" spans="1:15" x14ac:dyDescent="0.3">
      <c r="A233" s="18">
        <v>9</v>
      </c>
      <c r="B233" s="19" t="s">
        <v>213</v>
      </c>
      <c r="C233" s="18" t="s">
        <v>214</v>
      </c>
      <c r="D233" s="7">
        <f>F233-E233</f>
        <v>5</v>
      </c>
      <c r="E233" s="8">
        <v>42086</v>
      </c>
      <c r="F233" s="28">
        <v>42091</v>
      </c>
      <c r="G233" s="7">
        <v>4</v>
      </c>
      <c r="H233" s="8">
        <v>42086</v>
      </c>
      <c r="I233" s="28">
        <v>42091</v>
      </c>
      <c r="J233" s="15">
        <v>5</v>
      </c>
      <c r="K233" s="15">
        <v>3</v>
      </c>
      <c r="L233" s="11">
        <f t="shared" si="41"/>
        <v>12</v>
      </c>
      <c r="M233" s="11">
        <f t="shared" si="42"/>
        <v>15</v>
      </c>
      <c r="N233" s="16">
        <f>G233/J233</f>
        <v>0.8</v>
      </c>
      <c r="O233" s="10" t="s">
        <v>12</v>
      </c>
    </row>
    <row r="234" spans="1:15" x14ac:dyDescent="0.3">
      <c r="A234" s="18">
        <v>10</v>
      </c>
      <c r="B234" s="19" t="s">
        <v>215</v>
      </c>
      <c r="C234" s="18" t="s">
        <v>94</v>
      </c>
      <c r="D234" s="7">
        <f>F234-E234</f>
        <v>5</v>
      </c>
      <c r="E234" s="8">
        <v>42086</v>
      </c>
      <c r="F234" s="28">
        <v>42091</v>
      </c>
      <c r="G234" s="7">
        <v>2</v>
      </c>
      <c r="H234" s="8">
        <v>42086</v>
      </c>
      <c r="I234" s="28">
        <v>42091</v>
      </c>
      <c r="J234" s="15">
        <v>2</v>
      </c>
      <c r="K234" s="15">
        <v>2</v>
      </c>
      <c r="L234" s="11">
        <f t="shared" si="41"/>
        <v>4</v>
      </c>
      <c r="M234" s="11">
        <f t="shared" si="42"/>
        <v>4</v>
      </c>
      <c r="N234" s="16">
        <v>1</v>
      </c>
      <c r="O234" s="10" t="s">
        <v>12</v>
      </c>
    </row>
    <row r="235" spans="1:15" x14ac:dyDescent="0.3">
      <c r="A235" s="11">
        <v>11</v>
      </c>
      <c r="B235" s="7" t="s">
        <v>216</v>
      </c>
      <c r="C235" s="7" t="s">
        <v>11</v>
      </c>
      <c r="D235" s="7">
        <v>1</v>
      </c>
      <c r="E235" s="8">
        <v>42100</v>
      </c>
      <c r="F235" s="8">
        <v>42100</v>
      </c>
      <c r="G235" s="7">
        <v>3</v>
      </c>
      <c r="H235" s="8">
        <v>42100</v>
      </c>
      <c r="I235" s="8">
        <v>42100</v>
      </c>
      <c r="J235" s="7">
        <v>2.5</v>
      </c>
      <c r="K235" s="7">
        <v>5</v>
      </c>
      <c r="L235" s="11">
        <f t="shared" si="41"/>
        <v>15</v>
      </c>
      <c r="M235" s="11">
        <f t="shared" si="42"/>
        <v>12.5</v>
      </c>
      <c r="N235" s="9">
        <v>1</v>
      </c>
      <c r="O235" s="10" t="s">
        <v>12</v>
      </c>
    </row>
    <row r="236" spans="1:15" x14ac:dyDescent="0.3">
      <c r="L236" s="31">
        <f>SUM(L225:L235)</f>
        <v>90.5</v>
      </c>
      <c r="M236" s="31">
        <f>SUM(M225:M235)</f>
        <v>96</v>
      </c>
    </row>
  </sheetData>
  <mergeCells count="14">
    <mergeCell ref="A223:O223"/>
    <mergeCell ref="A204:O204"/>
    <mergeCell ref="A187:O187"/>
    <mergeCell ref="R1:U1"/>
    <mergeCell ref="A70:O70"/>
    <mergeCell ref="A88:O88"/>
    <mergeCell ref="A103:O103"/>
    <mergeCell ref="A124:O124"/>
    <mergeCell ref="A168:O168"/>
    <mergeCell ref="A170:O170"/>
    <mergeCell ref="A144:O144"/>
    <mergeCell ref="A1:O1"/>
    <mergeCell ref="A21:O21"/>
    <mergeCell ref="A47:O4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85" zoomScaleNormal="85" workbookViewId="0">
      <selection activeCell="J4" sqref="J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179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72" t="s">
        <v>12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165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166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167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168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169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170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171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172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173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174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175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7" t="s">
        <v>180</v>
      </c>
      <c r="C3" s="6" t="s">
        <v>16</v>
      </c>
      <c r="D3" s="7">
        <v>1</v>
      </c>
      <c r="E3" s="8">
        <v>42058</v>
      </c>
      <c r="F3" s="8">
        <v>42058</v>
      </c>
      <c r="G3" s="7">
        <v>2</v>
      </c>
      <c r="H3" s="8">
        <v>42058</v>
      </c>
      <c r="I3" s="8">
        <v>42058</v>
      </c>
      <c r="J3" s="15">
        <v>2</v>
      </c>
      <c r="K3" s="16">
        <f>G3/J3</f>
        <v>1</v>
      </c>
      <c r="L3" s="10" t="s">
        <v>12</v>
      </c>
    </row>
    <row r="4" spans="1:12" ht="27" x14ac:dyDescent="0.25">
      <c r="A4" s="11">
        <v>2</v>
      </c>
      <c r="B4" s="12" t="s">
        <v>181</v>
      </c>
      <c r="C4" s="11" t="s">
        <v>182</v>
      </c>
      <c r="D4" s="11">
        <v>1</v>
      </c>
      <c r="E4" s="28">
        <v>42059</v>
      </c>
      <c r="F4" s="28">
        <v>42063</v>
      </c>
      <c r="G4" s="11">
        <v>7</v>
      </c>
      <c r="H4" s="28">
        <v>42059</v>
      </c>
      <c r="I4" s="28">
        <v>42063</v>
      </c>
      <c r="J4" s="11">
        <v>6.5</v>
      </c>
      <c r="K4" s="16">
        <f>G4/J4</f>
        <v>1.0769230769230769</v>
      </c>
      <c r="L4" s="10" t="s">
        <v>12</v>
      </c>
    </row>
    <row r="5" spans="1:12" x14ac:dyDescent="0.25">
      <c r="A5" s="11">
        <v>3</v>
      </c>
      <c r="B5" s="12" t="s">
        <v>183</v>
      </c>
      <c r="C5" s="11" t="s">
        <v>184</v>
      </c>
      <c r="D5" s="64">
        <f>F5-E5</f>
        <v>10</v>
      </c>
      <c r="E5" s="25">
        <v>42058</v>
      </c>
      <c r="F5" s="25">
        <v>42068</v>
      </c>
      <c r="G5" s="12">
        <v>8</v>
      </c>
      <c r="H5" s="25">
        <v>42058</v>
      </c>
      <c r="I5" s="25">
        <v>42068</v>
      </c>
      <c r="J5" s="12">
        <v>7</v>
      </c>
      <c r="K5" s="13">
        <f>G5/J5</f>
        <v>1.1428571428571428</v>
      </c>
      <c r="L5" s="10" t="s">
        <v>12</v>
      </c>
    </row>
    <row r="6" spans="1:12" x14ac:dyDescent="0.25">
      <c r="A6" s="11">
        <v>4</v>
      </c>
      <c r="B6" s="12" t="s">
        <v>43</v>
      </c>
      <c r="C6" s="6" t="s">
        <v>15</v>
      </c>
      <c r="D6" s="7">
        <v>1</v>
      </c>
      <c r="E6" s="8">
        <v>42060</v>
      </c>
      <c r="F6" s="8">
        <v>42060</v>
      </c>
      <c r="G6" s="7">
        <v>1</v>
      </c>
      <c r="H6" s="8">
        <v>42065</v>
      </c>
      <c r="I6" s="8">
        <v>42065</v>
      </c>
      <c r="J6" s="15">
        <v>1</v>
      </c>
      <c r="K6" s="16">
        <v>1</v>
      </c>
      <c r="L6" s="10" t="s">
        <v>12</v>
      </c>
    </row>
    <row r="7" spans="1:12" ht="27" x14ac:dyDescent="0.25">
      <c r="A7" s="6">
        <v>5</v>
      </c>
      <c r="B7" s="7" t="s">
        <v>185</v>
      </c>
      <c r="C7" s="6" t="s">
        <v>13</v>
      </c>
      <c r="D7" s="7">
        <v>1</v>
      </c>
      <c r="E7" s="8">
        <v>42057</v>
      </c>
      <c r="F7" s="8">
        <v>42057</v>
      </c>
      <c r="G7" s="7">
        <v>2</v>
      </c>
      <c r="H7" s="8">
        <v>42057</v>
      </c>
      <c r="I7" s="8">
        <v>42057</v>
      </c>
      <c r="J7" s="15">
        <v>1.5</v>
      </c>
      <c r="K7" s="16">
        <f>G7/J7</f>
        <v>1.3333333333333333</v>
      </c>
      <c r="L7" s="10" t="s">
        <v>12</v>
      </c>
    </row>
    <row r="8" spans="1:12" ht="27" x14ac:dyDescent="0.25">
      <c r="A8" s="6">
        <v>6</v>
      </c>
      <c r="B8" s="7" t="s">
        <v>44</v>
      </c>
      <c r="C8" s="6" t="s">
        <v>13</v>
      </c>
      <c r="D8" s="7">
        <v>1</v>
      </c>
      <c r="E8" s="8">
        <v>42060</v>
      </c>
      <c r="F8" s="8">
        <v>42060</v>
      </c>
      <c r="G8" s="7">
        <v>4</v>
      </c>
      <c r="H8" s="8">
        <v>42067</v>
      </c>
      <c r="I8" s="8">
        <v>42067</v>
      </c>
      <c r="J8" s="15">
        <v>4</v>
      </c>
      <c r="K8" s="16">
        <f>G8/J8</f>
        <v>1</v>
      </c>
      <c r="L8" s="10" t="s">
        <v>12</v>
      </c>
    </row>
    <row r="9" spans="1:12" x14ac:dyDescent="0.25">
      <c r="A9" s="18">
        <v>7</v>
      </c>
      <c r="B9" s="19" t="s">
        <v>32</v>
      </c>
      <c r="C9" s="18" t="s">
        <v>11</v>
      </c>
      <c r="D9" s="7">
        <v>1</v>
      </c>
      <c r="E9" s="8">
        <v>42061</v>
      </c>
      <c r="F9" s="8">
        <v>42069</v>
      </c>
      <c r="G9" s="7">
        <v>3</v>
      </c>
      <c r="H9" s="8">
        <v>42067</v>
      </c>
      <c r="I9" s="17">
        <v>42068</v>
      </c>
      <c r="J9" s="15">
        <v>3.5</v>
      </c>
      <c r="K9" s="16">
        <f>G9/J9</f>
        <v>0.8571428571428571</v>
      </c>
      <c r="L9" s="10" t="s">
        <v>12</v>
      </c>
    </row>
    <row r="10" spans="1:12" ht="14.25" customHeight="1" x14ac:dyDescent="0.25">
      <c r="A10" s="11">
        <v>8</v>
      </c>
      <c r="B10" s="11" t="s">
        <v>186</v>
      </c>
      <c r="C10" s="11"/>
      <c r="D10" s="11"/>
      <c r="E10" s="28">
        <v>42060</v>
      </c>
      <c r="F10" s="28">
        <v>42060</v>
      </c>
      <c r="G10" s="11">
        <v>1</v>
      </c>
      <c r="H10" s="28">
        <v>42060</v>
      </c>
      <c r="I10" s="28">
        <v>42060</v>
      </c>
      <c r="J10" s="11">
        <v>1.5</v>
      </c>
      <c r="K10" s="51">
        <v>1</v>
      </c>
      <c r="L10" s="10" t="s">
        <v>12</v>
      </c>
    </row>
    <row r="11" spans="1:12" x14ac:dyDescent="0.25">
      <c r="A11" s="11">
        <v>9</v>
      </c>
      <c r="B11" s="11" t="s">
        <v>187</v>
      </c>
      <c r="C11" s="11"/>
      <c r="D11" s="11"/>
      <c r="E11" s="28">
        <v>42068</v>
      </c>
      <c r="F11" s="28">
        <v>42068</v>
      </c>
      <c r="G11" s="11">
        <v>1</v>
      </c>
      <c r="H11" s="28">
        <v>42068</v>
      </c>
      <c r="I11" s="28">
        <v>42068</v>
      </c>
      <c r="J11" s="11">
        <v>1</v>
      </c>
      <c r="K11" s="51">
        <v>1</v>
      </c>
      <c r="L11" s="10" t="s">
        <v>12</v>
      </c>
    </row>
    <row r="12" spans="1:12" x14ac:dyDescent="0.25">
      <c r="A12" s="11">
        <v>10</v>
      </c>
      <c r="B12" s="11" t="s">
        <v>46</v>
      </c>
      <c r="C12" s="11"/>
      <c r="D12" s="11"/>
      <c r="E12" s="28">
        <v>42059</v>
      </c>
      <c r="F12" s="28">
        <v>42059</v>
      </c>
      <c r="G12" s="11">
        <v>1</v>
      </c>
      <c r="H12" s="28">
        <v>42059</v>
      </c>
      <c r="I12" s="28">
        <v>42059</v>
      </c>
      <c r="J12" s="11">
        <v>1</v>
      </c>
      <c r="K12" s="51">
        <v>1</v>
      </c>
      <c r="L12" s="10" t="s">
        <v>12</v>
      </c>
    </row>
    <row r="13" spans="1:12" x14ac:dyDescent="0.25">
      <c r="A13" s="11">
        <v>11</v>
      </c>
      <c r="B13" s="11" t="s">
        <v>188</v>
      </c>
      <c r="C13" s="11"/>
      <c r="D13" s="11"/>
      <c r="E13" s="28">
        <v>42059</v>
      </c>
      <c r="F13" s="28">
        <v>42059</v>
      </c>
      <c r="G13" s="11">
        <v>1</v>
      </c>
      <c r="H13" s="28">
        <v>42059</v>
      </c>
      <c r="I13" s="28">
        <v>42059</v>
      </c>
      <c r="J13" s="11">
        <v>0.75</v>
      </c>
      <c r="K13" s="48">
        <f>G13/J13</f>
        <v>1.3333333333333333</v>
      </c>
      <c r="L13" s="10" t="s">
        <v>12</v>
      </c>
    </row>
    <row r="14" spans="1:12" x14ac:dyDescent="0.25">
      <c r="A14" s="11">
        <v>12</v>
      </c>
      <c r="B14" s="12" t="s">
        <v>34</v>
      </c>
      <c r="C14" s="11" t="s">
        <v>18</v>
      </c>
      <c r="D14" s="12">
        <v>1</v>
      </c>
      <c r="E14" s="25">
        <v>42071</v>
      </c>
      <c r="F14" s="25">
        <v>42071</v>
      </c>
      <c r="G14" s="12">
        <v>2</v>
      </c>
      <c r="H14" s="25">
        <v>42071</v>
      </c>
      <c r="I14" s="25">
        <v>42071</v>
      </c>
      <c r="J14" s="26">
        <v>2</v>
      </c>
      <c r="K14" s="27">
        <f>G14/J14</f>
        <v>1</v>
      </c>
      <c r="L14" s="10" t="s">
        <v>12</v>
      </c>
    </row>
    <row r="15" spans="1:12" x14ac:dyDescent="0.25">
      <c r="A15" s="11">
        <v>13</v>
      </c>
      <c r="B15" s="12" t="s">
        <v>35</v>
      </c>
      <c r="C15" s="11" t="s">
        <v>36</v>
      </c>
      <c r="D15" s="12">
        <v>1</v>
      </c>
      <c r="E15" s="25">
        <v>42071</v>
      </c>
      <c r="F15" s="25">
        <v>42071</v>
      </c>
      <c r="G15" s="12">
        <v>1</v>
      </c>
      <c r="H15" s="25">
        <v>42071</v>
      </c>
      <c r="I15" s="25">
        <v>42071</v>
      </c>
      <c r="J15" s="26">
        <v>1</v>
      </c>
      <c r="K15" s="27">
        <f>G15/J15</f>
        <v>1</v>
      </c>
      <c r="L15" s="10" t="s">
        <v>12</v>
      </c>
    </row>
    <row r="16" spans="1:12" x14ac:dyDescent="0.25">
      <c r="A16" s="6">
        <v>14</v>
      </c>
      <c r="B16" s="7" t="s">
        <v>190</v>
      </c>
      <c r="C16" s="6" t="s">
        <v>16</v>
      </c>
      <c r="D16" s="7">
        <v>1</v>
      </c>
      <c r="E16" s="8">
        <v>42061</v>
      </c>
      <c r="F16" s="8">
        <v>42061</v>
      </c>
      <c r="G16" s="7">
        <v>4</v>
      </c>
      <c r="H16" s="8">
        <v>42061</v>
      </c>
      <c r="I16" s="8">
        <v>42061</v>
      </c>
      <c r="J16" s="15">
        <v>4.5</v>
      </c>
      <c r="K16" s="16">
        <v>1</v>
      </c>
      <c r="L16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55" zoomScaleNormal="55" workbookViewId="0">
      <selection activeCell="A2" sqref="A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218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2" t="s">
        <v>21</v>
      </c>
      <c r="C3" s="11" t="s">
        <v>11</v>
      </c>
      <c r="D3" s="11">
        <v>1</v>
      </c>
      <c r="E3" s="28">
        <v>42072</v>
      </c>
      <c r="F3" s="28">
        <v>42072</v>
      </c>
      <c r="G3" s="11">
        <v>0.5</v>
      </c>
      <c r="H3" s="28">
        <v>42072</v>
      </c>
      <c r="I3" s="28">
        <v>42072</v>
      </c>
      <c r="J3" s="11">
        <v>0.5</v>
      </c>
      <c r="K3" s="48">
        <v>1</v>
      </c>
      <c r="L3" s="10" t="s">
        <v>12</v>
      </c>
    </row>
    <row r="4" spans="1:12" x14ac:dyDescent="0.25">
      <c r="A4" s="6">
        <v>2</v>
      </c>
      <c r="B4" s="7" t="s">
        <v>192</v>
      </c>
      <c r="C4" s="6" t="s">
        <v>16</v>
      </c>
      <c r="D4" s="7">
        <v>1</v>
      </c>
      <c r="E4" s="8">
        <v>42072</v>
      </c>
      <c r="F4" s="8">
        <v>42072</v>
      </c>
      <c r="G4" s="7">
        <v>1</v>
      </c>
      <c r="H4" s="8">
        <v>42072</v>
      </c>
      <c r="I4" s="8">
        <v>42072</v>
      </c>
      <c r="J4" s="15">
        <v>1</v>
      </c>
      <c r="K4" s="16">
        <v>1</v>
      </c>
      <c r="L4" s="10" t="s">
        <v>12</v>
      </c>
    </row>
    <row r="5" spans="1:12" ht="27" x14ac:dyDescent="0.25">
      <c r="A5" s="11">
        <v>3</v>
      </c>
      <c r="B5" s="12" t="s">
        <v>193</v>
      </c>
      <c r="C5" s="12" t="s">
        <v>194</v>
      </c>
      <c r="D5" s="12">
        <f>F5-E5</f>
        <v>5</v>
      </c>
      <c r="E5" s="25">
        <v>42073</v>
      </c>
      <c r="F5" s="25">
        <v>42078</v>
      </c>
      <c r="G5" s="12">
        <v>17</v>
      </c>
      <c r="H5" s="25">
        <v>42073</v>
      </c>
      <c r="I5" s="25">
        <v>42083</v>
      </c>
      <c r="J5" s="12">
        <v>30</v>
      </c>
      <c r="K5" s="13">
        <f>G5/J5</f>
        <v>0.56666666666666665</v>
      </c>
      <c r="L5" s="10" t="s">
        <v>12</v>
      </c>
    </row>
    <row r="6" spans="1:12" x14ac:dyDescent="0.25">
      <c r="A6" s="6">
        <v>4</v>
      </c>
      <c r="B6" s="12" t="s">
        <v>195</v>
      </c>
      <c r="C6" s="12" t="s">
        <v>18</v>
      </c>
      <c r="D6" s="12">
        <v>5</v>
      </c>
      <c r="E6" s="25">
        <v>42073</v>
      </c>
      <c r="F6" s="25">
        <v>42078</v>
      </c>
      <c r="G6" s="12">
        <v>5</v>
      </c>
      <c r="H6" s="25">
        <v>42073</v>
      </c>
      <c r="I6" s="25">
        <v>42074</v>
      </c>
      <c r="J6" s="12">
        <v>6</v>
      </c>
      <c r="K6" s="13">
        <v>1</v>
      </c>
      <c r="L6" s="10" t="s">
        <v>12</v>
      </c>
    </row>
    <row r="7" spans="1:12" ht="14.25" customHeight="1" x14ac:dyDescent="0.25">
      <c r="A7" s="11">
        <v>5</v>
      </c>
      <c r="B7" s="12" t="s">
        <v>170</v>
      </c>
      <c r="C7" s="12" t="s">
        <v>17</v>
      </c>
      <c r="D7" s="12">
        <v>5</v>
      </c>
      <c r="E7" s="25">
        <v>42073</v>
      </c>
      <c r="F7" s="25">
        <v>42078</v>
      </c>
      <c r="G7" s="12">
        <v>3</v>
      </c>
      <c r="H7" s="25">
        <v>42073</v>
      </c>
      <c r="I7" s="25">
        <v>42078</v>
      </c>
      <c r="J7" s="12">
        <v>2.5</v>
      </c>
      <c r="K7" s="13">
        <f>G7/J7</f>
        <v>1.2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ht="27" x14ac:dyDescent="0.25">
      <c r="A9" s="11">
        <v>7</v>
      </c>
      <c r="B9" s="7" t="s">
        <v>196</v>
      </c>
      <c r="C9" s="6" t="s">
        <v>13</v>
      </c>
      <c r="D9" s="7">
        <f>F9-E9</f>
        <v>6</v>
      </c>
      <c r="E9" s="8">
        <v>42072</v>
      </c>
      <c r="F9" s="25">
        <v>42078</v>
      </c>
      <c r="G9" s="7">
        <v>1</v>
      </c>
      <c r="H9" s="8">
        <v>42072</v>
      </c>
      <c r="I9" s="25">
        <v>42078</v>
      </c>
      <c r="J9" s="15">
        <v>1</v>
      </c>
      <c r="K9" s="16">
        <f>G9/J9</f>
        <v>1</v>
      </c>
      <c r="L9" s="10" t="s">
        <v>12</v>
      </c>
    </row>
    <row r="10" spans="1:12" ht="27" x14ac:dyDescent="0.25">
      <c r="A10" s="6">
        <v>8</v>
      </c>
      <c r="B10" s="7" t="s">
        <v>44</v>
      </c>
      <c r="C10" s="6" t="s">
        <v>13</v>
      </c>
      <c r="D10" s="7">
        <v>1</v>
      </c>
      <c r="E10" s="8">
        <v>42080</v>
      </c>
      <c r="F10" s="8">
        <v>42081</v>
      </c>
      <c r="G10" s="7">
        <v>4</v>
      </c>
      <c r="H10" s="8">
        <v>42083</v>
      </c>
      <c r="I10" s="8">
        <v>42083</v>
      </c>
      <c r="J10" s="15">
        <v>4</v>
      </c>
      <c r="K10" s="16">
        <v>1</v>
      </c>
      <c r="L10" s="10" t="s">
        <v>12</v>
      </c>
    </row>
    <row r="11" spans="1:12" x14ac:dyDescent="0.25">
      <c r="A11" s="11">
        <v>9</v>
      </c>
      <c r="B11" s="19" t="s">
        <v>32</v>
      </c>
      <c r="C11" s="18" t="s">
        <v>11</v>
      </c>
      <c r="D11" s="7">
        <v>1</v>
      </c>
      <c r="E11" s="8">
        <v>42083</v>
      </c>
      <c r="F11" s="8">
        <v>42085</v>
      </c>
      <c r="G11" s="7">
        <v>5</v>
      </c>
      <c r="H11" s="8">
        <v>42083</v>
      </c>
      <c r="I11" s="8">
        <v>42085</v>
      </c>
      <c r="J11" s="15">
        <v>5</v>
      </c>
      <c r="K11" s="16">
        <v>1</v>
      </c>
      <c r="L11" s="10" t="s">
        <v>12</v>
      </c>
    </row>
    <row r="12" spans="1:12" x14ac:dyDescent="0.25">
      <c r="A12" s="6">
        <v>10</v>
      </c>
      <c r="B12" s="7" t="s">
        <v>197</v>
      </c>
      <c r="C12" s="7" t="s">
        <v>11</v>
      </c>
      <c r="D12" s="7">
        <v>1</v>
      </c>
      <c r="E12" s="8">
        <v>42073</v>
      </c>
      <c r="F12" s="8">
        <v>42073</v>
      </c>
      <c r="G12" s="7">
        <v>1</v>
      </c>
      <c r="H12" s="8">
        <v>42073</v>
      </c>
      <c r="I12" s="8">
        <v>42073</v>
      </c>
      <c r="J12" s="7">
        <v>1</v>
      </c>
      <c r="K12" s="9">
        <v>1</v>
      </c>
      <c r="L12" s="10" t="s">
        <v>12</v>
      </c>
    </row>
    <row r="13" spans="1:12" x14ac:dyDescent="0.25">
      <c r="A13" s="11">
        <v>11</v>
      </c>
      <c r="B13" s="7" t="s">
        <v>198</v>
      </c>
      <c r="C13" s="7"/>
      <c r="D13" s="7">
        <v>1.5</v>
      </c>
      <c r="E13" s="8">
        <v>42073</v>
      </c>
      <c r="F13" s="8">
        <v>42073</v>
      </c>
      <c r="G13" s="7">
        <v>1.5</v>
      </c>
      <c r="H13" s="8">
        <v>42073</v>
      </c>
      <c r="I13" s="8">
        <v>42073</v>
      </c>
      <c r="J13" s="7">
        <v>1.5</v>
      </c>
      <c r="K13" s="9">
        <v>1</v>
      </c>
      <c r="L13" s="10" t="s">
        <v>12</v>
      </c>
    </row>
    <row r="14" spans="1:12" x14ac:dyDescent="0.25">
      <c r="A14" s="6">
        <v>12</v>
      </c>
      <c r="B14" s="7" t="s">
        <v>34</v>
      </c>
      <c r="C14" s="7" t="s">
        <v>36</v>
      </c>
      <c r="D14" s="7">
        <v>1</v>
      </c>
      <c r="E14" s="8">
        <v>42085</v>
      </c>
      <c r="F14" s="8">
        <v>42085</v>
      </c>
      <c r="G14" s="7">
        <v>1</v>
      </c>
      <c r="H14" s="8">
        <v>42085</v>
      </c>
      <c r="I14" s="8">
        <v>42085</v>
      </c>
      <c r="J14" s="7">
        <v>1</v>
      </c>
      <c r="K14" s="9">
        <v>1</v>
      </c>
      <c r="L14" s="10" t="s">
        <v>12</v>
      </c>
    </row>
    <row r="15" spans="1:12" x14ac:dyDescent="0.25">
      <c r="A15" s="11">
        <v>13</v>
      </c>
      <c r="B15" s="7" t="s">
        <v>35</v>
      </c>
      <c r="C15" s="6" t="s">
        <v>36</v>
      </c>
      <c r="D15" s="7">
        <v>1</v>
      </c>
      <c r="E15" s="8">
        <v>42085</v>
      </c>
      <c r="F15" s="8">
        <v>42085</v>
      </c>
      <c r="G15" s="7">
        <v>1</v>
      </c>
      <c r="H15" s="8">
        <v>42085</v>
      </c>
      <c r="I15" s="8">
        <v>42085</v>
      </c>
      <c r="J15" s="15">
        <v>1</v>
      </c>
      <c r="K15" s="9">
        <v>1</v>
      </c>
      <c r="L15" s="10" t="s">
        <v>12</v>
      </c>
    </row>
    <row r="16" spans="1:12" x14ac:dyDescent="0.25">
      <c r="A16" s="6">
        <v>14</v>
      </c>
      <c r="B16" s="15" t="s">
        <v>199</v>
      </c>
      <c r="C16" s="7" t="s">
        <v>11</v>
      </c>
      <c r="D16" s="7">
        <v>1</v>
      </c>
      <c r="E16" s="8">
        <v>42078</v>
      </c>
      <c r="F16" s="8">
        <v>42078</v>
      </c>
      <c r="G16" s="7">
        <v>6</v>
      </c>
      <c r="H16" s="8">
        <v>42078</v>
      </c>
      <c r="I16" s="8">
        <v>42078</v>
      </c>
      <c r="J16" s="7">
        <v>6</v>
      </c>
      <c r="K16" s="9">
        <f>G16/J16</f>
        <v>1</v>
      </c>
      <c r="L16" s="10" t="s">
        <v>12</v>
      </c>
    </row>
    <row r="17" spans="1:12" ht="27" x14ac:dyDescent="0.25">
      <c r="A17" s="11">
        <v>15</v>
      </c>
      <c r="B17" s="15" t="s">
        <v>200</v>
      </c>
      <c r="C17" s="7" t="s">
        <v>201</v>
      </c>
      <c r="D17" s="7"/>
      <c r="E17" s="8">
        <v>42078</v>
      </c>
      <c r="F17" s="8">
        <v>42085</v>
      </c>
      <c r="G17" s="7">
        <v>13</v>
      </c>
      <c r="H17" s="8">
        <v>42078</v>
      </c>
      <c r="I17" s="8">
        <v>42085</v>
      </c>
      <c r="J17" s="7">
        <v>10</v>
      </c>
      <c r="K17" s="9">
        <f>G17/J17</f>
        <v>1.3</v>
      </c>
      <c r="L17" s="10" t="s">
        <v>12</v>
      </c>
    </row>
    <row r="18" spans="1:12" ht="27" x14ac:dyDescent="0.25">
      <c r="A18" s="6">
        <v>16</v>
      </c>
      <c r="B18" s="15" t="s">
        <v>202</v>
      </c>
      <c r="C18" s="7" t="s">
        <v>140</v>
      </c>
      <c r="D18" s="7">
        <v>1</v>
      </c>
      <c r="E18" s="8">
        <v>42072</v>
      </c>
      <c r="F18" s="8">
        <v>42085</v>
      </c>
      <c r="G18" s="7">
        <v>4</v>
      </c>
      <c r="H18" s="8">
        <v>42072</v>
      </c>
      <c r="I18" s="8">
        <v>42085</v>
      </c>
      <c r="J18" s="7">
        <v>4.5</v>
      </c>
      <c r="K18" s="9">
        <f>G18/J18</f>
        <v>0.88888888888888884</v>
      </c>
      <c r="L18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="70" zoomScaleNormal="70" workbookViewId="0">
      <selection sqref="A1:L1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21.140625" style="29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217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1" t="s">
        <v>206</v>
      </c>
      <c r="C3" s="11" t="s">
        <v>11</v>
      </c>
      <c r="D3" s="11">
        <v>6</v>
      </c>
      <c r="E3" s="8">
        <v>42086</v>
      </c>
      <c r="F3" s="28">
        <v>42091</v>
      </c>
      <c r="G3" s="11">
        <v>4</v>
      </c>
      <c r="H3" s="8">
        <v>42086</v>
      </c>
      <c r="I3" s="28">
        <v>42091</v>
      </c>
      <c r="J3" s="11">
        <v>4.5</v>
      </c>
      <c r="K3" s="48">
        <f>G3/J3</f>
        <v>0.88888888888888884</v>
      </c>
      <c r="L3" s="10" t="s">
        <v>12</v>
      </c>
    </row>
    <row r="4" spans="1:12" x14ac:dyDescent="0.25">
      <c r="A4" s="11">
        <v>2</v>
      </c>
      <c r="B4" s="12" t="s">
        <v>207</v>
      </c>
      <c r="C4" s="6" t="s">
        <v>208</v>
      </c>
      <c r="D4" s="7">
        <v>1</v>
      </c>
      <c r="E4" s="8">
        <v>42086</v>
      </c>
      <c r="F4" s="8">
        <v>42086</v>
      </c>
      <c r="G4" s="7">
        <v>4</v>
      </c>
      <c r="H4" s="8">
        <v>42086</v>
      </c>
      <c r="I4" s="8">
        <v>42086</v>
      </c>
      <c r="J4" s="15">
        <v>4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209</v>
      </c>
      <c r="C5" s="6" t="s">
        <v>208</v>
      </c>
      <c r="D5" s="7">
        <v>1</v>
      </c>
      <c r="E5" s="8">
        <v>42088</v>
      </c>
      <c r="F5" s="8">
        <v>42088</v>
      </c>
      <c r="G5" s="7">
        <v>1.5</v>
      </c>
      <c r="H5" s="8">
        <v>42088</v>
      </c>
      <c r="I5" s="8">
        <v>42088</v>
      </c>
      <c r="J5" s="15">
        <v>1.5</v>
      </c>
      <c r="K5" s="16">
        <v>1</v>
      </c>
      <c r="L5" s="10" t="s">
        <v>12</v>
      </c>
    </row>
    <row r="6" spans="1:12" x14ac:dyDescent="0.25">
      <c r="A6" s="6">
        <v>4</v>
      </c>
      <c r="B6" s="7" t="s">
        <v>210</v>
      </c>
      <c r="C6" s="6" t="s">
        <v>13</v>
      </c>
      <c r="D6" s="7">
        <v>1</v>
      </c>
      <c r="E6" s="8">
        <v>42086</v>
      </c>
      <c r="F6" s="8">
        <v>42086</v>
      </c>
      <c r="G6" s="7">
        <v>3</v>
      </c>
      <c r="H6" s="8">
        <v>42086</v>
      </c>
      <c r="I6" s="8">
        <v>42086</v>
      </c>
      <c r="J6" s="15">
        <v>3</v>
      </c>
      <c r="K6" s="16">
        <v>1</v>
      </c>
      <c r="L6" s="10" t="s">
        <v>12</v>
      </c>
    </row>
    <row r="7" spans="1:12" ht="14.25" customHeight="1" x14ac:dyDescent="0.25">
      <c r="A7" s="18">
        <v>5</v>
      </c>
      <c r="B7" s="19" t="s">
        <v>32</v>
      </c>
      <c r="C7" s="18" t="s">
        <v>11</v>
      </c>
      <c r="D7" s="7">
        <v>1</v>
      </c>
      <c r="E7" s="8">
        <v>42098</v>
      </c>
      <c r="F7" s="8" t="s">
        <v>211</v>
      </c>
      <c r="G7" s="7">
        <v>4</v>
      </c>
      <c r="H7" s="8">
        <v>42098</v>
      </c>
      <c r="I7" s="8" t="s">
        <v>211</v>
      </c>
      <c r="J7" s="15">
        <v>4.5</v>
      </c>
      <c r="K7" s="16">
        <f>G7/J7</f>
        <v>0.88888888888888884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x14ac:dyDescent="0.25">
      <c r="A9" s="6">
        <v>7</v>
      </c>
      <c r="B9" s="7" t="s">
        <v>212</v>
      </c>
      <c r="C9" s="6" t="s">
        <v>18</v>
      </c>
      <c r="D9" s="7">
        <v>1</v>
      </c>
      <c r="E9" s="8">
        <v>42085</v>
      </c>
      <c r="F9" s="8">
        <v>42085</v>
      </c>
      <c r="G9" s="7">
        <v>3</v>
      </c>
      <c r="H9" s="8">
        <v>42085</v>
      </c>
      <c r="I9" s="8">
        <v>42085</v>
      </c>
      <c r="J9" s="15">
        <v>3</v>
      </c>
      <c r="K9" s="16">
        <v>1</v>
      </c>
      <c r="L9" s="10" t="s">
        <v>12</v>
      </c>
    </row>
    <row r="10" spans="1:12" x14ac:dyDescent="0.25">
      <c r="A10" s="6">
        <v>8</v>
      </c>
      <c r="B10" s="7" t="s">
        <v>35</v>
      </c>
      <c r="C10" s="6" t="s">
        <v>36</v>
      </c>
      <c r="D10" s="7">
        <v>1</v>
      </c>
      <c r="E10" s="8">
        <v>42085</v>
      </c>
      <c r="F10" s="8">
        <v>42085</v>
      </c>
      <c r="G10" s="7">
        <v>1</v>
      </c>
      <c r="H10" s="8">
        <v>42085</v>
      </c>
      <c r="I10" s="8">
        <v>42085</v>
      </c>
      <c r="J10" s="15">
        <v>1</v>
      </c>
      <c r="K10" s="16">
        <v>1</v>
      </c>
      <c r="L10" s="10" t="s">
        <v>12</v>
      </c>
    </row>
    <row r="11" spans="1:12" x14ac:dyDescent="0.25">
      <c r="A11" s="18">
        <v>9</v>
      </c>
      <c r="B11" s="19" t="s">
        <v>213</v>
      </c>
      <c r="C11" s="18" t="s">
        <v>214</v>
      </c>
      <c r="D11" s="7">
        <f>F11-E11</f>
        <v>5</v>
      </c>
      <c r="E11" s="8">
        <v>42086</v>
      </c>
      <c r="F11" s="28">
        <v>42091</v>
      </c>
      <c r="G11" s="7">
        <v>4</v>
      </c>
      <c r="H11" s="8">
        <v>42086</v>
      </c>
      <c r="I11" s="28">
        <v>42091</v>
      </c>
      <c r="J11" s="15">
        <v>5</v>
      </c>
      <c r="K11" s="16">
        <f>G11/J11</f>
        <v>0.8</v>
      </c>
      <c r="L11" s="10" t="s">
        <v>12</v>
      </c>
    </row>
    <row r="12" spans="1:12" x14ac:dyDescent="0.25">
      <c r="A12" s="18">
        <v>10</v>
      </c>
      <c r="B12" s="19" t="s">
        <v>215</v>
      </c>
      <c r="C12" s="18" t="s">
        <v>94</v>
      </c>
      <c r="D12" s="7">
        <f>F12-E12</f>
        <v>5</v>
      </c>
      <c r="E12" s="8">
        <v>42086</v>
      </c>
      <c r="F12" s="28">
        <v>42091</v>
      </c>
      <c r="G12" s="7">
        <v>2</v>
      </c>
      <c r="H12" s="8">
        <v>42086</v>
      </c>
      <c r="I12" s="28">
        <v>42091</v>
      </c>
      <c r="J12" s="15">
        <v>2</v>
      </c>
      <c r="K12" s="16">
        <v>1</v>
      </c>
      <c r="L12" s="10" t="s">
        <v>12</v>
      </c>
    </row>
    <row r="13" spans="1:12" x14ac:dyDescent="0.25">
      <c r="A13" s="11">
        <v>11</v>
      </c>
      <c r="B13" s="7" t="s">
        <v>216</v>
      </c>
      <c r="C13" s="7" t="s">
        <v>11</v>
      </c>
      <c r="D13" s="7">
        <v>1</v>
      </c>
      <c r="E13" s="8">
        <v>42100</v>
      </c>
      <c r="F13" s="8">
        <v>42100</v>
      </c>
      <c r="G13" s="7">
        <v>3</v>
      </c>
      <c r="H13" s="8">
        <v>42100</v>
      </c>
      <c r="I13" s="8">
        <v>42100</v>
      </c>
      <c r="J13" s="7">
        <v>2.5</v>
      </c>
      <c r="K13" s="9">
        <v>1</v>
      </c>
      <c r="L1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73" t="s">
        <v>159</v>
      </c>
      <c r="P2" s="73"/>
      <c r="Q2" s="73"/>
      <c r="R2" s="73"/>
      <c r="S2" s="73"/>
      <c r="T2" s="73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8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67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  <vt:lpstr>Iteration 12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2015-04-14T17:55:05Z</dcterms:modified>
</cp:coreProperties>
</file>