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Schedule Metrics\"/>
    </mc:Choice>
  </mc:AlternateContent>
  <bookViews>
    <workbookView xWindow="480" yWindow="180" windowWidth="18195" windowHeight="8385"/>
  </bookViews>
  <sheets>
    <sheet name="Schedule Metrics Tracking" sheetId="12" r:id="rId1"/>
    <sheet name="Guidelines for Schedule Metrics" sheetId="11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2" l="1"/>
  <c r="H6" i="12" s="1"/>
  <c r="H5" i="12" l="1"/>
  <c r="J4" i="12" l="1"/>
  <c r="J5" i="12"/>
  <c r="J6" i="12"/>
  <c r="J7" i="12"/>
  <c r="J8" i="12"/>
  <c r="J9" i="12"/>
  <c r="J10" i="12"/>
  <c r="J11" i="12"/>
  <c r="J12" i="12"/>
  <c r="J13" i="12"/>
  <c r="G5" i="12"/>
  <c r="E4" i="12"/>
  <c r="D4" i="12"/>
  <c r="C5" i="12" s="1"/>
  <c r="D5" i="12" s="1"/>
  <c r="E5" i="12" l="1"/>
  <c r="C6" i="12"/>
  <c r="D6" i="12" s="1"/>
  <c r="E6" i="12" l="1"/>
  <c r="C7" i="12"/>
  <c r="D7" i="12" s="1"/>
  <c r="C8" i="12" l="1"/>
  <c r="D8" i="12" s="1"/>
  <c r="E7" i="12"/>
  <c r="C9" i="12" l="1"/>
  <c r="D9" i="12" s="1"/>
  <c r="E8" i="12"/>
  <c r="C10" i="12" l="1"/>
  <c r="D10" i="12" s="1"/>
  <c r="E9" i="12"/>
  <c r="E10" i="12" l="1"/>
  <c r="C11" i="12"/>
  <c r="D11" i="12" s="1"/>
  <c r="C12" i="12" l="1"/>
  <c r="D12" i="12" s="1"/>
  <c r="E11" i="12"/>
  <c r="C13" i="12" l="1"/>
  <c r="D13" i="12" s="1"/>
  <c r="E12" i="12"/>
  <c r="E13" i="12" l="1"/>
  <c r="C14" i="12"/>
  <c r="D14" i="12" s="1"/>
  <c r="E14" i="12" l="1"/>
  <c r="J14" i="12" s="1"/>
  <c r="C15" i="12"/>
  <c r="D15" i="12" s="1"/>
  <c r="C16" i="12" l="1"/>
  <c r="D16" i="12" s="1"/>
  <c r="E15" i="12"/>
  <c r="J15" i="12" s="1"/>
  <c r="C17" i="12" l="1"/>
  <c r="D17" i="12" s="1"/>
  <c r="E16" i="12"/>
  <c r="J16" i="12" s="1"/>
  <c r="E17" i="12" l="1"/>
  <c r="J17" i="12" s="1"/>
  <c r="C18" i="12"/>
  <c r="D18" i="12" s="1"/>
  <c r="E18" i="12" s="1"/>
  <c r="J18" i="12" s="1"/>
</calcChain>
</file>

<file path=xl/sharedStrings.xml><?xml version="1.0" encoding="utf-8"?>
<sst xmlns="http://schemas.openxmlformats.org/spreadsheetml/2006/main" count="42" uniqueCount="38">
  <si>
    <t>Action</t>
  </si>
  <si>
    <t>90 &lt; SM &lt;= 110</t>
  </si>
  <si>
    <t>Score Revised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</si>
  <si>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</si>
  <si>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</si>
  <si>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</si>
  <si>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 xml:space="preserve">Estimates are generally accurate and on track. </t>
  </si>
  <si>
    <t>&gt; 110</t>
  </si>
  <si>
    <t>The team is ahead of schedule
Over-estimated the effort required
Re-estimate tasks for future iterations
Add the number of days gained back to the buffer days</t>
  </si>
  <si>
    <t>Iteration</t>
  </si>
  <si>
    <t>Planned Start Date</t>
  </si>
  <si>
    <t>Planned End Date</t>
  </si>
  <si>
    <t>Milestone included</t>
  </si>
  <si>
    <t>Actual Start Date</t>
  </si>
  <si>
    <t>Actual End Date</t>
  </si>
  <si>
    <t>Iteration 1</t>
  </si>
  <si>
    <t>Iteration 2</t>
  </si>
  <si>
    <t>Iteration 3</t>
  </si>
  <si>
    <t>Proposal</t>
  </si>
  <si>
    <t>Iteration 4</t>
  </si>
  <si>
    <t>Acceptance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</si>
  <si>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</si>
  <si>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</si>
  <si>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</si>
  <si>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</si>
  <si>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</si>
  <si>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</si>
  <si>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</si>
  <si>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</si>
  <si>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Midterm</t>
  </si>
  <si>
    <t>Iteration 13</t>
  </si>
  <si>
    <t>Iteration 14</t>
  </si>
  <si>
    <t>Poster</t>
  </si>
  <si>
    <t>Iteration 15</t>
  </si>
  <si>
    <t>Final</t>
  </si>
  <si>
    <t>Duration (Days)</t>
  </si>
  <si>
    <t>Actual Duration (Days)</t>
  </si>
  <si>
    <t>Schedule Metrics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</si>
</sst>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0" fillId="0" borderId="0" xfId="0" applyFont="1"/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left" vertical="center"/>
    </xf>
    <xf numFmtId="164" fontId="6" fillId="0" borderId="3" xfId="0" applyNumberFormat="1" applyFont="1" applyFill="1" applyBorder="1" applyAlignment="1">
      <alignment horizontal="left" vertical="center"/>
    </xf>
    <xf numFmtId="0" fontId="5" fillId="2" borderId="4" xfId="0" applyFont="1" applyFill="1" applyBorder="1" applyAlignment="1">
      <alignment vertical="center"/>
    </xf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10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10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scheme val="none"/>
      </font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Gannt Chart for Planned</a:t>
            </a:r>
            <a:r>
              <a:rPr lang="en-SG" b="1" baseline="0"/>
              <a:t> Iterations</a:t>
            </a:r>
            <a:endParaRPr lang="en-SG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'Schedule Metrics Tracking'!$C$3</c:f>
              <c:strCache>
                <c:ptCount val="1"/>
                <c:pt idx="0">
                  <c:v>Planned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'Schedule Metrics Tracking'!$C$4:$C$18</c:f>
              <c:numCache>
                <c:formatCode>[$-F800]dddd\,\ mmmm\ dd\,\ yyyy</c:formatCode>
                <c:ptCount val="15"/>
                <c:pt idx="0">
                  <c:v>41904</c:v>
                </c:pt>
                <c:pt idx="1">
                  <c:v>41918</c:v>
                </c:pt>
                <c:pt idx="2">
                  <c:v>41932</c:v>
                </c:pt>
                <c:pt idx="3">
                  <c:v>41946</c:v>
                </c:pt>
                <c:pt idx="4">
                  <c:v>41960</c:v>
                </c:pt>
                <c:pt idx="5">
                  <c:v>41974</c:v>
                </c:pt>
                <c:pt idx="6">
                  <c:v>41988</c:v>
                </c:pt>
                <c:pt idx="7">
                  <c:v>42002</c:v>
                </c:pt>
                <c:pt idx="8">
                  <c:v>42016</c:v>
                </c:pt>
                <c:pt idx="9">
                  <c:v>42030</c:v>
                </c:pt>
                <c:pt idx="10">
                  <c:v>42044</c:v>
                </c:pt>
                <c:pt idx="11">
                  <c:v>42058</c:v>
                </c:pt>
                <c:pt idx="12">
                  <c:v>42072</c:v>
                </c:pt>
                <c:pt idx="13">
                  <c:v>42086</c:v>
                </c:pt>
                <c:pt idx="14">
                  <c:v>42100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'Schedule Metrics Tracking'!$E$3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'Schedule Metrics Tracking'!$E$4:$E$18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498150384"/>
        <c:axId val="-498142224"/>
      </c:barChart>
      <c:catAx>
        <c:axId val="-498150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142224"/>
        <c:crosses val="autoZero"/>
        <c:auto val="1"/>
        <c:lblAlgn val="ctr"/>
        <c:lblOffset val="100"/>
        <c:noMultiLvlLbl val="0"/>
      </c:catAx>
      <c:valAx>
        <c:axId val="-498142224"/>
        <c:scaling>
          <c:orientation val="minMax"/>
          <c:min val="419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150384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Gannt</a:t>
            </a:r>
            <a:r>
              <a:rPr lang="en-SG" b="1" baseline="0"/>
              <a:t> Chart for Actual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'Schedule Metrics Tracking'!$C$3</c:f>
              <c:strCache>
                <c:ptCount val="1"/>
                <c:pt idx="0">
                  <c:v>Planned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'Schedule Metrics Tracking'!$C$4:$C$18</c:f>
              <c:numCache>
                <c:formatCode>[$-F800]dddd\,\ mmmm\ dd\,\ yyyy</c:formatCode>
                <c:ptCount val="15"/>
                <c:pt idx="0">
                  <c:v>41904</c:v>
                </c:pt>
                <c:pt idx="1">
                  <c:v>41918</c:v>
                </c:pt>
                <c:pt idx="2">
                  <c:v>41932</c:v>
                </c:pt>
                <c:pt idx="3">
                  <c:v>41946</c:v>
                </c:pt>
                <c:pt idx="4">
                  <c:v>41960</c:v>
                </c:pt>
                <c:pt idx="5">
                  <c:v>41974</c:v>
                </c:pt>
                <c:pt idx="6">
                  <c:v>41988</c:v>
                </c:pt>
                <c:pt idx="7">
                  <c:v>42002</c:v>
                </c:pt>
                <c:pt idx="8">
                  <c:v>42016</c:v>
                </c:pt>
                <c:pt idx="9">
                  <c:v>42030</c:v>
                </c:pt>
                <c:pt idx="10">
                  <c:v>42044</c:v>
                </c:pt>
                <c:pt idx="11">
                  <c:v>42058</c:v>
                </c:pt>
                <c:pt idx="12">
                  <c:v>42072</c:v>
                </c:pt>
                <c:pt idx="13">
                  <c:v>42086</c:v>
                </c:pt>
                <c:pt idx="14">
                  <c:v>42100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'Schedule Metrics Tracking'!$E$3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'Schedule Metrics Tracking'!$I$4:$I$18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498153104"/>
        <c:axId val="-498152560"/>
      </c:barChart>
      <c:catAx>
        <c:axId val="-498153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152560"/>
        <c:crosses val="autoZero"/>
        <c:auto val="1"/>
        <c:lblAlgn val="ctr"/>
        <c:lblOffset val="100"/>
        <c:noMultiLvlLbl val="0"/>
      </c:catAx>
      <c:valAx>
        <c:axId val="-498152560"/>
        <c:scaling>
          <c:orientation val="minMax"/>
          <c:min val="419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8153104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163285</xdr:rowOff>
    </xdr:from>
    <xdr:to>
      <xdr:col>11</xdr:col>
      <xdr:colOff>0</xdr:colOff>
      <xdr:row>38</xdr:row>
      <xdr:rowOff>16489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38</xdr:row>
      <xdr:rowOff>155864</xdr:rowOff>
    </xdr:from>
    <xdr:to>
      <xdr:col>11</xdr:col>
      <xdr:colOff>1</xdr:colOff>
      <xdr:row>58</xdr:row>
      <xdr:rowOff>9068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K18" totalsRowShown="0" headerRowDxfId="13" headerRowBorderDxfId="12" tableBorderDxfId="11" totalsRowBorderDxfId="10">
  <autoFilter ref="B3:K18"/>
  <tableColumns count="10">
    <tableColumn id="1" name="Iteration" dataDxfId="9"/>
    <tableColumn id="2" name="Planned Start Date" dataDxfId="8">
      <calculatedColumnFormula>D3+1</calculatedColumnFormula>
    </tableColumn>
    <tableColumn id="3" name="Planned End Date" dataDxfId="7">
      <calculatedColumnFormula>C4+13</calculatedColumnFormula>
    </tableColumn>
    <tableColumn id="6" name="Duration (Days)" dataDxfId="6">
      <calculatedColumnFormula>Table1[[#This Row],[Planned End Date]]-Table1[[#This Row],[Planned Start Date]]+1</calculatedColumnFormula>
    </tableColumn>
    <tableColumn id="4" name="Milestone included" dataDxfId="5"/>
    <tableColumn id="5" name="Actual Start Date" dataDxfId="4"/>
    <tableColumn id="7" name="Actual End Date" dataDxfId="3"/>
    <tableColumn id="8" name="Actual Duration (Days)" dataDxfId="2"/>
    <tableColumn id="10" name="Schedule Metrics Score" dataDxfId="1" dataCellStyle="Percent">
      <calculatedColumnFormula>Table1[[#This Row],[Duration (Days)]]/Table1[[#This Row],[Actual Duration (Days)]]</calculatedColumnFormula>
    </tableColumn>
    <tableColumn id="9" name="Act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showGridLines="0" tabSelected="1" zoomScale="85" zoomScaleNormal="85" workbookViewId="0">
      <selection activeCell="A7" sqref="A7"/>
    </sheetView>
  </sheetViews>
  <sheetFormatPr defaultRowHeight="15" x14ac:dyDescent="0.25"/>
  <cols>
    <col min="2" max="2" width="11.28515625" bestFit="1" customWidth="1"/>
    <col min="3" max="3" width="27.28515625" bestFit="1" customWidth="1"/>
    <col min="4" max="4" width="26.28515625" bestFit="1" customWidth="1"/>
    <col min="5" max="5" width="17.140625" bestFit="1" customWidth="1"/>
    <col min="6" max="6" width="21.28515625" bestFit="1" customWidth="1"/>
    <col min="7" max="7" width="27.28515625" bestFit="1" customWidth="1"/>
    <col min="8" max="8" width="25.5703125" bestFit="1" customWidth="1"/>
    <col min="9" max="9" width="24.85546875" bestFit="1" customWidth="1"/>
    <col min="10" max="10" width="30.28515625" bestFit="1" customWidth="1"/>
    <col min="11" max="11" width="45.85546875" bestFit="1" customWidth="1"/>
  </cols>
  <sheetData>
    <row r="2" spans="2:11" ht="15.75" thickBot="1" x14ac:dyDescent="0.3"/>
    <row r="3" spans="2:11" ht="15.75" thickBot="1" x14ac:dyDescent="0.3">
      <c r="B3" s="9" t="s">
        <v>9</v>
      </c>
      <c r="C3" s="9" t="s">
        <v>10</v>
      </c>
      <c r="D3" s="9" t="s">
        <v>11</v>
      </c>
      <c r="E3" s="9" t="s">
        <v>35</v>
      </c>
      <c r="F3" s="9" t="s">
        <v>12</v>
      </c>
      <c r="G3" s="9" t="s">
        <v>13</v>
      </c>
      <c r="H3" s="9" t="s">
        <v>14</v>
      </c>
      <c r="I3" s="9" t="s">
        <v>36</v>
      </c>
      <c r="J3" s="13" t="s">
        <v>37</v>
      </c>
      <c r="K3" s="13" t="s">
        <v>0</v>
      </c>
    </row>
    <row r="4" spans="2:11" ht="15.75" thickBot="1" x14ac:dyDescent="0.3">
      <c r="B4" s="10" t="s">
        <v>15</v>
      </c>
      <c r="C4" s="12">
        <v>41904</v>
      </c>
      <c r="D4" s="12">
        <f>C4+13</f>
        <v>41917</v>
      </c>
      <c r="E4" s="10">
        <f>Table1[[#This Row],[Planned End Date]]-Table1[[#This Row],[Planned Start Date]]+1</f>
        <v>14</v>
      </c>
      <c r="F4" s="10"/>
      <c r="G4" s="12">
        <v>41904</v>
      </c>
      <c r="H4" s="12">
        <v>41917</v>
      </c>
      <c r="I4" s="10">
        <v>14</v>
      </c>
      <c r="J4" s="11">
        <f>Table1[[#This Row],[Duration (Days)]]/Table1[[#This Row],[Actual Duration (Days)]]</f>
        <v>1</v>
      </c>
      <c r="K4" s="10" t="s">
        <v>6</v>
      </c>
    </row>
    <row r="5" spans="2:11" ht="15.75" thickBot="1" x14ac:dyDescent="0.3">
      <c r="B5" s="10" t="s">
        <v>16</v>
      </c>
      <c r="C5" s="12">
        <f>D4+1</f>
        <v>41918</v>
      </c>
      <c r="D5" s="12">
        <f t="shared" ref="D5:D18" si="0">C5+13</f>
        <v>41931</v>
      </c>
      <c r="E5" s="10">
        <f>Table1[[#This Row],[Planned End Date]]-Table1[[#This Row],[Planned Start Date]]+1</f>
        <v>14</v>
      </c>
      <c r="F5" s="10"/>
      <c r="G5" s="12">
        <f>H4+1</f>
        <v>41918</v>
      </c>
      <c r="H5" s="12">
        <f t="shared" ref="H5:H6" si="1">G5+13</f>
        <v>41931</v>
      </c>
      <c r="I5" s="10">
        <v>14</v>
      </c>
      <c r="J5" s="11">
        <f>Table1[[#This Row],[Duration (Days)]]/Table1[[#This Row],[Actual Duration (Days)]]</f>
        <v>1</v>
      </c>
      <c r="K5" s="10" t="s">
        <v>6</v>
      </c>
    </row>
    <row r="6" spans="2:11" ht="15.75" thickBot="1" x14ac:dyDescent="0.3">
      <c r="B6" s="10" t="s">
        <v>17</v>
      </c>
      <c r="C6" s="12">
        <f t="shared" ref="C6:C18" si="2">D5+1</f>
        <v>41932</v>
      </c>
      <c r="D6" s="12">
        <f t="shared" si="0"/>
        <v>41945</v>
      </c>
      <c r="E6" s="10">
        <f>Table1[[#This Row],[Planned End Date]]-Table1[[#This Row],[Planned Start Date]]+1</f>
        <v>14</v>
      </c>
      <c r="F6" s="10" t="s">
        <v>18</v>
      </c>
      <c r="G6" s="12">
        <f t="shared" ref="G6" si="3">H5+1</f>
        <v>41932</v>
      </c>
      <c r="H6" s="12">
        <f t="shared" si="1"/>
        <v>41945</v>
      </c>
      <c r="I6" s="10">
        <v>14</v>
      </c>
      <c r="J6" s="11">
        <f>Table1[[#This Row],[Duration (Days)]]/Table1[[#This Row],[Actual Duration (Days)]]</f>
        <v>1</v>
      </c>
      <c r="K6" s="10" t="s">
        <v>6</v>
      </c>
    </row>
    <row r="7" spans="2:11" ht="15.75" thickBot="1" x14ac:dyDescent="0.3">
      <c r="B7" s="10" t="s">
        <v>19</v>
      </c>
      <c r="C7" s="12">
        <f t="shared" si="2"/>
        <v>41946</v>
      </c>
      <c r="D7" s="12">
        <f t="shared" si="0"/>
        <v>41959</v>
      </c>
      <c r="E7" s="10">
        <f>Table1[[#This Row],[Planned End Date]]-Table1[[#This Row],[Planned Start Date]]+1</f>
        <v>14</v>
      </c>
      <c r="F7" s="10" t="s">
        <v>20</v>
      </c>
      <c r="G7" s="10"/>
      <c r="H7" s="10"/>
      <c r="I7" s="10">
        <v>1</v>
      </c>
      <c r="J7" s="11">
        <f>Table1[[#This Row],[Duration (Days)]]/Table1[[#This Row],[Actual Duration (Days)]]</f>
        <v>14</v>
      </c>
      <c r="K7" s="10"/>
    </row>
    <row r="8" spans="2:11" ht="15.75" thickBot="1" x14ac:dyDescent="0.3">
      <c r="B8" s="10" t="s">
        <v>21</v>
      </c>
      <c r="C8" s="12">
        <f t="shared" si="2"/>
        <v>41960</v>
      </c>
      <c r="D8" s="12">
        <f t="shared" si="0"/>
        <v>41973</v>
      </c>
      <c r="E8" s="10">
        <f>Table1[[#This Row],[Planned End Date]]-Table1[[#This Row],[Planned Start Date]]+1</f>
        <v>14</v>
      </c>
      <c r="F8" s="10"/>
      <c r="G8" s="10"/>
      <c r="H8" s="10"/>
      <c r="I8" s="10">
        <v>1</v>
      </c>
      <c r="J8" s="11">
        <f>Table1[[#This Row],[Duration (Days)]]/Table1[[#This Row],[Actual Duration (Days)]]</f>
        <v>14</v>
      </c>
      <c r="K8" s="10"/>
    </row>
    <row r="9" spans="2:11" ht="15.75" thickBot="1" x14ac:dyDescent="0.3">
      <c r="B9" s="10" t="s">
        <v>22</v>
      </c>
      <c r="C9" s="12">
        <f t="shared" si="2"/>
        <v>41974</v>
      </c>
      <c r="D9" s="12">
        <f t="shared" si="0"/>
        <v>41987</v>
      </c>
      <c r="E9" s="10">
        <f>Table1[[#This Row],[Planned End Date]]-Table1[[#This Row],[Planned Start Date]]+1</f>
        <v>14</v>
      </c>
      <c r="F9" s="10"/>
      <c r="G9" s="10"/>
      <c r="H9" s="10"/>
      <c r="I9" s="10">
        <v>1</v>
      </c>
      <c r="J9" s="11">
        <f>Table1[[#This Row],[Duration (Days)]]/Table1[[#This Row],[Actual Duration (Days)]]</f>
        <v>14</v>
      </c>
      <c r="K9" s="10"/>
    </row>
    <row r="10" spans="2:11" ht="15.75" thickBot="1" x14ac:dyDescent="0.3">
      <c r="B10" s="10" t="s">
        <v>23</v>
      </c>
      <c r="C10" s="12">
        <f t="shared" si="2"/>
        <v>41988</v>
      </c>
      <c r="D10" s="12">
        <f t="shared" si="0"/>
        <v>42001</v>
      </c>
      <c r="E10" s="10">
        <f>Table1[[#This Row],[Planned End Date]]-Table1[[#This Row],[Planned Start Date]]+1</f>
        <v>14</v>
      </c>
      <c r="F10" s="10"/>
      <c r="G10" s="10"/>
      <c r="H10" s="10"/>
      <c r="I10" s="10">
        <v>1</v>
      </c>
      <c r="J10" s="11">
        <f>Table1[[#This Row],[Duration (Days)]]/Table1[[#This Row],[Actual Duration (Days)]]</f>
        <v>14</v>
      </c>
      <c r="K10" s="10"/>
    </row>
    <row r="11" spans="2:11" ht="15.75" thickBot="1" x14ac:dyDescent="0.3">
      <c r="B11" s="10" t="s">
        <v>24</v>
      </c>
      <c r="C11" s="12">
        <f t="shared" si="2"/>
        <v>42002</v>
      </c>
      <c r="D11" s="12">
        <f t="shared" si="0"/>
        <v>42015</v>
      </c>
      <c r="E11" s="10">
        <f>Table1[[#This Row],[Planned End Date]]-Table1[[#This Row],[Planned Start Date]]+1</f>
        <v>14</v>
      </c>
      <c r="F11" s="10"/>
      <c r="G11" s="10"/>
      <c r="H11" s="10"/>
      <c r="I11" s="10">
        <v>1</v>
      </c>
      <c r="J11" s="11">
        <f>Table1[[#This Row],[Duration (Days)]]/Table1[[#This Row],[Actual Duration (Days)]]</f>
        <v>14</v>
      </c>
      <c r="K11" s="10"/>
    </row>
    <row r="12" spans="2:11" ht="15.75" thickBot="1" x14ac:dyDescent="0.3">
      <c r="B12" s="10" t="s">
        <v>25</v>
      </c>
      <c r="C12" s="12">
        <f t="shared" si="2"/>
        <v>42016</v>
      </c>
      <c r="D12" s="12">
        <f t="shared" si="0"/>
        <v>42029</v>
      </c>
      <c r="E12" s="10">
        <f>Table1[[#This Row],[Planned End Date]]-Table1[[#This Row],[Planned Start Date]]+1</f>
        <v>14</v>
      </c>
      <c r="F12" s="10"/>
      <c r="G12" s="10"/>
      <c r="H12" s="10"/>
      <c r="I12" s="10">
        <v>1</v>
      </c>
      <c r="J12" s="11">
        <f>Table1[[#This Row],[Duration (Days)]]/Table1[[#This Row],[Actual Duration (Days)]]</f>
        <v>14</v>
      </c>
      <c r="K12" s="10"/>
    </row>
    <row r="13" spans="2:11" ht="15.75" thickBot="1" x14ac:dyDescent="0.3">
      <c r="B13" s="10" t="s">
        <v>26</v>
      </c>
      <c r="C13" s="12">
        <f t="shared" si="2"/>
        <v>42030</v>
      </c>
      <c r="D13" s="12">
        <f t="shared" si="0"/>
        <v>42043</v>
      </c>
      <c r="E13" s="10">
        <f>Table1[[#This Row],[Planned End Date]]-Table1[[#This Row],[Planned Start Date]]+1</f>
        <v>14</v>
      </c>
      <c r="F13" s="10"/>
      <c r="G13" s="10"/>
      <c r="H13" s="10"/>
      <c r="I13" s="10">
        <v>1</v>
      </c>
      <c r="J13" s="11">
        <f>Table1[[#This Row],[Duration (Days)]]/Table1[[#This Row],[Actual Duration (Days)]]</f>
        <v>14</v>
      </c>
      <c r="K13" s="10"/>
    </row>
    <row r="14" spans="2:11" ht="15.75" thickBot="1" x14ac:dyDescent="0.3">
      <c r="B14" s="10" t="s">
        <v>27</v>
      </c>
      <c r="C14" s="12">
        <f t="shared" si="2"/>
        <v>42044</v>
      </c>
      <c r="D14" s="12">
        <f t="shared" si="0"/>
        <v>42057</v>
      </c>
      <c r="E14" s="10">
        <f>Table1[[#This Row],[Planned End Date]]-Table1[[#This Row],[Planned Start Date]]+1</f>
        <v>14</v>
      </c>
      <c r="F14" s="10"/>
      <c r="G14" s="10"/>
      <c r="H14" s="10"/>
      <c r="I14" s="10">
        <v>1</v>
      </c>
      <c r="J14" s="11">
        <f>Table1[[#This Row],[Duration (Days)]]/Table1[[#This Row],[Actual Duration (Days)]]</f>
        <v>14</v>
      </c>
      <c r="K14" s="10"/>
    </row>
    <row r="15" spans="2:11" ht="15.75" thickBot="1" x14ac:dyDescent="0.3">
      <c r="B15" s="10" t="s">
        <v>28</v>
      </c>
      <c r="C15" s="12">
        <f t="shared" si="2"/>
        <v>42058</v>
      </c>
      <c r="D15" s="12">
        <f t="shared" si="0"/>
        <v>42071</v>
      </c>
      <c r="E15" s="10">
        <f>Table1[[#This Row],[Planned End Date]]-Table1[[#This Row],[Planned Start Date]]+1</f>
        <v>14</v>
      </c>
      <c r="F15" s="10" t="s">
        <v>29</v>
      </c>
      <c r="G15" s="10"/>
      <c r="H15" s="10"/>
      <c r="I15" s="10">
        <v>1</v>
      </c>
      <c r="J15" s="11">
        <f>Table1[[#This Row],[Duration (Days)]]/Table1[[#This Row],[Actual Duration (Days)]]</f>
        <v>14</v>
      </c>
      <c r="K15" s="10"/>
    </row>
    <row r="16" spans="2:11" ht="15.75" thickBot="1" x14ac:dyDescent="0.3">
      <c r="B16" s="10" t="s">
        <v>30</v>
      </c>
      <c r="C16" s="12">
        <f t="shared" si="2"/>
        <v>42072</v>
      </c>
      <c r="D16" s="12">
        <f t="shared" si="0"/>
        <v>42085</v>
      </c>
      <c r="E16" s="10">
        <f>Table1[[#This Row],[Planned End Date]]-Table1[[#This Row],[Planned Start Date]]+1</f>
        <v>14</v>
      </c>
      <c r="F16" s="10"/>
      <c r="G16" s="10"/>
      <c r="H16" s="10"/>
      <c r="I16" s="10">
        <v>1</v>
      </c>
      <c r="J16" s="11">
        <f>Table1[[#This Row],[Duration (Days)]]/Table1[[#This Row],[Actual Duration (Days)]]</f>
        <v>14</v>
      </c>
      <c r="K16" s="10"/>
    </row>
    <row r="17" spans="2:11" ht="15.75" thickBot="1" x14ac:dyDescent="0.3">
      <c r="B17" s="10" t="s">
        <v>31</v>
      </c>
      <c r="C17" s="12">
        <f t="shared" si="2"/>
        <v>42086</v>
      </c>
      <c r="D17" s="12">
        <f t="shared" si="0"/>
        <v>42099</v>
      </c>
      <c r="E17" s="10">
        <f>Table1[[#This Row],[Planned End Date]]-Table1[[#This Row],[Planned Start Date]]+1</f>
        <v>14</v>
      </c>
      <c r="F17" s="10" t="s">
        <v>32</v>
      </c>
      <c r="G17" s="10"/>
      <c r="H17" s="10"/>
      <c r="I17" s="10">
        <v>1</v>
      </c>
      <c r="J17" s="10">
        <f>Table1[[#This Row],[Duration (Days)]]/Table1[[#This Row],[Actual Duration (Days)]]</f>
        <v>14</v>
      </c>
      <c r="K17" s="10"/>
    </row>
    <row r="18" spans="2:11" ht="15.75" thickBot="1" x14ac:dyDescent="0.3">
      <c r="B18" s="10" t="s">
        <v>33</v>
      </c>
      <c r="C18" s="12">
        <f t="shared" si="2"/>
        <v>42100</v>
      </c>
      <c r="D18" s="12">
        <f t="shared" si="0"/>
        <v>42113</v>
      </c>
      <c r="E18" s="10">
        <f>Table1[[#This Row],[Planned End Date]]-Table1[[#This Row],[Planned Start Date]]+1</f>
        <v>14</v>
      </c>
      <c r="F18" s="10" t="s">
        <v>34</v>
      </c>
      <c r="G18" s="10"/>
      <c r="H18" s="10"/>
      <c r="I18" s="10">
        <v>1</v>
      </c>
      <c r="J18" s="10">
        <f>Table1[[#This Row],[Duration (Days)]]/Table1[[#This Row],[Actual Duration (Days)]]</f>
        <v>14</v>
      </c>
      <c r="K18" s="10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15" sqref="D15"/>
    </sheetView>
  </sheetViews>
  <sheetFormatPr defaultRowHeight="15" x14ac:dyDescent="0.25"/>
  <cols>
    <col min="1" max="1" width="9.140625" style="2"/>
    <col min="2" max="2" width="13.42578125" style="2" customWidth="1"/>
    <col min="3" max="3" width="17.5703125" style="2" customWidth="1"/>
    <col min="4" max="4" width="94" style="2" customWidth="1"/>
    <col min="5" max="16384" width="9.140625" style="2"/>
  </cols>
  <sheetData>
    <row r="1" spans="1:4" ht="17.25" thickBot="1" x14ac:dyDescent="0.35">
      <c r="A1" s="1"/>
      <c r="B1" s="1"/>
      <c r="C1" s="1"/>
      <c r="D1" s="1"/>
    </row>
    <row r="2" spans="1:4" ht="26.25" thickBot="1" x14ac:dyDescent="0.35">
      <c r="A2" s="1"/>
      <c r="B2" s="3" t="s">
        <v>2</v>
      </c>
      <c r="C2" s="4" t="s">
        <v>3</v>
      </c>
      <c r="D2" s="4" t="s">
        <v>0</v>
      </c>
    </row>
    <row r="3" spans="1:4" ht="68.25" thickBot="1" x14ac:dyDescent="0.35">
      <c r="A3" s="1"/>
      <c r="B3" s="5"/>
      <c r="C3" s="6" t="s">
        <v>4</v>
      </c>
      <c r="D3" s="6" t="s">
        <v>5</v>
      </c>
    </row>
    <row r="4" spans="1:4" ht="17.25" thickBot="1" x14ac:dyDescent="0.35">
      <c r="A4" s="1"/>
      <c r="B4" s="7"/>
      <c r="C4" s="6" t="s">
        <v>1</v>
      </c>
      <c r="D4" s="6" t="s">
        <v>6</v>
      </c>
    </row>
    <row r="5" spans="1:4" ht="54.75" thickBot="1" x14ac:dyDescent="0.35">
      <c r="A5" s="1"/>
      <c r="B5" s="7"/>
      <c r="C5" s="8" t="s">
        <v>7</v>
      </c>
      <c r="D5" s="8" t="s">
        <v>8</v>
      </c>
    </row>
    <row r="6" spans="1:4" ht="16.5" x14ac:dyDescent="0.3">
      <c r="A6" s="1"/>
      <c r="B6" s="1"/>
      <c r="C6" s="1"/>
      <c r="D6" s="1"/>
    </row>
    <row r="7" spans="1:4" ht="16.5" x14ac:dyDescent="0.3">
      <c r="A7" s="1"/>
      <c r="B7" s="1"/>
      <c r="C7" s="1"/>
      <c r="D7" s="1"/>
    </row>
    <row r="8" spans="1:4" ht="16.5" x14ac:dyDescent="0.3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Metrics Tracking</vt:lpstr>
      <vt:lpstr>Guidelines for Schedule 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2013-09-20T11:23:48Z</dcterms:created>
  <dcterms:modified xsi:type="dcterms:W3CDTF">2014-11-02T15:21:59Z</dcterms:modified>
</cp:coreProperties>
</file>