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cuments\GitHub\hsemr\Documents\Project Management\Metrics\Schedule Metrics\"/>
    </mc:Choice>
  </mc:AlternateContent>
  <bookViews>
    <workbookView xWindow="480" yWindow="180" windowWidth="18195" windowHeight="8385"/>
  </bookViews>
  <sheets>
    <sheet name="Schedule Metrics Tracking" sheetId="12" r:id="rId1"/>
    <sheet name="Overview" sheetId="13" r:id="rId2"/>
    <sheet name="Guidelines for Schedule Metrics" sheetId="11" r:id="rId3"/>
  </sheets>
  <externalReferences>
    <externalReference r:id="rId4"/>
  </externalReferenc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2" l="1"/>
  <c r="H14" i="12"/>
  <c r="H12" i="12"/>
  <c r="H9" i="12"/>
  <c r="J8" i="12" l="1"/>
  <c r="J9" i="12"/>
  <c r="J10" i="12"/>
  <c r="J11" i="12"/>
  <c r="J12" i="12"/>
  <c r="J13" i="12"/>
  <c r="J14" i="12"/>
  <c r="H8" i="12" l="1"/>
  <c r="G10" i="12" s="1"/>
  <c r="H10" i="12" s="1"/>
  <c r="G11" i="12" s="1"/>
  <c r="H11" i="12" s="1"/>
  <c r="G12" i="12" s="1"/>
  <c r="G13" i="12" s="1"/>
  <c r="H13" i="12" s="1"/>
  <c r="G14" i="12" s="1"/>
  <c r="G5" i="12" l="1"/>
  <c r="H5" i="12" s="1"/>
  <c r="G6" i="12" s="1"/>
  <c r="H6" i="12" s="1"/>
  <c r="G7" i="12" s="1"/>
  <c r="H7" i="12" s="1"/>
  <c r="E4" i="12"/>
  <c r="J4" i="12" s="1"/>
  <c r="D4" i="12"/>
  <c r="C5" i="12" s="1"/>
  <c r="D5" i="12" s="1"/>
  <c r="E5" i="12" l="1"/>
  <c r="J5" i="12" s="1"/>
  <c r="C6" i="12"/>
  <c r="D6" i="12" s="1"/>
  <c r="E6" i="12" l="1"/>
  <c r="J6" i="12" s="1"/>
  <c r="C7" i="12"/>
  <c r="D7" i="12" s="1"/>
  <c r="D8" i="12" l="1"/>
  <c r="E7" i="12"/>
  <c r="J7" i="12" s="1"/>
  <c r="C9" i="12" l="1"/>
  <c r="D9" i="12" s="1"/>
  <c r="E8" i="12"/>
  <c r="C10" i="12" l="1"/>
  <c r="D10" i="12" s="1"/>
  <c r="E9" i="12"/>
  <c r="E10" i="12" l="1"/>
  <c r="C11" i="12"/>
  <c r="D11" i="12" s="1"/>
  <c r="C12" i="12" l="1"/>
  <c r="D12" i="12" s="1"/>
  <c r="E11" i="12"/>
  <c r="C13" i="12" l="1"/>
  <c r="D13" i="12" s="1"/>
  <c r="E12" i="12"/>
  <c r="E13" i="12" l="1"/>
  <c r="C14" i="12"/>
  <c r="D14" i="12" s="1"/>
  <c r="E14" i="12" l="1"/>
  <c r="C15" i="12"/>
  <c r="D15" i="12" s="1"/>
  <c r="C16" i="12" l="1"/>
  <c r="D16" i="12" s="1"/>
  <c r="E15" i="12"/>
  <c r="C17" i="12" l="1"/>
  <c r="D17" i="12" s="1"/>
  <c r="E16" i="12"/>
  <c r="E17" i="12" l="1"/>
  <c r="J17" i="12" s="1"/>
  <c r="C18" i="12"/>
  <c r="D18" i="12" s="1"/>
  <c r="E18" i="12" s="1"/>
  <c r="J18" i="12" s="1"/>
</calcChain>
</file>

<file path=xl/sharedStrings.xml><?xml version="1.0" encoding="utf-8"?>
<sst xmlns="http://schemas.openxmlformats.org/spreadsheetml/2006/main" count="58" uniqueCount="46">
  <si>
    <t>Action</t>
  </si>
  <si>
    <t>90 &lt; SM &lt;= 110</t>
  </si>
  <si>
    <t>Score Revised</t>
  </si>
  <si>
    <t>Score (%)</t>
  </si>
  <si>
    <t>SM &lt;= 90</t>
  </si>
  <si>
    <t>The team is behind the schedule
Under-estimated the effort required
Re-estimate tasks for future iterations
Deduct the number of days behind schedule from buffer days
If there is no more buffer days left, decide to drop any functionalities</t>
  </si>
  <si>
    <t xml:space="preserve">Estimates are generally accurate and on track. </t>
  </si>
  <si>
    <t>&gt; 110</t>
  </si>
  <si>
    <t>The team is ahead of schedule
Over-estimated the effort required
Re-estimate tasks for future iterations
Add the number of days gained back to the buffer days</t>
  </si>
  <si>
    <t>Iteration</t>
  </si>
  <si>
    <t>Planned Start Date</t>
  </si>
  <si>
    <t>Planned End Date</t>
  </si>
  <si>
    <t>Milestone included</t>
  </si>
  <si>
    <t>Actual Start Date</t>
  </si>
  <si>
    <t>Actual End Date</t>
  </si>
  <si>
    <t>Iteration 1</t>
  </si>
  <si>
    <t>Iteration 2</t>
  </si>
  <si>
    <t>Iteration 3</t>
  </si>
  <si>
    <t>Proposal</t>
  </si>
  <si>
    <t>Iteration 4</t>
  </si>
  <si>
    <t>Acceptance</t>
  </si>
  <si>
    <t>Iteration 5</t>
  </si>
  <si>
    <t>Iteration 6</t>
  </si>
  <si>
    <t>Iteration 7</t>
  </si>
  <si>
    <t>Iteration 8</t>
  </si>
  <si>
    <t>Iteration 9</t>
  </si>
  <si>
    <t>Iteration 10</t>
  </si>
  <si>
    <t>Iteration 11</t>
  </si>
  <si>
    <t>Iteration 12</t>
  </si>
  <si>
    <t>Midterm</t>
  </si>
  <si>
    <t>Iteration 13</t>
  </si>
  <si>
    <t>Iteration 14</t>
  </si>
  <si>
    <t>Poster</t>
  </si>
  <si>
    <t>Iteration 15</t>
  </si>
  <si>
    <t>Final</t>
  </si>
  <si>
    <t>Duration (Days)</t>
  </si>
  <si>
    <t>Actual Duration (Days)</t>
  </si>
  <si>
    <t>Schedule Metrics Score</t>
  </si>
  <si>
    <t xml:space="preserve">Delayed slightly due to debugging phase, team was unfamiliar with charts. Date/time issue. Date showed NaN. </t>
  </si>
  <si>
    <t>Remarks</t>
  </si>
  <si>
    <t>Planned Schedule</t>
  </si>
  <si>
    <t>Actual Schedule</t>
  </si>
  <si>
    <t>UT2, Deployment</t>
  </si>
  <si>
    <t>Beta Release</t>
  </si>
  <si>
    <t>Deployment</t>
  </si>
  <si>
    <t>UT3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</si>
</sst>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1"/>
      <color theme="0"/>
      <name val="Century Gothic"/>
      <family val="2"/>
    </font>
    <font>
      <sz val="11"/>
      <name val="Century Gothic"/>
      <family val="2"/>
    </font>
    <font>
      <sz val="28"/>
      <color theme="1"/>
      <name val="Bebas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4" fillId="0" borderId="0" xfId="0" applyFont="1"/>
    <xf numFmtId="0" fontId="0" fillId="0" borderId="0" xfId="0" applyFont="1"/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left" vertical="center"/>
    </xf>
    <xf numFmtId="164" fontId="6" fillId="0" borderId="3" xfId="0" applyNumberFormat="1" applyFont="1" applyFill="1" applyBorder="1" applyAlignment="1">
      <alignment horizontal="left" vertical="center"/>
    </xf>
    <xf numFmtId="0" fontId="5" fillId="2" borderId="4" xfId="0" applyFont="1" applyFill="1" applyBorder="1" applyAlignment="1">
      <alignment vertical="center"/>
    </xf>
    <xf numFmtId="0" fontId="4" fillId="0" borderId="0" xfId="0" applyFont="1" applyFill="1"/>
    <xf numFmtId="0" fontId="4" fillId="0" borderId="11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0" xfId="0" applyFont="1" applyFill="1" applyBorder="1"/>
    <xf numFmtId="0" fontId="4" fillId="0" borderId="7" xfId="0" applyFont="1" applyFill="1" applyBorder="1"/>
    <xf numFmtId="0" fontId="8" fillId="0" borderId="0" xfId="0" applyFont="1" applyBorder="1"/>
    <xf numFmtId="0" fontId="8" fillId="0" borderId="0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4" fillId="0" borderId="12" xfId="0" applyFont="1" applyBorder="1"/>
    <xf numFmtId="0" fontId="4" fillId="0" borderId="8" xfId="0" applyFont="1" applyBorder="1"/>
    <xf numFmtId="0" fontId="4" fillId="0" borderId="8" xfId="0" applyFont="1" applyFill="1" applyBorder="1"/>
    <xf numFmtId="0" fontId="4" fillId="3" borderId="1" xfId="0" applyFont="1" applyFill="1" applyBorder="1"/>
    <xf numFmtId="0" fontId="4" fillId="0" borderId="9" xfId="0" applyFont="1" applyFill="1" applyBorder="1"/>
    <xf numFmtId="0" fontId="9" fillId="4" borderId="13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10" fillId="0" borderId="10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</cellXfs>
  <cellStyles count="2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Percent" xfId="1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sz val="10"/>
        <name val="Century Gothic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sz val="10"/>
        <name val="Century Gothic"/>
        <scheme val="none"/>
      </font>
      <numFmt numFmtId="164" formatCode="[$-F800]dddd\,\ mmmm\ dd\,\ 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4" formatCode="[$-F800]dddd\,\ mmmm\ dd\,\ 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4" formatCode="[$-F800]dddd\,\ mmmm\ dd\,\ 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entury Gothic"/>
        <scheme val="none"/>
      </font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mruColors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/>
              <a:t>Gannt Chart for Planned</a:t>
            </a:r>
            <a:r>
              <a:rPr lang="en-SG" b="1" baseline="0"/>
              <a:t> Iterations</a:t>
            </a:r>
            <a:endParaRPr lang="en-SG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'Schedule Metrics Tracking'!$C$3</c:f>
              <c:strCache>
                <c:ptCount val="1"/>
                <c:pt idx="0">
                  <c:v>Planned 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'Schedule Metrics Tracking'!$C$4:$C$18</c:f>
              <c:numCache>
                <c:formatCode>[$-F800]dddd\,\ mmmm\ dd\,\ yyyy</c:formatCode>
                <c:ptCount val="15"/>
                <c:pt idx="0">
                  <c:v>41904</c:v>
                </c:pt>
                <c:pt idx="1">
                  <c:v>41918</c:v>
                </c:pt>
                <c:pt idx="2">
                  <c:v>41932</c:v>
                </c:pt>
                <c:pt idx="3">
                  <c:v>41946</c:v>
                </c:pt>
                <c:pt idx="4">
                  <c:v>41988</c:v>
                </c:pt>
                <c:pt idx="5">
                  <c:v>42002</c:v>
                </c:pt>
                <c:pt idx="6">
                  <c:v>42016</c:v>
                </c:pt>
                <c:pt idx="7">
                  <c:v>42030</c:v>
                </c:pt>
                <c:pt idx="8">
                  <c:v>42044</c:v>
                </c:pt>
                <c:pt idx="9">
                  <c:v>42058</c:v>
                </c:pt>
                <c:pt idx="10">
                  <c:v>42072</c:v>
                </c:pt>
                <c:pt idx="11">
                  <c:v>42086</c:v>
                </c:pt>
                <c:pt idx="12">
                  <c:v>42100</c:v>
                </c:pt>
                <c:pt idx="13">
                  <c:v>42114</c:v>
                </c:pt>
                <c:pt idx="14">
                  <c:v>42128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'[1]Schedule Metrics'!$B$7:$B$22</c15:sqref>
                        </c15:formulaRef>
                      </c:ext>
                    </c:extLst>
                    <c:strCache>
                      <c:ptCount val="15"/>
                      <c:pt idx="0">
                        <c:v>Iteration 1</c:v>
                      </c:pt>
                      <c:pt idx="1">
                        <c:v>Iteration 2</c:v>
                      </c:pt>
                      <c:pt idx="2">
                        <c:v>Iteration 3</c:v>
                      </c:pt>
                      <c:pt idx="3">
                        <c:v>Iteration 4</c:v>
                      </c:pt>
                      <c:pt idx="4">
                        <c:v>Iteration 5</c:v>
                      </c:pt>
                      <c:pt idx="5">
                        <c:v>Iteration 6</c:v>
                      </c:pt>
                      <c:pt idx="6">
                        <c:v>Iteration 7</c:v>
                      </c:pt>
                      <c:pt idx="7">
                        <c:v>Iteration 8</c:v>
                      </c:pt>
                      <c:pt idx="8">
                        <c:v>Iteration 9</c:v>
                      </c:pt>
                      <c:pt idx="9">
                        <c:v>Iteration 10</c:v>
                      </c:pt>
                      <c:pt idx="10">
                        <c:v>Iteration 11</c:v>
                      </c:pt>
                      <c:pt idx="11">
                        <c:v>Iteration 12</c:v>
                      </c:pt>
                      <c:pt idx="12">
                        <c:v>Iteration 13</c:v>
                      </c:pt>
                      <c:pt idx="13">
                        <c:v>Iteration 14</c:v>
                      </c:pt>
                      <c:pt idx="14">
                        <c:v>Iteration 15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tx>
            <c:strRef>
              <c:f>'Schedule Metrics Tracking'!$E$3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val>
            <c:numRef>
              <c:f>'Schedule Metrics Tracking'!$E$4:$E$18</c:f>
              <c:numCache>
                <c:formatCode>General</c:formatCode>
                <c:ptCount val="1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'[1]Schedule Metrics'!$B$7:$B$22</c15:sqref>
                        </c15:formulaRef>
                      </c:ext>
                    </c:extLst>
                    <c:strCache>
                      <c:ptCount val="15"/>
                      <c:pt idx="0">
                        <c:v>Iteration 1</c:v>
                      </c:pt>
                      <c:pt idx="1">
                        <c:v>Iteration 2</c:v>
                      </c:pt>
                      <c:pt idx="2">
                        <c:v>Iteration 3</c:v>
                      </c:pt>
                      <c:pt idx="3">
                        <c:v>Iteration 4</c:v>
                      </c:pt>
                      <c:pt idx="4">
                        <c:v>Iteration 5</c:v>
                      </c:pt>
                      <c:pt idx="5">
                        <c:v>Iteration 6</c:v>
                      </c:pt>
                      <c:pt idx="6">
                        <c:v>Iteration 7</c:v>
                      </c:pt>
                      <c:pt idx="7">
                        <c:v>Iteration 8</c:v>
                      </c:pt>
                      <c:pt idx="8">
                        <c:v>Iteration 9</c:v>
                      </c:pt>
                      <c:pt idx="9">
                        <c:v>Iteration 10</c:v>
                      </c:pt>
                      <c:pt idx="10">
                        <c:v>Iteration 11</c:v>
                      </c:pt>
                      <c:pt idx="11">
                        <c:v>Iteration 12</c:v>
                      </c:pt>
                      <c:pt idx="12">
                        <c:v>Iteration 13</c:v>
                      </c:pt>
                      <c:pt idx="13">
                        <c:v>Iteration 14</c:v>
                      </c:pt>
                      <c:pt idx="14">
                        <c:v>Iteration 15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585062256"/>
        <c:axId val="-585061712"/>
      </c:barChart>
      <c:catAx>
        <c:axId val="-5850622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5061712"/>
        <c:crosses val="autoZero"/>
        <c:auto val="1"/>
        <c:lblAlgn val="ctr"/>
        <c:lblOffset val="100"/>
        <c:noMultiLvlLbl val="0"/>
      </c:catAx>
      <c:valAx>
        <c:axId val="-585061712"/>
        <c:scaling>
          <c:orientation val="minMax"/>
          <c:min val="4190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5062256"/>
        <c:crosses val="autoZero"/>
        <c:crossBetween val="between"/>
        <c:majorUnit val="1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/>
              <a:t>Gannt</a:t>
            </a:r>
            <a:r>
              <a:rPr lang="en-SG" b="1" baseline="0"/>
              <a:t> Chart for Actual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'Schedule Metrics Tracking'!$C$3</c:f>
              <c:strCache>
                <c:ptCount val="1"/>
                <c:pt idx="0">
                  <c:v>Planned 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'Schedule Metrics Tracking'!$C$4:$C$18</c:f>
              <c:numCache>
                <c:formatCode>[$-F800]dddd\,\ mmmm\ dd\,\ yyyy</c:formatCode>
                <c:ptCount val="15"/>
                <c:pt idx="0">
                  <c:v>41904</c:v>
                </c:pt>
                <c:pt idx="1">
                  <c:v>41918</c:v>
                </c:pt>
                <c:pt idx="2">
                  <c:v>41932</c:v>
                </c:pt>
                <c:pt idx="3">
                  <c:v>41946</c:v>
                </c:pt>
                <c:pt idx="4">
                  <c:v>41988</c:v>
                </c:pt>
                <c:pt idx="5">
                  <c:v>42002</c:v>
                </c:pt>
                <c:pt idx="6">
                  <c:v>42016</c:v>
                </c:pt>
                <c:pt idx="7">
                  <c:v>42030</c:v>
                </c:pt>
                <c:pt idx="8">
                  <c:v>42044</c:v>
                </c:pt>
                <c:pt idx="9">
                  <c:v>42058</c:v>
                </c:pt>
                <c:pt idx="10">
                  <c:v>42072</c:v>
                </c:pt>
                <c:pt idx="11">
                  <c:v>42086</c:v>
                </c:pt>
                <c:pt idx="12">
                  <c:v>42100</c:v>
                </c:pt>
                <c:pt idx="13">
                  <c:v>42114</c:v>
                </c:pt>
                <c:pt idx="14">
                  <c:v>42128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'[1]Schedule Metrics'!$B$7:$B$22</c15:sqref>
                        </c15:formulaRef>
                      </c:ext>
                    </c:extLst>
                    <c:strCache>
                      <c:ptCount val="15"/>
                      <c:pt idx="0">
                        <c:v>Iteration 1</c:v>
                      </c:pt>
                      <c:pt idx="1">
                        <c:v>Iteration 2</c:v>
                      </c:pt>
                      <c:pt idx="2">
                        <c:v>Iteration 3</c:v>
                      </c:pt>
                      <c:pt idx="3">
                        <c:v>Iteration 4</c:v>
                      </c:pt>
                      <c:pt idx="4">
                        <c:v>Iteration 5</c:v>
                      </c:pt>
                      <c:pt idx="5">
                        <c:v>Iteration 6</c:v>
                      </c:pt>
                      <c:pt idx="6">
                        <c:v>Iteration 7</c:v>
                      </c:pt>
                      <c:pt idx="7">
                        <c:v>Iteration 8</c:v>
                      </c:pt>
                      <c:pt idx="8">
                        <c:v>Iteration 9</c:v>
                      </c:pt>
                      <c:pt idx="9">
                        <c:v>Iteration 10</c:v>
                      </c:pt>
                      <c:pt idx="10">
                        <c:v>Iteration 11</c:v>
                      </c:pt>
                      <c:pt idx="11">
                        <c:v>Iteration 12</c:v>
                      </c:pt>
                      <c:pt idx="12">
                        <c:v>Iteration 13</c:v>
                      </c:pt>
                      <c:pt idx="13">
                        <c:v>Iteration 14</c:v>
                      </c:pt>
                      <c:pt idx="14">
                        <c:v>Iteration 15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tx>
            <c:strRef>
              <c:f>'Schedule Metrics Tracking'!$E$3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'Schedule Metrics Tracking'!$I$4:$I$18</c:f>
              <c:numCache>
                <c:formatCode>General</c:formatCode>
                <c:ptCount val="1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15</c:v>
                </c:pt>
                <c:pt idx="11">
                  <c:v>14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'[1]Schedule Metrics'!$B$7:$B$22</c15:sqref>
                        </c15:formulaRef>
                      </c:ext>
                    </c:extLst>
                    <c:strCache>
                      <c:ptCount val="15"/>
                      <c:pt idx="0">
                        <c:v>Iteration 1</c:v>
                      </c:pt>
                      <c:pt idx="1">
                        <c:v>Iteration 2</c:v>
                      </c:pt>
                      <c:pt idx="2">
                        <c:v>Iteration 3</c:v>
                      </c:pt>
                      <c:pt idx="3">
                        <c:v>Iteration 4</c:v>
                      </c:pt>
                      <c:pt idx="4">
                        <c:v>Iteration 5</c:v>
                      </c:pt>
                      <c:pt idx="5">
                        <c:v>Iteration 6</c:v>
                      </c:pt>
                      <c:pt idx="6">
                        <c:v>Iteration 7</c:v>
                      </c:pt>
                      <c:pt idx="7">
                        <c:v>Iteration 8</c:v>
                      </c:pt>
                      <c:pt idx="8">
                        <c:v>Iteration 9</c:v>
                      </c:pt>
                      <c:pt idx="9">
                        <c:v>Iteration 10</c:v>
                      </c:pt>
                      <c:pt idx="10">
                        <c:v>Iteration 11</c:v>
                      </c:pt>
                      <c:pt idx="11">
                        <c:v>Iteration 12</c:v>
                      </c:pt>
                      <c:pt idx="12">
                        <c:v>Iteration 13</c:v>
                      </c:pt>
                      <c:pt idx="13">
                        <c:v>Iteration 14</c:v>
                      </c:pt>
                      <c:pt idx="14">
                        <c:v>Iteration 15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721090096"/>
        <c:axId val="-721089552"/>
      </c:barChart>
      <c:catAx>
        <c:axId val="-7210900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1089552"/>
        <c:crosses val="autoZero"/>
        <c:auto val="1"/>
        <c:lblAlgn val="ctr"/>
        <c:lblOffset val="100"/>
        <c:noMultiLvlLbl val="0"/>
      </c:catAx>
      <c:valAx>
        <c:axId val="-721089552"/>
        <c:scaling>
          <c:orientation val="minMax"/>
          <c:min val="4190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1090096"/>
        <c:crosses val="autoZero"/>
        <c:crossBetween val="between"/>
        <c:majorUnit val="1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800">
                <a:latin typeface="Bebas Neue" panose="020B0606020202050201" pitchFamily="34" charset="0"/>
              </a:rPr>
              <a:t>Schedule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'Schedule Metrics Tracking'!$J$4:$J$13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0.93333333333333335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38279536"/>
        <c:axId val="-438278992"/>
      </c:lineChart>
      <c:catAx>
        <c:axId val="-43827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8278992"/>
        <c:crosses val="autoZero"/>
        <c:auto val="1"/>
        <c:lblAlgn val="ctr"/>
        <c:lblOffset val="100"/>
        <c:noMultiLvlLbl val="0"/>
      </c:catAx>
      <c:valAx>
        <c:axId val="-4382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43827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163285</xdr:rowOff>
    </xdr:from>
    <xdr:to>
      <xdr:col>11</xdr:col>
      <xdr:colOff>0</xdr:colOff>
      <xdr:row>38</xdr:row>
      <xdr:rowOff>16489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38</xdr:row>
      <xdr:rowOff>155864</xdr:rowOff>
    </xdr:from>
    <xdr:to>
      <xdr:col>11</xdr:col>
      <xdr:colOff>1</xdr:colOff>
      <xdr:row>58</xdr:row>
      <xdr:rowOff>9068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119062</xdr:colOff>
      <xdr:row>18</xdr:row>
      <xdr:rowOff>84753</xdr:rowOff>
    </xdr:from>
    <xdr:to>
      <xdr:col>30</xdr:col>
      <xdr:colOff>149370</xdr:colOff>
      <xdr:row>55</xdr:row>
      <xdr:rowOff>21648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952500</xdr:colOff>
      <xdr:row>22</xdr:row>
      <xdr:rowOff>86592</xdr:rowOff>
    </xdr:from>
    <xdr:to>
      <xdr:col>29</xdr:col>
      <xdr:colOff>547687</xdr:colOff>
      <xdr:row>47</xdr:row>
      <xdr:rowOff>47624</xdr:rowOff>
    </xdr:to>
    <xdr:sp macro="" textlink="">
      <xdr:nvSpPr>
        <xdr:cNvPr id="7" name="Rectangle 6"/>
        <xdr:cNvSpPr/>
      </xdr:nvSpPr>
      <xdr:spPr>
        <a:xfrm>
          <a:off x="18876818" y="4572001"/>
          <a:ext cx="16774824" cy="4723532"/>
        </a:xfrm>
        <a:prstGeom prst="rect">
          <a:avLst/>
        </a:prstGeom>
        <a:solidFill>
          <a:schemeClr val="accent3">
            <a:alpha val="8000"/>
          </a:schemeClr>
        </a:solidFill>
        <a:ln>
          <a:solidFill>
            <a:schemeClr val="accent3">
              <a:alpha val="13000"/>
            </a:schemeClr>
          </a:solidFill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 Metric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1" displayName="Table1" ref="B3:L18" totalsRowShown="0" headerRowDxfId="14" headerRowBorderDxfId="13" tableBorderDxfId="12" totalsRowBorderDxfId="11">
  <autoFilter ref="B3:L18"/>
  <tableColumns count="11">
    <tableColumn id="1" name="Iteration" dataDxfId="10"/>
    <tableColumn id="2" name="Planned Start Date" dataDxfId="9">
      <calculatedColumnFormula>D3+1</calculatedColumnFormula>
    </tableColumn>
    <tableColumn id="3" name="Planned End Date" dataDxfId="8">
      <calculatedColumnFormula>C4+13</calculatedColumnFormula>
    </tableColumn>
    <tableColumn id="6" name="Duration (Days)" dataDxfId="7">
      <calculatedColumnFormula>Table1[[#This Row],[Planned End Date]]-Table1[[#This Row],[Planned Start Date]]+1</calculatedColumnFormula>
    </tableColumn>
    <tableColumn id="4" name="Milestone included" dataDxfId="6"/>
    <tableColumn id="5" name="Actual Start Date" dataDxfId="5"/>
    <tableColumn id="7" name="Actual End Date" dataDxfId="4"/>
    <tableColumn id="8" name="Actual Duration (Days)" dataDxfId="3"/>
    <tableColumn id="10" name="Schedule Metrics Score" dataDxfId="2" dataCellStyle="Percent">
      <calculatedColumnFormula>Table1[[#This Row],[Duration (Days)]]/Table1[[#This Row],[Actual Duration (Days)]]</calculatedColumnFormula>
    </tableColumn>
    <tableColumn id="9" name="Action" dataDxfId="1"/>
    <tableColumn id="11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showGridLines="0" tabSelected="1" topLeftCell="C1" zoomScaleNormal="100" workbookViewId="0">
      <selection activeCell="H15" sqref="H15"/>
    </sheetView>
  </sheetViews>
  <sheetFormatPr defaultRowHeight="15" x14ac:dyDescent="0.25"/>
  <cols>
    <col min="2" max="2" width="11.28515625" bestFit="1" customWidth="1"/>
    <col min="3" max="3" width="27.28515625" bestFit="1" customWidth="1"/>
    <col min="4" max="4" width="26.28515625" bestFit="1" customWidth="1"/>
    <col min="5" max="5" width="17.140625" bestFit="1" customWidth="1"/>
    <col min="6" max="6" width="21.28515625" bestFit="1" customWidth="1"/>
    <col min="7" max="7" width="27.28515625" bestFit="1" customWidth="1"/>
    <col min="8" max="8" width="28" bestFit="1" customWidth="1"/>
    <col min="9" max="9" width="24.85546875" bestFit="1" customWidth="1"/>
    <col min="10" max="10" width="30.28515625" bestFit="1" customWidth="1"/>
    <col min="11" max="11" width="45.85546875" bestFit="1" customWidth="1"/>
    <col min="12" max="12" width="103.140625" customWidth="1"/>
  </cols>
  <sheetData>
    <row r="2" spans="2:12" ht="15.75" thickBot="1" x14ac:dyDescent="0.3"/>
    <row r="3" spans="2:12" ht="15.75" thickBot="1" x14ac:dyDescent="0.3">
      <c r="B3" s="9" t="s">
        <v>9</v>
      </c>
      <c r="C3" s="9" t="s">
        <v>10</v>
      </c>
      <c r="D3" s="9" t="s">
        <v>11</v>
      </c>
      <c r="E3" s="9" t="s">
        <v>35</v>
      </c>
      <c r="F3" s="9" t="s">
        <v>12</v>
      </c>
      <c r="G3" s="9" t="s">
        <v>13</v>
      </c>
      <c r="H3" s="9" t="s">
        <v>14</v>
      </c>
      <c r="I3" s="9" t="s">
        <v>36</v>
      </c>
      <c r="J3" s="13" t="s">
        <v>37</v>
      </c>
      <c r="K3" s="13" t="s">
        <v>0</v>
      </c>
      <c r="L3" s="13" t="s">
        <v>39</v>
      </c>
    </row>
    <row r="4" spans="2:12" ht="15.75" thickBot="1" x14ac:dyDescent="0.3">
      <c r="B4" s="10" t="s">
        <v>15</v>
      </c>
      <c r="C4" s="12">
        <v>41904</v>
      </c>
      <c r="D4" s="12">
        <f>C4+13</f>
        <v>41917</v>
      </c>
      <c r="E4" s="10">
        <f>Table1[[#This Row],[Planned End Date]]-Table1[[#This Row],[Planned Start Date]]+1</f>
        <v>14</v>
      </c>
      <c r="F4" s="10"/>
      <c r="G4" s="12">
        <v>41904</v>
      </c>
      <c r="H4" s="12">
        <v>41917</v>
      </c>
      <c r="I4" s="10">
        <v>14</v>
      </c>
      <c r="J4" s="11">
        <f>Table1[[#This Row],[Duration (Days)]]/Table1[[#This Row],[Actual Duration (Days)]]</f>
        <v>1</v>
      </c>
      <c r="K4" s="10" t="s">
        <v>6</v>
      </c>
      <c r="L4" s="10"/>
    </row>
    <row r="5" spans="2:12" ht="15.75" thickBot="1" x14ac:dyDescent="0.3">
      <c r="B5" s="10" t="s">
        <v>16</v>
      </c>
      <c r="C5" s="12">
        <f>D4+1</f>
        <v>41918</v>
      </c>
      <c r="D5" s="12">
        <f t="shared" ref="D5:D18" si="0">C5+13</f>
        <v>41931</v>
      </c>
      <c r="E5" s="10">
        <f>Table1[[#This Row],[Planned End Date]]-Table1[[#This Row],[Planned Start Date]]+1</f>
        <v>14</v>
      </c>
      <c r="F5" s="10"/>
      <c r="G5" s="12">
        <f>H4+1</f>
        <v>41918</v>
      </c>
      <c r="H5" s="12">
        <f t="shared" ref="H5:H6" si="1">G5+13</f>
        <v>41931</v>
      </c>
      <c r="I5" s="10">
        <v>14</v>
      </c>
      <c r="J5" s="11">
        <f>Table1[[#This Row],[Duration (Days)]]/Table1[[#This Row],[Actual Duration (Days)]]</f>
        <v>1</v>
      </c>
      <c r="K5" s="10" t="s">
        <v>6</v>
      </c>
      <c r="L5" s="10"/>
    </row>
    <row r="6" spans="2:12" ht="15.75" thickBot="1" x14ac:dyDescent="0.3">
      <c r="B6" s="10" t="s">
        <v>17</v>
      </c>
      <c r="C6" s="12">
        <f t="shared" ref="C6:C18" si="2">D5+1</f>
        <v>41932</v>
      </c>
      <c r="D6" s="12">
        <f t="shared" si="0"/>
        <v>41945</v>
      </c>
      <c r="E6" s="10">
        <f>Table1[[#This Row],[Planned End Date]]-Table1[[#This Row],[Planned Start Date]]+1</f>
        <v>14</v>
      </c>
      <c r="F6" s="10" t="s">
        <v>18</v>
      </c>
      <c r="G6" s="12">
        <f t="shared" ref="G6:G7" si="3">H5+1</f>
        <v>41932</v>
      </c>
      <c r="H6" s="12">
        <f t="shared" si="1"/>
        <v>41945</v>
      </c>
      <c r="I6" s="10">
        <v>14</v>
      </c>
      <c r="J6" s="11">
        <f>Table1[[#This Row],[Duration (Days)]]/Table1[[#This Row],[Actual Duration (Days)]]</f>
        <v>1</v>
      </c>
      <c r="K6" s="10" t="s">
        <v>6</v>
      </c>
      <c r="L6" s="10"/>
    </row>
    <row r="7" spans="2:12" ht="15.75" thickBot="1" x14ac:dyDescent="0.3">
      <c r="B7" s="10" t="s">
        <v>19</v>
      </c>
      <c r="C7" s="12">
        <f t="shared" si="2"/>
        <v>41946</v>
      </c>
      <c r="D7" s="12">
        <f t="shared" si="0"/>
        <v>41959</v>
      </c>
      <c r="E7" s="10">
        <f>Table1[[#This Row],[Planned End Date]]-Table1[[#This Row],[Planned Start Date]]+1</f>
        <v>14</v>
      </c>
      <c r="F7" s="10" t="s">
        <v>20</v>
      </c>
      <c r="G7" s="12">
        <f t="shared" si="3"/>
        <v>41946</v>
      </c>
      <c r="H7" s="12">
        <f>G7+12</f>
        <v>41958</v>
      </c>
      <c r="I7" s="10">
        <v>14</v>
      </c>
      <c r="J7" s="11">
        <f>Table1[[#This Row],[Duration (Days)]]/Table1[[#This Row],[Actual Duration (Days)]]</f>
        <v>1</v>
      </c>
      <c r="K7" s="10" t="s">
        <v>6</v>
      </c>
      <c r="L7" s="10"/>
    </row>
    <row r="8" spans="2:12" ht="15.75" thickBot="1" x14ac:dyDescent="0.3">
      <c r="B8" s="10" t="s">
        <v>21</v>
      </c>
      <c r="C8" s="12">
        <v>41988</v>
      </c>
      <c r="D8" s="12">
        <f t="shared" si="0"/>
        <v>42001</v>
      </c>
      <c r="E8" s="10">
        <f>Table1[[#This Row],[Planned End Date]]-Table1[[#This Row],[Planned Start Date]]+1</f>
        <v>14</v>
      </c>
      <c r="F8" s="10"/>
      <c r="G8" s="12">
        <v>41988</v>
      </c>
      <c r="H8" s="12">
        <f>G8+13+1</f>
        <v>42002</v>
      </c>
      <c r="I8" s="10">
        <v>15</v>
      </c>
      <c r="J8" s="11">
        <f>Table1[[#This Row],[Duration (Days)]]/Table1[[#This Row],[Actual Duration (Days)]]</f>
        <v>0.93333333333333335</v>
      </c>
      <c r="K8" s="10" t="s">
        <v>6</v>
      </c>
      <c r="L8" s="10" t="s">
        <v>38</v>
      </c>
    </row>
    <row r="9" spans="2:12" ht="15.75" thickBot="1" x14ac:dyDescent="0.3">
      <c r="B9" s="10" t="s">
        <v>22</v>
      </c>
      <c r="C9" s="12">
        <f t="shared" si="2"/>
        <v>42002</v>
      </c>
      <c r="D9" s="12">
        <f t="shared" si="0"/>
        <v>42015</v>
      </c>
      <c r="E9" s="10">
        <f>Table1[[#This Row],[Planned End Date]]-Table1[[#This Row],[Planned Start Date]]+1</f>
        <v>14</v>
      </c>
      <c r="F9" s="10"/>
      <c r="G9" s="12">
        <v>42002</v>
      </c>
      <c r="H9" s="12">
        <f t="shared" ref="H9:H13" si="4">G9+13</f>
        <v>42015</v>
      </c>
      <c r="I9" s="10">
        <v>14</v>
      </c>
      <c r="J9" s="11">
        <f>Table1[[#This Row],[Duration (Days)]]/Table1[[#This Row],[Actual Duration (Days)]]</f>
        <v>1</v>
      </c>
      <c r="K9" s="10" t="s">
        <v>6</v>
      </c>
      <c r="L9" s="10"/>
    </row>
    <row r="10" spans="2:12" ht="15.75" thickBot="1" x14ac:dyDescent="0.3">
      <c r="B10" s="10" t="s">
        <v>23</v>
      </c>
      <c r="C10" s="12">
        <f t="shared" si="2"/>
        <v>42016</v>
      </c>
      <c r="D10" s="12">
        <f t="shared" si="0"/>
        <v>42029</v>
      </c>
      <c r="E10" s="10">
        <f>Table1[[#This Row],[Planned End Date]]-Table1[[#This Row],[Planned Start Date]]+1</f>
        <v>14</v>
      </c>
      <c r="F10" s="10" t="s">
        <v>42</v>
      </c>
      <c r="G10" s="12">
        <f t="shared" ref="G9:G12" si="5">H9+1</f>
        <v>42016</v>
      </c>
      <c r="H10" s="12">
        <f t="shared" si="4"/>
        <v>42029</v>
      </c>
      <c r="I10" s="10">
        <v>14</v>
      </c>
      <c r="J10" s="11">
        <f>Table1[[#This Row],[Duration (Days)]]/Table1[[#This Row],[Actual Duration (Days)]]</f>
        <v>1</v>
      </c>
      <c r="K10" s="10" t="s">
        <v>6</v>
      </c>
      <c r="L10" s="10"/>
    </row>
    <row r="11" spans="2:12" ht="15.75" thickBot="1" x14ac:dyDescent="0.3">
      <c r="B11" s="10" t="s">
        <v>24</v>
      </c>
      <c r="C11" s="12">
        <f t="shared" si="2"/>
        <v>42030</v>
      </c>
      <c r="D11" s="12">
        <f t="shared" si="0"/>
        <v>42043</v>
      </c>
      <c r="E11" s="10">
        <f>Table1[[#This Row],[Planned End Date]]-Table1[[#This Row],[Planned Start Date]]+1</f>
        <v>14</v>
      </c>
      <c r="F11" s="10" t="s">
        <v>43</v>
      </c>
      <c r="G11" s="12">
        <f t="shared" si="5"/>
        <v>42030</v>
      </c>
      <c r="H11" s="12">
        <f t="shared" si="4"/>
        <v>42043</v>
      </c>
      <c r="I11" s="10">
        <v>14</v>
      </c>
      <c r="J11" s="11">
        <f>Table1[[#This Row],[Duration (Days)]]/Table1[[#This Row],[Actual Duration (Days)]]</f>
        <v>1</v>
      </c>
      <c r="K11" s="10" t="s">
        <v>6</v>
      </c>
      <c r="L11" s="10"/>
    </row>
    <row r="12" spans="2:12" ht="15.75" thickBot="1" x14ac:dyDescent="0.3">
      <c r="B12" s="10" t="s">
        <v>25</v>
      </c>
      <c r="C12" s="12">
        <f t="shared" si="2"/>
        <v>42044</v>
      </c>
      <c r="D12" s="12">
        <f t="shared" si="0"/>
        <v>42057</v>
      </c>
      <c r="E12" s="10">
        <f>Table1[[#This Row],[Planned End Date]]-Table1[[#This Row],[Planned Start Date]]+1</f>
        <v>14</v>
      </c>
      <c r="F12" s="10" t="s">
        <v>29</v>
      </c>
      <c r="G12" s="12">
        <f t="shared" si="5"/>
        <v>42044</v>
      </c>
      <c r="H12" s="12">
        <f>G12+13</f>
        <v>42057</v>
      </c>
      <c r="I12" s="10">
        <v>14</v>
      </c>
      <c r="J12" s="11">
        <f>Table1[[#This Row],[Duration (Days)]]/Table1[[#This Row],[Actual Duration (Days)]]</f>
        <v>1</v>
      </c>
      <c r="K12" s="10" t="s">
        <v>6</v>
      </c>
      <c r="L12" s="10"/>
    </row>
    <row r="13" spans="2:12" ht="15.75" thickBot="1" x14ac:dyDescent="0.3">
      <c r="B13" s="10" t="s">
        <v>26</v>
      </c>
      <c r="C13" s="12">
        <f t="shared" si="2"/>
        <v>42058</v>
      </c>
      <c r="D13" s="12">
        <f t="shared" si="0"/>
        <v>42071</v>
      </c>
      <c r="E13" s="10">
        <f>Table1[[#This Row],[Planned End Date]]-Table1[[#This Row],[Planned Start Date]]+1</f>
        <v>14</v>
      </c>
      <c r="F13" s="10" t="s">
        <v>44</v>
      </c>
      <c r="G13" s="12">
        <f>H12+1</f>
        <v>42058</v>
      </c>
      <c r="H13" s="12">
        <f t="shared" si="4"/>
        <v>42071</v>
      </c>
      <c r="I13" s="10">
        <v>14</v>
      </c>
      <c r="J13" s="11">
        <f>Table1[[#This Row],[Duration (Days)]]/Table1[[#This Row],[Actual Duration (Days)]]</f>
        <v>1</v>
      </c>
      <c r="K13" s="10" t="s">
        <v>6</v>
      </c>
      <c r="L13" s="10"/>
    </row>
    <row r="14" spans="2:12" ht="15.75" thickBot="1" x14ac:dyDescent="0.3">
      <c r="B14" s="10" t="s">
        <v>27</v>
      </c>
      <c r="C14" s="12">
        <f t="shared" si="2"/>
        <v>42072</v>
      </c>
      <c r="D14" s="12">
        <f t="shared" si="0"/>
        <v>42085</v>
      </c>
      <c r="E14" s="10">
        <f>Table1[[#This Row],[Planned End Date]]-Table1[[#This Row],[Planned Start Date]]+1</f>
        <v>14</v>
      </c>
      <c r="F14" s="10" t="s">
        <v>45</v>
      </c>
      <c r="G14" s="12">
        <f t="shared" ref="G14" si="6">H13+1</f>
        <v>42072</v>
      </c>
      <c r="H14" s="12">
        <f>G14+13+1</f>
        <v>42086</v>
      </c>
      <c r="I14" s="10">
        <v>15</v>
      </c>
      <c r="J14" s="11">
        <f>Table1[[#This Row],[Duration (Days)]]/Table1[[#This Row],[Actual Duration (Days)]]</f>
        <v>0.93333333333333335</v>
      </c>
      <c r="K14" s="10" t="s">
        <v>6</v>
      </c>
      <c r="L14" s="10"/>
    </row>
    <row r="15" spans="2:12" ht="15.75" thickBot="1" x14ac:dyDescent="0.3">
      <c r="B15" s="10" t="s">
        <v>28</v>
      </c>
      <c r="C15" s="12">
        <f t="shared" si="2"/>
        <v>42086</v>
      </c>
      <c r="D15" s="12">
        <f t="shared" si="0"/>
        <v>42099</v>
      </c>
      <c r="E15" s="10">
        <f>Table1[[#This Row],[Planned End Date]]-Table1[[#This Row],[Planned Start Date]]+1</f>
        <v>14</v>
      </c>
      <c r="F15" s="10" t="s">
        <v>32</v>
      </c>
      <c r="G15" s="12">
        <v>42087</v>
      </c>
      <c r="H15" s="12">
        <f>Table1[[#This Row],[Actual Start Date]]+13</f>
        <v>42100</v>
      </c>
      <c r="I15" s="10">
        <v>14</v>
      </c>
      <c r="J15" s="11"/>
      <c r="K15" s="10"/>
      <c r="L15" s="10"/>
    </row>
    <row r="16" spans="2:12" ht="15.75" thickBot="1" x14ac:dyDescent="0.3">
      <c r="B16" s="10" t="s">
        <v>30</v>
      </c>
      <c r="C16" s="12">
        <f t="shared" si="2"/>
        <v>42100</v>
      </c>
      <c r="D16" s="12">
        <f t="shared" si="0"/>
        <v>42113</v>
      </c>
      <c r="E16" s="10">
        <f>Table1[[#This Row],[Planned End Date]]-Table1[[#This Row],[Planned Start Date]]+1</f>
        <v>14</v>
      </c>
      <c r="F16" s="10"/>
      <c r="G16" s="10"/>
      <c r="H16" s="10"/>
      <c r="I16" s="10">
        <v>1</v>
      </c>
      <c r="J16" s="11"/>
      <c r="K16" s="10"/>
      <c r="L16" s="10"/>
    </row>
    <row r="17" spans="2:12" ht="15.75" thickBot="1" x14ac:dyDescent="0.3">
      <c r="B17" s="10" t="s">
        <v>31</v>
      </c>
      <c r="C17" s="12">
        <f t="shared" si="2"/>
        <v>42114</v>
      </c>
      <c r="D17" s="12">
        <f t="shared" si="0"/>
        <v>42127</v>
      </c>
      <c r="E17" s="10">
        <f>Table1[[#This Row],[Planned End Date]]-Table1[[#This Row],[Planned Start Date]]+1</f>
        <v>14</v>
      </c>
      <c r="F17" s="10"/>
      <c r="G17" s="10"/>
      <c r="H17" s="10"/>
      <c r="I17" s="10">
        <v>1</v>
      </c>
      <c r="J17" s="10">
        <f>Table1[[#This Row],[Duration (Days)]]/Table1[[#This Row],[Actual Duration (Days)]]</f>
        <v>14</v>
      </c>
      <c r="K17" s="10"/>
      <c r="L17" s="10"/>
    </row>
    <row r="18" spans="2:12" ht="15.75" thickBot="1" x14ac:dyDescent="0.3">
      <c r="B18" s="10" t="s">
        <v>33</v>
      </c>
      <c r="C18" s="12">
        <f t="shared" si="2"/>
        <v>42128</v>
      </c>
      <c r="D18" s="12">
        <f t="shared" si="0"/>
        <v>42141</v>
      </c>
      <c r="E18" s="10">
        <f>Table1[[#This Row],[Planned End Date]]-Table1[[#This Row],[Planned Start Date]]+1</f>
        <v>14</v>
      </c>
      <c r="F18" s="10" t="s">
        <v>34</v>
      </c>
      <c r="G18" s="10"/>
      <c r="H18" s="10"/>
      <c r="I18" s="10">
        <v>1</v>
      </c>
      <c r="J18" s="10">
        <f>Table1[[#This Row],[Duration (Days)]]/Table1[[#This Row],[Actual Duration (Days)]]</f>
        <v>14</v>
      </c>
      <c r="K18" s="10"/>
      <c r="L18" s="10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V31"/>
  <sheetViews>
    <sheetView showGridLines="0" topLeftCell="A3" zoomScale="85" zoomScaleNormal="85" workbookViewId="0">
      <selection activeCell="CW19" sqref="CW19"/>
    </sheetView>
  </sheetViews>
  <sheetFormatPr defaultRowHeight="16.5" x14ac:dyDescent="0.3"/>
  <cols>
    <col min="1" max="1" width="9.140625" style="1"/>
    <col min="2" max="2" width="12" style="1" customWidth="1"/>
    <col min="3" max="44" width="1.7109375" style="1" customWidth="1"/>
    <col min="45" max="100" width="1.7109375" style="14" customWidth="1"/>
    <col min="101" max="16384" width="9.140625" style="1"/>
  </cols>
  <sheetData>
    <row r="2" spans="2:100" ht="36.75" customHeight="1" x14ac:dyDescent="0.6">
      <c r="B2" s="33" t="s">
        <v>40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5"/>
    </row>
    <row r="3" spans="2:100" ht="17.25" thickBot="1" x14ac:dyDescent="0.35">
      <c r="B3" s="15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1"/>
    </row>
    <row r="4" spans="2:100" ht="17.25" thickBot="1" x14ac:dyDescent="0.35">
      <c r="B4" s="15"/>
      <c r="C4" s="30">
        <v>1</v>
      </c>
      <c r="D4" s="31"/>
      <c r="E4" s="31"/>
      <c r="F4" s="31"/>
      <c r="G4" s="31"/>
      <c r="H4" s="31"/>
      <c r="I4" s="32"/>
      <c r="J4" s="36"/>
      <c r="K4" s="36"/>
      <c r="L4" s="36"/>
      <c r="M4" s="36"/>
      <c r="N4" s="36"/>
      <c r="O4" s="36"/>
      <c r="P4" s="36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9"/>
    </row>
    <row r="5" spans="2:100" ht="17.25" thickBot="1" x14ac:dyDescent="0.35">
      <c r="B5" s="15"/>
      <c r="C5" s="16"/>
      <c r="D5" s="16"/>
      <c r="E5" s="16"/>
      <c r="F5" s="16"/>
      <c r="G5" s="16"/>
      <c r="H5" s="16"/>
      <c r="I5" s="16"/>
      <c r="J5" s="30">
        <v>2</v>
      </c>
      <c r="K5" s="31"/>
      <c r="L5" s="31"/>
      <c r="M5" s="31"/>
      <c r="N5" s="31"/>
      <c r="O5" s="31"/>
      <c r="P5" s="32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9"/>
    </row>
    <row r="6" spans="2:100" ht="17.25" thickBot="1" x14ac:dyDescent="0.35"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30">
        <v>3</v>
      </c>
      <c r="R6" s="31"/>
      <c r="S6" s="31"/>
      <c r="T6" s="31"/>
      <c r="U6" s="31"/>
      <c r="V6" s="31"/>
      <c r="W6" s="32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1"/>
    </row>
    <row r="7" spans="2:100" ht="17.25" thickBot="1" x14ac:dyDescent="0.35"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22"/>
      <c r="V7" s="16"/>
      <c r="W7" s="16"/>
      <c r="X7" s="30">
        <v>4</v>
      </c>
      <c r="Y7" s="31"/>
      <c r="Z7" s="31"/>
      <c r="AA7" s="31"/>
      <c r="AB7" s="31"/>
      <c r="AC7" s="31"/>
      <c r="AD7" s="32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1"/>
    </row>
    <row r="8" spans="2:100" ht="17.25" thickBot="1" x14ac:dyDescent="0.35"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30">
        <v>5</v>
      </c>
      <c r="AF8" s="31"/>
      <c r="AG8" s="31"/>
      <c r="AH8" s="31"/>
      <c r="AI8" s="31"/>
      <c r="AJ8" s="31"/>
      <c r="AK8" s="32"/>
      <c r="AL8" s="16"/>
      <c r="AM8" s="16"/>
      <c r="AN8" s="16"/>
      <c r="AO8" s="16"/>
      <c r="AP8" s="16"/>
      <c r="AQ8" s="16"/>
      <c r="AR8" s="16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1"/>
    </row>
    <row r="9" spans="2:100" ht="17.25" thickBot="1" x14ac:dyDescent="0.35"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30">
        <v>6</v>
      </c>
      <c r="AM9" s="31"/>
      <c r="AN9" s="31"/>
      <c r="AO9" s="31"/>
      <c r="AP9" s="31"/>
      <c r="AQ9" s="31"/>
      <c r="AR9" s="32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4"/>
    </row>
    <row r="10" spans="2:100" ht="17.25" thickBot="1" x14ac:dyDescent="0.35"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30">
        <v>7</v>
      </c>
      <c r="AT10" s="31"/>
      <c r="AU10" s="31"/>
      <c r="AV10" s="31"/>
      <c r="AW10" s="31"/>
      <c r="AX10" s="31"/>
      <c r="AY10" s="32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38"/>
      <c r="CJ10" s="38"/>
      <c r="CK10" s="38"/>
      <c r="CL10" s="38"/>
      <c r="CM10" s="38"/>
      <c r="CN10" s="38"/>
      <c r="CO10" s="39"/>
      <c r="CP10" s="37"/>
      <c r="CQ10" s="37"/>
      <c r="CR10" s="37"/>
      <c r="CS10" s="37"/>
      <c r="CT10" s="37"/>
      <c r="CU10" s="37"/>
      <c r="CV10" s="37"/>
    </row>
    <row r="11" spans="2:100" ht="17.25" thickBot="1" x14ac:dyDescent="0.35"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20"/>
      <c r="AT11" s="20"/>
      <c r="AU11" s="20"/>
      <c r="AV11" s="20"/>
      <c r="AW11" s="20"/>
      <c r="AX11" s="20"/>
      <c r="AY11" s="20"/>
      <c r="AZ11" s="30">
        <v>8</v>
      </c>
      <c r="BA11" s="31"/>
      <c r="BB11" s="31"/>
      <c r="BC11" s="31"/>
      <c r="BD11" s="31"/>
      <c r="BE11" s="31"/>
      <c r="BF11" s="32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1"/>
    </row>
    <row r="12" spans="2:100" ht="17.25" thickBot="1" x14ac:dyDescent="0.35"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30">
        <v>9</v>
      </c>
      <c r="BH12" s="31"/>
      <c r="BI12" s="31"/>
      <c r="BJ12" s="31"/>
      <c r="BK12" s="31"/>
      <c r="BL12" s="31"/>
      <c r="BM12" s="32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1"/>
    </row>
    <row r="13" spans="2:100" ht="17.25" thickBot="1" x14ac:dyDescent="0.35"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30">
        <v>10</v>
      </c>
      <c r="BO13" s="31"/>
      <c r="BP13" s="31"/>
      <c r="BQ13" s="31"/>
      <c r="BR13" s="31"/>
      <c r="BS13" s="31"/>
      <c r="BT13" s="32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1"/>
    </row>
    <row r="14" spans="2:100" ht="17.25" thickBot="1" x14ac:dyDescent="0.35"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30">
        <v>11</v>
      </c>
      <c r="BV14" s="31"/>
      <c r="BW14" s="31"/>
      <c r="BX14" s="31"/>
      <c r="BY14" s="31"/>
      <c r="BZ14" s="31"/>
      <c r="CA14" s="32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1"/>
    </row>
    <row r="15" spans="2:100" x14ac:dyDescent="0.3"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1"/>
    </row>
    <row r="16" spans="2:100" x14ac:dyDescent="0.3"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9"/>
    </row>
    <row r="17" spans="2:93" x14ac:dyDescent="0.3"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1"/>
    </row>
    <row r="18" spans="2:93" ht="36.75" x14ac:dyDescent="0.6">
      <c r="B18" s="33" t="s">
        <v>41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5"/>
    </row>
    <row r="19" spans="2:93" ht="17.25" thickBot="1" x14ac:dyDescent="0.35"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1"/>
    </row>
    <row r="20" spans="2:93" ht="17.25" thickBot="1" x14ac:dyDescent="0.35">
      <c r="B20" s="15"/>
      <c r="C20" s="30">
        <v>1</v>
      </c>
      <c r="D20" s="31"/>
      <c r="E20" s="31"/>
      <c r="F20" s="31"/>
      <c r="G20" s="31"/>
      <c r="H20" s="31"/>
      <c r="I20" s="32"/>
      <c r="J20" s="36"/>
      <c r="K20" s="36"/>
      <c r="L20" s="36"/>
      <c r="M20" s="36"/>
      <c r="N20" s="36"/>
      <c r="O20" s="36"/>
      <c r="P20" s="36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1"/>
    </row>
    <row r="21" spans="2:93" ht="17.25" thickBot="1" x14ac:dyDescent="0.35">
      <c r="B21" s="15"/>
      <c r="C21" s="16"/>
      <c r="D21" s="16"/>
      <c r="E21" s="16"/>
      <c r="F21" s="16"/>
      <c r="G21" s="16"/>
      <c r="H21" s="16"/>
      <c r="I21" s="16"/>
      <c r="J21" s="30">
        <v>2</v>
      </c>
      <c r="K21" s="31"/>
      <c r="L21" s="31"/>
      <c r="M21" s="31"/>
      <c r="N21" s="31"/>
      <c r="O21" s="31"/>
      <c r="P21" s="32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1"/>
    </row>
    <row r="22" spans="2:93" ht="17.25" thickBot="1" x14ac:dyDescent="0.35"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30">
        <v>3</v>
      </c>
      <c r="R22" s="31"/>
      <c r="S22" s="31"/>
      <c r="T22" s="31"/>
      <c r="U22" s="31"/>
      <c r="V22" s="31"/>
      <c r="W22" s="32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1"/>
    </row>
    <row r="23" spans="2:93" ht="17.25" thickBot="1" x14ac:dyDescent="0.35"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22"/>
      <c r="V23" s="16"/>
      <c r="W23" s="16"/>
      <c r="X23" s="30">
        <v>4</v>
      </c>
      <c r="Y23" s="31"/>
      <c r="Z23" s="31"/>
      <c r="AA23" s="31"/>
      <c r="AB23" s="31"/>
      <c r="AC23" s="31"/>
      <c r="AD23" s="32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1"/>
    </row>
    <row r="24" spans="2:93" ht="17.25" thickBot="1" x14ac:dyDescent="0.35"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30">
        <v>5</v>
      </c>
      <c r="AF24" s="31"/>
      <c r="AG24" s="31"/>
      <c r="AH24" s="31"/>
      <c r="AI24" s="31"/>
      <c r="AJ24" s="31"/>
      <c r="AK24" s="32"/>
      <c r="AL24" s="28"/>
      <c r="AM24" s="16"/>
      <c r="AN24" s="16"/>
      <c r="AO24" s="16"/>
      <c r="AP24" s="16"/>
      <c r="AQ24" s="16"/>
      <c r="AR24" s="16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1"/>
    </row>
    <row r="25" spans="2:93" ht="17.25" thickBot="1" x14ac:dyDescent="0.35"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30">
        <v>6</v>
      </c>
      <c r="AM25" s="31"/>
      <c r="AN25" s="31"/>
      <c r="AO25" s="31"/>
      <c r="AP25" s="31"/>
      <c r="AQ25" s="31"/>
      <c r="AR25" s="32"/>
      <c r="AS25" s="23"/>
      <c r="AT25" s="23"/>
      <c r="AU25" s="23"/>
      <c r="AV25" s="23"/>
      <c r="AW25" s="23"/>
      <c r="AX25" s="23"/>
      <c r="AY25" s="23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1"/>
    </row>
    <row r="26" spans="2:93" ht="17.25" thickBot="1" x14ac:dyDescent="0.35"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30">
        <v>7</v>
      </c>
      <c r="AT26" s="31"/>
      <c r="AU26" s="31"/>
      <c r="AV26" s="31"/>
      <c r="AW26" s="31"/>
      <c r="AX26" s="31"/>
      <c r="AY26" s="32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1"/>
    </row>
    <row r="27" spans="2:93" ht="17.25" thickBot="1" x14ac:dyDescent="0.35"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20"/>
      <c r="AT27" s="20"/>
      <c r="AU27" s="20"/>
      <c r="AV27" s="20"/>
      <c r="AW27" s="20"/>
      <c r="AX27" s="20"/>
      <c r="AY27" s="20"/>
      <c r="AZ27" s="30">
        <v>8</v>
      </c>
      <c r="BA27" s="31"/>
      <c r="BB27" s="31"/>
      <c r="BC27" s="31"/>
      <c r="BD27" s="31"/>
      <c r="BE27" s="31"/>
      <c r="BF27" s="32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1"/>
    </row>
    <row r="28" spans="2:93" ht="17.25" thickBot="1" x14ac:dyDescent="0.35"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30">
        <v>9</v>
      </c>
      <c r="BH28" s="31"/>
      <c r="BI28" s="31"/>
      <c r="BJ28" s="31"/>
      <c r="BK28" s="31"/>
      <c r="BL28" s="31"/>
      <c r="BM28" s="32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1"/>
    </row>
    <row r="29" spans="2:93" ht="17.25" thickBot="1" x14ac:dyDescent="0.35"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30">
        <v>10</v>
      </c>
      <c r="BO29" s="31"/>
      <c r="BP29" s="31"/>
      <c r="BQ29" s="31"/>
      <c r="BR29" s="31"/>
      <c r="BS29" s="31"/>
      <c r="BT29" s="32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1"/>
    </row>
    <row r="30" spans="2:93" x14ac:dyDescent="0.3"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1"/>
    </row>
    <row r="31" spans="2:93" x14ac:dyDescent="0.3"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9"/>
    </row>
  </sheetData>
  <mergeCells count="27">
    <mergeCell ref="AZ27:BF27"/>
    <mergeCell ref="BG28:BM28"/>
    <mergeCell ref="BN29:BT29"/>
    <mergeCell ref="CP10:CV10"/>
    <mergeCell ref="CI10:CO10"/>
    <mergeCell ref="B2:CO2"/>
    <mergeCell ref="J21:P21"/>
    <mergeCell ref="Q22:W22"/>
    <mergeCell ref="X23:AD23"/>
    <mergeCell ref="C20:I20"/>
    <mergeCell ref="J20:P20"/>
    <mergeCell ref="AL9:AR9"/>
    <mergeCell ref="C4:I4"/>
    <mergeCell ref="J4:P4"/>
    <mergeCell ref="J5:P5"/>
    <mergeCell ref="Q6:W6"/>
    <mergeCell ref="X7:AD7"/>
    <mergeCell ref="AS10:AY10"/>
    <mergeCell ref="AZ11:BF11"/>
    <mergeCell ref="BG12:BM12"/>
    <mergeCell ref="AE8:AK8"/>
    <mergeCell ref="AS26:AY26"/>
    <mergeCell ref="BN13:BT13"/>
    <mergeCell ref="BU14:CA14"/>
    <mergeCell ref="B18:CO18"/>
    <mergeCell ref="AE24:AK24"/>
    <mergeCell ref="AL25:AR25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workbookViewId="0">
      <selection activeCell="D15" sqref="D15"/>
    </sheetView>
  </sheetViews>
  <sheetFormatPr defaultRowHeight="15" x14ac:dyDescent="0.25"/>
  <cols>
    <col min="1" max="1" width="9.140625" style="2"/>
    <col min="2" max="2" width="13.42578125" style="2" customWidth="1"/>
    <col min="3" max="3" width="17.5703125" style="2" customWidth="1"/>
    <col min="4" max="4" width="94" style="2" customWidth="1"/>
    <col min="5" max="16384" width="9.140625" style="2"/>
  </cols>
  <sheetData>
    <row r="1" spans="1:4" ht="17.25" thickBot="1" x14ac:dyDescent="0.35">
      <c r="A1" s="1"/>
      <c r="B1" s="1"/>
      <c r="C1" s="1"/>
      <c r="D1" s="1"/>
    </row>
    <row r="2" spans="1:4" ht="26.25" thickBot="1" x14ac:dyDescent="0.35">
      <c r="A2" s="1"/>
      <c r="B2" s="3" t="s">
        <v>2</v>
      </c>
      <c r="C2" s="4" t="s">
        <v>3</v>
      </c>
      <c r="D2" s="4" t="s">
        <v>0</v>
      </c>
    </row>
    <row r="3" spans="1:4" ht="68.25" thickBot="1" x14ac:dyDescent="0.35">
      <c r="A3" s="1"/>
      <c r="B3" s="5"/>
      <c r="C3" s="6" t="s">
        <v>4</v>
      </c>
      <c r="D3" s="6" t="s">
        <v>5</v>
      </c>
    </row>
    <row r="4" spans="1:4" ht="17.25" thickBot="1" x14ac:dyDescent="0.35">
      <c r="A4" s="1"/>
      <c r="B4" s="7"/>
      <c r="C4" s="6" t="s">
        <v>1</v>
      </c>
      <c r="D4" s="6" t="s">
        <v>6</v>
      </c>
    </row>
    <row r="5" spans="1:4" ht="54.75" thickBot="1" x14ac:dyDescent="0.35">
      <c r="A5" s="1"/>
      <c r="B5" s="7"/>
      <c r="C5" s="8" t="s">
        <v>7</v>
      </c>
      <c r="D5" s="8" t="s">
        <v>8</v>
      </c>
    </row>
    <row r="6" spans="1:4" ht="16.5" x14ac:dyDescent="0.3">
      <c r="A6" s="1"/>
      <c r="B6" s="1"/>
      <c r="C6" s="1"/>
      <c r="D6" s="1"/>
    </row>
    <row r="7" spans="1:4" ht="16.5" x14ac:dyDescent="0.3">
      <c r="A7" s="1"/>
      <c r="B7" s="1"/>
      <c r="C7" s="1"/>
      <c r="D7" s="1"/>
    </row>
    <row r="8" spans="1:4" ht="16.5" x14ac:dyDescent="0.3">
      <c r="A8" s="1"/>
      <c r="B8" s="1"/>
      <c r="C8" s="1"/>
      <c r="D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 Metrics Tracking</vt:lpstr>
      <vt:lpstr>Overview</vt:lpstr>
      <vt:lpstr>Guidelines for Schedule Metrics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</dc:creator>
  <cp:lastModifiedBy>ShiQi</cp:lastModifiedBy>
  <dcterms:created xsi:type="dcterms:W3CDTF">2013-09-20T11:23:48Z</dcterms:created>
  <dcterms:modified xsi:type="dcterms:W3CDTF">2015-04-04T14:51:33Z</dcterms:modified>
</cp:coreProperties>
</file>