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650" tabRatio="506" firstSheet="5" activeTab="8"/>
  </bookViews>
  <sheets>
    <sheet name="Iteration 1" sheetId="3" r:id="rId1"/>
    <sheet name="Iteration 2" sheetId="5" r:id="rId2"/>
    <sheet name="Iteration 3" sheetId="6" r:id="rId3"/>
    <sheet name="Iteration 4" sheetId="7" r:id="rId4"/>
    <sheet name="Iteration 5" sheetId="8" r:id="rId5"/>
    <sheet name="Iteration 6" sheetId="9" r:id="rId6"/>
    <sheet name="Iteration 7" sheetId="10" r:id="rId7"/>
    <sheet name="Iteration 8" sheetId="13" r:id="rId8"/>
    <sheet name="Iteration 9" sheetId="14" r:id="rId9"/>
    <sheet name="Sheet2" sheetId="11" r:id="rId10"/>
    <sheet name="Guidelines for Bug Metrics" sheetId="2" r:id="rId11"/>
    <sheet name="Overview" sheetId="12" r:id="rId12"/>
  </sheets>
  <calcPr calcId="152511"/>
</workbook>
</file>

<file path=xl/calcChain.xml><?xml version="1.0" encoding="utf-8"?>
<calcChain xmlns="http://schemas.openxmlformats.org/spreadsheetml/2006/main">
  <c r="H21" i="14" l="1"/>
  <c r="H20" i="14"/>
  <c r="H19" i="14"/>
  <c r="H18" i="14"/>
  <c r="H17" i="14"/>
  <c r="H16" i="14"/>
  <c r="D4" i="14"/>
  <c r="F10" i="12" l="1"/>
  <c r="H15" i="13" l="1"/>
  <c r="D4" i="13"/>
  <c r="H14" i="13"/>
  <c r="H9" i="13"/>
  <c r="H10" i="13"/>
  <c r="H11" i="13"/>
  <c r="H12" i="13"/>
  <c r="H13" i="13"/>
  <c r="H8" i="13"/>
  <c r="F3" i="12" l="1"/>
  <c r="F4" i="12"/>
  <c r="F5" i="12"/>
  <c r="F6" i="12"/>
  <c r="F7" i="12"/>
  <c r="F8" i="12"/>
  <c r="F9" i="12"/>
  <c r="D4" i="10" l="1"/>
  <c r="H14" i="10" l="1"/>
  <c r="H9" i="10" l="1"/>
  <c r="H10" i="10"/>
  <c r="H11" i="10"/>
  <c r="H12" i="10"/>
  <c r="H13" i="10"/>
  <c r="H15" i="10"/>
  <c r="H16" i="10"/>
  <c r="H17" i="10"/>
  <c r="H18" i="10"/>
  <c r="H19" i="10"/>
  <c r="H20" i="10"/>
  <c r="H21" i="10"/>
  <c r="H8" i="10"/>
  <c r="H10" i="9" l="1"/>
  <c r="H11" i="9"/>
  <c r="H13" i="9"/>
  <c r="H8" i="9"/>
  <c r="H9" i="9"/>
  <c r="D4" i="9"/>
  <c r="H17" i="9"/>
  <c r="H16" i="9"/>
  <c r="H15" i="9"/>
  <c r="H14" i="9"/>
  <c r="D4" i="8" l="1"/>
  <c r="H8" i="8" l="1"/>
  <c r="H17" i="8" l="1"/>
  <c r="H16" i="8"/>
  <c r="H15" i="8"/>
  <c r="H14" i="8"/>
  <c r="H17" i="7" l="1"/>
  <c r="H16" i="7"/>
  <c r="H15" i="7"/>
  <c r="H14" i="7"/>
  <c r="H13" i="7"/>
  <c r="H12" i="7"/>
  <c r="H11" i="7"/>
  <c r="H8" i="7"/>
  <c r="D4" i="7"/>
  <c r="H9" i="6" l="1"/>
  <c r="H8" i="6"/>
  <c r="H17" i="6" l="1"/>
  <c r="H16" i="6"/>
  <c r="H15" i="6"/>
  <c r="H14" i="6"/>
  <c r="H13" i="6"/>
  <c r="H12" i="6"/>
  <c r="H11" i="6"/>
  <c r="D4" i="6"/>
  <c r="D4" i="5" l="1"/>
  <c r="H9" i="5"/>
  <c r="H10" i="5"/>
  <c r="H11" i="5"/>
  <c r="H12" i="5"/>
  <c r="H13" i="5"/>
  <c r="H14" i="5"/>
  <c r="H15" i="5"/>
  <c r="H16" i="5"/>
  <c r="H17" i="5"/>
  <c r="H8" i="5"/>
  <c r="J11" i="3" l="1"/>
  <c r="J12" i="3"/>
  <c r="J13" i="3"/>
  <c r="J14" i="3"/>
  <c r="J15" i="3"/>
  <c r="J16" i="3"/>
  <c r="J17" i="3"/>
  <c r="J9" i="3"/>
  <c r="J10" i="3"/>
  <c r="D4" i="3" l="1"/>
</calcChain>
</file>

<file path=xl/sharedStrings.xml><?xml version="1.0" encoding="utf-8"?>
<sst xmlns="http://schemas.openxmlformats.org/spreadsheetml/2006/main" count="491" uniqueCount="209">
  <si>
    <t>S/N</t>
  </si>
  <si>
    <t>Functionality</t>
  </si>
  <si>
    <t>Date Found</t>
  </si>
  <si>
    <t>Date Solved</t>
  </si>
  <si>
    <t>Points</t>
  </si>
  <si>
    <t>Severity</t>
  </si>
  <si>
    <t>Status</t>
  </si>
  <si>
    <t>Score Revised</t>
  </si>
  <si>
    <t>Action</t>
  </si>
  <si>
    <t>Points &gt;= 10</t>
  </si>
  <si>
    <t>Stop current development and resolve the bug immediately. Project Manager reschedules the project.</t>
  </si>
  <si>
    <t>Action Taken by Developers</t>
  </si>
  <si>
    <t>Solved by</t>
  </si>
  <si>
    <t>Point(s)</t>
  </si>
  <si>
    <t>Description</t>
  </si>
  <si>
    <t>Low Impact</t>
  </si>
  <si>
    <t xml:space="preserve">User interface display errors, such as out of alignment, colour used is not according to theme. It does not affect the functionality of the system.  </t>
  </si>
  <si>
    <t xml:space="preserve">High Impact </t>
  </si>
  <si>
    <t xml:space="preserve">The system is functional with some non-critical functionalities are not working. </t>
  </si>
  <si>
    <t>Critical Impact</t>
  </si>
  <si>
    <t xml:space="preserve">The system is not functional. Bugs have to be fixed before proceeding. </t>
  </si>
  <si>
    <t>Points in Iteration</t>
  </si>
  <si>
    <t>Points &lt; 10</t>
  </si>
  <si>
    <t>Use the planned debugging time in the iteration</t>
  </si>
  <si>
    <t>Files Affected</t>
  </si>
  <si>
    <t>Description of bug</t>
  </si>
  <si>
    <t>Iteration 1 (22 September 2014 - 5 October 2014)</t>
  </si>
  <si>
    <t>Bug Metrics Score</t>
  </si>
  <si>
    <t>Points &lt;= 5</t>
  </si>
  <si>
    <t>The system does not need immediate fixing, could be fixed during buffer time or during coding sessions</t>
  </si>
  <si>
    <t>Login/ Logout (Student)</t>
  </si>
  <si>
    <t>User is still able to access the application after logging out</t>
  </si>
  <si>
    <t>Low</t>
  </si>
  <si>
    <t>viewNurseHomePage.jsp</t>
  </si>
  <si>
    <t>Create Student</t>
  </si>
  <si>
    <t>No success message shown when account is created successfully</t>
  </si>
  <si>
    <t>Create Lecturer</t>
  </si>
  <si>
    <t>Create Admin</t>
  </si>
  <si>
    <t>Edit Student Account</t>
  </si>
  <si>
    <t>No success message when  student account is created successfully</t>
  </si>
  <si>
    <t>No success message when  lecturer account is created successfully</t>
  </si>
  <si>
    <t>No success message when  admin account is created successfully</t>
  </si>
  <si>
    <t>Edit Lecturer Account</t>
  </si>
  <si>
    <t>Edit Admin Account</t>
  </si>
  <si>
    <t>Delete Student Account</t>
  </si>
  <si>
    <t>No success message when student account is deleted succssfully</t>
  </si>
  <si>
    <t>Delete Lecturer Account</t>
  </si>
  <si>
    <t>Delete Admin Account</t>
  </si>
  <si>
    <t>No success message when Lecturer account is deleted succssfully</t>
  </si>
  <si>
    <t>No success message when admin account is deleted succssfully</t>
  </si>
  <si>
    <t>High</t>
  </si>
  <si>
    <t>viewAdminAccounts.jsp</t>
  </si>
  <si>
    <t>viewLecturerAccounts.jsp</t>
  </si>
  <si>
    <t>viewNurseAccounts.jsp</t>
  </si>
  <si>
    <t>Included a protect.jsp in viewNurseHomePage.jsp to prevent user from viewing page after log out</t>
  </si>
  <si>
    <t>Wei Yi</t>
  </si>
  <si>
    <t>04/10/2014</t>
  </si>
  <si>
    <t>Solved</t>
  </si>
  <si>
    <t>Iteration 2 (22 September 2014 - 5 October 2014)</t>
  </si>
  <si>
    <t>Edit Practical group account</t>
  </si>
  <si>
    <t>User is able to key in lecturer ID which does not exist and success message Is shown</t>
  </si>
  <si>
    <t>Edit Case Scenario (Admin)</t>
  </si>
  <si>
    <t>editPracticalGroupAccount.jsp</t>
  </si>
  <si>
    <t>editScenario.jsp</t>
  </si>
  <si>
    <t>User is prompted an a message saying “Activating this case would deactivate other cases”</t>
  </si>
  <si>
    <t>Delete Case Scenario (Admin)</t>
  </si>
  <si>
    <t>viewScenarioAdmin.jsp</t>
  </si>
  <si>
    <t>No success message when case is deleted</t>
  </si>
  <si>
    <t>Shi Qi</t>
  </si>
  <si>
    <t>Changed the textbox in editPracticalGroupAccount to dropdown to eliminate error of typing the lecturer ID that does not exist</t>
  </si>
  <si>
    <t>Displayed success message. Previously, the success message was set, but was not displayed on viewScenarioAdmin</t>
  </si>
  <si>
    <t>Use a text message on the page instead of a pop up to warn user about activating one case will deactivate the other case.</t>
  </si>
  <si>
    <t>Iteration 3 (20 October 2014 - 2 November 2014)</t>
  </si>
  <si>
    <t>View Patient's multidisciplinary notes</t>
  </si>
  <si>
    <t>http://hsemr-wpinapp.rhcloud.com/hsemr/viewPatientInformation.jsp</t>
  </si>
  <si>
    <t>User is able to submit multidisciplinary notes with empty fields</t>
  </si>
  <si>
    <t>Saved multidisciplinary notes is blank after doing other tasks (update vital signs)</t>
  </si>
  <si>
    <t>View Patient's investigation reports</t>
  </si>
  <si>
    <t>Last updated time for despatching report is incorrect</t>
  </si>
  <si>
    <t>Hui Ping (Grace)</t>
  </si>
  <si>
    <t>Debugged it by changing request to sesion and invalid the session only when the student submits not saved</t>
  </si>
  <si>
    <t>Added if else statement to check group names and/or condition if multidisciplinary notes is empty, and set error message accordingly</t>
  </si>
  <si>
    <t>Set timezone in pages where datetime is formatted.</t>
  </si>
  <si>
    <t>Edit Practical Group Account</t>
  </si>
  <si>
    <t>http://hsemr-wpinapp.rhcloud.com/hsemr/editPracticalGroupAccount.jsp</t>
  </si>
  <si>
    <t>when user only wants to modify lecturer, they are not required to fill up password. However, database is updated with empty password if password field is left empty.</t>
  </si>
  <si>
    <t xml:space="preserve">Added new method to only update lecturer ID if user only wants to update lecturer-in-charge. </t>
  </si>
  <si>
    <t>Iteration 4 (3 November 2014 - 15 November 2014)</t>
  </si>
  <si>
    <t>Iteration 5 (15 December 2014 - 28 December 2014)</t>
  </si>
  <si>
    <t>State transition</t>
  </si>
  <si>
    <t>editStateLecturer.jsp</t>
  </si>
  <si>
    <t>Null pointer found when no scenario is activated</t>
  </si>
  <si>
    <t>Unsolved</t>
  </si>
  <si>
    <t>Added if else statement to catch the null pointer to show a error message</t>
  </si>
  <si>
    <t>Temperature Charts</t>
  </si>
  <si>
    <t>viewPatientInformation.jsp</t>
  </si>
  <si>
    <t>Date and time stated is wrong</t>
  </si>
  <si>
    <t>Respiratory Rate Chart</t>
  </si>
  <si>
    <t>Heart Rate Chart</t>
  </si>
  <si>
    <t>Blood Pressure Chart</t>
  </si>
  <si>
    <t>SPO Chart</t>
  </si>
  <si>
    <t>Printed the dates of vital signs as String on chart instead of Date to avoid conversion error at different platforms</t>
  </si>
  <si>
    <t>View Ward Information</t>
  </si>
  <si>
    <t>http://hsemr-wpinapp.rhcloud.com/hsemr/viewWard1.jsp
http://hsemr-wpinapp.rhcloud.com/hsemr/viewWard2.jsp
http://hsemr-wpinapp.rhcloud.com/hsemr/viewWard3.jsp
http://hsemr-wpinapp.rhcloud.com/hsemr/viewWard4.jsp</t>
  </si>
  <si>
    <t>http://hsemr-wpinapp.rhcloud.com/hsemr/createScenario.jsp</t>
  </si>
  <si>
    <t>Create Scenario</t>
  </si>
  <si>
    <t>SPO Charts</t>
  </si>
  <si>
    <t>Data does not match the time</t>
  </si>
  <si>
    <t>Scenario created when scenario name is empty</t>
  </si>
  <si>
    <t>Blood Pressure Charts</t>
  </si>
  <si>
    <t xml:space="preserve">Beds displayed are different from the scenarios </t>
  </si>
  <si>
    <t>Added required in the input text for scenario</t>
  </si>
  <si>
    <t>Change sql statement in VitalDAO from desc to asc</t>
  </si>
  <si>
    <t>Grace</t>
  </si>
  <si>
    <t>Gladys</t>
  </si>
  <si>
    <t xml:space="preserve">Added a new method in ScenarioDAO to sort the beds in ASC order
 </t>
  </si>
  <si>
    <t>Iteration 6 (5 Janurary 2015- 11 Janurary 2015)</t>
  </si>
  <si>
    <t>Reset case</t>
  </si>
  <si>
    <t>http://localhost:8084/hsemr/viewPatientInformation.jsp</t>
  </si>
  <si>
    <t>Vital signs are not deleted after clicking reset </t>
  </si>
  <si>
    <t>Medical history not deleted after clicking reset</t>
  </si>
  <si>
    <t>View Activated Case Scenario</t>
  </si>
  <si>
    <t>http://localhost:8084/hsemr/viewWardInformation.jsp</t>
  </si>
  <si>
    <t>Error message should be displayed when no case is activated</t>
  </si>
  <si>
    <t>unsolved</t>
  </si>
  <si>
    <t>Case Setup - State V2</t>
  </si>
  <si>
    <t>http://localhost:8084/hsemr/createScenario.jsp</t>
  </si>
  <si>
    <t>No error message for case name</t>
  </si>
  <si>
    <t>No error message for gender selection</t>
  </si>
  <si>
    <t>taken down hr,bp,intake, output, administer medicine</t>
  </si>
  <si>
    <t>xuanqi, linwei, qiwei, linxuan, qiping</t>
  </si>
  <si>
    <t>P02</t>
  </si>
  <si>
    <t>SC1</t>
  </si>
  <si>
    <t> Edit</t>
  </si>
  <si>
    <t> Copy</t>
  </si>
  <si>
    <t> Delete</t>
  </si>
  <si>
    <t>testestest</t>
  </si>
  <si>
    <t>tingting, shiqi, weiyi, gladys, jocelyn, grace</t>
  </si>
  <si>
    <t>P03</t>
  </si>
  <si>
    <t>Administered panadol at 5.34pm</t>
  </si>
  <si>
    <t>glad, sq, wy, grace, joce</t>
  </si>
  <si>
    <t>P01</t>
  </si>
  <si>
    <t>Chemistry report despatched. Blood pressure, spo2, respiration rate, heart rate normal.</t>
  </si>
  <si>
    <t>a, b, c, d</t>
  </si>
  <si>
    <t>Hi hi 5 nov</t>
  </si>
  <si>
    <t>grace Test</t>
  </si>
  <si>
    <t>SC4</t>
  </si>
  <si>
    <t>Activate Case</t>
  </si>
  <si>
    <t>Null pointer in student portal when admin activate case</t>
  </si>
  <si>
    <t>Added required for case name</t>
  </si>
  <si>
    <t>Case setup</t>
  </si>
  <si>
    <t>http://hsemr-wpinapp.rhcloud.com/hsemr/createMedicationBC.jsp</t>
  </si>
  <si>
    <t>Unable to click frequency drop down list</t>
  </si>
  <si>
    <t xml:space="preserve">Unable to click Route drop down list </t>
  </si>
  <si>
    <t>Editted the sql query in frequencyDAO</t>
  </si>
  <si>
    <t>Editted the sql query in routeDAO</t>
  </si>
  <si>
    <t>Checked for null scenario and added error message</t>
  </si>
  <si>
    <t>Can't find error</t>
  </si>
  <si>
    <t>Added new method in MedicationHistoryDAO and edited ProcessResetScenario</t>
  </si>
  <si>
    <t>Changed the sql statement in VitalDAO</t>
  </si>
  <si>
    <t>Set default gender as Male to avoid this error</t>
  </si>
  <si>
    <t>Total</t>
  </si>
  <si>
    <t>Critical</t>
  </si>
  <si>
    <t xml:space="preserve">Iteration </t>
  </si>
  <si>
    <t>Iteration 8 (26 January 2015 - 8 February 2015)</t>
  </si>
  <si>
    <t>Case Setup - Create Case</t>
  </si>
  <si>
    <t xml:space="preserve">Unable to create case scenario if the case name contains digits </t>
  </si>
  <si>
    <t>View Student's Submission</t>
  </si>
  <si>
    <t>https://hsemr-wpinapp.rhcloud.com/hsemr/viewSubmissionLecturer.jsp</t>
  </si>
  <si>
    <t xml:space="preserve">View submission is only based on activated scenario. </t>
  </si>
  <si>
    <t>Case Setup - Report</t>
  </si>
  <si>
    <t>https://hsemr-wpinapp.rhcloud.com/hsemr/editReportDocument.jsp</t>
  </si>
  <si>
    <t>Case Management - ResetDefault</t>
  </si>
  <si>
    <t>UI Bug when user clicks on "Reset All" button in admin page</t>
  </si>
  <si>
    <t>https://hsemr-wpinapp.rhcloud.com/hsemr/viewScenarioAdmin.jsp</t>
  </si>
  <si>
    <t>Report table is deleted instead of resetting the status</t>
  </si>
  <si>
    <t>Case Management - ResetEachCase</t>
  </si>
  <si>
    <t>https://hsemr-wpinapp.rhcloud.com/hsemr/resetCaseLecturer.jsp</t>
  </si>
  <si>
    <t>All notes for the case is deleted when it is not supposed to  be deleted</t>
  </si>
  <si>
    <t>Edit Scenario - Report &amp; Document</t>
  </si>
  <si>
    <t>no page found. User should be directed back to admin home page</t>
  </si>
  <si>
    <t>Mobile Responsive</t>
  </si>
  <si>
    <t>Corrected validation and allowed numbers</t>
  </si>
  <si>
    <t>Added two dropdown (Scenario Name and practical group) , for lecturer to view .</t>
  </si>
  <si>
    <t>Path changed to openshift's path in ProcessReportUpload</t>
  </si>
  <si>
    <t xml:space="preserve">Changed "Medication" to Multidisciplinary" </t>
  </si>
  <si>
    <t>Format text to center</t>
  </si>
  <si>
    <t>Modify SQL statement from Delete to Update</t>
  </si>
  <si>
    <t>Remove reset statement</t>
  </si>
  <si>
    <t>Redirected to Admin Homepage</t>
  </si>
  <si>
    <t>Report cannot be uploaded because path is changed
Document cannot be uploaded because path is changed
Unable to view report and document</t>
  </si>
  <si>
    <t>Header for multidisciplinary notes is wrong</t>
  </si>
  <si>
    <t>https://hsemr-wpinapp.rhcloud.com/hsemr/viewPatientInformation.jsp</t>
  </si>
  <si>
    <t>Iteration 7 (12 Janurary 2015-  24 Janurary 2015)</t>
  </si>
  <si>
    <t>Iteration 7 (12 Janurary 2015- 24Janurary 2015)</t>
  </si>
  <si>
    <t>Iteration 9 ( 9 Janurary 2015- 21 Janurary 2015)</t>
  </si>
  <si>
    <t>All Case name, case description and admission information shows error when either one of the fields are empty. 
If you empty the case description, all 3 fields will show that there is an error</t>
  </si>
  <si>
    <t>http://hsemr-wpinapp.rhcloud.com/hsemr/editState.jsp</t>
  </si>
  <si>
    <t>When creating a new state, healthcare provider's order field is set to be requied. However, it should be able to be left blank.</t>
  </si>
  <si>
    <t>Edit state</t>
  </si>
  <si>
    <t>State description can be left empty when user clicks on the save and proceed button</t>
  </si>
  <si>
    <t xml:space="preserve">Create Case &amp; Edit Case </t>
  </si>
  <si>
    <t>http://hsemr-wpinapp.rhcloud.com/hsemr/createScenario.jsp
http://hsemr-wpinapp.rhcloud.com/hsemr/editScenario.jsp</t>
  </si>
  <si>
    <t>Edit medication</t>
  </si>
  <si>
    <t>under the medicine created, state information is shown instead of the medications created</t>
  </si>
  <si>
    <t>Create State &amp; Edit  State</t>
  </si>
  <si>
    <t>User must select discontinue state. However, the medicine might not need to be discontinued</t>
  </si>
  <si>
    <t>Deactivate case</t>
  </si>
  <si>
    <t xml:space="preserve">Null pointer when student is already logged in. and lecturer deactivates state.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</si>
</sst>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Arial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u/>
      <sz val="11"/>
      <color theme="10"/>
      <name val="Century Gothic"/>
      <family val="2"/>
    </font>
    <font>
      <sz val="1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entury Gothic"/>
      <family val="2"/>
    </font>
    <font>
      <sz val="1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BBBBB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0" fillId="4" borderId="0" xfId="0" applyFill="1"/>
    <xf numFmtId="0" fontId="1" fillId="4" borderId="0" xfId="0" applyFont="1" applyFill="1" applyAlignment="1"/>
    <xf numFmtId="0" fontId="1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8" fillId="4" borderId="1" xfId="2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8" fillId="0" borderId="2" xfId="2" applyBorder="1" applyAlignment="1">
      <alignment horizontal="left" vertical="center"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8" fillId="0" borderId="1" xfId="2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wrapText="1"/>
    </xf>
    <xf numFmtId="14" fontId="3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wrapText="1"/>
    </xf>
    <xf numFmtId="0" fontId="8" fillId="4" borderId="8" xfId="2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4" fontId="3" fillId="4" borderId="9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right" vertical="top"/>
    </xf>
    <xf numFmtId="0" fontId="9" fillId="5" borderId="12" xfId="0" applyFont="1" applyFill="1" applyBorder="1" applyAlignment="1">
      <alignment horizontal="left" vertical="top" wrapText="1"/>
    </xf>
    <xf numFmtId="22" fontId="9" fillId="5" borderId="12" xfId="0" applyNumberFormat="1" applyFont="1" applyFill="1" applyBorder="1" applyAlignment="1">
      <alignment horizontal="left" vertical="top"/>
    </xf>
    <xf numFmtId="0" fontId="8" fillId="5" borderId="12" xfId="2" applyFill="1" applyBorder="1" applyAlignment="1">
      <alignment horizontal="left" vertical="top" wrapText="1"/>
    </xf>
    <xf numFmtId="0" fontId="10" fillId="6" borderId="0" xfId="0" applyFont="1" applyFill="1" applyAlignment="1">
      <alignment horizontal="center" vertical="top" wrapText="1"/>
    </xf>
    <xf numFmtId="0" fontId="8" fillId="6" borderId="0" xfId="2" applyFill="1" applyAlignment="1">
      <alignment horizontal="center" vertical="top" wrapText="1"/>
    </xf>
    <xf numFmtId="0" fontId="10" fillId="6" borderId="12" xfId="0" applyFont="1" applyFill="1" applyBorder="1" applyAlignment="1">
      <alignment horizontal="right" vertical="top"/>
    </xf>
    <xf numFmtId="0" fontId="10" fillId="6" borderId="12" xfId="0" applyFont="1" applyFill="1" applyBorder="1" applyAlignment="1">
      <alignment horizontal="left" vertical="top" wrapText="1"/>
    </xf>
    <xf numFmtId="22" fontId="10" fillId="6" borderId="12" xfId="0" applyNumberFormat="1" applyFont="1" applyFill="1" applyBorder="1" applyAlignment="1">
      <alignment horizontal="left" vertical="top"/>
    </xf>
    <xf numFmtId="0" fontId="8" fillId="6" borderId="12" xfId="2" applyFill="1" applyBorder="1" applyAlignment="1">
      <alignment horizontal="left" vertical="top" wrapText="1"/>
    </xf>
    <xf numFmtId="0" fontId="10" fillId="5" borderId="0" xfId="0" applyFont="1" applyFill="1" applyAlignment="1">
      <alignment horizontal="center" vertical="top" wrapText="1"/>
    </xf>
    <xf numFmtId="0" fontId="8" fillId="5" borderId="0" xfId="2" applyFill="1" applyAlignment="1">
      <alignment horizontal="center" vertical="top" wrapText="1"/>
    </xf>
    <xf numFmtId="0" fontId="10" fillId="5" borderId="12" xfId="0" applyFont="1" applyFill="1" applyBorder="1" applyAlignment="1">
      <alignment horizontal="right" vertical="top"/>
    </xf>
    <xf numFmtId="0" fontId="10" fillId="5" borderId="12" xfId="0" applyFont="1" applyFill="1" applyBorder="1" applyAlignment="1">
      <alignment horizontal="left" vertical="top" wrapText="1"/>
    </xf>
    <xf numFmtId="22" fontId="10" fillId="5" borderId="12" xfId="0" applyNumberFormat="1" applyFont="1" applyFill="1" applyBorder="1" applyAlignment="1">
      <alignment horizontal="left" vertical="top"/>
    </xf>
    <xf numFmtId="0" fontId="0" fillId="4" borderId="0" xfId="0" applyFont="1" applyFill="1" applyAlignment="1">
      <alignment wrapText="1"/>
    </xf>
    <xf numFmtId="0" fontId="3" fillId="2" borderId="8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1" fillId="0" borderId="1" xfId="2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2" xfId="2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1" fillId="4" borderId="3" xfId="2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0" fillId="0" borderId="13" xfId="0" applyBorder="1"/>
    <xf numFmtId="0" fontId="13" fillId="0" borderId="0" xfId="0" applyFont="1"/>
    <xf numFmtId="0" fontId="13" fillId="0" borderId="13" xfId="0" applyFont="1" applyBorder="1"/>
    <xf numFmtId="0" fontId="1" fillId="0" borderId="8" xfId="0" applyFont="1" applyFill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1" xfId="2" applyBorder="1" applyAlignment="1">
      <alignment horizontal="center" vertical="center" wrapText="1"/>
    </xf>
    <xf numFmtId="0" fontId="8" fillId="4" borderId="1" xfId="2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14" fontId="3" fillId="0" borderId="8" xfId="0" applyNumberFormat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8" fillId="0" borderId="1" xfId="2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14" fontId="3" fillId="7" borderId="8" xfId="0" applyNumberFormat="1" applyFont="1" applyFill="1" applyBorder="1" applyAlignment="1">
      <alignment horizontal="center" vertical="center" wrapText="1"/>
    </xf>
    <xf numFmtId="0" fontId="8" fillId="0" borderId="2" xfId="2" applyFill="1" applyBorder="1" applyAlignment="1">
      <alignment horizontal="left" vertical="center" wrapText="1"/>
    </xf>
    <xf numFmtId="14" fontId="3" fillId="7" borderId="1" xfId="0" applyNumberFormat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Overview!$C$2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Overview!$C$3:$C$10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</c:ser>
        <c:ser>
          <c:idx val="1"/>
          <c:order val="1"/>
          <c:tx>
            <c:strRef>
              <c:f>Overview!$D$2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Overview!$D$3:$D$10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</c:ser>
        <c:ser>
          <c:idx val="2"/>
          <c:order val="2"/>
          <c:tx>
            <c:strRef>
              <c:f>Overview!$E$2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081A671-221C-445B-8A2B-BBED0E2AC233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rgbClr val="C00000"/>
                </a:solidFill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Overview!$E$3:$E$10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093032"/>
        <c:axId val="176475160"/>
      </c:barChart>
      <c:lineChart>
        <c:grouping val="standard"/>
        <c:varyColors val="0"/>
        <c:ser>
          <c:idx val="3"/>
          <c:order val="3"/>
          <c:tx>
            <c:strRef>
              <c:f>Overview!$F$2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122D4E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Overview!$F$3:$F$10</c:f>
              <c:numCache>
                <c:formatCode>General</c:formatCode>
                <c:ptCount val="8"/>
                <c:pt idx="0">
                  <c:v>14</c:v>
                </c:pt>
                <c:pt idx="1">
                  <c:v>11</c:v>
                </c:pt>
                <c:pt idx="2">
                  <c:v>15</c:v>
                </c:pt>
                <c:pt idx="3">
                  <c:v>5</c:v>
                </c:pt>
                <c:pt idx="4">
                  <c:v>30</c:v>
                </c:pt>
                <c:pt idx="5">
                  <c:v>20</c:v>
                </c:pt>
                <c:pt idx="6">
                  <c:v>20</c:v>
                </c:pt>
                <c:pt idx="7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093032"/>
        <c:axId val="176475160"/>
      </c:lineChart>
      <c:catAx>
        <c:axId val="171093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800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75160"/>
        <c:crosses val="autoZero"/>
        <c:auto val="1"/>
        <c:lblAlgn val="ctr"/>
        <c:lblOffset val="100"/>
        <c:noMultiLvlLbl val="0"/>
      </c:catAx>
      <c:valAx>
        <c:axId val="176475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9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Overview!$E$2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081A671-221C-445B-8A2B-BBED0E2AC233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rgbClr val="C00000"/>
                </a:solidFill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Overview!$E$3:$E$10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475944"/>
        <c:axId val="176476336"/>
      </c:barChart>
      <c:lineChart>
        <c:grouping val="standard"/>
        <c:varyColors val="0"/>
        <c:ser>
          <c:idx val="3"/>
          <c:order val="1"/>
          <c:tx>
            <c:strRef>
              <c:f>Overview!$F$2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122D4E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Overview!$F$3:$F$10</c:f>
              <c:numCache>
                <c:formatCode>General</c:formatCode>
                <c:ptCount val="8"/>
                <c:pt idx="0">
                  <c:v>14</c:v>
                </c:pt>
                <c:pt idx="1">
                  <c:v>11</c:v>
                </c:pt>
                <c:pt idx="2">
                  <c:v>15</c:v>
                </c:pt>
                <c:pt idx="3">
                  <c:v>5</c:v>
                </c:pt>
                <c:pt idx="4">
                  <c:v>30</c:v>
                </c:pt>
                <c:pt idx="5">
                  <c:v>20</c:v>
                </c:pt>
                <c:pt idx="6">
                  <c:v>20</c:v>
                </c:pt>
                <c:pt idx="7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475944"/>
        <c:axId val="176476336"/>
      </c:lineChart>
      <c:catAx>
        <c:axId val="176475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800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76336"/>
        <c:crosses val="autoZero"/>
        <c:auto val="1"/>
        <c:lblAlgn val="ctr"/>
        <c:lblOffset val="100"/>
        <c:noMultiLvlLbl val="0"/>
      </c:catAx>
      <c:valAx>
        <c:axId val="176476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7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5/phpmyadmin/tbl_change.php?db=nphsemr&amp;table=note&amp;where_clause=%60note%60.%60noteID%60+%3D+4&amp;clause_is_unique=1&amp;sql_query=SELECT+*+FROM+%60note%60&amp;goto=sql.php&amp;default_action=update&amp;token=ee2d4b54d1204adf52a94b92264ae27a" TargetMode="External"/><Relationship Id="rId13" Type="http://schemas.openxmlformats.org/officeDocument/2006/relationships/hyperlink" Target="http://localhost:55/phpmyadmin/sql.php?db=nphsemr&amp;table=note&amp;sql_query=DELETE+FROM+%60nphsemr%60.%60note%60+WHERE+%60note%60.%60noteID%60+%3D+5&amp;message_to_show=The+row+has+been+deleted&amp;goto=sql.php?db%3Dnphsemr%26table%3Dnote%26sql_query%3DSELECT%2B*%2BFROM%2B%60note%60%26message_to_show%3DThe%2Brow%2Bhas%2Bbeen%2Bdeleted%26goto%3Dtbl_sql.php%26token%3Dee2d4b54d1204adf52a94b92264ae27a&amp;token=ee2d4b54d1204adf52a94b92264ae27a" TargetMode="External"/><Relationship Id="rId3" Type="http://schemas.openxmlformats.org/officeDocument/2006/relationships/hyperlink" Target="http://localhost:55/phpmyadmin/tbl_change.php?db=nphsemr&amp;table=note&amp;where_clause=%60note%60.%60noteID%60+%3D+2&amp;clause_is_unique=1&amp;sql_query=SELECT+*+FROM+%60note%60&amp;goto=sql.php&amp;default_action=insert&amp;token=ee2d4b54d1204adf52a94b92264ae27a" TargetMode="External"/><Relationship Id="rId7" Type="http://schemas.openxmlformats.org/officeDocument/2006/relationships/hyperlink" Target="http://localhost:55/phpmyadmin/sql.php?db=nphsemr&amp;table=note&amp;sql_query=DELETE+FROM+%60nphsemr%60.%60note%60+WHERE+%60note%60.%60noteID%60+%3D+3&amp;message_to_show=The+row+has+been+deleted&amp;goto=sql.php?db%3Dnphsemr%26table%3Dnote%26sql_query%3DSELECT%2B*%2BFROM%2B%60note%60%26message_to_show%3DThe%2Brow%2Bhas%2Bbeen%2Bdeleted%26goto%3Dtbl_sql.php%26token%3Dee2d4b54d1204adf52a94b92264ae27a&amp;token=ee2d4b54d1204adf52a94b92264ae27a" TargetMode="External"/><Relationship Id="rId12" Type="http://schemas.openxmlformats.org/officeDocument/2006/relationships/hyperlink" Target="http://localhost:55/phpmyadmin/tbl_change.php?db=nphsemr&amp;table=note&amp;where_clause=%60note%60.%60noteID%60+%3D+5&amp;clause_is_unique=1&amp;sql_query=SELECT+*+FROM+%60note%60&amp;goto=sql.php&amp;default_action=insert&amp;token=ee2d4b54d1204adf52a94b92264ae27a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:55/phpmyadmin/tbl_change.php?db=nphsemr&amp;table=note&amp;where_clause=%60note%60.%60noteID%60+%3D+2&amp;clause_is_unique=1&amp;sql_query=SELECT+*+FROM+%60note%60&amp;goto=sql.php&amp;default_action=update&amp;token=ee2d4b54d1204adf52a94b92264ae27a" TargetMode="External"/><Relationship Id="rId6" Type="http://schemas.openxmlformats.org/officeDocument/2006/relationships/hyperlink" Target="http://localhost:55/phpmyadmin/tbl_change.php?db=nphsemr&amp;table=note&amp;where_clause=%60note%60.%60noteID%60+%3D+3&amp;clause_is_unique=1&amp;sql_query=SELECT+*+FROM+%60note%60&amp;goto=sql.php&amp;default_action=insert&amp;token=ee2d4b54d1204adf52a94b92264ae27a" TargetMode="External"/><Relationship Id="rId11" Type="http://schemas.openxmlformats.org/officeDocument/2006/relationships/hyperlink" Target="http://localhost:55/phpmyadmin/tbl_change.php?db=nphsemr&amp;table=note&amp;where_clause=%60note%60.%60noteID%60+%3D+5&amp;clause_is_unique=1&amp;sql_query=SELECT+*+FROM+%60note%60&amp;goto=sql.php&amp;default_action=update&amp;token=ee2d4b54d1204adf52a94b92264ae27a" TargetMode="External"/><Relationship Id="rId5" Type="http://schemas.openxmlformats.org/officeDocument/2006/relationships/hyperlink" Target="http://localhost:55/phpmyadmin/tbl_change.php?db=nphsemr&amp;table=note&amp;where_clause=%60note%60.%60noteID%60+%3D+3&amp;clause_is_unique=1&amp;sql_query=SELECT+*+FROM+%60note%60&amp;goto=sql.php&amp;default_action=update&amp;token=ee2d4b54d1204adf52a94b92264ae27a" TargetMode="External"/><Relationship Id="rId10" Type="http://schemas.openxmlformats.org/officeDocument/2006/relationships/hyperlink" Target="http://localhost:55/phpmyadmin/sql.php?db=nphsemr&amp;table=note&amp;sql_query=DELETE+FROM+%60nphsemr%60.%60note%60+WHERE+%60note%60.%60noteID%60+%3D+4&amp;message_to_show=The+row+has+been+deleted&amp;goto=sql.php?db%3Dnphsemr%26table%3Dnote%26sql_query%3DSELECT%2B*%2BFROM%2B%60note%60%26message_to_show%3DThe%2Brow%2Bhas%2Bbeen%2Bdeleted%26goto%3Dtbl_sql.php%26token%3Dee2d4b54d1204adf52a94b92264ae27a&amp;token=ee2d4b54d1204adf52a94b92264ae27a" TargetMode="External"/><Relationship Id="rId4" Type="http://schemas.openxmlformats.org/officeDocument/2006/relationships/hyperlink" Target="http://localhost:55/phpmyadmin/sql.php?db=nphsemr&amp;table=note&amp;sql_query=DELETE+FROM+%60nphsemr%60.%60note%60+WHERE+%60note%60.%60noteID%60+%3D+2&amp;message_to_show=The+row+has+been+deleted&amp;goto=sql.php?db%3Dnphsemr%26table%3Dnote%26sql_query%3DSELECT%2B*%2BFROM%2B%60note%60%26message_to_show%3DThe%2Brow%2Bhas%2Bbeen%2Bdeleted%26goto%3Dtbl_sql.php%26token%3Dee2d4b54d1204adf52a94b92264ae27a&amp;token=ee2d4b54d1204adf52a94b92264ae27a" TargetMode="External"/><Relationship Id="rId9" Type="http://schemas.openxmlformats.org/officeDocument/2006/relationships/hyperlink" Target="http://localhost:55/phpmyadmin/tbl_change.php?db=nphsemr&amp;table=note&amp;where_clause=%60note%60.%60noteID%60+%3D+4&amp;clause_is_unique=1&amp;sql_query=SELECT+*+FROM+%60note%60&amp;goto=sql.php&amp;default_action=insert&amp;token=ee2d4b54d1204adf52a94b92264ae27a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6</xdr:col>
      <xdr:colOff>9525</xdr:colOff>
      <xdr:row>11</xdr:row>
      <xdr:rowOff>9525</xdr:rowOff>
    </xdr:to>
    <xdr:pic>
      <xdr:nvPicPr>
        <xdr:cNvPr id="2" name="Picture 1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3" name="Picture 2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4" name="Picture 3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5" name="Picture 4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" name="Picture 5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7" name="Picture 6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8" name="Picture 7" descr="E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8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9" name="Picture 8" descr="C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8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10" name="Picture 9" descr="D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8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9525</xdr:colOff>
      <xdr:row>14</xdr:row>
      <xdr:rowOff>9525</xdr:rowOff>
    </xdr:to>
    <xdr:pic>
      <xdr:nvPicPr>
        <xdr:cNvPr id="11" name="Picture 10" descr="E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9525</xdr:colOff>
      <xdr:row>14</xdr:row>
      <xdr:rowOff>9525</xdr:rowOff>
    </xdr:to>
    <xdr:pic>
      <xdr:nvPicPr>
        <xdr:cNvPr id="12" name="Picture 11" descr="C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13" name="Picture 12" descr="D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325531</xdr:colOff>
      <xdr:row>1</xdr:row>
      <xdr:rowOff>57149</xdr:rowOff>
    </xdr:from>
    <xdr:to>
      <xdr:col>21</xdr:col>
      <xdr:colOff>358587</xdr:colOff>
      <xdr:row>23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340179</xdr:colOff>
      <xdr:row>25</xdr:row>
      <xdr:rowOff>27214</xdr:rowOff>
    </xdr:from>
    <xdr:to>
      <xdr:col>21</xdr:col>
      <xdr:colOff>373235</xdr:colOff>
      <xdr:row>47</xdr:row>
      <xdr:rowOff>84365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semr-wpinapp.rhcloud.com/hsemr/viewPatientInformation.js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hsemr-wpinapp.rhcloud.com/hsemr/viewPatientInformation.jsp" TargetMode="External"/><Relationship Id="rId2" Type="http://schemas.openxmlformats.org/officeDocument/2006/relationships/hyperlink" Target="http://hsemr-wpinapp.rhcloud.com/hsemr/createScenario.jsp" TargetMode="External"/><Relationship Id="rId1" Type="http://schemas.openxmlformats.org/officeDocument/2006/relationships/hyperlink" Target="http://hsemr-wpinapp.rhcloud.com/hsemr/viewWard1.jsp" TargetMode="External"/><Relationship Id="rId4" Type="http://schemas.openxmlformats.org/officeDocument/2006/relationships/hyperlink" Target="http://hsemr-wpinapp.rhcloud.com/hsemr/viewPatientInformation.j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hsemr-wpinapp.rhcloud.com/hsemr/createMedicationBC.jsp" TargetMode="External"/><Relationship Id="rId2" Type="http://schemas.openxmlformats.org/officeDocument/2006/relationships/hyperlink" Target="http://hsemr-wpinapp.rhcloud.com/hsemr/createMedicationBC.jsp" TargetMode="External"/><Relationship Id="rId1" Type="http://schemas.openxmlformats.org/officeDocument/2006/relationships/hyperlink" Target="http://localhost:8084/hsemr/viewPatientInformation.jsp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hsemr-wpinapp.rhcloud.com/hsemr/viewSubmissionLecturer.jsp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hsemr-wpinapp.rhcloud.com/hsemr/editReportDocument.jsp" TargetMode="External"/><Relationship Id="rId1" Type="http://schemas.openxmlformats.org/officeDocument/2006/relationships/hyperlink" Target="http://hsemr-wpinapp.rhcloud.com/hsemr/createScenario.jsp" TargetMode="External"/><Relationship Id="rId6" Type="http://schemas.openxmlformats.org/officeDocument/2006/relationships/hyperlink" Target="https://hsemr-wpinapp.rhcloud.com/hsemr/viewPatientInformation.jsp" TargetMode="External"/><Relationship Id="rId5" Type="http://schemas.openxmlformats.org/officeDocument/2006/relationships/hyperlink" Target="https://hsemr-wpinapp.rhcloud.com/hsemr/editReportDocument.jsp" TargetMode="External"/><Relationship Id="rId4" Type="http://schemas.openxmlformats.org/officeDocument/2006/relationships/hyperlink" Target="https://hsemr-wpinapp.rhcloud.com/hsemr/resetCaseLecturer.j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hsemr-wpinapp.rhcloud.com/hsemr/editState.jsp" TargetMode="External"/><Relationship Id="rId1" Type="http://schemas.openxmlformats.org/officeDocument/2006/relationships/hyperlink" Target="http://hsemr-wpinapp.rhcloud.com/hsemr/createScenario.jsphttp:/hsemr-wpinapp.rhcloud.com/hsemr/editScenario.js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5/phpmyadmin/tbl_change.php?db=nphsemr&amp;table=note&amp;where_clause=%60note%60.%60noteID%60+%3D+3&amp;clause_is_unique=1&amp;sql_query=SELECT+%2A+FROM+%60note%60&amp;goto=sql.php&amp;default_action=update&amp;token=ee2d4b54d1204adf52a94b92264ae27a" TargetMode="External"/><Relationship Id="rId13" Type="http://schemas.openxmlformats.org/officeDocument/2006/relationships/hyperlink" Target="http://localhost:55/phpmyadmin/tbl_change.php?db=nphsemr&amp;table=note&amp;where_clause=%60note%60.%60noteID%60+%3D+4&amp;clause_is_unique=1&amp;sql_query=SELECT+%2A+FROM+%60note%60&amp;goto=sql.php&amp;default_action=update&amp;token=ee2d4b54d1204adf52a94b92264ae27a" TargetMode="External"/><Relationship Id="rId18" Type="http://schemas.openxmlformats.org/officeDocument/2006/relationships/hyperlink" Target="http://localhost:55/phpmyadmin/tbl_change.php?db=nphsemr&amp;table=note&amp;where_clause=%60note%60.%60noteID%60+%3D+5&amp;clause_is_unique=1&amp;sql_query=SELECT+%2A+FROM+%60note%60&amp;goto=sql.php&amp;default_action=update&amp;token=ee2d4b54d1204adf52a94b92264ae27a" TargetMode="External"/><Relationship Id="rId3" Type="http://schemas.openxmlformats.org/officeDocument/2006/relationships/hyperlink" Target="http://localhost:55/phpmyadmin/tbl_change.php?db=nphsemr&amp;table=note&amp;where_clause=%60note%60.%60noteID%60+%3D+2&amp;clause_is_unique=1&amp;sql_query=SELECT+%2A+FROM+%60note%60&amp;goto=sql.php&amp;default_action=update&amp;token=ee2d4b54d1204adf52a94b92264ae27a" TargetMode="External"/><Relationship Id="rId21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1%27&amp;token=ee2d4b54d1204adf52a94b92264ae27a" TargetMode="External"/><Relationship Id="rId7" Type="http://schemas.openxmlformats.org/officeDocument/2006/relationships/hyperlink" Target="http://localhost:55/phpmyadmin/sql.php?db=nphsemr&amp;table=scenario&amp;pos=0&amp;sql_query=SELECT+%2A+FROM+%60nphsemr%60.%60scenario%60+WHERE+%60scenarioID%60+%3D+%27SC1%27&amp;token=ee2d4b54d1204adf52a94b92264ae27a" TargetMode="External"/><Relationship Id="rId12" Type="http://schemas.openxmlformats.org/officeDocument/2006/relationships/hyperlink" Target="http://localhost:55/phpmyadmin/sql.php?db=nphsemr&amp;table=scenario&amp;pos=0&amp;sql_query=SELECT+%2A+FROM+%60nphsemr%60.%60scenario%60+WHERE+%60scenarioID%60+%3D+%27SC1%27&amp;token=ee2d4b54d1204adf52a94b92264ae27a" TargetMode="External"/><Relationship Id="rId17" Type="http://schemas.openxmlformats.org/officeDocument/2006/relationships/hyperlink" Target="http://localhost:55/phpmyadmin/sql.php?db=nphsemr&amp;table=scenario&amp;pos=0&amp;sql_query=SELECT+%2A+FROM+%60nphsemr%60.%60scenario%60+WHERE+%60scenarioID%60+%3D+%27SC1%27&amp;token=ee2d4b54d1204adf52a94b92264ae27a" TargetMode="External"/><Relationship Id="rId2" Type="http://schemas.openxmlformats.org/officeDocument/2006/relationships/hyperlink" Target="http://localhost:55/phpmyadmin/sql.php?db=nphsemr&amp;table=scenario&amp;pos=0&amp;sql_query=SELECT+%2A+FROM+%60nphsemr%60.%60scenario%60+WHERE+%60scenarioID%60+%3D+%27SC1%27&amp;token=ee2d4b54d1204adf52a94b92264ae27a" TargetMode="External"/><Relationship Id="rId16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1%27&amp;token=ee2d4b54d1204adf52a94b92264ae27a" TargetMode="External"/><Relationship Id="rId20" Type="http://schemas.openxmlformats.org/officeDocument/2006/relationships/hyperlink" Target="http://localhost:55/phpmyadmin/sql.php?db=nphsemr&amp;table=note&amp;sql_query=DELETE+FROM+%60nphsemr%60.%60note%60+WHERE+%60note%60.%60noteID%60+%3D+5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 TargetMode="External"/><Relationship Id="rId1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2%27&amp;token=ee2d4b54d1204adf52a94b92264ae27a" TargetMode="External"/><Relationship Id="rId6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3%27&amp;token=ee2d4b54d1204adf52a94b92264ae27a" TargetMode="External"/><Relationship Id="rId11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1%27&amp;token=ee2d4b54d1204adf52a94b92264ae27a" TargetMode="External"/><Relationship Id="rId5" Type="http://schemas.openxmlformats.org/officeDocument/2006/relationships/hyperlink" Target="http://localhost:55/phpmyadmin/sql.php?db=nphsemr&amp;table=note&amp;sql_query=DELETE+FROM+%60nphsemr%60.%60note%60+WHERE+%60note%60.%60noteID%60+%3D+2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 TargetMode="External"/><Relationship Id="rId15" Type="http://schemas.openxmlformats.org/officeDocument/2006/relationships/hyperlink" Target="http://localhost:55/phpmyadmin/sql.php?db=nphsemr&amp;table=note&amp;sql_query=DELETE+FROM+%60nphsemr%60.%60note%60+WHERE+%60note%60.%60noteID%60+%3D+4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localhost:55/phpmyadmin/sql.php?db=nphsemr&amp;table=note&amp;sql_query=DELETE+FROM+%60nphsemr%60.%60note%60+WHERE+%60note%60.%60noteID%60+%3D+3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 TargetMode="External"/><Relationship Id="rId19" Type="http://schemas.openxmlformats.org/officeDocument/2006/relationships/hyperlink" Target="http://localhost:55/phpmyadmin/tbl_change.php?db=nphsemr&amp;table=note&amp;where_clause=%60note%60.%60noteID%60+%3D+5&amp;clause_is_unique=1&amp;sql_query=SELECT+%2A+FROM+%60note%60&amp;goto=sql.php&amp;default_action=insert&amp;token=ee2d4b54d1204adf52a94b92264ae27a" TargetMode="External"/><Relationship Id="rId4" Type="http://schemas.openxmlformats.org/officeDocument/2006/relationships/hyperlink" Target="http://localhost:55/phpmyadmin/tbl_change.php?db=nphsemr&amp;table=note&amp;where_clause=%60note%60.%60noteID%60+%3D+2&amp;clause_is_unique=1&amp;sql_query=SELECT+%2A+FROM+%60note%60&amp;goto=sql.php&amp;default_action=insert&amp;token=ee2d4b54d1204adf52a94b92264ae27a" TargetMode="External"/><Relationship Id="rId9" Type="http://schemas.openxmlformats.org/officeDocument/2006/relationships/hyperlink" Target="http://localhost:55/phpmyadmin/tbl_change.php?db=nphsemr&amp;table=note&amp;where_clause=%60note%60.%60noteID%60+%3D+3&amp;clause_is_unique=1&amp;sql_query=SELECT+%2A+FROM+%60note%60&amp;goto=sql.php&amp;default_action=insert&amp;token=ee2d4b54d1204adf52a94b92264ae27a" TargetMode="External"/><Relationship Id="rId14" Type="http://schemas.openxmlformats.org/officeDocument/2006/relationships/hyperlink" Target="http://localhost:55/phpmyadmin/tbl_change.php?db=nphsemr&amp;table=note&amp;where_clause=%60note%60.%60noteID%60+%3D+4&amp;clause_is_unique=1&amp;sql_query=SELECT+%2A+FROM+%60note%60&amp;goto=sql.php&amp;default_action=insert&amp;token=ee2d4b54d1204adf52a94b92264ae27a" TargetMode="External"/><Relationship Id="rId22" Type="http://schemas.openxmlformats.org/officeDocument/2006/relationships/hyperlink" Target="http://localhost:55/phpmyadmin/sql.php?db=nphsemr&amp;table=scenario&amp;pos=0&amp;sql_query=SELECT+%2A+FROM+%60nphsemr%60.%60scenario%60+WHERE+%60scenarioID%60+%3D+%27SC4%27&amp;token=ee2d4b54d1204adf52a94b92264ae27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sqref="A1:XFD1048576"/>
    </sheetView>
  </sheetViews>
  <sheetFormatPr defaultColWidth="9.140625"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7.25" thickBot="1" x14ac:dyDescent="0.35"/>
    <row r="2" spans="2:12" ht="17.25" thickBot="1" x14ac:dyDescent="0.35">
      <c r="B2" s="144" t="s">
        <v>26</v>
      </c>
      <c r="C2" s="145"/>
      <c r="D2" s="145"/>
      <c r="E2" s="145"/>
      <c r="F2" s="145"/>
      <c r="G2" s="145"/>
      <c r="H2" s="145"/>
      <c r="I2" s="145"/>
      <c r="J2" s="145"/>
      <c r="K2" s="145"/>
      <c r="L2" s="146"/>
    </row>
    <row r="3" spans="2:12" ht="17.25" thickBot="1" x14ac:dyDescent="0.35">
      <c r="B3" s="2"/>
    </row>
    <row r="4" spans="2:12" ht="39" customHeight="1" thickBot="1" x14ac:dyDescent="0.35">
      <c r="B4" s="148" t="s">
        <v>27</v>
      </c>
      <c r="C4" s="148"/>
      <c r="D4" s="15">
        <f>SUM(G8:G17)</f>
        <v>14</v>
      </c>
      <c r="E4" s="16"/>
      <c r="F4" s="7" t="s">
        <v>8</v>
      </c>
      <c r="G4" s="147" t="s">
        <v>10</v>
      </c>
      <c r="H4" s="147"/>
      <c r="I4" s="147"/>
      <c r="J4" s="147"/>
      <c r="K4" s="147"/>
      <c r="L4" s="147"/>
    </row>
    <row r="5" spans="2:12" ht="17.25" thickBot="1" x14ac:dyDescent="0.35"/>
    <row r="6" spans="2:12" ht="17.25" thickBot="1" x14ac:dyDescent="0.35">
      <c r="B6" s="144" t="s">
        <v>26</v>
      </c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2:12" ht="17.25" thickBot="1" x14ac:dyDescent="0.35">
      <c r="B7" s="10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54.75" thickBot="1" x14ac:dyDescent="0.35">
      <c r="B8" s="9">
        <v>1</v>
      </c>
      <c r="C8" s="5" t="s">
        <v>30</v>
      </c>
      <c r="D8" s="5" t="s">
        <v>33</v>
      </c>
      <c r="E8" s="5" t="s">
        <v>31</v>
      </c>
      <c r="F8" s="14">
        <v>41913</v>
      </c>
      <c r="G8" s="5">
        <v>5</v>
      </c>
      <c r="H8" s="5" t="s">
        <v>50</v>
      </c>
      <c r="I8" s="5" t="s">
        <v>57</v>
      </c>
      <c r="J8" s="5" t="s">
        <v>54</v>
      </c>
      <c r="K8" s="5" t="s">
        <v>55</v>
      </c>
      <c r="L8" s="5" t="s">
        <v>56</v>
      </c>
    </row>
    <row r="9" spans="2:12" ht="41.25" thickBot="1" x14ac:dyDescent="0.35">
      <c r="B9" s="9">
        <v>2</v>
      </c>
      <c r="C9" s="5" t="s">
        <v>34</v>
      </c>
      <c r="D9" s="5" t="s">
        <v>53</v>
      </c>
      <c r="E9" s="5" t="s">
        <v>35</v>
      </c>
      <c r="F9" s="14">
        <v>41913</v>
      </c>
      <c r="G9" s="5">
        <v>1</v>
      </c>
      <c r="H9" s="5" t="s">
        <v>32</v>
      </c>
      <c r="I9" s="5" t="s">
        <v>57</v>
      </c>
      <c r="J9" s="5" t="str">
        <f>CONCATENATE("Stored success message as an attribute and displayed it on ",D9)</f>
        <v>Stored success message as an attribute and displayed it on viewNurseAccounts.jsp</v>
      </c>
      <c r="K9" s="5" t="s">
        <v>55</v>
      </c>
      <c r="L9" s="5" t="s">
        <v>56</v>
      </c>
    </row>
    <row r="10" spans="2:12" ht="41.25" thickBot="1" x14ac:dyDescent="0.35">
      <c r="B10" s="9">
        <v>3</v>
      </c>
      <c r="C10" s="5" t="s">
        <v>36</v>
      </c>
      <c r="D10" s="5" t="s">
        <v>52</v>
      </c>
      <c r="E10" s="5" t="s">
        <v>35</v>
      </c>
      <c r="F10" s="14">
        <v>41913</v>
      </c>
      <c r="G10" s="5">
        <v>1</v>
      </c>
      <c r="H10" s="5" t="s">
        <v>32</v>
      </c>
      <c r="I10" s="5" t="s">
        <v>57</v>
      </c>
      <c r="J10" s="5" t="str">
        <f>CONCATENATE("Stored success message as an attribute and displayed it on ",D10)</f>
        <v>Stored success message as an attribute and displayed it on viewLecturerAccounts.jsp</v>
      </c>
      <c r="K10" s="5" t="s">
        <v>55</v>
      </c>
      <c r="L10" s="5" t="s">
        <v>56</v>
      </c>
    </row>
    <row r="11" spans="2:12" ht="41.25" thickBot="1" x14ac:dyDescent="0.35">
      <c r="B11" s="9">
        <v>4</v>
      </c>
      <c r="C11" s="5" t="s">
        <v>37</v>
      </c>
      <c r="D11" s="5" t="s">
        <v>51</v>
      </c>
      <c r="E11" s="5" t="s">
        <v>35</v>
      </c>
      <c r="F11" s="14">
        <v>41913</v>
      </c>
      <c r="G11" s="5">
        <v>1</v>
      </c>
      <c r="H11" s="5" t="s">
        <v>32</v>
      </c>
      <c r="I11" s="5" t="s">
        <v>57</v>
      </c>
      <c r="J11" s="5" t="str">
        <f t="shared" ref="J11:J17" si="0">CONCATENATE("Stored success message as an attribute and displayed it on ",D11)</f>
        <v>Stored success message as an attribute and displayed it on viewAdminAccounts.jsp</v>
      </c>
      <c r="K11" s="5" t="s">
        <v>55</v>
      </c>
      <c r="L11" s="5" t="s">
        <v>56</v>
      </c>
    </row>
    <row r="12" spans="2:12" ht="41.25" thickBot="1" x14ac:dyDescent="0.35">
      <c r="B12" s="9">
        <v>5</v>
      </c>
      <c r="C12" s="5" t="s">
        <v>38</v>
      </c>
      <c r="D12" s="5" t="s">
        <v>53</v>
      </c>
      <c r="E12" s="5" t="s">
        <v>39</v>
      </c>
      <c r="F12" s="14">
        <v>41913</v>
      </c>
      <c r="G12" s="5">
        <v>1</v>
      </c>
      <c r="H12" s="5" t="s">
        <v>32</v>
      </c>
      <c r="I12" s="5" t="s">
        <v>57</v>
      </c>
      <c r="J12" s="5" t="str">
        <f t="shared" si="0"/>
        <v>Stored success message as an attribute and displayed it on viewNurseAccounts.jsp</v>
      </c>
      <c r="K12" s="5" t="s">
        <v>55</v>
      </c>
      <c r="L12" s="5" t="s">
        <v>56</v>
      </c>
    </row>
    <row r="13" spans="2:12" ht="41.25" thickBot="1" x14ac:dyDescent="0.35">
      <c r="B13" s="9">
        <v>6</v>
      </c>
      <c r="C13" s="5" t="s">
        <v>42</v>
      </c>
      <c r="D13" s="5" t="s">
        <v>52</v>
      </c>
      <c r="E13" s="5" t="s">
        <v>40</v>
      </c>
      <c r="F13" s="14">
        <v>41913</v>
      </c>
      <c r="G13" s="5">
        <v>1</v>
      </c>
      <c r="H13" s="5" t="s">
        <v>32</v>
      </c>
      <c r="I13" s="5" t="s">
        <v>57</v>
      </c>
      <c r="J13" s="5" t="str">
        <f t="shared" si="0"/>
        <v>Stored success message as an attribute and displayed it on viewLecturerAccounts.jsp</v>
      </c>
      <c r="K13" s="5" t="s">
        <v>55</v>
      </c>
      <c r="L13" s="5" t="s">
        <v>56</v>
      </c>
    </row>
    <row r="14" spans="2:12" ht="41.25" thickBot="1" x14ac:dyDescent="0.35">
      <c r="B14" s="9">
        <v>7</v>
      </c>
      <c r="C14" s="5" t="s">
        <v>43</v>
      </c>
      <c r="D14" s="5" t="s">
        <v>51</v>
      </c>
      <c r="E14" s="5" t="s">
        <v>41</v>
      </c>
      <c r="F14" s="14">
        <v>41913</v>
      </c>
      <c r="G14" s="5">
        <v>1</v>
      </c>
      <c r="H14" s="5" t="s">
        <v>32</v>
      </c>
      <c r="I14" s="5" t="s">
        <v>57</v>
      </c>
      <c r="J14" s="5" t="str">
        <f t="shared" si="0"/>
        <v>Stored success message as an attribute and displayed it on viewAdminAccounts.jsp</v>
      </c>
      <c r="K14" s="5" t="s">
        <v>55</v>
      </c>
      <c r="L14" s="5" t="s">
        <v>56</v>
      </c>
    </row>
    <row r="15" spans="2:12" ht="41.25" thickBot="1" x14ac:dyDescent="0.35">
      <c r="B15" s="9">
        <v>8</v>
      </c>
      <c r="C15" s="5" t="s">
        <v>44</v>
      </c>
      <c r="D15" s="5" t="s">
        <v>53</v>
      </c>
      <c r="E15" s="5" t="s">
        <v>45</v>
      </c>
      <c r="F15" s="14">
        <v>41913</v>
      </c>
      <c r="G15" s="5">
        <v>1</v>
      </c>
      <c r="H15" s="5" t="s">
        <v>32</v>
      </c>
      <c r="I15" s="5" t="s">
        <v>57</v>
      </c>
      <c r="J15" s="5" t="str">
        <f t="shared" si="0"/>
        <v>Stored success message as an attribute and displayed it on viewNurseAccounts.jsp</v>
      </c>
      <c r="K15" s="5" t="s">
        <v>55</v>
      </c>
      <c r="L15" s="5" t="s">
        <v>56</v>
      </c>
    </row>
    <row r="16" spans="2:12" ht="41.25" thickBot="1" x14ac:dyDescent="0.35">
      <c r="B16" s="9">
        <v>9</v>
      </c>
      <c r="C16" s="5" t="s">
        <v>46</v>
      </c>
      <c r="D16" s="5" t="s">
        <v>52</v>
      </c>
      <c r="E16" s="5" t="s">
        <v>48</v>
      </c>
      <c r="F16" s="14">
        <v>41913</v>
      </c>
      <c r="G16" s="5">
        <v>1</v>
      </c>
      <c r="H16" s="5" t="s">
        <v>32</v>
      </c>
      <c r="I16" s="5" t="s">
        <v>57</v>
      </c>
      <c r="J16" s="5" t="str">
        <f t="shared" si="0"/>
        <v>Stored success message as an attribute and displayed it on viewLecturerAccounts.jsp</v>
      </c>
      <c r="K16" s="5" t="s">
        <v>55</v>
      </c>
      <c r="L16" s="5" t="s">
        <v>56</v>
      </c>
    </row>
    <row r="17" spans="2:12" ht="41.25" thickBot="1" x14ac:dyDescent="0.35">
      <c r="B17" s="9">
        <v>10</v>
      </c>
      <c r="C17" s="5" t="s">
        <v>47</v>
      </c>
      <c r="D17" s="5" t="s">
        <v>51</v>
      </c>
      <c r="E17" s="5" t="s">
        <v>49</v>
      </c>
      <c r="F17" s="14">
        <v>41913</v>
      </c>
      <c r="G17" s="5">
        <v>1</v>
      </c>
      <c r="H17" s="5" t="s">
        <v>32</v>
      </c>
      <c r="I17" s="5" t="s">
        <v>57</v>
      </c>
      <c r="J17" s="5" t="str">
        <f t="shared" si="0"/>
        <v>Stored success message as an attribute and displayed it on viewAdminAccounts.jsp</v>
      </c>
      <c r="K17" s="5" t="s">
        <v>55</v>
      </c>
      <c r="L17" s="5" t="s">
        <v>56</v>
      </c>
    </row>
  </sheetData>
  <mergeCells count="4">
    <mergeCell ref="B6:L6"/>
    <mergeCell ref="G4:L4"/>
    <mergeCell ref="B4:C4"/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activeCell="G4" sqref="G4:L4"/>
    </sheetView>
  </sheetViews>
  <sheetFormatPr defaultColWidth="9.140625"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7.25" thickBot="1" x14ac:dyDescent="0.35"/>
    <row r="2" spans="2:12" ht="17.25" thickBot="1" x14ac:dyDescent="0.35">
      <c r="B2" s="144" t="s">
        <v>58</v>
      </c>
      <c r="C2" s="145"/>
      <c r="D2" s="145"/>
      <c r="E2" s="145"/>
      <c r="F2" s="145"/>
      <c r="G2" s="145"/>
      <c r="H2" s="145"/>
      <c r="I2" s="145"/>
      <c r="J2" s="145"/>
      <c r="K2" s="145"/>
      <c r="L2" s="146"/>
    </row>
    <row r="3" spans="2:12" ht="17.25" thickBot="1" x14ac:dyDescent="0.35">
      <c r="B3" s="2"/>
    </row>
    <row r="4" spans="2:12" ht="39" customHeight="1" thickBot="1" x14ac:dyDescent="0.35">
      <c r="B4" s="148" t="s">
        <v>27</v>
      </c>
      <c r="C4" s="148"/>
      <c r="D4" s="15">
        <f>SUM(G8:G10)</f>
        <v>11</v>
      </c>
      <c r="E4" s="16"/>
      <c r="F4" s="7" t="s">
        <v>8</v>
      </c>
      <c r="G4" s="147" t="s">
        <v>10</v>
      </c>
      <c r="H4" s="147"/>
      <c r="I4" s="147"/>
      <c r="J4" s="147"/>
      <c r="K4" s="147"/>
      <c r="L4" s="147"/>
    </row>
    <row r="5" spans="2:12" ht="17.25" thickBot="1" x14ac:dyDescent="0.35"/>
    <row r="6" spans="2:12" ht="17.25" thickBot="1" x14ac:dyDescent="0.35">
      <c r="B6" s="144" t="s">
        <v>58</v>
      </c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2:12" ht="17.25" thickBot="1" x14ac:dyDescent="0.35">
      <c r="B7" s="17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68.25" thickBot="1" x14ac:dyDescent="0.35">
      <c r="B8" s="9">
        <v>1</v>
      </c>
      <c r="C8" s="5" t="s">
        <v>59</v>
      </c>
      <c r="D8" s="5" t="s">
        <v>62</v>
      </c>
      <c r="E8" s="5" t="s">
        <v>60</v>
      </c>
      <c r="F8" s="14">
        <v>41929</v>
      </c>
      <c r="G8" s="5">
        <v>5</v>
      </c>
      <c r="H8" s="5" t="str">
        <f>IFERROR(VLOOKUP(G8,'Guidelines for Bug Metrics'!$B$3:$C$5,2), "")</f>
        <v xml:space="preserve">High Impact </v>
      </c>
      <c r="I8" s="5" t="s">
        <v>57</v>
      </c>
      <c r="J8" s="5" t="s">
        <v>69</v>
      </c>
      <c r="K8" s="5" t="s">
        <v>68</v>
      </c>
      <c r="L8" s="14">
        <v>41931</v>
      </c>
    </row>
    <row r="9" spans="2:12" ht="68.25" thickBot="1" x14ac:dyDescent="0.35">
      <c r="B9" s="9">
        <v>2</v>
      </c>
      <c r="C9" s="5" t="s">
        <v>61</v>
      </c>
      <c r="D9" s="5" t="s">
        <v>63</v>
      </c>
      <c r="E9" s="5" t="s">
        <v>64</v>
      </c>
      <c r="F9" s="14">
        <v>41930</v>
      </c>
      <c r="G9" s="5">
        <v>5</v>
      </c>
      <c r="H9" s="5" t="str">
        <f>IFERROR(VLOOKUP(G9,'Guidelines for Bug Metrics'!$B$3:$C$5,2), "")</f>
        <v xml:space="preserve">High Impact </v>
      </c>
      <c r="I9" s="5" t="s">
        <v>57</v>
      </c>
      <c r="J9" s="5" t="s">
        <v>71</v>
      </c>
      <c r="K9" s="5" t="s">
        <v>55</v>
      </c>
      <c r="L9" s="14">
        <v>41931</v>
      </c>
    </row>
    <row r="10" spans="2:12" ht="54.75" thickBot="1" x14ac:dyDescent="0.35">
      <c r="B10" s="9">
        <v>3</v>
      </c>
      <c r="C10" s="5" t="s">
        <v>65</v>
      </c>
      <c r="D10" s="5" t="s">
        <v>66</v>
      </c>
      <c r="E10" s="5" t="s">
        <v>67</v>
      </c>
      <c r="F10" s="14">
        <v>41930</v>
      </c>
      <c r="G10" s="5">
        <v>1</v>
      </c>
      <c r="H10" s="5" t="str">
        <f>IFERROR(VLOOKUP(G10,'Guidelines for Bug Metrics'!$B$3:$C$5,2), "")</f>
        <v>Low Impact</v>
      </c>
      <c r="I10" s="5" t="s">
        <v>57</v>
      </c>
      <c r="J10" s="5" t="s">
        <v>70</v>
      </c>
      <c r="K10" s="5" t="s">
        <v>68</v>
      </c>
      <c r="L10" s="14">
        <v>41931</v>
      </c>
    </row>
    <row r="11" spans="2:12" x14ac:dyDescent="0.3">
      <c r="B11"/>
      <c r="C11"/>
      <c r="D11"/>
      <c r="E11"/>
      <c r="F11"/>
      <c r="G11"/>
      <c r="H11" t="str">
        <f>IFERROR(VLOOKUP(G11,'Guidelines for Bug Metrics'!$B$3:$C$5,2), "")</f>
        <v/>
      </c>
      <c r="I11"/>
      <c r="J11"/>
      <c r="K11"/>
      <c r="L11"/>
    </row>
    <row r="12" spans="2:12" x14ac:dyDescent="0.3">
      <c r="B12"/>
      <c r="C12"/>
      <c r="D12"/>
      <c r="E12"/>
      <c r="F12"/>
      <c r="G12"/>
      <c r="H12" t="str">
        <f>IFERROR(VLOOKUP(G12,'Guidelines for Bug Metrics'!$B$3:$C$5,2), "")</f>
        <v/>
      </c>
      <c r="I12"/>
      <c r="J12"/>
      <c r="K12"/>
      <c r="L12"/>
    </row>
    <row r="13" spans="2:12" x14ac:dyDescent="0.3">
      <c r="B13"/>
      <c r="C13"/>
      <c r="D13"/>
      <c r="E13"/>
      <c r="F13"/>
      <c r="G13"/>
      <c r="H13" t="str">
        <f>IFERROR(VLOOKUP(G13,'Guidelines for Bug Metrics'!$B$3:$C$5,2), "")</f>
        <v/>
      </c>
      <c r="I13"/>
      <c r="J13"/>
      <c r="K13"/>
      <c r="L13"/>
    </row>
    <row r="14" spans="2:12" x14ac:dyDescent="0.3">
      <c r="B14"/>
      <c r="C14"/>
      <c r="D14"/>
      <c r="E14"/>
      <c r="F14"/>
      <c r="G14"/>
      <c r="H14" t="str">
        <f>IFERROR(VLOOKUP(G14,'Guidelines for Bug Metrics'!$B$3:$C$5,2), "")</f>
        <v/>
      </c>
      <c r="I14"/>
      <c r="J14"/>
      <c r="K14"/>
      <c r="L14"/>
    </row>
    <row r="15" spans="2:12" x14ac:dyDescent="0.3">
      <c r="B15"/>
      <c r="C15"/>
      <c r="D15"/>
      <c r="E15"/>
      <c r="F15"/>
      <c r="G15"/>
      <c r="H15" t="str">
        <f>IFERROR(VLOOKUP(G15,'Guidelines for Bug Metrics'!$B$3:$C$5,2), "")</f>
        <v/>
      </c>
      <c r="I15"/>
      <c r="J15"/>
      <c r="K15"/>
      <c r="L15"/>
    </row>
    <row r="16" spans="2:12" x14ac:dyDescent="0.3">
      <c r="B16"/>
      <c r="C16"/>
      <c r="D16"/>
      <c r="E16"/>
      <c r="F16"/>
      <c r="G16"/>
      <c r="H16" t="str">
        <f>IFERROR(VLOOKUP(G16,'Guidelines for Bug Metrics'!$B$3:$C$5,2), "")</f>
        <v/>
      </c>
      <c r="I16"/>
      <c r="J16"/>
      <c r="K16"/>
      <c r="L16"/>
    </row>
    <row r="17" spans="2:12" x14ac:dyDescent="0.3">
      <c r="B17"/>
      <c r="C17"/>
      <c r="D17"/>
      <c r="E17"/>
      <c r="F17"/>
      <c r="G17"/>
      <c r="H17" t="str">
        <f>IFERROR(VLOOKUP(G17,'Guidelines for Bug Metrics'!$B$3:$C$5,2), "")</f>
        <v/>
      </c>
      <c r="I17"/>
      <c r="J17"/>
      <c r="K17"/>
      <c r="L17"/>
    </row>
  </sheetData>
  <mergeCells count="4">
    <mergeCell ref="B2:L2"/>
    <mergeCell ref="B4:C4"/>
    <mergeCell ref="G4:L4"/>
    <mergeCell ref="B6:L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70" zoomScaleNormal="70" workbookViewId="0">
      <selection activeCell="B7" sqref="B7:L10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2:12" ht="17.25" thickBot="1" x14ac:dyDescent="0.35"/>
    <row r="2" spans="2:12" ht="17.25" thickBot="1" x14ac:dyDescent="0.35">
      <c r="B2" s="144" t="s">
        <v>72</v>
      </c>
      <c r="C2" s="145"/>
      <c r="D2" s="145"/>
      <c r="E2" s="145"/>
      <c r="F2" s="145"/>
      <c r="G2" s="145"/>
      <c r="H2" s="145"/>
      <c r="I2" s="145"/>
      <c r="J2" s="145"/>
      <c r="K2" s="145"/>
      <c r="L2" s="146"/>
    </row>
    <row r="3" spans="2:12" ht="17.25" thickBot="1" x14ac:dyDescent="0.35">
      <c r="B3" s="21"/>
    </row>
    <row r="4" spans="2:12" ht="39" customHeight="1" thickBot="1" x14ac:dyDescent="0.35">
      <c r="B4" s="148" t="s">
        <v>27</v>
      </c>
      <c r="C4" s="148"/>
      <c r="D4" s="22">
        <f>SUM(G8:G10)</f>
        <v>15</v>
      </c>
      <c r="E4" s="23"/>
      <c r="F4" s="7" t="s">
        <v>8</v>
      </c>
      <c r="G4" s="147" t="s">
        <v>10</v>
      </c>
      <c r="H4" s="147"/>
      <c r="I4" s="147"/>
      <c r="J4" s="147"/>
      <c r="K4" s="147"/>
      <c r="L4" s="147"/>
    </row>
    <row r="5" spans="2:12" ht="17.25" thickBot="1" x14ac:dyDescent="0.35"/>
    <row r="6" spans="2:12" ht="17.25" thickBot="1" x14ac:dyDescent="0.35">
      <c r="B6" s="144" t="s">
        <v>72</v>
      </c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2:12" ht="17.25" customHeight="1" thickBot="1" x14ac:dyDescent="0.35">
      <c r="B7" s="27" t="s">
        <v>0</v>
      </c>
      <c r="C7" s="7" t="s">
        <v>1</v>
      </c>
      <c r="D7" s="7" t="s">
        <v>24</v>
      </c>
      <c r="E7" s="7" t="s">
        <v>25</v>
      </c>
      <c r="F7" s="7" t="s">
        <v>2</v>
      </c>
      <c r="G7" s="7" t="s">
        <v>4</v>
      </c>
      <c r="H7" s="7" t="s">
        <v>5</v>
      </c>
      <c r="I7" s="7" t="s">
        <v>6</v>
      </c>
      <c r="J7" s="7" t="s">
        <v>11</v>
      </c>
      <c r="K7" s="7" t="s">
        <v>12</v>
      </c>
      <c r="L7" s="7" t="s">
        <v>3</v>
      </c>
    </row>
    <row r="8" spans="2:12" ht="72.75" customHeight="1" thickBot="1" x14ac:dyDescent="0.35">
      <c r="B8" s="24">
        <v>1</v>
      </c>
      <c r="C8" s="26" t="s">
        <v>73</v>
      </c>
      <c r="D8" s="37" t="s">
        <v>74</v>
      </c>
      <c r="E8" s="38" t="s">
        <v>75</v>
      </c>
      <c r="F8" s="36">
        <v>41939</v>
      </c>
      <c r="G8" s="31">
        <v>5</v>
      </c>
      <c r="H8" s="31" t="str">
        <f>VLOOKUP(G8,'Guidelines for Bug Metrics'!$B$3:$C$5,2)</f>
        <v xml:space="preserve">High Impact </v>
      </c>
      <c r="I8" s="31" t="s">
        <v>57</v>
      </c>
      <c r="J8" s="31" t="s">
        <v>81</v>
      </c>
      <c r="K8" s="31" t="s">
        <v>79</v>
      </c>
      <c r="L8" s="36">
        <v>41942</v>
      </c>
    </row>
    <row r="9" spans="2:12" ht="54.75" customHeight="1" thickBot="1" x14ac:dyDescent="0.35">
      <c r="B9" s="24">
        <v>2</v>
      </c>
      <c r="C9" s="26" t="s">
        <v>73</v>
      </c>
      <c r="D9" s="37" t="s">
        <v>74</v>
      </c>
      <c r="E9" s="31" t="s">
        <v>76</v>
      </c>
      <c r="F9" s="36">
        <v>41939</v>
      </c>
      <c r="G9" s="31">
        <v>5</v>
      </c>
      <c r="H9" s="31" t="str">
        <f>VLOOKUP(G9,'Guidelines for Bug Metrics'!$B$3:$C$5,2)</f>
        <v xml:space="preserve">High Impact </v>
      </c>
      <c r="I9" s="31" t="s">
        <v>57</v>
      </c>
      <c r="J9" s="31" t="s">
        <v>80</v>
      </c>
      <c r="K9" s="31" t="s">
        <v>79</v>
      </c>
      <c r="L9" s="36">
        <v>41940</v>
      </c>
    </row>
    <row r="10" spans="2:12" ht="57" customHeight="1" thickBot="1" x14ac:dyDescent="0.35">
      <c r="B10" s="24">
        <v>3</v>
      </c>
      <c r="C10" s="26" t="s">
        <v>77</v>
      </c>
      <c r="D10" s="39" t="s">
        <v>74</v>
      </c>
      <c r="E10" s="37" t="s">
        <v>78</v>
      </c>
      <c r="F10" s="40">
        <v>41945</v>
      </c>
      <c r="G10" s="31">
        <v>5</v>
      </c>
      <c r="H10" s="31" t="s">
        <v>17</v>
      </c>
      <c r="I10" s="31" t="s">
        <v>57</v>
      </c>
      <c r="J10" s="31" t="s">
        <v>82</v>
      </c>
      <c r="K10" s="31" t="s">
        <v>55</v>
      </c>
      <c r="L10" s="36">
        <v>41945</v>
      </c>
    </row>
    <row r="11" spans="2:12" x14ac:dyDescent="0.3"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</row>
    <row r="12" spans="2:12" x14ac:dyDescent="0.3"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</row>
    <row r="13" spans="2:12" x14ac:dyDescent="0.3"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</row>
    <row r="14" spans="2:12" x14ac:dyDescent="0.3"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</row>
    <row r="15" spans="2:12" x14ac:dyDescent="0.3"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</row>
    <row r="16" spans="2:12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hyperlinks>
    <hyperlink ref="D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70" zoomScaleNormal="70" workbookViewId="0">
      <selection activeCell="G4" sqref="G4:L4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7.25" thickBot="1" x14ac:dyDescent="0.35"/>
    <row r="2" spans="1:17" ht="17.25" thickBot="1" x14ac:dyDescent="0.35">
      <c r="B2" s="149" t="s">
        <v>87</v>
      </c>
      <c r="C2" s="150"/>
      <c r="D2" s="150"/>
      <c r="E2" s="150"/>
      <c r="F2" s="150"/>
      <c r="G2" s="150"/>
      <c r="H2" s="150"/>
      <c r="I2" s="150"/>
      <c r="J2" s="150"/>
      <c r="K2" s="150"/>
      <c r="L2" s="151"/>
    </row>
    <row r="3" spans="1:17" ht="17.25" thickBot="1" x14ac:dyDescent="0.35">
      <c r="B3" s="21"/>
    </row>
    <row r="4" spans="1:17" ht="39" customHeight="1" thickBot="1" x14ac:dyDescent="0.35">
      <c r="B4" s="152" t="s">
        <v>27</v>
      </c>
      <c r="C4" s="153"/>
      <c r="D4" s="22">
        <f>SUM(G8:G10)</f>
        <v>5</v>
      </c>
      <c r="E4" s="23"/>
      <c r="F4" s="7" t="s">
        <v>8</v>
      </c>
      <c r="G4" s="154" t="s">
        <v>10</v>
      </c>
      <c r="H4" s="155"/>
      <c r="I4" s="155"/>
      <c r="J4" s="155"/>
      <c r="K4" s="155"/>
      <c r="L4" s="156"/>
    </row>
    <row r="5" spans="1:17" ht="17.25" thickBot="1" x14ac:dyDescent="0.35"/>
    <row r="6" spans="1:17" ht="17.25" thickBot="1" x14ac:dyDescent="0.35">
      <c r="B6" s="149" t="s">
        <v>87</v>
      </c>
      <c r="C6" s="150"/>
      <c r="D6" s="150"/>
      <c r="E6" s="150"/>
      <c r="F6" s="150"/>
      <c r="G6" s="150"/>
      <c r="H6" s="150"/>
      <c r="I6" s="150"/>
      <c r="J6" s="150"/>
      <c r="K6" s="150"/>
      <c r="L6" s="151"/>
    </row>
    <row r="7" spans="1:17" ht="17.25" customHeight="1" thickBot="1" x14ac:dyDescent="0.35">
      <c r="B7" s="33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120.75" thickBot="1" x14ac:dyDescent="0.35">
      <c r="B8" s="25">
        <v>1</v>
      </c>
      <c r="C8" s="28" t="s">
        <v>83</v>
      </c>
      <c r="D8" s="26" t="s">
        <v>84</v>
      </c>
      <c r="E8" s="29" t="s">
        <v>85</v>
      </c>
      <c r="F8" s="32">
        <v>41957</v>
      </c>
      <c r="G8" s="30">
        <v>5</v>
      </c>
      <c r="H8" s="30" t="str">
        <f>VLOOKUP(G8,'Guidelines for Bug Metrics'!$B$3:$C$5,2)</f>
        <v xml:space="preserve">High Impact </v>
      </c>
      <c r="I8" s="31" t="s">
        <v>57</v>
      </c>
      <c r="J8" s="31" t="s">
        <v>86</v>
      </c>
      <c r="K8" s="35" t="s">
        <v>55</v>
      </c>
      <c r="L8" s="36">
        <v>41959</v>
      </c>
    </row>
    <row r="9" spans="1:17" ht="54.75" customHeight="1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57" customHeight="1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3">
      <c r="A11" s="19"/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3">
      <c r="A12" s="19"/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3">
      <c r="A13" s="19"/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3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85" zoomScaleNormal="85" workbookViewId="0">
      <selection activeCell="M4" sqref="M4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7.25" thickBot="1" x14ac:dyDescent="0.35"/>
    <row r="2" spans="1:17" ht="17.25" thickBot="1" x14ac:dyDescent="0.35">
      <c r="B2" s="149" t="s">
        <v>88</v>
      </c>
      <c r="C2" s="150"/>
      <c r="D2" s="150"/>
      <c r="E2" s="150"/>
      <c r="F2" s="150"/>
      <c r="G2" s="150"/>
      <c r="H2" s="150"/>
      <c r="I2" s="150"/>
      <c r="J2" s="150"/>
      <c r="K2" s="150"/>
      <c r="L2" s="151"/>
    </row>
    <row r="3" spans="1:17" ht="17.25" thickBot="1" x14ac:dyDescent="0.35">
      <c r="B3" s="21"/>
    </row>
    <row r="4" spans="1:17" ht="39" customHeight="1" thickBot="1" x14ac:dyDescent="0.35">
      <c r="B4" s="152" t="s">
        <v>27</v>
      </c>
      <c r="C4" s="153"/>
      <c r="D4" s="22">
        <f>SUM(G8:G116)</f>
        <v>30</v>
      </c>
      <c r="E4" s="23"/>
      <c r="F4" s="7" t="s">
        <v>8</v>
      </c>
      <c r="G4" s="154" t="s">
        <v>29</v>
      </c>
      <c r="H4" s="155"/>
      <c r="I4" s="155"/>
      <c r="J4" s="155"/>
      <c r="K4" s="155"/>
      <c r="L4" s="156"/>
    </row>
    <row r="5" spans="1:17" ht="17.25" thickBot="1" x14ac:dyDescent="0.35"/>
    <row r="6" spans="1:17" ht="17.25" thickBot="1" x14ac:dyDescent="0.35">
      <c r="B6" s="149" t="s">
        <v>87</v>
      </c>
      <c r="C6" s="150"/>
      <c r="D6" s="150"/>
      <c r="E6" s="150"/>
      <c r="F6" s="150"/>
      <c r="G6" s="150"/>
      <c r="H6" s="150"/>
      <c r="I6" s="150"/>
      <c r="J6" s="150"/>
      <c r="K6" s="150"/>
      <c r="L6" s="151"/>
    </row>
    <row r="7" spans="1:17" ht="17.25" customHeight="1" thickBot="1" x14ac:dyDescent="0.35">
      <c r="B7" s="41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41.25" thickBot="1" x14ac:dyDescent="0.35">
      <c r="B8" s="32">
        <v>1</v>
      </c>
      <c r="C8" s="32" t="s">
        <v>89</v>
      </c>
      <c r="D8" s="32" t="s">
        <v>90</v>
      </c>
      <c r="E8" s="32" t="s">
        <v>91</v>
      </c>
      <c r="F8" s="32">
        <v>41998</v>
      </c>
      <c r="G8" s="30">
        <v>5</v>
      </c>
      <c r="H8" s="30" t="str">
        <f>VLOOKUP(G8,'Guidelines for Bug Metrics'!$B$3:$C$5,2)</f>
        <v xml:space="preserve">High Impact </v>
      </c>
      <c r="I8" s="31" t="s">
        <v>92</v>
      </c>
      <c r="J8" s="31" t="s">
        <v>93</v>
      </c>
      <c r="K8" s="35" t="s">
        <v>68</v>
      </c>
      <c r="L8" s="36">
        <v>42001</v>
      </c>
    </row>
    <row r="9" spans="1:17" ht="54.75" customHeight="1" thickBot="1" x14ac:dyDescent="0.35">
      <c r="A9" s="19"/>
      <c r="B9" s="32">
        <v>2</v>
      </c>
      <c r="C9" s="32" t="s">
        <v>94</v>
      </c>
      <c r="D9" s="32" t="s">
        <v>95</v>
      </c>
      <c r="E9" s="32" t="s">
        <v>96</v>
      </c>
      <c r="F9" s="32">
        <v>42001</v>
      </c>
      <c r="G9" s="30">
        <v>5</v>
      </c>
      <c r="H9" s="31" t="s">
        <v>17</v>
      </c>
      <c r="I9" s="31" t="s">
        <v>92</v>
      </c>
      <c r="J9" s="35" t="s">
        <v>101</v>
      </c>
      <c r="K9" s="36" t="s">
        <v>55</v>
      </c>
      <c r="L9" s="36">
        <v>42002</v>
      </c>
      <c r="M9" s="19"/>
      <c r="N9" s="19"/>
      <c r="O9" s="19"/>
      <c r="P9" s="19"/>
      <c r="Q9" s="19"/>
    </row>
    <row r="10" spans="1:17" ht="57" customHeight="1" thickBot="1" x14ac:dyDescent="0.35">
      <c r="A10" s="19"/>
      <c r="B10" s="32">
        <v>3</v>
      </c>
      <c r="C10" s="32" t="s">
        <v>97</v>
      </c>
      <c r="D10" s="32" t="s">
        <v>95</v>
      </c>
      <c r="E10" s="32" t="s">
        <v>96</v>
      </c>
      <c r="F10" s="32">
        <v>42001</v>
      </c>
      <c r="G10" s="30">
        <v>5</v>
      </c>
      <c r="H10" s="31" t="s">
        <v>17</v>
      </c>
      <c r="I10" s="31" t="s">
        <v>92</v>
      </c>
      <c r="J10" s="35" t="s">
        <v>101</v>
      </c>
      <c r="K10" s="36" t="s">
        <v>55</v>
      </c>
      <c r="L10" s="36">
        <v>42002</v>
      </c>
      <c r="M10" s="19"/>
      <c r="N10" s="19"/>
      <c r="O10" s="19"/>
      <c r="P10" s="19"/>
      <c r="Q10" s="19"/>
    </row>
    <row r="11" spans="1:17" ht="54.75" thickBot="1" x14ac:dyDescent="0.35">
      <c r="A11" s="19"/>
      <c r="B11" s="32">
        <v>4</v>
      </c>
      <c r="C11" s="32" t="s">
        <v>98</v>
      </c>
      <c r="D11" s="32" t="s">
        <v>95</v>
      </c>
      <c r="E11" s="32" t="s">
        <v>96</v>
      </c>
      <c r="F11" s="32">
        <v>42001</v>
      </c>
      <c r="G11" s="30">
        <v>5</v>
      </c>
      <c r="H11" s="31" t="s">
        <v>17</v>
      </c>
      <c r="I11" s="31" t="s">
        <v>92</v>
      </c>
      <c r="J11" s="35" t="s">
        <v>101</v>
      </c>
      <c r="K11" s="36" t="s">
        <v>55</v>
      </c>
      <c r="L11" s="36">
        <v>42002</v>
      </c>
      <c r="M11" s="19"/>
      <c r="N11" s="19"/>
      <c r="O11" s="19"/>
      <c r="P11" s="19"/>
      <c r="Q11" s="19"/>
    </row>
    <row r="12" spans="1:17" ht="54.75" thickBot="1" x14ac:dyDescent="0.35">
      <c r="A12" s="19"/>
      <c r="B12" s="32">
        <v>5</v>
      </c>
      <c r="C12" s="32" t="s">
        <v>99</v>
      </c>
      <c r="D12" s="32" t="s">
        <v>95</v>
      </c>
      <c r="E12" s="32" t="s">
        <v>96</v>
      </c>
      <c r="F12" s="32">
        <v>42001</v>
      </c>
      <c r="G12" s="30">
        <v>5</v>
      </c>
      <c r="H12" s="31" t="s">
        <v>17</v>
      </c>
      <c r="I12" s="31" t="s">
        <v>92</v>
      </c>
      <c r="J12" s="35" t="s">
        <v>101</v>
      </c>
      <c r="K12" s="36" t="s">
        <v>55</v>
      </c>
      <c r="L12" s="36">
        <v>42002</v>
      </c>
      <c r="M12" s="19"/>
      <c r="N12" s="19"/>
      <c r="O12" s="19"/>
      <c r="P12" s="19"/>
      <c r="Q12" s="19"/>
    </row>
    <row r="13" spans="1:17" ht="54.75" thickBot="1" x14ac:dyDescent="0.35">
      <c r="A13" s="19"/>
      <c r="B13" s="32">
        <v>6</v>
      </c>
      <c r="C13" s="32" t="s">
        <v>100</v>
      </c>
      <c r="D13" s="32" t="s">
        <v>95</v>
      </c>
      <c r="E13" s="32" t="s">
        <v>96</v>
      </c>
      <c r="F13" s="32">
        <v>42001</v>
      </c>
      <c r="G13" s="30">
        <v>5</v>
      </c>
      <c r="H13" s="31" t="s">
        <v>17</v>
      </c>
      <c r="I13" s="31" t="s">
        <v>92</v>
      </c>
      <c r="J13" s="35" t="s">
        <v>101</v>
      </c>
      <c r="K13" s="36" t="s">
        <v>55</v>
      </c>
      <c r="L13" s="36">
        <v>42002</v>
      </c>
      <c r="M13" s="19"/>
      <c r="N13" s="19"/>
      <c r="O13" s="19"/>
      <c r="P13" s="19"/>
      <c r="Q13" s="19"/>
    </row>
    <row r="14" spans="1:17" x14ac:dyDescent="0.3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70" zoomScaleNormal="70" workbookViewId="0">
      <selection activeCell="H8" sqref="H8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7.25" thickBot="1" x14ac:dyDescent="0.35"/>
    <row r="2" spans="1:17" ht="17.25" thickBot="1" x14ac:dyDescent="0.35">
      <c r="B2" s="157" t="s">
        <v>116</v>
      </c>
      <c r="C2" s="158"/>
      <c r="D2" s="158"/>
      <c r="E2" s="158"/>
      <c r="F2" s="158"/>
      <c r="G2" s="158"/>
      <c r="H2" s="158"/>
      <c r="I2" s="158"/>
      <c r="J2" s="158"/>
      <c r="K2" s="158"/>
      <c r="L2" s="159"/>
    </row>
    <row r="3" spans="1:17" ht="17.25" thickBot="1" x14ac:dyDescent="0.35"/>
    <row r="4" spans="1:17" ht="39" customHeight="1" thickBot="1" x14ac:dyDescent="0.35">
      <c r="B4" s="160" t="s">
        <v>27</v>
      </c>
      <c r="C4" s="161"/>
      <c r="D4" s="44">
        <f>SUM(G8:G116)</f>
        <v>20</v>
      </c>
      <c r="E4" s="45"/>
      <c r="F4" s="7" t="s">
        <v>8</v>
      </c>
      <c r="G4" s="154" t="s">
        <v>10</v>
      </c>
      <c r="H4" s="155"/>
      <c r="I4" s="155"/>
      <c r="J4" s="155"/>
      <c r="K4" s="155"/>
      <c r="L4" s="156"/>
    </row>
    <row r="5" spans="1:17" ht="17.25" thickBot="1" x14ac:dyDescent="0.35"/>
    <row r="6" spans="1:17" ht="17.25" thickBot="1" x14ac:dyDescent="0.35">
      <c r="B6" s="157" t="s">
        <v>116</v>
      </c>
      <c r="C6" s="158"/>
      <c r="D6" s="158"/>
      <c r="E6" s="158"/>
      <c r="F6" s="158"/>
      <c r="G6" s="158"/>
      <c r="H6" s="158"/>
      <c r="I6" s="158"/>
      <c r="J6" s="158"/>
      <c r="K6" s="158"/>
      <c r="L6" s="159"/>
    </row>
    <row r="7" spans="1:17" ht="17.25" customHeight="1" thickBot="1" x14ac:dyDescent="0.35">
      <c r="B7" s="34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45.75" thickBot="1" x14ac:dyDescent="0.35">
      <c r="B8" s="30">
        <v>1</v>
      </c>
      <c r="C8" s="32" t="s">
        <v>105</v>
      </c>
      <c r="D8" s="47" t="s">
        <v>104</v>
      </c>
      <c r="E8" s="32" t="s">
        <v>108</v>
      </c>
      <c r="F8" s="32">
        <v>42013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111</v>
      </c>
      <c r="K8" s="35" t="s">
        <v>68</v>
      </c>
      <c r="L8" s="36">
        <v>42014</v>
      </c>
    </row>
    <row r="9" spans="1:17" ht="120.75" thickBot="1" x14ac:dyDescent="0.35">
      <c r="A9" s="46"/>
      <c r="B9" s="28">
        <v>2</v>
      </c>
      <c r="C9" s="36" t="s">
        <v>102</v>
      </c>
      <c r="D9" s="42" t="s">
        <v>103</v>
      </c>
      <c r="E9" s="32" t="s">
        <v>110</v>
      </c>
      <c r="F9" s="32">
        <v>42013</v>
      </c>
      <c r="G9" s="30">
        <v>5</v>
      </c>
      <c r="H9" s="30" t="str">
        <f>IFERROR(VLOOKUP(G9,'Guidelines for Bug Metrics'!$B$3:$C$5,2), "")</f>
        <v xml:space="preserve">High Impact </v>
      </c>
      <c r="I9" s="31" t="s">
        <v>57</v>
      </c>
      <c r="J9" s="35" t="s">
        <v>115</v>
      </c>
      <c r="K9" s="36" t="s">
        <v>114</v>
      </c>
      <c r="L9" s="36">
        <v>42014</v>
      </c>
      <c r="M9" s="46"/>
      <c r="N9" s="46"/>
      <c r="O9" s="46"/>
      <c r="P9" s="46"/>
      <c r="Q9" s="46"/>
    </row>
    <row r="10" spans="1:17" ht="57" customHeight="1" thickBot="1" x14ac:dyDescent="0.35">
      <c r="A10" s="46"/>
      <c r="B10" s="28">
        <v>3</v>
      </c>
      <c r="C10" s="36" t="s">
        <v>106</v>
      </c>
      <c r="D10" s="42" t="s">
        <v>74</v>
      </c>
      <c r="E10" s="32" t="s">
        <v>107</v>
      </c>
      <c r="F10" s="32">
        <v>42013</v>
      </c>
      <c r="G10" s="30">
        <v>5</v>
      </c>
      <c r="H10" s="30" t="str">
        <f>IFERROR(VLOOKUP(G10,'Guidelines for Bug Metrics'!$B$3:$C$5,2), "")</f>
        <v xml:space="preserve">High Impact </v>
      </c>
      <c r="I10" s="31" t="s">
        <v>57</v>
      </c>
      <c r="J10" s="35" t="s">
        <v>112</v>
      </c>
      <c r="K10" s="36" t="s">
        <v>113</v>
      </c>
      <c r="L10" s="36">
        <v>42014</v>
      </c>
      <c r="M10" s="46"/>
      <c r="N10" s="46"/>
      <c r="O10" s="46"/>
      <c r="P10" s="46"/>
      <c r="Q10" s="46"/>
    </row>
    <row r="11" spans="1:17" ht="45.75" thickBot="1" x14ac:dyDescent="0.35">
      <c r="A11" s="46"/>
      <c r="B11" s="30">
        <v>4</v>
      </c>
      <c r="C11" s="30" t="s">
        <v>109</v>
      </c>
      <c r="D11" s="53" t="s">
        <v>74</v>
      </c>
      <c r="E11" s="30" t="s">
        <v>107</v>
      </c>
      <c r="F11" s="30">
        <v>42013</v>
      </c>
      <c r="G11" s="30">
        <v>5</v>
      </c>
      <c r="H11" s="30" t="str">
        <f>IFERROR(VLOOKUP(G11,'Guidelines for Bug Metrics'!$B$3:$C$5,2), "")</f>
        <v xml:space="preserve">High Impact </v>
      </c>
      <c r="I11" s="30" t="s">
        <v>57</v>
      </c>
      <c r="J11" s="30" t="s">
        <v>112</v>
      </c>
      <c r="K11" s="30" t="s">
        <v>113</v>
      </c>
      <c r="L11" s="36">
        <v>42014</v>
      </c>
      <c r="M11" s="46"/>
      <c r="N11" s="46"/>
      <c r="O11" s="46"/>
      <c r="P11" s="46"/>
      <c r="Q11" s="46"/>
    </row>
    <row r="12" spans="1:17" x14ac:dyDescent="0.3">
      <c r="A12" s="46"/>
      <c r="B12" s="48"/>
      <c r="C12" s="49"/>
      <c r="D12" s="52"/>
      <c r="E12" s="49"/>
      <c r="F12" s="49"/>
      <c r="G12" s="49"/>
      <c r="H12" s="49"/>
      <c r="I12" s="49"/>
      <c r="J12" s="49"/>
      <c r="K12" s="49"/>
      <c r="L12" s="49"/>
      <c r="M12" s="46"/>
      <c r="N12" s="46"/>
      <c r="O12" s="46"/>
      <c r="P12" s="46"/>
      <c r="Q12" s="46"/>
    </row>
    <row r="13" spans="1:17" x14ac:dyDescent="0.3">
      <c r="A13" s="46"/>
      <c r="B13" s="48"/>
      <c r="C13" s="48"/>
      <c r="D13" s="48"/>
      <c r="E13" s="50"/>
      <c r="F13" s="50"/>
      <c r="G13" s="51"/>
      <c r="H13" s="51" t="str">
        <f>IFERROR(VLOOKUP(G13,'Guidelines for Bug Metrics'!$B$3:$C$5,2), "")</f>
        <v/>
      </c>
      <c r="I13" s="51"/>
      <c r="J13" s="51"/>
      <c r="K13" s="50"/>
      <c r="L13" s="50"/>
      <c r="M13" s="46"/>
      <c r="N13" s="46"/>
      <c r="O13" s="46"/>
      <c r="P13" s="46"/>
      <c r="Q13" s="46"/>
    </row>
    <row r="14" spans="1:17" x14ac:dyDescent="0.3">
      <c r="A14" s="46"/>
      <c r="B14" s="46"/>
      <c r="C14" s="46"/>
      <c r="D14" s="46"/>
      <c r="E14" s="46"/>
      <c r="F14" s="46"/>
      <c r="G14" s="46"/>
      <c r="H14" s="46" t="str">
        <f>IFERROR(VLOOKUP(G14,'Guidelines for Bug Metrics'!$B$3:$C$5,2), "")</f>
        <v/>
      </c>
      <c r="I14" s="46"/>
      <c r="J14" s="46"/>
      <c r="K14" s="46"/>
      <c r="L14" s="46"/>
      <c r="M14" s="46"/>
      <c r="N14" s="46"/>
      <c r="O14" s="46"/>
      <c r="P14" s="46"/>
      <c r="Q14" s="46"/>
    </row>
    <row r="15" spans="1:17" x14ac:dyDescent="0.3">
      <c r="A15" s="46"/>
      <c r="B15" s="46"/>
      <c r="C15" s="46"/>
      <c r="D15" s="46"/>
      <c r="E15" s="46"/>
      <c r="F15" s="46"/>
      <c r="G15" s="46"/>
      <c r="H15" s="46" t="str">
        <f>IFERROR(VLOOKUP(G15,'Guidelines for Bug Metrics'!$B$3:$C$5,2), "")</f>
        <v/>
      </c>
      <c r="I15" s="46"/>
      <c r="J15" s="46"/>
      <c r="K15" s="46"/>
      <c r="L15" s="46"/>
      <c r="M15" s="46"/>
      <c r="N15" s="46"/>
      <c r="O15" s="46"/>
      <c r="P15" s="46"/>
      <c r="Q15" s="46"/>
    </row>
    <row r="16" spans="1:17" x14ac:dyDescent="0.3">
      <c r="B16" s="46"/>
      <c r="C16" s="46"/>
      <c r="D16" s="46"/>
      <c r="E16" s="46"/>
      <c r="F16" s="46"/>
      <c r="G16" s="46"/>
      <c r="H16" s="46" t="str">
        <f>IFERROR(VLOOKUP(G16,'Guidelines for Bug Metrics'!$B$3:$C$5,2), "")</f>
        <v/>
      </c>
      <c r="I16" s="46"/>
      <c r="J16" s="46"/>
      <c r="K16" s="46"/>
      <c r="L16" s="46"/>
    </row>
    <row r="17" spans="2:12" x14ac:dyDescent="0.3">
      <c r="B17" s="46"/>
      <c r="C17" s="46"/>
      <c r="D17" s="46"/>
      <c r="E17" s="46"/>
      <c r="F17" s="46"/>
      <c r="G17" s="46"/>
      <c r="H17" s="46" t="str">
        <f>IFERROR(VLOOKUP(G17,'Guidelines for Bug Metrics'!$B$3:$C$5,2), "")</f>
        <v/>
      </c>
      <c r="I17" s="46"/>
      <c r="J17" s="46"/>
      <c r="K17" s="46"/>
      <c r="L17" s="46"/>
    </row>
  </sheetData>
  <mergeCells count="4">
    <mergeCell ref="B2:L2"/>
    <mergeCell ref="B4:C4"/>
    <mergeCell ref="G4:L4"/>
    <mergeCell ref="B6:L6"/>
  </mergeCells>
  <hyperlinks>
    <hyperlink ref="D9" r:id="rId1" display="http://hsemr-wpinapp.rhcloud.com/hsemr/viewWard1.jsp"/>
    <hyperlink ref="D8" r:id="rId2"/>
    <hyperlink ref="D10" r:id="rId3"/>
    <hyperlink ref="D11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="55" zoomScaleNormal="55" workbookViewId="0">
      <selection activeCell="T10" sqref="T10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7.25" thickBot="1" x14ac:dyDescent="0.35"/>
    <row r="2" spans="1:17" ht="17.25" thickBot="1" x14ac:dyDescent="0.35">
      <c r="B2" s="157" t="s">
        <v>193</v>
      </c>
      <c r="C2" s="158"/>
      <c r="D2" s="158"/>
      <c r="E2" s="158"/>
      <c r="F2" s="158"/>
      <c r="G2" s="158"/>
      <c r="H2" s="158"/>
      <c r="I2" s="158"/>
      <c r="J2" s="158"/>
      <c r="K2" s="158"/>
      <c r="L2" s="159"/>
    </row>
    <row r="3" spans="1:17" ht="17.25" thickBot="1" x14ac:dyDescent="0.35"/>
    <row r="4" spans="1:17" ht="39" customHeight="1" thickBot="1" x14ac:dyDescent="0.35">
      <c r="B4" s="160" t="s">
        <v>27</v>
      </c>
      <c r="C4" s="161"/>
      <c r="D4" s="44">
        <f>SUM(G8:G116)</f>
        <v>20</v>
      </c>
      <c r="E4" s="45"/>
      <c r="F4" s="7" t="s">
        <v>8</v>
      </c>
      <c r="G4" s="154" t="s">
        <v>10</v>
      </c>
      <c r="H4" s="155"/>
      <c r="I4" s="155"/>
      <c r="J4" s="155"/>
      <c r="K4" s="155"/>
      <c r="L4" s="156"/>
    </row>
    <row r="5" spans="1:17" ht="17.25" thickBot="1" x14ac:dyDescent="0.35"/>
    <row r="6" spans="1:17" ht="17.25" thickBot="1" x14ac:dyDescent="0.35">
      <c r="B6" s="157" t="s">
        <v>194</v>
      </c>
      <c r="C6" s="158"/>
      <c r="D6" s="158"/>
      <c r="E6" s="158"/>
      <c r="F6" s="158"/>
      <c r="G6" s="158"/>
      <c r="H6" s="158"/>
      <c r="I6" s="158"/>
      <c r="J6" s="158"/>
      <c r="K6" s="158"/>
      <c r="L6" s="159"/>
    </row>
    <row r="7" spans="1:17" ht="17.25" customHeight="1" thickBot="1" x14ac:dyDescent="0.35">
      <c r="B7" s="78" t="s">
        <v>0</v>
      </c>
      <c r="C7" s="7" t="s">
        <v>1</v>
      </c>
      <c r="D7" s="7" t="s">
        <v>24</v>
      </c>
      <c r="E7" s="78" t="s">
        <v>25</v>
      </c>
      <c r="F7" s="7" t="s">
        <v>2</v>
      </c>
      <c r="G7" s="78" t="s">
        <v>4</v>
      </c>
      <c r="H7" s="78" t="s">
        <v>5</v>
      </c>
      <c r="I7" s="7" t="s">
        <v>6</v>
      </c>
      <c r="J7" s="7" t="s">
        <v>11</v>
      </c>
      <c r="K7" s="78" t="s">
        <v>12</v>
      </c>
      <c r="L7" s="7" t="s">
        <v>3</v>
      </c>
    </row>
    <row r="8" spans="1:17" ht="50.25" thickBot="1" x14ac:dyDescent="0.35">
      <c r="B8" s="30">
        <v>1</v>
      </c>
      <c r="C8" s="32" t="s">
        <v>117</v>
      </c>
      <c r="D8" s="81" t="s">
        <v>118</v>
      </c>
      <c r="E8" s="82" t="s">
        <v>119</v>
      </c>
      <c r="F8" s="32">
        <v>42024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159</v>
      </c>
      <c r="K8" s="35" t="s">
        <v>55</v>
      </c>
      <c r="L8" s="36">
        <v>42028</v>
      </c>
    </row>
    <row r="9" spans="1:17" ht="41.25" thickBot="1" x14ac:dyDescent="0.35">
      <c r="A9" s="46"/>
      <c r="B9" s="83">
        <v>2</v>
      </c>
      <c r="C9" s="36" t="s">
        <v>117</v>
      </c>
      <c r="D9" s="84" t="s">
        <v>118</v>
      </c>
      <c r="E9" s="32" t="s">
        <v>120</v>
      </c>
      <c r="F9" s="32">
        <v>42024</v>
      </c>
      <c r="G9" s="30">
        <v>5</v>
      </c>
      <c r="H9" s="30" t="str">
        <f>IFERROR(VLOOKUP(G9,'Guidelines for Bug Metrics'!$B$3:$C$5,2), "")</f>
        <v xml:space="preserve">High Impact </v>
      </c>
      <c r="I9" s="31" t="s">
        <v>57</v>
      </c>
      <c r="J9" s="31" t="s">
        <v>158</v>
      </c>
      <c r="K9" s="61" t="s">
        <v>68</v>
      </c>
      <c r="L9" s="36">
        <v>42027</v>
      </c>
      <c r="M9" s="46"/>
      <c r="N9" s="46"/>
      <c r="O9" s="46"/>
      <c r="P9" s="46"/>
      <c r="Q9" s="46"/>
    </row>
    <row r="10" spans="1:17" ht="57" customHeight="1" thickBot="1" x14ac:dyDescent="0.35">
      <c r="A10" s="46"/>
      <c r="B10" s="83">
        <v>3</v>
      </c>
      <c r="C10" s="31" t="s">
        <v>121</v>
      </c>
      <c r="D10" s="81" t="s">
        <v>122</v>
      </c>
      <c r="E10" s="58" t="s">
        <v>123</v>
      </c>
      <c r="F10" s="32">
        <v>42024</v>
      </c>
      <c r="G10" s="30">
        <v>1</v>
      </c>
      <c r="H10" s="54" t="str">
        <f>IFERROR(VLOOKUP(G10,'Guidelines for Bug Metrics'!$B$3:$C$5,2), "")</f>
        <v>Low Impact</v>
      </c>
      <c r="I10" s="36" t="s">
        <v>57</v>
      </c>
      <c r="J10" s="36" t="s">
        <v>156</v>
      </c>
      <c r="K10" s="36" t="s">
        <v>68</v>
      </c>
      <c r="L10" s="36">
        <v>42027</v>
      </c>
      <c r="M10" s="46"/>
      <c r="N10" s="46"/>
      <c r="O10" s="46"/>
      <c r="P10" s="46"/>
      <c r="Q10" s="46"/>
    </row>
    <row r="11" spans="1:17" ht="42.75" customHeight="1" thickBot="1" x14ac:dyDescent="0.35">
      <c r="A11" s="46"/>
      <c r="B11" s="30">
        <v>4</v>
      </c>
      <c r="C11" s="85" t="s">
        <v>125</v>
      </c>
      <c r="D11" s="86" t="s">
        <v>126</v>
      </c>
      <c r="E11" s="31" t="s">
        <v>127</v>
      </c>
      <c r="F11" s="36">
        <v>42024</v>
      </c>
      <c r="G11" s="31">
        <v>1</v>
      </c>
      <c r="H11" s="60" t="str">
        <f>IFERROR(VLOOKUP(G11,'Guidelines for Bug Metrics'!$B$3:$C$5,2), "")</f>
        <v>Low Impact</v>
      </c>
      <c r="I11" s="31" t="s">
        <v>57</v>
      </c>
      <c r="J11" s="61" t="s">
        <v>149</v>
      </c>
      <c r="K11" s="61" t="s">
        <v>68</v>
      </c>
      <c r="L11" s="61">
        <v>42026</v>
      </c>
      <c r="M11" s="46"/>
      <c r="N11" s="46"/>
      <c r="O11" s="46"/>
      <c r="P11" s="46"/>
      <c r="Q11" s="46"/>
    </row>
    <row r="12" spans="1:17" ht="33.75" thickBot="1" x14ac:dyDescent="0.35">
      <c r="A12" s="46"/>
      <c r="B12" s="85">
        <v>5</v>
      </c>
      <c r="C12" s="85" t="s">
        <v>125</v>
      </c>
      <c r="D12" s="86" t="s">
        <v>126</v>
      </c>
      <c r="E12" s="31" t="s">
        <v>128</v>
      </c>
      <c r="F12" s="36">
        <v>42024</v>
      </c>
      <c r="G12" s="31">
        <v>1</v>
      </c>
      <c r="H12" s="35" t="str">
        <f>IFERROR(VLOOKUP(G12,'Guidelines for Bug Metrics'!$B$3:$C$5,2), "")</f>
        <v>Low Impact</v>
      </c>
      <c r="I12" s="31" t="s">
        <v>57</v>
      </c>
      <c r="J12" s="79" t="s">
        <v>160</v>
      </c>
      <c r="K12" s="89" t="s">
        <v>55</v>
      </c>
      <c r="L12" s="36">
        <v>42028</v>
      </c>
      <c r="M12" s="46"/>
      <c r="N12" s="46"/>
      <c r="O12" s="46"/>
      <c r="P12" s="46"/>
      <c r="Q12" s="46"/>
    </row>
    <row r="13" spans="1:17" ht="41.25" thickBot="1" x14ac:dyDescent="0.35">
      <c r="A13" s="77"/>
      <c r="B13" s="87">
        <v>6</v>
      </c>
      <c r="C13" s="87" t="s">
        <v>147</v>
      </c>
      <c r="D13" s="88" t="s">
        <v>118</v>
      </c>
      <c r="E13" s="59" t="s">
        <v>148</v>
      </c>
      <c r="F13" s="36">
        <v>42024</v>
      </c>
      <c r="G13" s="57">
        <v>5</v>
      </c>
      <c r="H13" s="55" t="str">
        <f>IFERROR(VLOOKUP(G13,'Guidelines for Bug Metrics'!$B$3:$C$5,2), "")</f>
        <v xml:space="preserve">High Impact </v>
      </c>
      <c r="I13" s="57" t="s">
        <v>124</v>
      </c>
      <c r="J13" s="94" t="s">
        <v>157</v>
      </c>
      <c r="K13" s="59" t="s">
        <v>55</v>
      </c>
      <c r="L13" s="56"/>
      <c r="M13" s="77"/>
      <c r="N13" s="77"/>
      <c r="O13" s="77"/>
      <c r="P13" s="77"/>
      <c r="Q13" s="77"/>
    </row>
    <row r="14" spans="1:17" s="79" customFormat="1" ht="50.25" thickBot="1" x14ac:dyDescent="0.3">
      <c r="A14" s="80"/>
      <c r="B14" s="89">
        <v>7</v>
      </c>
      <c r="C14" s="89" t="s">
        <v>150</v>
      </c>
      <c r="D14" s="90" t="s">
        <v>151</v>
      </c>
      <c r="E14" s="89" t="s">
        <v>152</v>
      </c>
      <c r="F14" s="91">
        <v>42025</v>
      </c>
      <c r="G14" s="89">
        <v>1</v>
      </c>
      <c r="H14" s="55" t="str">
        <f>IFERROR(VLOOKUP(G14,'Guidelines for Bug Metrics'!$B$3:$C$5,2), "")</f>
        <v>Low Impact</v>
      </c>
      <c r="I14" s="89" t="s">
        <v>57</v>
      </c>
      <c r="J14" s="89" t="s">
        <v>154</v>
      </c>
      <c r="K14" s="89" t="s">
        <v>68</v>
      </c>
      <c r="L14" s="36">
        <v>42027</v>
      </c>
      <c r="M14" s="80"/>
      <c r="N14" s="80"/>
      <c r="O14" s="80"/>
      <c r="P14" s="80"/>
      <c r="Q14" s="80"/>
    </row>
    <row r="15" spans="1:17" s="79" customFormat="1" ht="50.25" thickBot="1" x14ac:dyDescent="0.3">
      <c r="A15" s="80"/>
      <c r="B15" s="92">
        <v>8</v>
      </c>
      <c r="C15" s="89" t="s">
        <v>150</v>
      </c>
      <c r="D15" s="93" t="s">
        <v>151</v>
      </c>
      <c r="E15" s="92" t="s">
        <v>153</v>
      </c>
      <c r="F15" s="91">
        <v>42025</v>
      </c>
      <c r="G15" s="92">
        <v>1</v>
      </c>
      <c r="H15" s="57" t="str">
        <f>IFERROR(VLOOKUP(G15,'Guidelines for Bug Metrics'!$B$3:$C$5,2), "")</f>
        <v>Low Impact</v>
      </c>
      <c r="I15" s="92" t="s">
        <v>57</v>
      </c>
      <c r="J15" s="92" t="s">
        <v>155</v>
      </c>
      <c r="K15" s="92" t="s">
        <v>68</v>
      </c>
      <c r="L15" s="36">
        <v>42027</v>
      </c>
      <c r="M15" s="80"/>
      <c r="N15" s="80"/>
      <c r="O15" s="80"/>
      <c r="P15" s="80"/>
      <c r="Q15" s="80"/>
    </row>
    <row r="16" spans="1:17" x14ac:dyDescent="0.3">
      <c r="B16" s="46"/>
      <c r="C16" s="46"/>
      <c r="D16" s="46"/>
      <c r="E16" s="46"/>
      <c r="F16" s="46"/>
      <c r="G16" s="46"/>
      <c r="H16" s="51" t="str">
        <f>IFERROR(VLOOKUP(G16,'Guidelines for Bug Metrics'!$B$3:$C$5,2), "")</f>
        <v/>
      </c>
      <c r="I16" s="46"/>
      <c r="J16" s="46"/>
      <c r="K16" s="46"/>
      <c r="L16" s="46"/>
    </row>
    <row r="17" spans="2:12" x14ac:dyDescent="0.3">
      <c r="B17" s="46"/>
      <c r="C17" s="46"/>
      <c r="D17" s="46"/>
      <c r="E17" s="46"/>
      <c r="F17" s="46"/>
      <c r="G17" s="46"/>
      <c r="H17" s="51" t="str">
        <f>IFERROR(VLOOKUP(G17,'Guidelines for Bug Metrics'!$B$3:$C$5,2), "")</f>
        <v/>
      </c>
      <c r="I17" s="46"/>
      <c r="J17" s="46"/>
      <c r="K17" s="46"/>
      <c r="L17" s="46"/>
    </row>
    <row r="18" spans="2:12" x14ac:dyDescent="0.3">
      <c r="H18" s="51" t="str">
        <f>IFERROR(VLOOKUP(G18,'Guidelines for Bug Metrics'!$B$3:$C$5,2), "")</f>
        <v/>
      </c>
    </row>
    <row r="19" spans="2:12" x14ac:dyDescent="0.3">
      <c r="H19" s="51" t="str">
        <f>IFERROR(VLOOKUP(G19,'Guidelines for Bug Metrics'!$B$3:$C$5,2), "")</f>
        <v/>
      </c>
    </row>
    <row r="20" spans="2:12" x14ac:dyDescent="0.3">
      <c r="H20" s="51" t="str">
        <f>IFERROR(VLOOKUP(G20,'Guidelines for Bug Metrics'!$B$3:$C$5,2), "")</f>
        <v/>
      </c>
    </row>
    <row r="21" spans="2:12" x14ac:dyDescent="0.3">
      <c r="H21" s="51" t="str">
        <f>IFERROR(VLOOKUP(G21,'Guidelines for Bug Metrics'!$B$3:$C$5,2), "")</f>
        <v/>
      </c>
    </row>
    <row r="22" spans="2:12" x14ac:dyDescent="0.3">
      <c r="H22" s="49"/>
    </row>
    <row r="23" spans="2:12" x14ac:dyDescent="0.3">
      <c r="H23" s="49"/>
    </row>
    <row r="24" spans="2:12" x14ac:dyDescent="0.3">
      <c r="H24" s="49"/>
    </row>
  </sheetData>
  <mergeCells count="4">
    <mergeCell ref="B2:L2"/>
    <mergeCell ref="B4:C4"/>
    <mergeCell ref="G4:L4"/>
    <mergeCell ref="B6:L6"/>
  </mergeCells>
  <hyperlinks>
    <hyperlink ref="D13" r:id="rId1"/>
    <hyperlink ref="D14" r:id="rId2"/>
    <hyperlink ref="D15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70" zoomScaleNormal="70" workbookViewId="0">
      <selection activeCell="M12" sqref="M12"/>
    </sheetView>
  </sheetViews>
  <sheetFormatPr defaultColWidth="9.140625" defaultRowHeight="16.5" x14ac:dyDescent="0.25"/>
  <cols>
    <col min="1" max="1" width="9.140625" style="112"/>
    <col min="2" max="2" width="4.42578125" style="112" bestFit="1" customWidth="1"/>
    <col min="3" max="3" width="21.5703125" style="112" customWidth="1"/>
    <col min="4" max="4" width="42.5703125" style="112" customWidth="1"/>
    <col min="5" max="5" width="25.7109375" style="112" customWidth="1"/>
    <col min="6" max="6" width="12.28515625" style="112" customWidth="1"/>
    <col min="7" max="7" width="6.7109375" style="112" customWidth="1"/>
    <col min="8" max="8" width="9.28515625" style="112" customWidth="1"/>
    <col min="9" max="9" width="9.7109375" style="112" customWidth="1"/>
    <col min="10" max="10" width="31" style="112" customWidth="1"/>
    <col min="11" max="11" width="11.28515625" style="112" customWidth="1"/>
    <col min="12" max="12" width="14" style="112" customWidth="1"/>
    <col min="13" max="13" width="14.7109375" style="112" customWidth="1"/>
    <col min="14" max="16384" width="9.140625" style="112"/>
  </cols>
  <sheetData>
    <row r="1" spans="1:17" ht="17.25" thickBot="1" x14ac:dyDescent="0.3"/>
    <row r="2" spans="1:17" ht="17.25" thickBot="1" x14ac:dyDescent="0.3">
      <c r="B2" s="157" t="s">
        <v>164</v>
      </c>
      <c r="C2" s="158"/>
      <c r="D2" s="158"/>
      <c r="E2" s="158"/>
      <c r="F2" s="158"/>
      <c r="G2" s="158"/>
      <c r="H2" s="158"/>
      <c r="I2" s="158"/>
      <c r="J2" s="158"/>
      <c r="K2" s="158"/>
      <c r="L2" s="159"/>
    </row>
    <row r="3" spans="1:17" ht="17.25" thickBot="1" x14ac:dyDescent="0.3"/>
    <row r="4" spans="1:17" ht="39" customHeight="1" thickBot="1" x14ac:dyDescent="0.3">
      <c r="B4" s="160" t="s">
        <v>27</v>
      </c>
      <c r="C4" s="161"/>
      <c r="D4" s="44">
        <f>SUM(G8:G110)</f>
        <v>32</v>
      </c>
      <c r="E4" s="45"/>
      <c r="F4" s="7" t="s">
        <v>8</v>
      </c>
      <c r="G4" s="154" t="s">
        <v>10</v>
      </c>
      <c r="H4" s="155"/>
      <c r="I4" s="155"/>
      <c r="J4" s="155"/>
      <c r="K4" s="155"/>
      <c r="L4" s="156"/>
    </row>
    <row r="5" spans="1:17" ht="17.25" thickBot="1" x14ac:dyDescent="0.3"/>
    <row r="6" spans="1:17" ht="17.25" thickBot="1" x14ac:dyDescent="0.3">
      <c r="B6" s="157" t="s">
        <v>116</v>
      </c>
      <c r="C6" s="158"/>
      <c r="D6" s="158"/>
      <c r="E6" s="158"/>
      <c r="F6" s="158"/>
      <c r="G6" s="158"/>
      <c r="H6" s="158"/>
      <c r="I6" s="158"/>
      <c r="J6" s="158"/>
      <c r="K6" s="158"/>
      <c r="L6" s="159"/>
    </row>
    <row r="7" spans="1:17" ht="17.25" customHeight="1" thickBot="1" x14ac:dyDescent="0.3">
      <c r="B7" s="110" t="s">
        <v>0</v>
      </c>
      <c r="C7" s="7" t="s">
        <v>1</v>
      </c>
      <c r="D7" s="7" t="s">
        <v>24</v>
      </c>
      <c r="E7" s="110" t="s">
        <v>25</v>
      </c>
      <c r="F7" s="7" t="s">
        <v>2</v>
      </c>
      <c r="G7" s="110" t="s">
        <v>4</v>
      </c>
      <c r="H7" s="110" t="s">
        <v>5</v>
      </c>
      <c r="I7" s="7" t="s">
        <v>6</v>
      </c>
      <c r="J7" s="7" t="s">
        <v>11</v>
      </c>
      <c r="K7" s="110" t="s">
        <v>12</v>
      </c>
      <c r="L7" s="7" t="s">
        <v>3</v>
      </c>
    </row>
    <row r="8" spans="1:17" s="79" customFormat="1" ht="50.25" thickBot="1" x14ac:dyDescent="0.3">
      <c r="B8" s="30">
        <v>1</v>
      </c>
      <c r="C8" s="101" t="s">
        <v>165</v>
      </c>
      <c r="D8" s="102" t="s">
        <v>104</v>
      </c>
      <c r="E8" s="82" t="s">
        <v>166</v>
      </c>
      <c r="F8" s="32">
        <v>42042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182</v>
      </c>
      <c r="K8" s="35" t="s">
        <v>68</v>
      </c>
      <c r="L8" s="36">
        <v>42043</v>
      </c>
    </row>
    <row r="9" spans="1:17" s="79" customFormat="1" ht="50.25" thickBot="1" x14ac:dyDescent="0.3">
      <c r="A9" s="100"/>
      <c r="B9" s="30">
        <v>2</v>
      </c>
      <c r="C9" s="36" t="s">
        <v>167</v>
      </c>
      <c r="D9" s="99" t="s">
        <v>168</v>
      </c>
      <c r="E9" s="32" t="s">
        <v>169</v>
      </c>
      <c r="F9" s="32">
        <v>42042</v>
      </c>
      <c r="G9" s="30">
        <v>5</v>
      </c>
      <c r="H9" s="30" t="str">
        <f>IFERROR(VLOOKUP(G9,'Guidelines for Bug Metrics'!$B$3:$C$5,2), "")</f>
        <v xml:space="preserve">High Impact </v>
      </c>
      <c r="I9" s="111" t="s">
        <v>57</v>
      </c>
      <c r="J9" s="31" t="s">
        <v>183</v>
      </c>
      <c r="K9" s="61" t="s">
        <v>68</v>
      </c>
      <c r="L9" s="36">
        <v>42043</v>
      </c>
      <c r="M9" s="109"/>
      <c r="N9" s="100"/>
      <c r="O9" s="100"/>
      <c r="P9" s="100"/>
      <c r="Q9" s="100"/>
    </row>
    <row r="10" spans="1:17" s="79" customFormat="1" ht="108.75" thickBot="1" x14ac:dyDescent="0.3">
      <c r="A10" s="100"/>
      <c r="B10" s="30">
        <v>3</v>
      </c>
      <c r="C10" s="31" t="s">
        <v>170</v>
      </c>
      <c r="D10" s="102" t="s">
        <v>171</v>
      </c>
      <c r="E10" s="58" t="s">
        <v>190</v>
      </c>
      <c r="F10" s="32">
        <v>42042</v>
      </c>
      <c r="G10" s="30">
        <v>5</v>
      </c>
      <c r="H10" s="30" t="str">
        <f>IFERROR(VLOOKUP(G10,'Guidelines for Bug Metrics'!$B$3:$C$5,2), "")</f>
        <v xml:space="preserve">High Impact </v>
      </c>
      <c r="I10" s="36" t="s">
        <v>57</v>
      </c>
      <c r="J10" s="36" t="s">
        <v>184</v>
      </c>
      <c r="K10" s="36" t="s">
        <v>68</v>
      </c>
      <c r="L10" s="36">
        <v>42043</v>
      </c>
      <c r="M10" s="100"/>
      <c r="N10" s="100"/>
      <c r="O10" s="100"/>
      <c r="P10" s="100"/>
      <c r="Q10" s="100"/>
    </row>
    <row r="11" spans="1:17" s="79" customFormat="1" ht="50.25" thickBot="1" x14ac:dyDescent="0.3">
      <c r="A11" s="100"/>
      <c r="B11" s="30">
        <v>5</v>
      </c>
      <c r="C11" s="85" t="s">
        <v>172</v>
      </c>
      <c r="D11" s="103" t="s">
        <v>168</v>
      </c>
      <c r="E11" s="31" t="s">
        <v>173</v>
      </c>
      <c r="F11" s="32">
        <v>42042</v>
      </c>
      <c r="G11" s="30">
        <v>1</v>
      </c>
      <c r="H11" s="30" t="str">
        <f>IFERROR(VLOOKUP(G11,'Guidelines for Bug Metrics'!$B$3:$C$5,2), "")</f>
        <v>Low Impact</v>
      </c>
      <c r="I11" s="31" t="s">
        <v>57</v>
      </c>
      <c r="J11" s="79" t="s">
        <v>186</v>
      </c>
      <c r="K11" s="89" t="s">
        <v>55</v>
      </c>
      <c r="L11" s="36">
        <v>42043</v>
      </c>
      <c r="M11" s="100"/>
      <c r="N11" s="100"/>
      <c r="O11" s="100"/>
      <c r="P11" s="100"/>
      <c r="Q11" s="100"/>
    </row>
    <row r="12" spans="1:17" s="79" customFormat="1" ht="50.25" thickBot="1" x14ac:dyDescent="0.3">
      <c r="A12" s="80"/>
      <c r="B12" s="30">
        <v>6</v>
      </c>
      <c r="C12" s="87" t="s">
        <v>172</v>
      </c>
      <c r="D12" s="88" t="s">
        <v>174</v>
      </c>
      <c r="E12" s="59" t="s">
        <v>175</v>
      </c>
      <c r="F12" s="32">
        <v>42042</v>
      </c>
      <c r="G12" s="30">
        <v>5</v>
      </c>
      <c r="H12" s="30" t="str">
        <f>IFERROR(VLOOKUP(G12,'Guidelines for Bug Metrics'!$B$3:$C$5,2), "")</f>
        <v xml:space="preserve">High Impact </v>
      </c>
      <c r="I12" s="57" t="s">
        <v>57</v>
      </c>
      <c r="J12" s="98" t="s">
        <v>187</v>
      </c>
      <c r="K12" s="59" t="s">
        <v>55</v>
      </c>
      <c r="L12" s="56">
        <v>42043</v>
      </c>
      <c r="M12" s="80"/>
      <c r="N12" s="80"/>
      <c r="O12" s="80"/>
      <c r="P12" s="80"/>
      <c r="Q12" s="80"/>
    </row>
    <row r="13" spans="1:17" s="79" customFormat="1" ht="66.75" thickBot="1" x14ac:dyDescent="0.3">
      <c r="A13" s="80"/>
      <c r="B13" s="30">
        <v>7</v>
      </c>
      <c r="C13" s="89" t="s">
        <v>176</v>
      </c>
      <c r="D13" s="103" t="s">
        <v>177</v>
      </c>
      <c r="E13" s="89" t="s">
        <v>178</v>
      </c>
      <c r="F13" s="32">
        <v>42042</v>
      </c>
      <c r="G13" s="89">
        <v>5</v>
      </c>
      <c r="H13" s="30" t="str">
        <f>IFERROR(VLOOKUP(G13,'Guidelines for Bug Metrics'!$B$3:$C$5,2), "")</f>
        <v xml:space="preserve">High Impact </v>
      </c>
      <c r="I13" s="89" t="s">
        <v>57</v>
      </c>
      <c r="J13" s="89" t="s">
        <v>188</v>
      </c>
      <c r="K13" s="89" t="s">
        <v>55</v>
      </c>
      <c r="L13" s="36">
        <v>42043</v>
      </c>
      <c r="M13" s="80"/>
      <c r="N13" s="80"/>
      <c r="O13" s="80"/>
      <c r="P13" s="80"/>
      <c r="Q13" s="80"/>
    </row>
    <row r="14" spans="1:17" ht="66.75" thickBot="1" x14ac:dyDescent="0.3">
      <c r="B14" s="104">
        <v>11</v>
      </c>
      <c r="C14" s="106" t="s">
        <v>179</v>
      </c>
      <c r="D14" s="103" t="s">
        <v>171</v>
      </c>
      <c r="E14" s="108" t="s">
        <v>180</v>
      </c>
      <c r="F14" s="32">
        <v>42042</v>
      </c>
      <c r="G14" s="92">
        <v>5</v>
      </c>
      <c r="H14" s="30" t="str">
        <f>IFERROR(VLOOKUP(G14,'Guidelines for Bug Metrics'!$B$3:$C$5,2), "")</f>
        <v xml:space="preserve">High Impact </v>
      </c>
      <c r="I14" s="92" t="s">
        <v>57</v>
      </c>
      <c r="J14" s="107" t="s">
        <v>189</v>
      </c>
      <c r="K14" s="105" t="s">
        <v>68</v>
      </c>
      <c r="L14" s="36">
        <v>42043</v>
      </c>
      <c r="M14" s="113"/>
    </row>
    <row r="15" spans="1:17" ht="50.25" thickBot="1" x14ac:dyDescent="0.3">
      <c r="B15" s="104">
        <v>12</v>
      </c>
      <c r="C15" s="106" t="s">
        <v>181</v>
      </c>
      <c r="D15" s="103" t="s">
        <v>192</v>
      </c>
      <c r="E15" s="108" t="s">
        <v>191</v>
      </c>
      <c r="F15" s="32">
        <v>42042</v>
      </c>
      <c r="G15" s="92">
        <v>1</v>
      </c>
      <c r="H15" s="30" t="str">
        <f>IFERROR(VLOOKUP(G15,'Guidelines for Bug Metrics'!$B$3:$C$5,2), "")</f>
        <v>Low Impact</v>
      </c>
      <c r="I15" s="36" t="s">
        <v>57</v>
      </c>
      <c r="J15" s="107" t="s">
        <v>185</v>
      </c>
      <c r="K15" s="105" t="s">
        <v>68</v>
      </c>
      <c r="L15" s="36">
        <v>42043</v>
      </c>
    </row>
    <row r="16" spans="1:17" x14ac:dyDescent="0.25">
      <c r="H16" s="114"/>
    </row>
    <row r="17" spans="8:8" x14ac:dyDescent="0.25">
      <c r="H17" s="114"/>
    </row>
    <row r="18" spans="8:8" x14ac:dyDescent="0.25">
      <c r="H18" s="114"/>
    </row>
  </sheetData>
  <mergeCells count="4">
    <mergeCell ref="B2:L2"/>
    <mergeCell ref="B4:C4"/>
    <mergeCell ref="G4:L4"/>
    <mergeCell ref="B6:L6"/>
  </mergeCells>
  <hyperlinks>
    <hyperlink ref="D8" r:id="rId1"/>
    <hyperlink ref="D10" r:id="rId2"/>
    <hyperlink ref="D11" r:id="rId3"/>
    <hyperlink ref="D13" r:id="rId4"/>
    <hyperlink ref="D14" r:id="rId5"/>
    <hyperlink ref="D15" r:id="rId6"/>
  </hyperlinks>
  <pageMargins left="0.7" right="0.7" top="0.75" bottom="0.75" header="0.3" footer="0.3"/>
  <pageSetup orientation="portrait" horizontalDpi="0" verticalDpi="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7" zoomScale="55" zoomScaleNormal="55" workbookViewId="0">
      <selection activeCell="G9" sqref="G9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7.25" thickBot="1" x14ac:dyDescent="0.35"/>
    <row r="2" spans="1:17" ht="17.25" thickBot="1" x14ac:dyDescent="0.35">
      <c r="B2" s="157" t="s">
        <v>195</v>
      </c>
      <c r="C2" s="158"/>
      <c r="D2" s="158"/>
      <c r="E2" s="158"/>
      <c r="F2" s="158"/>
      <c r="G2" s="158"/>
      <c r="H2" s="158"/>
      <c r="I2" s="158"/>
      <c r="J2" s="158"/>
      <c r="K2" s="158"/>
      <c r="L2" s="159"/>
    </row>
    <row r="3" spans="1:17" ht="17.25" thickBot="1" x14ac:dyDescent="0.35"/>
    <row r="4" spans="1:17" ht="39" customHeight="1" thickBot="1" x14ac:dyDescent="0.35">
      <c r="B4" s="160" t="s">
        <v>27</v>
      </c>
      <c r="C4" s="161"/>
      <c r="D4" s="44">
        <f>SUM(G8:G116)</f>
        <v>26</v>
      </c>
      <c r="E4" s="45"/>
      <c r="F4" s="7" t="s">
        <v>8</v>
      </c>
      <c r="G4" s="154"/>
      <c r="H4" s="155"/>
      <c r="I4" s="155"/>
      <c r="J4" s="155"/>
      <c r="K4" s="155"/>
      <c r="L4" s="156"/>
    </row>
    <row r="5" spans="1:17" ht="17.25" thickBot="1" x14ac:dyDescent="0.35"/>
    <row r="6" spans="1:17" ht="17.25" thickBot="1" x14ac:dyDescent="0.35">
      <c r="B6" s="157" t="s">
        <v>195</v>
      </c>
      <c r="C6" s="158"/>
      <c r="D6" s="158"/>
      <c r="E6" s="158"/>
      <c r="F6" s="158"/>
      <c r="G6" s="158"/>
      <c r="H6" s="158"/>
      <c r="I6" s="158"/>
      <c r="J6" s="158"/>
      <c r="K6" s="158"/>
      <c r="L6" s="159"/>
    </row>
    <row r="7" spans="1:17" ht="17.25" customHeight="1" thickBot="1" x14ac:dyDescent="0.35">
      <c r="B7" s="115" t="s">
        <v>0</v>
      </c>
      <c r="C7" s="7" t="s">
        <v>1</v>
      </c>
      <c r="D7" s="7" t="s">
        <v>24</v>
      </c>
      <c r="E7" s="115" t="s">
        <v>25</v>
      </c>
      <c r="F7" s="7" t="s">
        <v>2</v>
      </c>
      <c r="G7" s="115" t="s">
        <v>4</v>
      </c>
      <c r="H7" s="115" t="s">
        <v>5</v>
      </c>
      <c r="I7" s="7" t="s">
        <v>6</v>
      </c>
      <c r="J7" s="7" t="s">
        <v>11</v>
      </c>
      <c r="K7" s="115" t="s">
        <v>12</v>
      </c>
      <c r="L7" s="7" t="s">
        <v>3</v>
      </c>
    </row>
    <row r="8" spans="1:17" ht="165.75" thickBot="1" x14ac:dyDescent="0.35">
      <c r="B8" s="30">
        <v>1</v>
      </c>
      <c r="C8" s="141" t="s">
        <v>201</v>
      </c>
      <c r="D8" s="139" t="s">
        <v>202</v>
      </c>
      <c r="E8" s="140" t="s">
        <v>196</v>
      </c>
      <c r="F8" s="116">
        <v>42050</v>
      </c>
      <c r="G8" s="118">
        <v>5</v>
      </c>
      <c r="H8" s="118"/>
      <c r="I8" s="119"/>
      <c r="J8" s="119"/>
      <c r="K8" s="120"/>
      <c r="L8" s="121"/>
    </row>
    <row r="9" spans="1:17" ht="81.75" thickBot="1" x14ac:dyDescent="0.35">
      <c r="A9" s="46"/>
      <c r="B9" s="83">
        <v>2</v>
      </c>
      <c r="C9" s="143" t="s">
        <v>205</v>
      </c>
      <c r="D9" s="142" t="s">
        <v>197</v>
      </c>
      <c r="E9" s="116" t="s">
        <v>198</v>
      </c>
      <c r="F9" s="116">
        <v>42050</v>
      </c>
      <c r="G9" s="118">
        <v>1</v>
      </c>
      <c r="H9" s="118"/>
      <c r="I9" s="119"/>
      <c r="J9" s="119"/>
      <c r="K9" s="123"/>
      <c r="L9" s="121"/>
      <c r="M9" s="46"/>
      <c r="N9" s="46"/>
      <c r="O9" s="46"/>
      <c r="P9" s="46"/>
      <c r="Q9" s="46"/>
    </row>
    <row r="10" spans="1:17" ht="57" customHeight="1" thickBot="1" x14ac:dyDescent="0.35">
      <c r="A10" s="46"/>
      <c r="B10" s="83">
        <v>3</v>
      </c>
      <c r="C10" s="119" t="s">
        <v>199</v>
      </c>
      <c r="D10" s="122" t="s">
        <v>197</v>
      </c>
      <c r="E10" s="124" t="s">
        <v>200</v>
      </c>
      <c r="F10" s="116">
        <v>42050</v>
      </c>
      <c r="G10" s="118">
        <v>5</v>
      </c>
      <c r="H10" s="125"/>
      <c r="I10" s="121"/>
      <c r="J10" s="121"/>
      <c r="K10" s="121"/>
      <c r="L10" s="121"/>
      <c r="M10" s="46"/>
      <c r="N10" s="46"/>
      <c r="O10" s="46"/>
      <c r="P10" s="46"/>
      <c r="Q10" s="46"/>
    </row>
    <row r="11" spans="1:17" ht="68.25" thickBot="1" x14ac:dyDescent="0.35">
      <c r="A11" s="46"/>
      <c r="B11" s="30">
        <v>4</v>
      </c>
      <c r="C11" s="126" t="s">
        <v>203</v>
      </c>
      <c r="D11" s="117" t="s">
        <v>151</v>
      </c>
      <c r="E11" s="119" t="s">
        <v>204</v>
      </c>
      <c r="F11" s="116">
        <v>42050</v>
      </c>
      <c r="G11" s="119">
        <v>5</v>
      </c>
      <c r="H11" s="127"/>
      <c r="I11" s="119"/>
      <c r="J11" s="123"/>
      <c r="K11" s="123"/>
      <c r="L11" s="123"/>
      <c r="M11" s="46"/>
      <c r="N11" s="46"/>
      <c r="O11" s="46"/>
      <c r="P11" s="46"/>
      <c r="Q11" s="46"/>
    </row>
    <row r="12" spans="1:17" ht="68.25" thickBot="1" x14ac:dyDescent="0.35">
      <c r="A12" s="46"/>
      <c r="B12" s="85">
        <v>5</v>
      </c>
      <c r="C12" s="126" t="s">
        <v>201</v>
      </c>
      <c r="D12" s="117" t="s">
        <v>151</v>
      </c>
      <c r="E12" s="119" t="s">
        <v>206</v>
      </c>
      <c r="F12" s="116">
        <v>42050</v>
      </c>
      <c r="G12" s="119">
        <v>5</v>
      </c>
      <c r="H12" s="120"/>
      <c r="I12" s="119"/>
      <c r="J12" s="128"/>
      <c r="K12" s="129"/>
      <c r="L12" s="121"/>
      <c r="M12" s="46"/>
      <c r="N12" s="46"/>
      <c r="O12" s="46"/>
      <c r="P12" s="46"/>
      <c r="Q12" s="46"/>
    </row>
    <row r="13" spans="1:17" ht="50.25" thickBot="1" x14ac:dyDescent="0.35">
      <c r="A13" s="77"/>
      <c r="B13" s="87">
        <v>6</v>
      </c>
      <c r="C13" s="130" t="s">
        <v>207</v>
      </c>
      <c r="D13" s="131" t="s">
        <v>74</v>
      </c>
      <c r="E13" s="132" t="s">
        <v>208</v>
      </c>
      <c r="F13" s="116">
        <v>42050</v>
      </c>
      <c r="G13" s="133">
        <v>5</v>
      </c>
      <c r="H13" s="134"/>
      <c r="I13" s="133"/>
      <c r="J13" s="98"/>
      <c r="K13" s="132"/>
      <c r="L13" s="135"/>
      <c r="M13" s="77"/>
      <c r="N13" s="77"/>
      <c r="O13" s="77"/>
      <c r="P13" s="77"/>
      <c r="Q13" s="77"/>
    </row>
    <row r="14" spans="1:17" s="79" customFormat="1" ht="17.25" thickBot="1" x14ac:dyDescent="0.3">
      <c r="A14" s="80"/>
      <c r="B14" s="89">
        <v>7</v>
      </c>
      <c r="C14" s="129"/>
      <c r="D14" s="136"/>
      <c r="E14" s="129"/>
      <c r="F14" s="116"/>
      <c r="G14" s="129"/>
      <c r="H14" s="134"/>
      <c r="I14" s="129"/>
      <c r="J14" s="129"/>
      <c r="K14" s="129"/>
      <c r="L14" s="121"/>
      <c r="M14" s="80"/>
      <c r="N14" s="80"/>
      <c r="O14" s="80"/>
      <c r="P14" s="80"/>
      <c r="Q14" s="80"/>
    </row>
    <row r="15" spans="1:17" s="79" customFormat="1" ht="17.25" thickBot="1" x14ac:dyDescent="0.3">
      <c r="A15" s="80"/>
      <c r="B15" s="92">
        <v>8</v>
      </c>
      <c r="C15" s="129"/>
      <c r="D15" s="131"/>
      <c r="E15" s="138"/>
      <c r="F15" s="137"/>
      <c r="G15" s="138"/>
      <c r="H15" s="133"/>
      <c r="I15" s="138"/>
      <c r="J15" s="138"/>
      <c r="K15" s="138"/>
      <c r="L15" s="121"/>
      <c r="M15" s="80"/>
      <c r="N15" s="80"/>
      <c r="O15" s="80"/>
      <c r="P15" s="80"/>
      <c r="Q15" s="80"/>
    </row>
    <row r="16" spans="1:17" x14ac:dyDescent="0.3">
      <c r="B16" s="46"/>
      <c r="C16" s="46"/>
      <c r="D16" s="46"/>
      <c r="E16" s="46"/>
      <c r="F16" s="46"/>
      <c r="G16" s="46"/>
      <c r="H16" s="51" t="str">
        <f>IFERROR(VLOOKUP(G16,'Guidelines for Bug Metrics'!$B$3:$C$5,2), "")</f>
        <v/>
      </c>
      <c r="I16" s="46"/>
      <c r="J16" s="46"/>
      <c r="K16" s="46"/>
      <c r="L16" s="46"/>
    </row>
    <row r="17" spans="2:12" x14ac:dyDescent="0.3">
      <c r="B17" s="46"/>
      <c r="C17" s="46"/>
      <c r="D17" s="46"/>
      <c r="E17" s="46"/>
      <c r="F17" s="46"/>
      <c r="G17" s="46"/>
      <c r="H17" s="51" t="str">
        <f>IFERROR(VLOOKUP(G17,'Guidelines for Bug Metrics'!$B$3:$C$5,2), "")</f>
        <v/>
      </c>
      <c r="I17" s="46"/>
      <c r="J17" s="46"/>
      <c r="K17" s="46"/>
      <c r="L17" s="46"/>
    </row>
    <row r="18" spans="2:12" x14ac:dyDescent="0.3">
      <c r="H18" s="51" t="str">
        <f>IFERROR(VLOOKUP(G18,'Guidelines for Bug Metrics'!$B$3:$C$5,2), "")</f>
        <v/>
      </c>
    </row>
    <row r="19" spans="2:12" x14ac:dyDescent="0.3">
      <c r="H19" s="51" t="str">
        <f>IFERROR(VLOOKUP(G19,'Guidelines for Bug Metrics'!$B$3:$C$5,2), "")</f>
        <v/>
      </c>
    </row>
    <row r="20" spans="2:12" x14ac:dyDescent="0.3">
      <c r="H20" s="51" t="str">
        <f>IFERROR(VLOOKUP(G20,'Guidelines for Bug Metrics'!$B$3:$C$5,2), "")</f>
        <v/>
      </c>
    </row>
    <row r="21" spans="2:12" x14ac:dyDescent="0.3">
      <c r="H21" s="51" t="str">
        <f>IFERROR(VLOOKUP(G21,'Guidelines for Bug Metrics'!$B$3:$C$5,2), "")</f>
        <v/>
      </c>
    </row>
    <row r="22" spans="2:12" x14ac:dyDescent="0.3">
      <c r="H22" s="49"/>
    </row>
    <row r="23" spans="2:12" x14ac:dyDescent="0.3">
      <c r="H23" s="49"/>
    </row>
    <row r="24" spans="2:12" x14ac:dyDescent="0.3">
      <c r="H24" s="49"/>
    </row>
  </sheetData>
  <mergeCells count="4">
    <mergeCell ref="B2:L2"/>
    <mergeCell ref="B4:C4"/>
    <mergeCell ref="G4:L4"/>
    <mergeCell ref="B6:L6"/>
  </mergeCells>
  <hyperlinks>
    <hyperlink ref="D8" r:id="rId1" display="http://hsemr-wpinapp.rhcloud.com/hsemr/createScenario.jsphttp://hsemr-wpinapp.rhcloud.com/hsemr/editScenario.jsp"/>
    <hyperlink ref="D9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11:O15"/>
  <sheetViews>
    <sheetView topLeftCell="A19" workbookViewId="0">
      <selection activeCell="Q13" sqref="Q13"/>
    </sheetView>
  </sheetViews>
  <sheetFormatPr defaultRowHeight="15" x14ac:dyDescent="0.25"/>
  <cols>
    <col min="6" max="6" width="2" bestFit="1" customWidth="1"/>
    <col min="7" max="7" width="9" bestFit="1" customWidth="1"/>
    <col min="8" max="8" width="7.42578125" bestFit="1" customWidth="1"/>
    <col min="9" max="9" width="13.42578125" bestFit="1" customWidth="1"/>
    <col min="10" max="10" width="4.140625" bestFit="1" customWidth="1"/>
    <col min="11" max="11" width="8.85546875" bestFit="1" customWidth="1"/>
    <col min="12" max="12" width="8.42578125" bestFit="1" customWidth="1"/>
    <col min="13" max="13" width="13.42578125" bestFit="1" customWidth="1"/>
    <col min="14" max="15" width="4.140625" bestFit="1" customWidth="1"/>
  </cols>
  <sheetData>
    <row r="11" spans="6:15" ht="102" x14ac:dyDescent="0.25">
      <c r="F11" s="62">
        <v>1</v>
      </c>
      <c r="K11" s="63" t="s">
        <v>129</v>
      </c>
      <c r="L11" s="63" t="s">
        <v>130</v>
      </c>
      <c r="M11" s="64">
        <v>41929.583333333336</v>
      </c>
      <c r="N11" s="65" t="s">
        <v>131</v>
      </c>
      <c r="O11" s="65" t="s">
        <v>132</v>
      </c>
    </row>
    <row r="12" spans="6:15" ht="76.5" x14ac:dyDescent="0.25">
      <c r="F12" s="66"/>
      <c r="G12" s="67" t="s">
        <v>133</v>
      </c>
      <c r="H12" s="67" t="s">
        <v>134</v>
      </c>
      <c r="I12" s="67" t="s">
        <v>135</v>
      </c>
      <c r="J12" s="68">
        <v>2</v>
      </c>
      <c r="K12" s="69" t="s">
        <v>136</v>
      </c>
      <c r="L12" s="69" t="s">
        <v>137</v>
      </c>
      <c r="M12" s="70">
        <v>41933.475694444445</v>
      </c>
      <c r="N12" s="71" t="s">
        <v>138</v>
      </c>
      <c r="O12" s="71" t="s">
        <v>132</v>
      </c>
    </row>
    <row r="13" spans="6:15" ht="63.75" x14ac:dyDescent="0.25">
      <c r="F13" s="72"/>
      <c r="G13" s="73" t="s">
        <v>133</v>
      </c>
      <c r="H13" s="73" t="s">
        <v>134</v>
      </c>
      <c r="I13" s="73" t="s">
        <v>135</v>
      </c>
      <c r="J13" s="74">
        <v>3</v>
      </c>
      <c r="K13" s="75" t="s">
        <v>139</v>
      </c>
      <c r="L13" s="75" t="s">
        <v>140</v>
      </c>
      <c r="M13" s="76">
        <v>41939.449386574073</v>
      </c>
      <c r="N13" s="65" t="s">
        <v>141</v>
      </c>
      <c r="O13" s="65" t="s">
        <v>132</v>
      </c>
    </row>
    <row r="14" spans="6:15" ht="127.5" x14ac:dyDescent="0.25">
      <c r="F14" s="66"/>
      <c r="G14" s="67" t="s">
        <v>133</v>
      </c>
      <c r="H14" s="67" t="s">
        <v>134</v>
      </c>
      <c r="I14" s="67" t="s">
        <v>135</v>
      </c>
      <c r="J14" s="68">
        <v>4</v>
      </c>
      <c r="K14" s="69" t="s">
        <v>142</v>
      </c>
      <c r="L14" s="69" t="s">
        <v>143</v>
      </c>
      <c r="M14" s="70">
        <v>41941.431875000002</v>
      </c>
      <c r="N14" s="71" t="s">
        <v>141</v>
      </c>
      <c r="O14" s="71" t="s">
        <v>132</v>
      </c>
    </row>
    <row r="15" spans="6:15" ht="25.5" x14ac:dyDescent="0.25">
      <c r="F15" s="72"/>
      <c r="G15" s="73" t="s">
        <v>133</v>
      </c>
      <c r="H15" s="73" t="s">
        <v>134</v>
      </c>
      <c r="I15" s="73" t="s">
        <v>135</v>
      </c>
      <c r="J15" s="74">
        <v>5</v>
      </c>
      <c r="K15" s="75" t="s">
        <v>144</v>
      </c>
      <c r="L15" s="75" t="s">
        <v>145</v>
      </c>
      <c r="M15" s="76">
        <v>41948.662094907406</v>
      </c>
      <c r="N15" s="65" t="s">
        <v>141</v>
      </c>
      <c r="O15" s="65" t="s">
        <v>146</v>
      </c>
    </row>
  </sheetData>
  <hyperlinks>
    <hyperlink ref="N11" r:id="rId1" display="http://localhost:55/phpmyadmin/sql.php?db=nphsemr&amp;table=practicalgroup&amp;pos=0&amp;sql_query=SELECT+%2A+FROM+%60nphsemr%60.%60practicalgroup%60+WHERE+%60practicalGroupID%60+%3D+%27P02%27&amp;token=ee2d4b54d1204adf52a94b92264ae27a"/>
    <hyperlink ref="O11" r:id="rId2" display="http://localhost:55/phpmyadmin/sql.php?db=nphsemr&amp;table=scenario&amp;pos=0&amp;sql_query=SELECT+%2A+FROM+%60nphsemr%60.%60scenario%60+WHERE+%60scenarioID%60+%3D+%27SC1%27&amp;token=ee2d4b54d1204adf52a94b92264ae27a"/>
    <hyperlink ref="G12" r:id="rId3" display="http://localhost:55/phpmyadmin/tbl_change.php?db=nphsemr&amp;table=note&amp;where_clause=%60note%60.%60noteID%60+%3D+2&amp;clause_is_unique=1&amp;sql_query=SELECT+%2A+FROM+%60note%60&amp;goto=sql.php&amp;default_action=update&amp;token=ee2d4b54d1204adf52a94b92264ae27a"/>
    <hyperlink ref="H12" r:id="rId4" display="http://localhost:55/phpmyadmin/tbl_change.php?db=nphsemr&amp;table=note&amp;where_clause=%60note%60.%60noteID%60+%3D+2&amp;clause_is_unique=1&amp;sql_query=SELECT+%2A+FROM+%60note%60&amp;goto=sql.php&amp;default_action=insert&amp;token=ee2d4b54d1204adf52a94b92264ae27a"/>
    <hyperlink ref="I12" r:id="rId5" display="http://localhost:55/phpmyadmin/sql.php?db=nphsemr&amp;table=note&amp;sql_query=DELETE+FROM+%60nphsemr%60.%60note%60+WHERE+%60note%60.%60noteID%60+%3D+2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/>
    <hyperlink ref="N12" r:id="rId6" display="http://localhost:55/phpmyadmin/sql.php?db=nphsemr&amp;table=practicalgroup&amp;pos=0&amp;sql_query=SELECT+%2A+FROM+%60nphsemr%60.%60practicalgroup%60+WHERE+%60practicalGroupID%60+%3D+%27P03%27&amp;token=ee2d4b54d1204adf52a94b92264ae27a"/>
    <hyperlink ref="O12" r:id="rId7" display="http://localhost:55/phpmyadmin/sql.php?db=nphsemr&amp;table=scenario&amp;pos=0&amp;sql_query=SELECT+%2A+FROM+%60nphsemr%60.%60scenario%60+WHERE+%60scenarioID%60+%3D+%27SC1%27&amp;token=ee2d4b54d1204adf52a94b92264ae27a"/>
    <hyperlink ref="G13" r:id="rId8" display="http://localhost:55/phpmyadmin/tbl_change.php?db=nphsemr&amp;table=note&amp;where_clause=%60note%60.%60noteID%60+%3D+3&amp;clause_is_unique=1&amp;sql_query=SELECT+%2A+FROM+%60note%60&amp;goto=sql.php&amp;default_action=update&amp;token=ee2d4b54d1204adf52a94b92264ae27a"/>
    <hyperlink ref="H13" r:id="rId9" display="http://localhost:55/phpmyadmin/tbl_change.php?db=nphsemr&amp;table=note&amp;where_clause=%60note%60.%60noteID%60+%3D+3&amp;clause_is_unique=1&amp;sql_query=SELECT+%2A+FROM+%60note%60&amp;goto=sql.php&amp;default_action=insert&amp;token=ee2d4b54d1204adf52a94b92264ae27a"/>
    <hyperlink ref="I13" r:id="rId10" display="http://localhost:55/phpmyadmin/sql.php?db=nphsemr&amp;table=note&amp;sql_query=DELETE+FROM+%60nphsemr%60.%60note%60+WHERE+%60note%60.%60noteID%60+%3D+3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/>
    <hyperlink ref="N13" r:id="rId11" display="http://localhost:55/phpmyadmin/sql.php?db=nphsemr&amp;table=practicalgroup&amp;pos=0&amp;sql_query=SELECT+%2A+FROM+%60nphsemr%60.%60practicalgroup%60+WHERE+%60practicalGroupID%60+%3D+%27P01%27&amp;token=ee2d4b54d1204adf52a94b92264ae27a"/>
    <hyperlink ref="O13" r:id="rId12" display="http://localhost:55/phpmyadmin/sql.php?db=nphsemr&amp;table=scenario&amp;pos=0&amp;sql_query=SELECT+%2A+FROM+%60nphsemr%60.%60scenario%60+WHERE+%60scenarioID%60+%3D+%27SC1%27&amp;token=ee2d4b54d1204adf52a94b92264ae27a"/>
    <hyperlink ref="G14" r:id="rId13" display="http://localhost:55/phpmyadmin/tbl_change.php?db=nphsemr&amp;table=note&amp;where_clause=%60note%60.%60noteID%60+%3D+4&amp;clause_is_unique=1&amp;sql_query=SELECT+%2A+FROM+%60note%60&amp;goto=sql.php&amp;default_action=update&amp;token=ee2d4b54d1204adf52a94b92264ae27a"/>
    <hyperlink ref="H14" r:id="rId14" display="http://localhost:55/phpmyadmin/tbl_change.php?db=nphsemr&amp;table=note&amp;where_clause=%60note%60.%60noteID%60+%3D+4&amp;clause_is_unique=1&amp;sql_query=SELECT+%2A+FROM+%60note%60&amp;goto=sql.php&amp;default_action=insert&amp;token=ee2d4b54d1204adf52a94b92264ae27a"/>
    <hyperlink ref="I14" r:id="rId15" display="http://localhost:55/phpmyadmin/sql.php?db=nphsemr&amp;table=note&amp;sql_query=DELETE+FROM+%60nphsemr%60.%60note%60+WHERE+%60note%60.%60noteID%60+%3D+4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/>
    <hyperlink ref="N14" r:id="rId16" display="http://localhost:55/phpmyadmin/sql.php?db=nphsemr&amp;table=practicalgroup&amp;pos=0&amp;sql_query=SELECT+%2A+FROM+%60nphsemr%60.%60practicalgroup%60+WHERE+%60practicalGroupID%60+%3D+%27P01%27&amp;token=ee2d4b54d1204adf52a94b92264ae27a"/>
    <hyperlink ref="O14" r:id="rId17" display="http://localhost:55/phpmyadmin/sql.php?db=nphsemr&amp;table=scenario&amp;pos=0&amp;sql_query=SELECT+%2A+FROM+%60nphsemr%60.%60scenario%60+WHERE+%60scenarioID%60+%3D+%27SC1%27&amp;token=ee2d4b54d1204adf52a94b92264ae27a"/>
    <hyperlink ref="G15" r:id="rId18" display="http://localhost:55/phpmyadmin/tbl_change.php?db=nphsemr&amp;table=note&amp;where_clause=%60note%60.%60noteID%60+%3D+5&amp;clause_is_unique=1&amp;sql_query=SELECT+%2A+FROM+%60note%60&amp;goto=sql.php&amp;default_action=update&amp;token=ee2d4b54d1204adf52a94b92264ae27a"/>
    <hyperlink ref="H15" r:id="rId19" display="http://localhost:55/phpmyadmin/tbl_change.php?db=nphsemr&amp;table=note&amp;where_clause=%60note%60.%60noteID%60+%3D+5&amp;clause_is_unique=1&amp;sql_query=SELECT+%2A+FROM+%60note%60&amp;goto=sql.php&amp;default_action=insert&amp;token=ee2d4b54d1204adf52a94b92264ae27a"/>
    <hyperlink ref="I15" r:id="rId20" display="http://localhost:55/phpmyadmin/sql.php?db=nphsemr&amp;table=note&amp;sql_query=DELETE+FROM+%60nphsemr%60.%60note%60+WHERE+%60note%60.%60noteID%60+%3D+5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/>
    <hyperlink ref="N15" r:id="rId21" display="http://localhost:55/phpmyadmin/sql.php?db=nphsemr&amp;table=practicalgroup&amp;pos=0&amp;sql_query=SELECT+%2A+FROM+%60nphsemr%60.%60practicalgroup%60+WHERE+%60practicalGroupID%60+%3D+%27P01%27&amp;token=ee2d4b54d1204adf52a94b92264ae27a"/>
    <hyperlink ref="O15" r:id="rId22" display="http://localhost:55/phpmyadmin/sql.php?db=nphsemr&amp;table=scenario&amp;pos=0&amp;sql_query=SELECT+%2A+FROM+%60nphsemr%60.%60scenario%60+WHERE+%60scenarioID%60+%3D+%27SC4%27&amp;token=ee2d4b54d1204adf52a94b92264ae27a"/>
  </hyperlinks>
  <pageMargins left="0.7" right="0.7" top="0.75" bottom="0.75" header="0.3" footer="0.3"/>
  <drawing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opLeftCell="D1" zoomScale="85" zoomScaleNormal="85" workbookViewId="0">
      <selection activeCell="D10" sqref="D10"/>
    </sheetView>
  </sheetViews>
  <sheetFormatPr defaultColWidth="9.140625" defaultRowHeight="15" x14ac:dyDescent="0.25"/>
  <cols>
    <col min="1" max="1" width="9.140625" style="1"/>
    <col min="2" max="2" width="13.42578125" style="1" customWidth="1"/>
    <col min="3" max="3" width="17.5703125" style="1" customWidth="1"/>
    <col min="4" max="4" width="94" style="1" customWidth="1"/>
    <col min="5" max="16384" width="9.140625" style="1"/>
  </cols>
  <sheetData>
    <row r="1" spans="1:4" ht="17.25" thickBot="1" x14ac:dyDescent="0.35">
      <c r="A1" s="2"/>
      <c r="B1" s="2"/>
      <c r="C1" s="2"/>
      <c r="D1" s="2"/>
    </row>
    <row r="2" spans="1:4" ht="17.25" thickBot="1" x14ac:dyDescent="0.35">
      <c r="A2" s="2"/>
      <c r="B2" s="11" t="s">
        <v>13</v>
      </c>
      <c r="C2" s="11" t="s">
        <v>5</v>
      </c>
      <c r="D2" s="12" t="s">
        <v>14</v>
      </c>
    </row>
    <row r="3" spans="1:4" ht="27.75" thickBot="1" x14ac:dyDescent="0.35">
      <c r="A3" s="2"/>
      <c r="B3" s="4">
        <v>1</v>
      </c>
      <c r="C3" s="4" t="s">
        <v>15</v>
      </c>
      <c r="D3" s="5" t="s">
        <v>16</v>
      </c>
    </row>
    <row r="4" spans="1:4" ht="17.25" thickBot="1" x14ac:dyDescent="0.35">
      <c r="A4" s="2"/>
      <c r="B4" s="18">
        <v>5</v>
      </c>
      <c r="C4" s="4" t="s">
        <v>17</v>
      </c>
      <c r="D4" s="6" t="s">
        <v>18</v>
      </c>
    </row>
    <row r="5" spans="1:4" ht="17.25" thickBot="1" x14ac:dyDescent="0.35">
      <c r="A5" s="2"/>
      <c r="B5" s="4">
        <v>10</v>
      </c>
      <c r="C5" s="4" t="s">
        <v>19</v>
      </c>
      <c r="D5" s="5" t="s">
        <v>20</v>
      </c>
    </row>
    <row r="6" spans="1:4" ht="17.25" thickBot="1" x14ac:dyDescent="0.35">
      <c r="A6" s="2"/>
      <c r="B6" s="2"/>
      <c r="C6" s="2"/>
      <c r="D6" s="2"/>
    </row>
    <row r="7" spans="1:4" ht="26.25" thickBot="1" x14ac:dyDescent="0.35">
      <c r="A7" s="2"/>
      <c r="B7" s="11" t="s">
        <v>7</v>
      </c>
      <c r="C7" s="12" t="s">
        <v>21</v>
      </c>
      <c r="D7" s="12" t="s">
        <v>8</v>
      </c>
    </row>
    <row r="8" spans="1:4" ht="29.25" customHeight="1" thickBot="1" x14ac:dyDescent="0.35">
      <c r="A8" s="2"/>
      <c r="B8" s="13">
        <v>0</v>
      </c>
      <c r="C8" s="6" t="s">
        <v>28</v>
      </c>
      <c r="D8" s="6" t="s">
        <v>29</v>
      </c>
    </row>
    <row r="9" spans="1:4" ht="17.25" thickBot="1" x14ac:dyDescent="0.35">
      <c r="A9" s="2"/>
      <c r="B9" s="4">
        <v>5</v>
      </c>
      <c r="C9" s="6" t="s">
        <v>22</v>
      </c>
      <c r="D9" s="6" t="s">
        <v>23</v>
      </c>
    </row>
    <row r="10" spans="1:4" ht="27.75" thickBot="1" x14ac:dyDescent="0.35">
      <c r="A10" s="2"/>
      <c r="B10" s="4">
        <v>10</v>
      </c>
      <c r="C10" s="5" t="s">
        <v>9</v>
      </c>
      <c r="D10" s="5" t="s">
        <v>10</v>
      </c>
    </row>
    <row r="11" spans="1:4" ht="16.5" x14ac:dyDescent="0.3">
      <c r="A11" s="2"/>
      <c r="B11" s="2"/>
      <c r="C11" s="2"/>
      <c r="D11" s="2"/>
    </row>
    <row r="12" spans="1:4" ht="16.5" x14ac:dyDescent="0.3">
      <c r="A12" s="2"/>
      <c r="B12" s="2"/>
      <c r="C12" s="2"/>
      <c r="D12" s="2"/>
    </row>
    <row r="13" spans="1:4" ht="16.5" x14ac:dyDescent="0.3">
      <c r="A13" s="2"/>
      <c r="B13" s="2"/>
      <c r="C13" s="2"/>
      <c r="D1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showGridLines="0" zoomScale="70" zoomScaleNormal="70" workbookViewId="0">
      <selection activeCell="W23" sqref="W23"/>
    </sheetView>
  </sheetViews>
  <sheetFormatPr defaultRowHeight="15" x14ac:dyDescent="0.25"/>
  <cols>
    <col min="2" max="2" width="11.7109375" bestFit="1" customWidth="1"/>
    <col min="4" max="4" width="13.140625" bestFit="1" customWidth="1"/>
    <col min="5" max="5" width="10.140625" bestFit="1" customWidth="1"/>
  </cols>
  <sheetData>
    <row r="2" spans="2:6" s="96" customFormat="1" x14ac:dyDescent="0.25">
      <c r="B2" s="97" t="s">
        <v>163</v>
      </c>
      <c r="C2" s="97" t="s">
        <v>32</v>
      </c>
      <c r="D2" s="97" t="s">
        <v>50</v>
      </c>
      <c r="E2" s="97" t="s">
        <v>162</v>
      </c>
      <c r="F2" s="97" t="s">
        <v>161</v>
      </c>
    </row>
    <row r="3" spans="2:6" x14ac:dyDescent="0.25">
      <c r="B3" s="95">
        <v>1</v>
      </c>
      <c r="C3" s="95">
        <v>9</v>
      </c>
      <c r="D3" s="95">
        <v>1</v>
      </c>
      <c r="E3" s="95"/>
      <c r="F3" s="95">
        <f t="shared" ref="F3:F10" si="0">(C3*1)+(D3*5)+(E3*10)</f>
        <v>14</v>
      </c>
    </row>
    <row r="4" spans="2:6" x14ac:dyDescent="0.25">
      <c r="B4" s="95">
        <v>2</v>
      </c>
      <c r="C4" s="95">
        <v>1</v>
      </c>
      <c r="D4" s="95">
        <v>2</v>
      </c>
      <c r="E4" s="95"/>
      <c r="F4" s="95">
        <f t="shared" si="0"/>
        <v>11</v>
      </c>
    </row>
    <row r="5" spans="2:6" x14ac:dyDescent="0.25">
      <c r="B5" s="95">
        <v>3</v>
      </c>
      <c r="C5" s="95"/>
      <c r="D5" s="95">
        <v>3</v>
      </c>
      <c r="E5" s="95"/>
      <c r="F5" s="95">
        <f t="shared" si="0"/>
        <v>15</v>
      </c>
    </row>
    <row r="6" spans="2:6" x14ac:dyDescent="0.25">
      <c r="B6" s="95">
        <v>4</v>
      </c>
      <c r="C6" s="95"/>
      <c r="D6" s="95">
        <v>1</v>
      </c>
      <c r="E6" s="95"/>
      <c r="F6" s="95">
        <f t="shared" si="0"/>
        <v>5</v>
      </c>
    </row>
    <row r="7" spans="2:6" x14ac:dyDescent="0.25">
      <c r="B7" s="95">
        <v>5</v>
      </c>
      <c r="C7" s="95"/>
      <c r="D7" s="95">
        <v>6</v>
      </c>
      <c r="E7" s="95"/>
      <c r="F7" s="95">
        <f t="shared" si="0"/>
        <v>30</v>
      </c>
    </row>
    <row r="8" spans="2:6" x14ac:dyDescent="0.25">
      <c r="B8" s="95">
        <v>6</v>
      </c>
      <c r="C8" s="95"/>
      <c r="D8" s="95">
        <v>4</v>
      </c>
      <c r="E8" s="95"/>
      <c r="F8" s="95">
        <f t="shared" si="0"/>
        <v>20</v>
      </c>
    </row>
    <row r="9" spans="2:6" x14ac:dyDescent="0.25">
      <c r="B9" s="95">
        <v>7</v>
      </c>
      <c r="C9" s="95">
        <v>5</v>
      </c>
      <c r="D9" s="95">
        <v>3</v>
      </c>
      <c r="E9" s="95"/>
      <c r="F9" s="95">
        <f t="shared" si="0"/>
        <v>20</v>
      </c>
    </row>
    <row r="10" spans="2:6" x14ac:dyDescent="0.25">
      <c r="B10" s="95">
        <v>8</v>
      </c>
      <c r="C10" s="95">
        <v>2</v>
      </c>
      <c r="D10" s="95">
        <v>6</v>
      </c>
      <c r="E10" s="95"/>
      <c r="F10" s="95">
        <f t="shared" si="0"/>
        <v>32</v>
      </c>
    </row>
    <row r="11" spans="2:6" x14ac:dyDescent="0.25">
      <c r="F1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  <vt:lpstr>Sheet2</vt:lpstr>
      <vt:lpstr>Guidelines for Bug Metrics</vt:lpstr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2015-02-15T11:32:43Z</dcterms:modified>
</cp:coreProperties>
</file>