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7650" tabRatio="722" firstSheet="7" activeTab="13"/>
  </bookViews>
  <sheets>
    <sheet name="Iteration 1" sheetId="3" r:id="rId1"/>
    <sheet name="Iteration 2" sheetId="5" r:id="rId2"/>
    <sheet name="Iteration 3" sheetId="6" r:id="rId3"/>
    <sheet name="Iteration 4" sheetId="7" r:id="rId4"/>
    <sheet name="Iteration 5" sheetId="8" r:id="rId5"/>
    <sheet name="Iteration 6" sheetId="9" r:id="rId6"/>
    <sheet name="Iteration 7" sheetId="10" r:id="rId7"/>
    <sheet name="Iteration 8" sheetId="13" r:id="rId8"/>
    <sheet name="Iteration 9" sheetId="14" r:id="rId9"/>
    <sheet name="Iteration 10" sheetId="15" r:id="rId10"/>
    <sheet name="Iteration 11" sheetId="16" r:id="rId11"/>
    <sheet name="Iteration 12" sheetId="17" r:id="rId12"/>
    <sheet name="Guidelines for Bug Metrics" sheetId="2" r:id="rId13"/>
    <sheet name="Overview" sheetId="12" r:id="rId14"/>
  </sheets>
  <calcPr calcId="152511"/>
</workbook>
</file>

<file path=xl/calcChain.xml><?xml version="1.0" encoding="utf-8"?>
<calcChain xmlns="http://schemas.openxmlformats.org/spreadsheetml/2006/main">
  <c r="F6" i="12" l="1"/>
  <c r="H18" i="17" l="1"/>
  <c r="H17" i="17"/>
  <c r="H16" i="17"/>
  <c r="H11" i="17"/>
  <c r="H10" i="17"/>
  <c r="H9" i="17"/>
  <c r="H8" i="17"/>
  <c r="H8" i="16"/>
  <c r="H9" i="16"/>
  <c r="H10" i="16"/>
  <c r="H11" i="16"/>
  <c r="H12" i="16"/>
  <c r="H17" i="16" l="1"/>
  <c r="H16" i="16"/>
  <c r="H15" i="16"/>
  <c r="H14" i="16"/>
  <c r="H13" i="16"/>
  <c r="F12" i="12" l="1"/>
  <c r="H10" i="15" l="1"/>
  <c r="H11" i="15"/>
  <c r="H12" i="15"/>
  <c r="H9" i="15"/>
  <c r="H18" i="15"/>
  <c r="H17" i="15"/>
  <c r="H16" i="15"/>
  <c r="H15" i="15"/>
  <c r="H14" i="15"/>
  <c r="H13" i="15"/>
  <c r="H8" i="15"/>
  <c r="D4" i="15"/>
  <c r="H8" i="14" l="1"/>
  <c r="H11" i="14" l="1"/>
  <c r="H10" i="14"/>
  <c r="H9" i="14"/>
  <c r="F11" i="12" l="1"/>
  <c r="H18" i="14" l="1"/>
  <c r="H17" i="14"/>
  <c r="H16" i="14"/>
  <c r="H15" i="14"/>
  <c r="H14" i="14"/>
  <c r="H13" i="14"/>
  <c r="D4" i="14"/>
  <c r="F10" i="12" l="1"/>
  <c r="H15" i="13" l="1"/>
  <c r="D4" i="13"/>
  <c r="H14" i="13"/>
  <c r="H9" i="13"/>
  <c r="H10" i="13"/>
  <c r="H11" i="13"/>
  <c r="H12" i="13"/>
  <c r="H13" i="13"/>
  <c r="H8" i="13"/>
  <c r="F3" i="12" l="1"/>
  <c r="F4" i="12"/>
  <c r="F5" i="12"/>
  <c r="F7" i="12"/>
  <c r="F8" i="12"/>
  <c r="F9" i="12"/>
  <c r="D4" i="10" l="1"/>
  <c r="H13" i="10" l="1"/>
  <c r="H9" i="10" l="1"/>
  <c r="H10" i="10"/>
  <c r="H11" i="10"/>
  <c r="H12" i="10"/>
  <c r="H14" i="10"/>
  <c r="H15" i="10"/>
  <c r="H16" i="10"/>
  <c r="H17" i="10"/>
  <c r="H18" i="10"/>
  <c r="H19" i="10"/>
  <c r="H20" i="10"/>
  <c r="H8" i="10"/>
  <c r="H10" i="9" l="1"/>
  <c r="H11" i="9"/>
  <c r="H13" i="9"/>
  <c r="H8" i="9"/>
  <c r="H9" i="9"/>
  <c r="D4" i="9"/>
  <c r="H17" i="9"/>
  <c r="H16" i="9"/>
  <c r="H15" i="9"/>
  <c r="H14" i="9"/>
  <c r="D4" i="8" l="1"/>
  <c r="H8" i="8" l="1"/>
  <c r="H17" i="8" l="1"/>
  <c r="H16" i="8"/>
  <c r="H15" i="8"/>
  <c r="H14" i="8"/>
  <c r="H17" i="7" l="1"/>
  <c r="H16" i="7"/>
  <c r="H15" i="7"/>
  <c r="H14" i="7"/>
  <c r="H13" i="7"/>
  <c r="H12" i="7"/>
  <c r="H11" i="7"/>
  <c r="H8" i="7"/>
  <c r="D4" i="7"/>
  <c r="H9" i="6" l="1"/>
  <c r="H8" i="6"/>
  <c r="H17" i="6" l="1"/>
  <c r="H16" i="6"/>
  <c r="H15" i="6"/>
  <c r="H14" i="6"/>
  <c r="H13" i="6"/>
  <c r="H12" i="6"/>
  <c r="H11" i="6"/>
  <c r="D4" i="6"/>
  <c r="D4" i="5" l="1"/>
  <c r="H9" i="5"/>
  <c r="H10" i="5"/>
  <c r="H11" i="5"/>
  <c r="H12" i="5"/>
  <c r="H13" i="5"/>
  <c r="H14" i="5"/>
  <c r="H15" i="5"/>
  <c r="H16" i="5"/>
  <c r="H17" i="5"/>
  <c r="H8" i="5"/>
  <c r="J11" i="3" l="1"/>
  <c r="J12" i="3"/>
  <c r="J13" i="3"/>
  <c r="J14" i="3"/>
  <c r="J15" i="3"/>
  <c r="J16" i="3"/>
  <c r="J17" i="3"/>
  <c r="J9" i="3"/>
  <c r="J10" i="3"/>
  <c r="D4" i="3" l="1"/>
</calcChain>
</file>

<file path=xl/sharedStrings.xml><?xml version="1.0" encoding="utf-8"?>
<sst xmlns="http://schemas.openxmlformats.org/spreadsheetml/2006/main" count="584" uniqueCount="232">
  <si>
    <t>S/N</t>
  </si>
  <si>
    <t>Functionality</t>
  </si>
  <si>
    <t>Date Found</t>
  </si>
  <si>
    <t>Date Solved</t>
  </si>
  <si>
    <t>Points</t>
  </si>
  <si>
    <t>Severity</t>
  </si>
  <si>
    <t>Status</t>
  </si>
  <si>
    <t>Score Revised</t>
  </si>
  <si>
    <t>Action</t>
  </si>
  <si>
    <t>Points &gt;= 10</t>
  </si>
  <si>
    <t>Stop current development and resolve the bug immediately. Project Manager reschedules the project.</t>
  </si>
  <si>
    <t>Action Taken by Developers</t>
  </si>
  <si>
    <t>Solved by</t>
  </si>
  <si>
    <t>Point(s)</t>
  </si>
  <si>
    <t>Description</t>
  </si>
  <si>
    <t>Low Impact</t>
  </si>
  <si>
    <t xml:space="preserve">User interface display errors, such as out of alignment, colour used is not according to theme. It does not affect the functionality of the system.  </t>
  </si>
  <si>
    <t xml:space="preserve">High Impact </t>
  </si>
  <si>
    <t xml:space="preserve">The system is functional with some non-critical functionalities are not working. </t>
  </si>
  <si>
    <t>Critical Impact</t>
  </si>
  <si>
    <t xml:space="preserve">The system is not functional. Bugs have to be fixed before proceeding. </t>
  </si>
  <si>
    <t>Points in Iteration</t>
  </si>
  <si>
    <t>Points &lt; 10</t>
  </si>
  <si>
    <t>Use the planned debugging time in the iteration</t>
  </si>
  <si>
    <t>Files Affected</t>
  </si>
  <si>
    <t>Description of bug</t>
  </si>
  <si>
    <t>Iteration 1 (22 September 2014 - 5 October 2014)</t>
  </si>
  <si>
    <t>Bug Metrics Score</t>
  </si>
  <si>
    <t>Points &lt;= 5</t>
  </si>
  <si>
    <t>The system does not need immediate fixing, could be fixed during buffer time or during coding sessions</t>
  </si>
  <si>
    <t>Login/ Logout (Student)</t>
  </si>
  <si>
    <t>User is still able to access the application after logging out</t>
  </si>
  <si>
    <t>Low</t>
  </si>
  <si>
    <t>viewNurseHomePage.jsp</t>
  </si>
  <si>
    <t>Create Student</t>
  </si>
  <si>
    <t>No success message shown when account is created successfully</t>
  </si>
  <si>
    <t>Create Lecturer</t>
  </si>
  <si>
    <t>Create Admin</t>
  </si>
  <si>
    <t>Edit Student Account</t>
  </si>
  <si>
    <t>No success message when  student account is created successfully</t>
  </si>
  <si>
    <t>No success message when  lecturer account is created successfully</t>
  </si>
  <si>
    <t>No success message when  admin account is created successfully</t>
  </si>
  <si>
    <t>Edit Lecturer Account</t>
  </si>
  <si>
    <t>Edit Admin Account</t>
  </si>
  <si>
    <t>Delete Student Account</t>
  </si>
  <si>
    <t>No success message when student account is deleted succssfully</t>
  </si>
  <si>
    <t>Delete Lecturer Account</t>
  </si>
  <si>
    <t>Delete Admin Account</t>
  </si>
  <si>
    <t>No success message when Lecturer account is deleted succssfully</t>
  </si>
  <si>
    <t>No success message when admin account is deleted succssfully</t>
  </si>
  <si>
    <t>High</t>
  </si>
  <si>
    <t>viewAdminAccounts.jsp</t>
  </si>
  <si>
    <t>viewLecturerAccounts.jsp</t>
  </si>
  <si>
    <t>viewNurseAccounts.jsp</t>
  </si>
  <si>
    <t>Included a protect.jsp in viewNurseHomePage.jsp to prevent user from viewing page after log out</t>
  </si>
  <si>
    <t>Wei Yi</t>
  </si>
  <si>
    <t>04/10/2014</t>
  </si>
  <si>
    <t>Solved</t>
  </si>
  <si>
    <t>Iteration 2 (22 September 2014 - 5 October 2014)</t>
  </si>
  <si>
    <t>Edit Practical group account</t>
  </si>
  <si>
    <t>User is able to key in lecturer ID which does not exist and success message Is shown</t>
  </si>
  <si>
    <t>Edit Case Scenario (Admin)</t>
  </si>
  <si>
    <t>editPracticalGroupAccount.jsp</t>
  </si>
  <si>
    <t>editScenario.jsp</t>
  </si>
  <si>
    <t>User is prompted an a message saying “Activating this case would deactivate other cases”</t>
  </si>
  <si>
    <t>Delete Case Scenario (Admin)</t>
  </si>
  <si>
    <t>viewScenarioAdmin.jsp</t>
  </si>
  <si>
    <t>No success message when case is deleted</t>
  </si>
  <si>
    <t>Shi Qi</t>
  </si>
  <si>
    <t>Changed the textbox in editPracticalGroupAccount to dropdown to eliminate error of typing the lecturer ID that does not exist</t>
  </si>
  <si>
    <t>Displayed success message. Previously, the success message was set, but was not displayed on viewScenarioAdmin</t>
  </si>
  <si>
    <t>Use a text message on the page instead of a pop up to warn user about activating one case will deactivate the other case.</t>
  </si>
  <si>
    <t>Iteration 3 (20 October 2014 - 2 November 2014)</t>
  </si>
  <si>
    <t>View Patient's multidisciplinary notes</t>
  </si>
  <si>
    <t>http://hsemr-wpinapp.rhcloud.com/hsemr/viewPatientInformation.jsp</t>
  </si>
  <si>
    <t>User is able to submit multidisciplinary notes with empty fields</t>
  </si>
  <si>
    <t>Saved multidisciplinary notes is blank after doing other tasks (update vital signs)</t>
  </si>
  <si>
    <t>View Patient's investigation reports</t>
  </si>
  <si>
    <t>Last updated time for despatching report is incorrect</t>
  </si>
  <si>
    <t>Hui Ping (Grace)</t>
  </si>
  <si>
    <t>Debugged it by changing request to sesion and invalid the session only when the student submits not saved</t>
  </si>
  <si>
    <t>Added if else statement to check group names and/or condition if multidisciplinary notes is empty, and set error message accordingly</t>
  </si>
  <si>
    <t>Set timezone in pages where datetime is formatted.</t>
  </si>
  <si>
    <t>Edit Practical Group Account</t>
  </si>
  <si>
    <t>http://hsemr-wpinapp.rhcloud.com/hsemr/editPracticalGroupAccount.jsp</t>
  </si>
  <si>
    <t>when user only wants to modify lecturer, they are not required to fill up password. However, database is updated with empty password if password field is left empty.</t>
  </si>
  <si>
    <t xml:space="preserve">Added new method to only update lecturer ID if user only wants to update lecturer-in-charge. </t>
  </si>
  <si>
    <t>Iteration 4 (3 November 2014 - 15 November 2014)</t>
  </si>
  <si>
    <t>Iteration 5 (15 December 2014 - 28 December 2014)</t>
  </si>
  <si>
    <t>State transition</t>
  </si>
  <si>
    <t>editStateLecturer.jsp</t>
  </si>
  <si>
    <t>Null pointer found when no scenario is activated</t>
  </si>
  <si>
    <t>Unsolved</t>
  </si>
  <si>
    <t>Added if else statement to catch the null pointer to show a error message</t>
  </si>
  <si>
    <t>Temperature Charts</t>
  </si>
  <si>
    <t>viewPatientInformation.jsp</t>
  </si>
  <si>
    <t>Date and time stated is wrong</t>
  </si>
  <si>
    <t>Respiratory Rate Chart</t>
  </si>
  <si>
    <t>Heart Rate Chart</t>
  </si>
  <si>
    <t>Blood Pressure Chart</t>
  </si>
  <si>
    <t>SPO Chart</t>
  </si>
  <si>
    <t>Printed the dates of vital signs as String on chart instead of Date to avoid conversion error at different platforms</t>
  </si>
  <si>
    <t>View Ward Information</t>
  </si>
  <si>
    <t>http://hsemr-wpinapp.rhcloud.com/hsemr/viewWard1.jsp
http://hsemr-wpinapp.rhcloud.com/hsemr/viewWard2.jsp
http://hsemr-wpinapp.rhcloud.com/hsemr/viewWard3.jsp
http://hsemr-wpinapp.rhcloud.com/hsemr/viewWard4.jsp</t>
  </si>
  <si>
    <t>http://hsemr-wpinapp.rhcloud.com/hsemr/createScenario.jsp</t>
  </si>
  <si>
    <t>Create Scenario</t>
  </si>
  <si>
    <t>SPO Charts</t>
  </si>
  <si>
    <t>Data does not match the time</t>
  </si>
  <si>
    <t>Scenario created when scenario name is empty</t>
  </si>
  <si>
    <t>Blood Pressure Charts</t>
  </si>
  <si>
    <t xml:space="preserve">Beds displayed are different from the scenarios </t>
  </si>
  <si>
    <t>Added required in the input text for scenario</t>
  </si>
  <si>
    <t>Change sql statement in VitalDAO from desc to asc</t>
  </si>
  <si>
    <t>Grace</t>
  </si>
  <si>
    <t>Gladys</t>
  </si>
  <si>
    <t xml:space="preserve">Added a new method in ScenarioDAO to sort the beds in ASC order
 </t>
  </si>
  <si>
    <t>Iteration 6 (5 Janurary 2015- 11 Janurary 2015)</t>
  </si>
  <si>
    <t>Reset case</t>
  </si>
  <si>
    <t>http://localhost:8084/hsemr/viewPatientInformation.jsp</t>
  </si>
  <si>
    <t>Vital signs are not deleted after clicking reset </t>
  </si>
  <si>
    <t>Medical history not deleted after clicking reset</t>
  </si>
  <si>
    <t>View Activated Case Scenario</t>
  </si>
  <si>
    <t>http://localhost:8084/hsemr/viewWardInformation.jsp</t>
  </si>
  <si>
    <t>Error message should be displayed when no case is activated</t>
  </si>
  <si>
    <t>Case Setup - State V2</t>
  </si>
  <si>
    <t>http://localhost:8084/hsemr/createScenario.jsp</t>
  </si>
  <si>
    <t>No error message for case name</t>
  </si>
  <si>
    <t>No error message for gender selection</t>
  </si>
  <si>
    <t>Added required for case name</t>
  </si>
  <si>
    <t>Case setup</t>
  </si>
  <si>
    <t>http://hsemr-wpinapp.rhcloud.com/hsemr/createMedicationBC.jsp</t>
  </si>
  <si>
    <t>Unable to click frequency drop down list</t>
  </si>
  <si>
    <t xml:space="preserve">Unable to click Route drop down list </t>
  </si>
  <si>
    <t>Editted the sql query in frequencyDAO</t>
  </si>
  <si>
    <t>Editted the sql query in routeDAO</t>
  </si>
  <si>
    <t>Checked for null scenario and added error message</t>
  </si>
  <si>
    <t>Added new method in MedicationHistoryDAO and edited ProcessResetScenario</t>
  </si>
  <si>
    <t>Changed the sql statement in VitalDAO</t>
  </si>
  <si>
    <t>Set default gender as Male to avoid this error</t>
  </si>
  <si>
    <t>Total</t>
  </si>
  <si>
    <t>Critical</t>
  </si>
  <si>
    <t xml:space="preserve">Iteration </t>
  </si>
  <si>
    <t>Iteration 8 (26 January 2015 - 8 February 2015)</t>
  </si>
  <si>
    <t>Case Setup - Create Case</t>
  </si>
  <si>
    <t xml:space="preserve">Unable to create case scenario if the case name contains digits </t>
  </si>
  <si>
    <t>View Student's Submission</t>
  </si>
  <si>
    <t>https://hsemr-wpinapp.rhcloud.com/hsemr/viewSubmissionLecturer.jsp</t>
  </si>
  <si>
    <t xml:space="preserve">View submission is only based on activated scenario. </t>
  </si>
  <si>
    <t>Case Setup - Report</t>
  </si>
  <si>
    <t>https://hsemr-wpinapp.rhcloud.com/hsemr/editReportDocument.jsp</t>
  </si>
  <si>
    <t>Case Management - ResetDefault</t>
  </si>
  <si>
    <t>UI Bug when user clicks on "Reset All" button in admin page</t>
  </si>
  <si>
    <t>https://hsemr-wpinapp.rhcloud.com/hsemr/viewScenarioAdmin.jsp</t>
  </si>
  <si>
    <t>Report table is deleted instead of resetting the status</t>
  </si>
  <si>
    <t>Case Management - ResetEachCase</t>
  </si>
  <si>
    <t>https://hsemr-wpinapp.rhcloud.com/hsemr/resetCaseLecturer.jsp</t>
  </si>
  <si>
    <t>All notes for the case is deleted when it is not supposed to  be deleted</t>
  </si>
  <si>
    <t>Edit Scenario - Report &amp; Document</t>
  </si>
  <si>
    <t>no page found. User should be directed back to admin home page</t>
  </si>
  <si>
    <t>Mobile Responsive</t>
  </si>
  <si>
    <t>Corrected validation and allowed numbers</t>
  </si>
  <si>
    <t>Added two dropdown (Scenario Name and practical group) , for lecturer to view .</t>
  </si>
  <si>
    <t>Path changed to openshift's path in ProcessReportUpload</t>
  </si>
  <si>
    <t xml:space="preserve">Changed "Medication" to Multidisciplinary" </t>
  </si>
  <si>
    <t>Format text to center</t>
  </si>
  <si>
    <t>Modify SQL statement from Delete to Update</t>
  </si>
  <si>
    <t>Remove reset statement</t>
  </si>
  <si>
    <t>Redirected to Admin Homepage</t>
  </si>
  <si>
    <t>Report cannot be uploaded because path is changed
Document cannot be uploaded because path is changed
Unable to view report and document</t>
  </si>
  <si>
    <t>Header for multidisciplinary notes is wrong</t>
  </si>
  <si>
    <t>https://hsemr-wpinapp.rhcloud.com/hsemr/viewPatientInformation.jsp</t>
  </si>
  <si>
    <t>Iteration 7 (12 Janurary 2015-  24 Janurary 2015)</t>
  </si>
  <si>
    <t>Iteration 7 (12 Janurary 2015- 24Janurary 2015)</t>
  </si>
  <si>
    <t>Iteration 9 ( 9 Janurary 2015- 21 Janurary 2015)</t>
  </si>
  <si>
    <t>Multidisciplinary Notes should be aligned to the left</t>
  </si>
  <si>
    <t>http://hsemr-wpinapp.rhcloud.com/hsemr/viewSubmissionLecturer.jsp</t>
  </si>
  <si>
    <t>Topbar in the lecturer's portal is not shown when page is being scrolled down</t>
  </si>
  <si>
    <t>http://hsemr-wpinapp.rhcloud.com/hsemr/viewScenarioAdmin.jsp</t>
  </si>
  <si>
    <t>Admin Scenario Management</t>
  </si>
  <si>
    <t>Lecturer View Submissions</t>
  </si>
  <si>
    <t>Lecturer Scenario Management</t>
  </si>
  <si>
    <t>http://hsemr-wpinapp.rhcloud.com/hsemr/viewScenarioLecturer.jsp</t>
  </si>
  <si>
    <t>Jocelyn</t>
  </si>
  <si>
    <t>Fixed the topbar</t>
  </si>
  <si>
    <t>Removed center attribute</t>
  </si>
  <si>
    <t xml:space="preserve">Create Case &amp; Edit Case </t>
  </si>
  <si>
    <t>User must select discontinue state. However, the medicine might not need to be discontinued</t>
  </si>
  <si>
    <t>Added "none" as a selection for users to choose if there are no discontinue state for te medicine</t>
  </si>
  <si>
    <t>https://hsemr-wpinapp.rhcloud.com/hsemr/editScenario.jsp</t>
  </si>
  <si>
    <t>case name, desciption and admission information- when one has error, it shows that all 3 has error</t>
  </si>
  <si>
    <t>Edit Scenario</t>
  </si>
  <si>
    <t>inconsistent layout when there is no medicine created during edit ( reveal modal) and when medicine is already created during the create case stage.</t>
  </si>
  <si>
    <t>https://hsemr-wpinapp.rhcloud.com/hsemr/createMedicationBC.jsp</t>
  </si>
  <si>
    <t>Edit Medicine</t>
  </si>
  <si>
    <t>mobile version</t>
  </si>
  <si>
    <t>delete button not disabled in grey</t>
  </si>
  <si>
    <t>View Lecturer scenario</t>
  </si>
  <si>
    <t>modify the button so it fits if case more than 10</t>
  </si>
  <si>
    <t>https://hsemr-wpinapp.rhcloud.com/hsemr/viewScenarioLecturer.jsp</t>
  </si>
  <si>
    <t>See Healthcare Provider's Order does not expand that cell. it expands the cell on the left.</t>
  </si>
  <si>
    <t>Iteration 10 ( 23 February 2015- 08 March 2015)</t>
  </si>
  <si>
    <t>Separate case name, description, admission information into separate &lt;div&gt;</t>
  </si>
  <si>
    <t>Fixed the UI bug by making the layout consistent</t>
  </si>
  <si>
    <t>Displayed a message to allow users to know that user cannot delete when a case is activated</t>
  </si>
  <si>
    <t>Adjust the width for the buttons</t>
  </si>
  <si>
    <t>Change the div class so that the button expands the information</t>
  </si>
  <si>
    <t>PDF Text Recog - Keywords</t>
  </si>
  <si>
    <t>NPE for adding of keywords</t>
  </si>
  <si>
    <t>FileNotFoundException, User Mapped File is opened</t>
  </si>
  <si>
    <t>Check for NullPointerException</t>
  </si>
  <si>
    <t>Catch fileNotFoundException and do not store files on the path, straight away delete it</t>
  </si>
  <si>
    <t>Iteration 11 ( 09 March 2015 - 23 March 2015)</t>
  </si>
  <si>
    <t>activateScenarioAdmin.jsp</t>
  </si>
  <si>
    <t>activated case for lecturer box out of line</t>
  </si>
  <si>
    <t>Activate Case</t>
  </si>
  <si>
    <t>Deactivate Case</t>
  </si>
  <si>
    <t>deactivateScenarioAdmin.jsp</t>
  </si>
  <si>
    <t>"Current documents" heading not aligned</t>
  </si>
  <si>
    <t>"Next" button is above the medication table</t>
  </si>
  <si>
    <t>viewReportDocument.jsp</t>
  </si>
  <si>
    <t>viewMedication.jsp</t>
  </si>
  <si>
    <t>View Reports</t>
  </si>
  <si>
    <t>View Medication</t>
  </si>
  <si>
    <t>Submit multidisciplinary textbox</t>
  </si>
  <si>
    <t>Textbox does not start from first position</t>
  </si>
  <si>
    <t>ViewPatientInformation</t>
  </si>
  <si>
    <t>medication tab, the step 3 red color fonts should be bigger</t>
  </si>
  <si>
    <t>ViewPatientInformation.jsp</t>
  </si>
  <si>
    <t>Iteration 12 (24 March 2015 - 6 April 2015)</t>
  </si>
  <si>
    <t>delete button for document is in green but delete button for report is in red. need to standardize</t>
  </si>
  <si>
    <t>Create case</t>
  </si>
  <si>
    <t>createScenario.jsp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</si>
</sst>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Arial"/>
      <family val="2"/>
    </font>
    <font>
      <b/>
      <sz val="11"/>
      <color theme="0"/>
      <name val="Century Gothic"/>
      <family val="2"/>
    </font>
    <font>
      <b/>
      <sz val="10"/>
      <color theme="0"/>
      <name val="Century Gothic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entury Gothic"/>
      <family val="2"/>
    </font>
    <font>
      <sz val="11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entury Gothic"/>
      <family val="2"/>
    </font>
    <font>
      <sz val="10"/>
      <name val="Century Gothic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4" fillId="0" borderId="0"/>
    <xf numFmtId="0" fontId="8" fillId="0" borderId="0" applyNumberFormat="0" applyFill="0" applyBorder="0" applyAlignment="0" applyProtection="0"/>
  </cellStyleXfs>
  <cellXfs count="144">
    <xf numFmtId="0" fontId="0" fillId="0" borderId="0" xfId="0"/>
    <xf numFmtId="0" fontId="0" fillId="0" borderId="0" xfId="0" applyFont="1"/>
    <xf numFmtId="0" fontId="1" fillId="0" borderId="0" xfId="0" applyFont="1"/>
    <xf numFmtId="0" fontId="3" fillId="2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/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14" fontId="3" fillId="0" borderId="4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0" fillId="4" borderId="0" xfId="0" applyFill="1"/>
    <xf numFmtId="0" fontId="1" fillId="4" borderId="0" xfId="0" applyFont="1" applyFill="1" applyAlignment="1"/>
    <xf numFmtId="0" fontId="1" fillId="4" borderId="0" xfId="0" applyFont="1" applyFill="1"/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8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wrapText="1"/>
    </xf>
    <xf numFmtId="0" fontId="8" fillId="4" borderId="1" xfId="2" applyFill="1" applyBorder="1" applyAlignment="1">
      <alignment horizontal="left" vertical="center" wrapText="1"/>
    </xf>
    <xf numFmtId="14" fontId="3" fillId="4" borderId="1" xfId="0" applyNumberFormat="1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/>
    </xf>
    <xf numFmtId="0" fontId="8" fillId="0" borderId="2" xfId="2" applyBorder="1" applyAlignment="1">
      <alignment horizontal="left" vertical="center" wrapText="1"/>
    </xf>
    <xf numFmtId="0" fontId="1" fillId="4" borderId="0" xfId="0" applyFont="1" applyFill="1" applyAlignment="1">
      <alignment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0" fillId="4" borderId="0" xfId="0" applyFill="1" applyAlignment="1">
      <alignment wrapText="1"/>
    </xf>
    <xf numFmtId="0" fontId="8" fillId="0" borderId="1" xfId="2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1" fillId="4" borderId="0" xfId="0" applyFont="1" applyFill="1" applyBorder="1" applyAlignment="1">
      <alignment wrapText="1"/>
    </xf>
    <xf numFmtId="14" fontId="3" fillId="4" borderId="0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left" wrapText="1"/>
    </xf>
    <xf numFmtId="0" fontId="8" fillId="4" borderId="8" xfId="2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14" fontId="3" fillId="4" borderId="4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14" fontId="3" fillId="4" borderId="9" xfId="0" applyNumberFormat="1" applyFont="1" applyFill="1" applyBorder="1" applyAlignment="1">
      <alignment horizontal="center" vertical="center" wrapText="1"/>
    </xf>
    <xf numFmtId="14" fontId="3" fillId="4" borderId="3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9" fillId="0" borderId="1" xfId="2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9" fillId="0" borderId="2" xfId="2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4" borderId="1" xfId="2" applyFont="1" applyFill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9" fillId="4" borderId="1" xfId="2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9" fillId="4" borderId="3" xfId="2" applyFont="1" applyFill="1" applyBorder="1" applyAlignment="1">
      <alignment horizontal="center" vertical="center" wrapText="1"/>
    </xf>
    <xf numFmtId="0" fontId="0" fillId="0" borderId="12" xfId="0" applyBorder="1"/>
    <xf numFmtId="0" fontId="11" fillId="0" borderId="0" xfId="0" applyFont="1"/>
    <xf numFmtId="0" fontId="11" fillId="0" borderId="12" xfId="0" applyFont="1" applyBorder="1"/>
    <xf numFmtId="0" fontId="1" fillId="0" borderId="8" xfId="0" applyFont="1" applyFill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8" fillId="0" borderId="1" xfId="2" applyBorder="1" applyAlignment="1">
      <alignment horizontal="center" vertical="center" wrapText="1"/>
    </xf>
    <xf numFmtId="0" fontId="8" fillId="4" borderId="1" xfId="2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vertical="center" wrapText="1"/>
    </xf>
    <xf numFmtId="0" fontId="14" fillId="4" borderId="0" xfId="0" applyFont="1" applyFill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left" vertical="center" wrapText="1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14" fontId="3" fillId="0" borderId="2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9" fillId="0" borderId="3" xfId="2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8" fillId="0" borderId="1" xfId="2" applyFill="1" applyBorder="1" applyAlignment="1">
      <alignment horizontal="left" vertical="center" wrapText="1"/>
    </xf>
    <xf numFmtId="0" fontId="0" fillId="0" borderId="12" xfId="0" applyFill="1" applyBorder="1"/>
    <xf numFmtId="0" fontId="8" fillId="0" borderId="1" xfId="2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9" fillId="0" borderId="1" xfId="2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16" fillId="0" borderId="14" xfId="0" applyFont="1" applyBorder="1" applyAlignment="1">
      <alignment horizontal="center" vertical="center" wrapText="1"/>
    </xf>
    <xf numFmtId="0" fontId="8" fillId="0" borderId="15" xfId="2" applyBorder="1" applyAlignment="1">
      <alignment vertical="center" wrapText="1"/>
    </xf>
    <xf numFmtId="0" fontId="8" fillId="0" borderId="16" xfId="2" applyBorder="1" applyAlignment="1">
      <alignment vertical="center" wrapText="1"/>
    </xf>
    <xf numFmtId="0" fontId="9" fillId="0" borderId="8" xfId="2" applyFont="1" applyFill="1" applyBorder="1" applyAlignment="1">
      <alignment horizontal="left" vertical="center" wrapText="1"/>
    </xf>
    <xf numFmtId="0" fontId="16" fillId="0" borderId="17" xfId="0" applyFont="1" applyBorder="1" applyAlignment="1">
      <alignment vertical="center" wrapText="1"/>
    </xf>
    <xf numFmtId="0" fontId="16" fillId="0" borderId="18" xfId="0" applyFont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16" fillId="0" borderId="0" xfId="0" applyFont="1"/>
    <xf numFmtId="0" fontId="16" fillId="0" borderId="14" xfId="0" applyFont="1" applyBorder="1" applyAlignment="1">
      <alignment wrapText="1"/>
    </xf>
    <xf numFmtId="0" fontId="16" fillId="0" borderId="19" xfId="0" applyFont="1" applyBorder="1" applyAlignment="1">
      <alignment wrapText="1"/>
    </xf>
    <xf numFmtId="0" fontId="5" fillId="3" borderId="5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5" fillId="3" borderId="8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Overview!$C$2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Overview!$C$3:$C$14</c:f>
              <c:numCache>
                <c:formatCode>General</c:formatCode>
                <c:ptCount val="12"/>
                <c:pt idx="0">
                  <c:v>9</c:v>
                </c:pt>
                <c:pt idx="1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</c:numCache>
            </c:numRef>
          </c:val>
        </c:ser>
        <c:ser>
          <c:idx val="1"/>
          <c:order val="1"/>
          <c:tx>
            <c:strRef>
              <c:f>Overview!$D$2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Overview!$D$3:$D$14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6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</c:ser>
        <c:ser>
          <c:idx val="2"/>
          <c:order val="2"/>
          <c:tx>
            <c:strRef>
              <c:f>Overview!$E$2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081A671-221C-445B-8A2B-BBED0E2AC233}" type="VALUE">
                      <a:rPr lang="en-US">
                        <a:solidFill>
                          <a:schemeClr val="bg1"/>
                        </a:solidFill>
                      </a:rPr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SG"/>
                  </a:p>
                </c:rich>
              </c:tx>
              <c:spPr>
                <a:solidFill>
                  <a:srgbClr val="C00000"/>
                </a:solidFill>
                <a:ln>
                  <a:noFill/>
                </a:ln>
                <a:effectLst/>
              </c:sp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Overview!$E$3:$E$10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93308720"/>
        <c:axId val="-993300016"/>
      </c:barChart>
      <c:lineChart>
        <c:grouping val="standard"/>
        <c:varyColors val="0"/>
        <c:ser>
          <c:idx val="3"/>
          <c:order val="3"/>
          <c:tx>
            <c:strRef>
              <c:f>Overview!$F$2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122D4E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Overview!$F$3:$F$14</c:f>
              <c:numCache>
                <c:formatCode>General</c:formatCode>
                <c:ptCount val="12"/>
                <c:pt idx="0">
                  <c:v>14</c:v>
                </c:pt>
                <c:pt idx="1">
                  <c:v>11</c:v>
                </c:pt>
                <c:pt idx="2">
                  <c:v>15</c:v>
                </c:pt>
                <c:pt idx="3">
                  <c:v>5</c:v>
                </c:pt>
                <c:pt idx="4">
                  <c:v>30</c:v>
                </c:pt>
                <c:pt idx="5">
                  <c:v>20</c:v>
                </c:pt>
                <c:pt idx="6">
                  <c:v>15</c:v>
                </c:pt>
                <c:pt idx="7">
                  <c:v>32</c:v>
                </c:pt>
                <c:pt idx="8">
                  <c:v>8</c:v>
                </c:pt>
                <c:pt idx="9">
                  <c:v>9</c:v>
                </c:pt>
                <c:pt idx="10">
                  <c:v>13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3308720"/>
        <c:axId val="-993300016"/>
      </c:lineChart>
      <c:catAx>
        <c:axId val="-99330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800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3300016"/>
        <c:crosses val="autoZero"/>
        <c:auto val="1"/>
        <c:lblAlgn val="ctr"/>
        <c:lblOffset val="100"/>
        <c:noMultiLvlLbl val="0"/>
      </c:catAx>
      <c:valAx>
        <c:axId val="-993300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330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Overview!$E$2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081A671-221C-445B-8A2B-BBED0E2AC233}" type="VALUE">
                      <a:rPr lang="en-US">
                        <a:solidFill>
                          <a:schemeClr val="bg1"/>
                        </a:solidFill>
                      </a:rPr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SG"/>
                  </a:p>
                </c:rich>
              </c:tx>
              <c:spPr>
                <a:solidFill>
                  <a:srgbClr val="C00000"/>
                </a:solidFill>
                <a:ln>
                  <a:noFill/>
                </a:ln>
                <a:effectLst/>
              </c:sp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Overview!$E$3:$E$14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93297840"/>
        <c:axId val="-993306544"/>
      </c:barChart>
      <c:lineChart>
        <c:grouping val="standard"/>
        <c:varyColors val="0"/>
        <c:ser>
          <c:idx val="3"/>
          <c:order val="1"/>
          <c:tx>
            <c:strRef>
              <c:f>Overview!$F$2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122D4E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Overview!$F$3:$F$14</c:f>
              <c:numCache>
                <c:formatCode>General</c:formatCode>
                <c:ptCount val="12"/>
                <c:pt idx="0">
                  <c:v>14</c:v>
                </c:pt>
                <c:pt idx="1">
                  <c:v>11</c:v>
                </c:pt>
                <c:pt idx="2">
                  <c:v>15</c:v>
                </c:pt>
                <c:pt idx="3">
                  <c:v>5</c:v>
                </c:pt>
                <c:pt idx="4">
                  <c:v>30</c:v>
                </c:pt>
                <c:pt idx="5">
                  <c:v>20</c:v>
                </c:pt>
                <c:pt idx="6">
                  <c:v>15</c:v>
                </c:pt>
                <c:pt idx="7">
                  <c:v>32</c:v>
                </c:pt>
                <c:pt idx="8">
                  <c:v>8</c:v>
                </c:pt>
                <c:pt idx="9">
                  <c:v>9</c:v>
                </c:pt>
                <c:pt idx="10">
                  <c:v>13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3297840"/>
        <c:axId val="-993306544"/>
      </c:lineChart>
      <c:catAx>
        <c:axId val="-99329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800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3306544"/>
        <c:crosses val="autoZero"/>
        <c:auto val="1"/>
        <c:lblAlgn val="ctr"/>
        <c:lblOffset val="100"/>
        <c:noMultiLvlLbl val="0"/>
      </c:catAx>
      <c:valAx>
        <c:axId val="-993306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329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325531</xdr:colOff>
      <xdr:row>1</xdr:row>
      <xdr:rowOff>57149</xdr:rowOff>
    </xdr:from>
    <xdr:to>
      <xdr:col>21</xdr:col>
      <xdr:colOff>358587</xdr:colOff>
      <xdr:row>23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340179</xdr:colOff>
      <xdr:row>25</xdr:row>
      <xdr:rowOff>27214</xdr:rowOff>
    </xdr:from>
    <xdr:to>
      <xdr:col>21</xdr:col>
      <xdr:colOff>373235</xdr:colOff>
      <xdr:row>47</xdr:row>
      <xdr:rowOff>84365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hsemr-wpinapp.rhcloud.com/hsemr/viewScenarioLecturer.jsp" TargetMode="External"/><Relationship Id="rId2" Type="http://schemas.openxmlformats.org/officeDocument/2006/relationships/hyperlink" Target="https://hsemr-wpinapp.rhcloud.com/hsemr/viewScenarioLecturer.jsp" TargetMode="External"/><Relationship Id="rId1" Type="http://schemas.openxmlformats.org/officeDocument/2006/relationships/hyperlink" Target="https://hsemr-wpinapp.rhcloud.com/hsemr/createMedicationBC.jsp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hsemr-wpinapp.rhcloud.com/hsemr/viewPatientInformation.jsp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hsemr-wpinapp.rhcloud.com/hsemr/viewPatientInformation.jsp" TargetMode="External"/><Relationship Id="rId2" Type="http://schemas.openxmlformats.org/officeDocument/2006/relationships/hyperlink" Target="http://hsemr-wpinapp.rhcloud.com/hsemr/createScenario.jsp" TargetMode="External"/><Relationship Id="rId1" Type="http://schemas.openxmlformats.org/officeDocument/2006/relationships/hyperlink" Target="http://hsemr-wpinapp.rhcloud.com/hsemr/viewWard1.jsp" TargetMode="External"/><Relationship Id="rId4" Type="http://schemas.openxmlformats.org/officeDocument/2006/relationships/hyperlink" Target="http://hsemr-wpinapp.rhcloud.com/hsemr/viewPatientInformation.jsp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hsemr-wpinapp.rhcloud.com/hsemr/createMedicationBC.jsp" TargetMode="External"/><Relationship Id="rId1" Type="http://schemas.openxmlformats.org/officeDocument/2006/relationships/hyperlink" Target="http://hsemr-wpinapp.rhcloud.com/hsemr/createMedicationBC.j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hsemr-wpinapp.rhcloud.com/hsemr/viewSubmissionLecturer.jsp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hsemr-wpinapp.rhcloud.com/hsemr/editReportDocument.jsp" TargetMode="External"/><Relationship Id="rId1" Type="http://schemas.openxmlformats.org/officeDocument/2006/relationships/hyperlink" Target="http://hsemr-wpinapp.rhcloud.com/hsemr/createScenario.jsp" TargetMode="External"/><Relationship Id="rId6" Type="http://schemas.openxmlformats.org/officeDocument/2006/relationships/hyperlink" Target="https://hsemr-wpinapp.rhcloud.com/hsemr/viewPatientInformation.jsp" TargetMode="External"/><Relationship Id="rId5" Type="http://schemas.openxmlformats.org/officeDocument/2006/relationships/hyperlink" Target="https://hsemr-wpinapp.rhcloud.com/hsemr/editReportDocument.jsp" TargetMode="External"/><Relationship Id="rId4" Type="http://schemas.openxmlformats.org/officeDocument/2006/relationships/hyperlink" Target="https://hsemr-wpinapp.rhcloud.com/hsemr/resetCaseLecturer.jsp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hsemr-wpinapp.rhcloud.com/hsemr/viewScenarioLecturer.jsp" TargetMode="External"/><Relationship Id="rId2" Type="http://schemas.openxmlformats.org/officeDocument/2006/relationships/hyperlink" Target="http://hsemr-wpinapp.rhcloud.com/hsemr/viewScenarioAdmin.jsp" TargetMode="External"/><Relationship Id="rId1" Type="http://schemas.openxmlformats.org/officeDocument/2006/relationships/hyperlink" Target="http://hsemr-wpinapp.rhcloud.com/hsemr/viewSubmissionLecturer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topLeftCell="A15" zoomScale="85" zoomScaleNormal="85" workbookViewId="0">
      <selection sqref="A1:XFD1048576"/>
    </sheetView>
  </sheetViews>
  <sheetFormatPr defaultColWidth="9.140625"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126" t="s">
        <v>26</v>
      </c>
      <c r="C2" s="127"/>
      <c r="D2" s="127"/>
      <c r="E2" s="127"/>
      <c r="F2" s="127"/>
      <c r="G2" s="127"/>
      <c r="H2" s="127"/>
      <c r="I2" s="127"/>
      <c r="J2" s="127"/>
      <c r="K2" s="127"/>
      <c r="L2" s="128"/>
    </row>
    <row r="3" spans="2:12" ht="17.25" thickBot="1" x14ac:dyDescent="0.35">
      <c r="B3" s="2"/>
    </row>
    <row r="4" spans="2:12" ht="39" customHeight="1" thickBot="1" x14ac:dyDescent="0.35">
      <c r="B4" s="130" t="s">
        <v>27</v>
      </c>
      <c r="C4" s="130"/>
      <c r="D4" s="15">
        <f>SUM(G8:G17)</f>
        <v>14</v>
      </c>
      <c r="E4" s="16"/>
      <c r="F4" s="7" t="s">
        <v>8</v>
      </c>
      <c r="G4" s="129" t="s">
        <v>10</v>
      </c>
      <c r="H4" s="129"/>
      <c r="I4" s="129"/>
      <c r="J4" s="129"/>
      <c r="K4" s="129"/>
      <c r="L4" s="129"/>
    </row>
    <row r="5" spans="2:12" ht="17.25" thickBot="1" x14ac:dyDescent="0.35"/>
    <row r="6" spans="2:12" ht="17.25" thickBot="1" x14ac:dyDescent="0.35">
      <c r="B6" s="126" t="s">
        <v>26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12" ht="17.25" thickBot="1" x14ac:dyDescent="0.35">
      <c r="B7" s="10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54.75" thickBot="1" x14ac:dyDescent="0.35">
      <c r="B8" s="9">
        <v>1</v>
      </c>
      <c r="C8" s="5" t="s">
        <v>30</v>
      </c>
      <c r="D8" s="5" t="s">
        <v>33</v>
      </c>
      <c r="E8" s="5" t="s">
        <v>31</v>
      </c>
      <c r="F8" s="14">
        <v>41913</v>
      </c>
      <c r="G8" s="5">
        <v>5</v>
      </c>
      <c r="H8" s="5" t="s">
        <v>50</v>
      </c>
      <c r="I8" s="5" t="s">
        <v>57</v>
      </c>
      <c r="J8" s="5" t="s">
        <v>54</v>
      </c>
      <c r="K8" s="5" t="s">
        <v>55</v>
      </c>
      <c r="L8" s="5" t="s">
        <v>56</v>
      </c>
    </row>
    <row r="9" spans="2:12" ht="41.25" thickBot="1" x14ac:dyDescent="0.35">
      <c r="B9" s="9">
        <v>2</v>
      </c>
      <c r="C9" s="5" t="s">
        <v>34</v>
      </c>
      <c r="D9" s="5" t="s">
        <v>53</v>
      </c>
      <c r="E9" s="5" t="s">
        <v>35</v>
      </c>
      <c r="F9" s="14">
        <v>41913</v>
      </c>
      <c r="G9" s="5">
        <v>1</v>
      </c>
      <c r="H9" s="5" t="s">
        <v>32</v>
      </c>
      <c r="I9" s="5" t="s">
        <v>57</v>
      </c>
      <c r="J9" s="5" t="str">
        <f>CONCATENATE("Stored success message as an attribute and displayed it on ",D9)</f>
        <v>Stored success message as an attribute and displayed it on viewNurseAccounts.jsp</v>
      </c>
      <c r="K9" s="5" t="s">
        <v>55</v>
      </c>
      <c r="L9" s="5" t="s">
        <v>56</v>
      </c>
    </row>
    <row r="10" spans="2:12" ht="41.25" thickBot="1" x14ac:dyDescent="0.35">
      <c r="B10" s="9">
        <v>3</v>
      </c>
      <c r="C10" s="5" t="s">
        <v>36</v>
      </c>
      <c r="D10" s="5" t="s">
        <v>52</v>
      </c>
      <c r="E10" s="5" t="s">
        <v>35</v>
      </c>
      <c r="F10" s="14">
        <v>41913</v>
      </c>
      <c r="G10" s="5">
        <v>1</v>
      </c>
      <c r="H10" s="5" t="s">
        <v>32</v>
      </c>
      <c r="I10" s="5" t="s">
        <v>57</v>
      </c>
      <c r="J10" s="5" t="str">
        <f>CONCATENATE("Stored success message as an attribute and displayed it on ",D10)</f>
        <v>Stored success message as an attribute and displayed it on viewLecturerAccounts.jsp</v>
      </c>
      <c r="K10" s="5" t="s">
        <v>55</v>
      </c>
      <c r="L10" s="5" t="s">
        <v>56</v>
      </c>
    </row>
    <row r="11" spans="2:12" ht="41.25" thickBot="1" x14ac:dyDescent="0.35">
      <c r="B11" s="9">
        <v>4</v>
      </c>
      <c r="C11" s="5" t="s">
        <v>37</v>
      </c>
      <c r="D11" s="5" t="s">
        <v>51</v>
      </c>
      <c r="E11" s="5" t="s">
        <v>35</v>
      </c>
      <c r="F11" s="14">
        <v>41913</v>
      </c>
      <c r="G11" s="5">
        <v>1</v>
      </c>
      <c r="H11" s="5" t="s">
        <v>32</v>
      </c>
      <c r="I11" s="5" t="s">
        <v>57</v>
      </c>
      <c r="J11" s="5" t="str">
        <f t="shared" ref="J11:J17" si="0">CONCATENATE("Stored success message as an attribute and displayed it on ",D11)</f>
        <v>Stored success message as an attribute and displayed it on viewAdminAccounts.jsp</v>
      </c>
      <c r="K11" s="5" t="s">
        <v>55</v>
      </c>
      <c r="L11" s="5" t="s">
        <v>56</v>
      </c>
    </row>
    <row r="12" spans="2:12" ht="41.25" thickBot="1" x14ac:dyDescent="0.35">
      <c r="B12" s="9">
        <v>5</v>
      </c>
      <c r="C12" s="5" t="s">
        <v>38</v>
      </c>
      <c r="D12" s="5" t="s">
        <v>53</v>
      </c>
      <c r="E12" s="5" t="s">
        <v>39</v>
      </c>
      <c r="F12" s="14">
        <v>41913</v>
      </c>
      <c r="G12" s="5">
        <v>1</v>
      </c>
      <c r="H12" s="5" t="s">
        <v>32</v>
      </c>
      <c r="I12" s="5" t="s">
        <v>57</v>
      </c>
      <c r="J12" s="5" t="str">
        <f t="shared" si="0"/>
        <v>Stored success message as an attribute and displayed it on viewNurseAccounts.jsp</v>
      </c>
      <c r="K12" s="5" t="s">
        <v>55</v>
      </c>
      <c r="L12" s="5" t="s">
        <v>56</v>
      </c>
    </row>
    <row r="13" spans="2:12" ht="41.25" thickBot="1" x14ac:dyDescent="0.35">
      <c r="B13" s="9">
        <v>6</v>
      </c>
      <c r="C13" s="5" t="s">
        <v>42</v>
      </c>
      <c r="D13" s="5" t="s">
        <v>52</v>
      </c>
      <c r="E13" s="5" t="s">
        <v>40</v>
      </c>
      <c r="F13" s="14">
        <v>41913</v>
      </c>
      <c r="G13" s="5">
        <v>1</v>
      </c>
      <c r="H13" s="5" t="s">
        <v>32</v>
      </c>
      <c r="I13" s="5" t="s">
        <v>57</v>
      </c>
      <c r="J13" s="5" t="str">
        <f t="shared" si="0"/>
        <v>Stored success message as an attribute and displayed it on viewLecturerAccounts.jsp</v>
      </c>
      <c r="K13" s="5" t="s">
        <v>55</v>
      </c>
      <c r="L13" s="5" t="s">
        <v>56</v>
      </c>
    </row>
    <row r="14" spans="2:12" ht="41.25" thickBot="1" x14ac:dyDescent="0.35">
      <c r="B14" s="9">
        <v>7</v>
      </c>
      <c r="C14" s="5" t="s">
        <v>43</v>
      </c>
      <c r="D14" s="5" t="s">
        <v>51</v>
      </c>
      <c r="E14" s="5" t="s">
        <v>41</v>
      </c>
      <c r="F14" s="14">
        <v>41913</v>
      </c>
      <c r="G14" s="5">
        <v>1</v>
      </c>
      <c r="H14" s="5" t="s">
        <v>32</v>
      </c>
      <c r="I14" s="5" t="s">
        <v>57</v>
      </c>
      <c r="J14" s="5" t="str">
        <f t="shared" si="0"/>
        <v>Stored success message as an attribute and displayed it on viewAdminAccounts.jsp</v>
      </c>
      <c r="K14" s="5" t="s">
        <v>55</v>
      </c>
      <c r="L14" s="5" t="s">
        <v>56</v>
      </c>
    </row>
    <row r="15" spans="2:12" ht="41.25" thickBot="1" x14ac:dyDescent="0.35">
      <c r="B15" s="9">
        <v>8</v>
      </c>
      <c r="C15" s="5" t="s">
        <v>44</v>
      </c>
      <c r="D15" s="5" t="s">
        <v>53</v>
      </c>
      <c r="E15" s="5" t="s">
        <v>45</v>
      </c>
      <c r="F15" s="14">
        <v>41913</v>
      </c>
      <c r="G15" s="5">
        <v>1</v>
      </c>
      <c r="H15" s="5" t="s">
        <v>32</v>
      </c>
      <c r="I15" s="5" t="s">
        <v>57</v>
      </c>
      <c r="J15" s="5" t="str">
        <f t="shared" si="0"/>
        <v>Stored success message as an attribute and displayed it on viewNurseAccounts.jsp</v>
      </c>
      <c r="K15" s="5" t="s">
        <v>55</v>
      </c>
      <c r="L15" s="5" t="s">
        <v>56</v>
      </c>
    </row>
    <row r="16" spans="2:12" ht="41.25" thickBot="1" x14ac:dyDescent="0.35">
      <c r="B16" s="9">
        <v>9</v>
      </c>
      <c r="C16" s="5" t="s">
        <v>46</v>
      </c>
      <c r="D16" s="5" t="s">
        <v>52</v>
      </c>
      <c r="E16" s="5" t="s">
        <v>48</v>
      </c>
      <c r="F16" s="14">
        <v>41913</v>
      </c>
      <c r="G16" s="5">
        <v>1</v>
      </c>
      <c r="H16" s="5" t="s">
        <v>32</v>
      </c>
      <c r="I16" s="5" t="s">
        <v>57</v>
      </c>
      <c r="J16" s="5" t="str">
        <f t="shared" si="0"/>
        <v>Stored success message as an attribute and displayed it on viewLecturerAccounts.jsp</v>
      </c>
      <c r="K16" s="5" t="s">
        <v>55</v>
      </c>
      <c r="L16" s="5" t="s">
        <v>56</v>
      </c>
    </row>
    <row r="17" spans="2:12" ht="41.25" thickBot="1" x14ac:dyDescent="0.35">
      <c r="B17" s="9">
        <v>10</v>
      </c>
      <c r="C17" s="5" t="s">
        <v>47</v>
      </c>
      <c r="D17" s="5" t="s">
        <v>51</v>
      </c>
      <c r="E17" s="5" t="s">
        <v>49</v>
      </c>
      <c r="F17" s="14">
        <v>41913</v>
      </c>
      <c r="G17" s="5">
        <v>1</v>
      </c>
      <c r="H17" s="5" t="s">
        <v>32</v>
      </c>
      <c r="I17" s="5" t="s">
        <v>57</v>
      </c>
      <c r="J17" s="5" t="str">
        <f t="shared" si="0"/>
        <v>Stored success message as an attribute and displayed it on viewAdminAccounts.jsp</v>
      </c>
      <c r="K17" s="5" t="s">
        <v>55</v>
      </c>
      <c r="L17" s="5" t="s">
        <v>56</v>
      </c>
    </row>
  </sheetData>
  <mergeCells count="4">
    <mergeCell ref="B6:L6"/>
    <mergeCell ref="G4:L4"/>
    <mergeCell ref="B4:C4"/>
    <mergeCell ref="B2:L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opLeftCell="B1" zoomScale="70" zoomScaleNormal="70" workbookViewId="0">
      <selection activeCell="I8" sqref="I8:I9"/>
    </sheetView>
  </sheetViews>
  <sheetFormatPr defaultColWidth="9.140625" defaultRowHeight="16.5" x14ac:dyDescent="0.25"/>
  <cols>
    <col min="1" max="1" width="9.140625" style="95"/>
    <col min="2" max="2" width="4.42578125" style="95" bestFit="1" customWidth="1"/>
    <col min="3" max="3" width="21.5703125" style="95" customWidth="1"/>
    <col min="4" max="4" width="42.5703125" style="95" customWidth="1"/>
    <col min="5" max="5" width="25.7109375" style="95" customWidth="1"/>
    <col min="6" max="6" width="12.28515625" style="95" customWidth="1"/>
    <col min="7" max="7" width="6.7109375" style="95" customWidth="1"/>
    <col min="8" max="8" width="9.28515625" style="95" customWidth="1"/>
    <col min="9" max="9" width="9.7109375" style="95" customWidth="1"/>
    <col min="10" max="10" width="31" style="95" customWidth="1"/>
    <col min="11" max="11" width="11.28515625" style="95" customWidth="1"/>
    <col min="12" max="12" width="14" style="95" customWidth="1"/>
    <col min="13" max="13" width="14.7109375" style="95" customWidth="1"/>
    <col min="14" max="16384" width="9.140625" style="95"/>
  </cols>
  <sheetData>
    <row r="1" spans="1:17" ht="17.25" thickBot="1" x14ac:dyDescent="0.3"/>
    <row r="2" spans="1:17" ht="17.25" thickBot="1" x14ac:dyDescent="0.3">
      <c r="B2" s="139" t="s">
        <v>200</v>
      </c>
      <c r="C2" s="140"/>
      <c r="D2" s="140"/>
      <c r="E2" s="140"/>
      <c r="F2" s="140"/>
      <c r="G2" s="140"/>
      <c r="H2" s="140"/>
      <c r="I2" s="140"/>
      <c r="J2" s="140"/>
      <c r="K2" s="140"/>
      <c r="L2" s="141"/>
    </row>
    <row r="3" spans="1:17" ht="17.25" thickBot="1" x14ac:dyDescent="0.3"/>
    <row r="4" spans="1:17" ht="39" customHeight="1" thickBot="1" x14ac:dyDescent="0.3">
      <c r="B4" s="142" t="s">
        <v>27</v>
      </c>
      <c r="C4" s="143"/>
      <c r="D4" s="44">
        <f>SUM(G8:G113)</f>
        <v>9</v>
      </c>
      <c r="E4" s="45"/>
      <c r="F4" s="7" t="s">
        <v>8</v>
      </c>
      <c r="G4" s="136" t="s">
        <v>23</v>
      </c>
      <c r="H4" s="137"/>
      <c r="I4" s="137"/>
      <c r="J4" s="137"/>
      <c r="K4" s="137"/>
      <c r="L4" s="138"/>
    </row>
    <row r="5" spans="1:17" ht="17.25" thickBot="1" x14ac:dyDescent="0.3"/>
    <row r="6" spans="1:17" ht="17.25" thickBot="1" x14ac:dyDescent="0.3">
      <c r="B6" s="139" t="s">
        <v>173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1:17" ht="17.25" customHeight="1" thickBot="1" x14ac:dyDescent="0.3">
      <c r="B7" s="112" t="s">
        <v>0</v>
      </c>
      <c r="C7" s="7" t="s">
        <v>1</v>
      </c>
      <c r="D7" s="7" t="s">
        <v>24</v>
      </c>
      <c r="E7" s="112" t="s">
        <v>25</v>
      </c>
      <c r="F7" s="7" t="s">
        <v>2</v>
      </c>
      <c r="G7" s="112" t="s">
        <v>4</v>
      </c>
      <c r="H7" s="112" t="s">
        <v>5</v>
      </c>
      <c r="I7" s="7" t="s">
        <v>6</v>
      </c>
      <c r="J7" s="7" t="s">
        <v>11</v>
      </c>
      <c r="K7" s="112" t="s">
        <v>12</v>
      </c>
      <c r="L7" s="7" t="s">
        <v>3</v>
      </c>
    </row>
    <row r="8" spans="1:17" ht="66.75" thickBot="1" x14ac:dyDescent="0.3">
      <c r="A8" s="115"/>
      <c r="B8" s="67">
        <v>1</v>
      </c>
      <c r="C8" s="103" t="s">
        <v>190</v>
      </c>
      <c r="D8" s="119" t="s">
        <v>188</v>
      </c>
      <c r="E8" s="120" t="s">
        <v>189</v>
      </c>
      <c r="F8" s="99">
        <v>42071</v>
      </c>
      <c r="G8" s="100">
        <v>5</v>
      </c>
      <c r="H8" s="30" t="str">
        <f>IFERROR(VLOOKUP(G8,'Guidelines for Bug Metrics'!$B$3:$C$5,2), "")</f>
        <v xml:space="preserve">High Impact </v>
      </c>
      <c r="I8" s="100" t="s">
        <v>57</v>
      </c>
      <c r="J8" s="114" t="s">
        <v>201</v>
      </c>
      <c r="K8" s="101" t="s">
        <v>114</v>
      </c>
      <c r="L8" s="101">
        <v>42071</v>
      </c>
      <c r="M8" s="115"/>
      <c r="N8" s="115"/>
      <c r="O8" s="115"/>
      <c r="P8" s="115"/>
      <c r="Q8" s="115"/>
    </row>
    <row r="9" spans="1:17" ht="77.25" thickBot="1" x14ac:dyDescent="0.3">
      <c r="A9" s="115"/>
      <c r="B9" s="30">
        <v>2</v>
      </c>
      <c r="C9" s="116" t="s">
        <v>193</v>
      </c>
      <c r="D9" s="118" t="s">
        <v>192</v>
      </c>
      <c r="E9" s="121" t="s">
        <v>191</v>
      </c>
      <c r="F9" s="99">
        <v>42071</v>
      </c>
      <c r="G9" s="100">
        <v>1</v>
      </c>
      <c r="H9" s="30" t="str">
        <f>IFERROR(VLOOKUP(G9,'Guidelines for Bug Metrics'!$B$3:$C$5,2), "")</f>
        <v>Low Impact</v>
      </c>
      <c r="I9" s="100" t="s">
        <v>57</v>
      </c>
      <c r="J9" s="102" t="s">
        <v>202</v>
      </c>
      <c r="K9" s="104" t="s">
        <v>182</v>
      </c>
      <c r="L9" s="101">
        <v>42071</v>
      </c>
      <c r="M9" s="115"/>
      <c r="N9" s="115"/>
      <c r="O9" s="115"/>
      <c r="P9" s="115"/>
      <c r="Q9" s="115"/>
    </row>
    <row r="10" spans="1:17" ht="66.75" thickBot="1" x14ac:dyDescent="0.3">
      <c r="A10" s="115"/>
      <c r="B10" s="69">
        <v>3</v>
      </c>
      <c r="C10" s="116" t="s">
        <v>194</v>
      </c>
      <c r="D10" s="117" t="s">
        <v>152</v>
      </c>
      <c r="E10" s="121" t="s">
        <v>195</v>
      </c>
      <c r="F10" s="99">
        <v>42071</v>
      </c>
      <c r="G10" s="100">
        <v>1</v>
      </c>
      <c r="H10" s="30" t="str">
        <f>IFERROR(VLOOKUP(G10,'Guidelines for Bug Metrics'!$B$3:$C$5,2), "")</f>
        <v>Low Impact</v>
      </c>
      <c r="I10" s="100" t="s">
        <v>57</v>
      </c>
      <c r="J10" s="104" t="s">
        <v>203</v>
      </c>
      <c r="K10" s="104" t="s">
        <v>182</v>
      </c>
      <c r="L10" s="101">
        <v>42071</v>
      </c>
      <c r="M10" s="115"/>
      <c r="N10" s="115"/>
      <c r="O10" s="115"/>
      <c r="P10" s="115"/>
      <c r="Q10" s="115"/>
    </row>
    <row r="11" spans="1:17" s="63" customFormat="1" ht="45.75" thickBot="1" x14ac:dyDescent="0.3">
      <c r="A11" s="64"/>
      <c r="B11" s="73">
        <v>4</v>
      </c>
      <c r="C11" s="116" t="s">
        <v>196</v>
      </c>
      <c r="D11" s="118" t="s">
        <v>198</v>
      </c>
      <c r="E11" s="121" t="s">
        <v>197</v>
      </c>
      <c r="F11" s="99">
        <v>42071</v>
      </c>
      <c r="G11" s="100">
        <v>1</v>
      </c>
      <c r="H11" s="30" t="str">
        <f>IFERROR(VLOOKUP(G11,'Guidelines for Bug Metrics'!$B$3:$C$5,2), "")</f>
        <v>Low Impact</v>
      </c>
      <c r="I11" s="100" t="s">
        <v>57</v>
      </c>
      <c r="J11" s="104" t="s">
        <v>204</v>
      </c>
      <c r="K11" s="104" t="s">
        <v>182</v>
      </c>
      <c r="L11" s="101">
        <v>42071</v>
      </c>
      <c r="M11" s="64"/>
      <c r="N11" s="64"/>
      <c r="O11" s="64"/>
      <c r="P11" s="64"/>
      <c r="Q11" s="64"/>
    </row>
    <row r="12" spans="1:17" s="63" customFormat="1" ht="51.75" thickBot="1" x14ac:dyDescent="0.3">
      <c r="A12" s="64"/>
      <c r="B12" s="69">
        <v>5</v>
      </c>
      <c r="C12" s="116" t="s">
        <v>66</v>
      </c>
      <c r="D12" s="118" t="s">
        <v>198</v>
      </c>
      <c r="E12" s="121" t="s">
        <v>199</v>
      </c>
      <c r="F12" s="99">
        <v>42071</v>
      </c>
      <c r="G12" s="108">
        <v>1</v>
      </c>
      <c r="H12" s="30" t="str">
        <f>IFERROR(VLOOKUP(G12,'Guidelines for Bug Metrics'!$B$3:$C$5,2), "")</f>
        <v>Low Impact</v>
      </c>
      <c r="I12" s="100" t="s">
        <v>57</v>
      </c>
      <c r="J12" s="108" t="s">
        <v>205</v>
      </c>
      <c r="K12" s="104" t="s">
        <v>182</v>
      </c>
      <c r="L12" s="101">
        <v>42071</v>
      </c>
      <c r="M12" s="64"/>
      <c r="N12" s="64"/>
      <c r="O12" s="64"/>
      <c r="P12" s="64"/>
      <c r="Q12" s="64"/>
    </row>
    <row r="13" spans="1:17" x14ac:dyDescent="0.25">
      <c r="B13" s="115"/>
      <c r="C13" s="115"/>
      <c r="D13" s="115"/>
      <c r="E13" s="115"/>
      <c r="F13" s="115"/>
      <c r="G13" s="115"/>
      <c r="H13" s="51" t="str">
        <f>IFERROR(VLOOKUP(G13,'Guidelines for Bug Metrics'!$B$3:$C$5,2), "")</f>
        <v/>
      </c>
      <c r="I13" s="115"/>
      <c r="J13" s="115"/>
      <c r="K13" s="115"/>
      <c r="L13" s="115"/>
    </row>
    <row r="14" spans="1:17" x14ac:dyDescent="0.25">
      <c r="B14" s="115"/>
      <c r="C14" s="115"/>
      <c r="D14" s="115"/>
      <c r="E14" s="115"/>
      <c r="F14" s="115"/>
      <c r="G14" s="115"/>
      <c r="H14" s="51" t="str">
        <f>IFERROR(VLOOKUP(G14,'Guidelines for Bug Metrics'!$B$3:$C$5,2), "")</f>
        <v/>
      </c>
      <c r="I14" s="115"/>
      <c r="J14" s="115"/>
      <c r="K14" s="115"/>
      <c r="L14" s="115"/>
    </row>
    <row r="15" spans="1:17" x14ac:dyDescent="0.25">
      <c r="H15" s="51" t="str">
        <f>IFERROR(VLOOKUP(G15,'Guidelines for Bug Metrics'!$B$3:$C$5,2), "")</f>
        <v/>
      </c>
    </row>
    <row r="16" spans="1:17" x14ac:dyDescent="0.25">
      <c r="H16" s="51" t="str">
        <f>IFERROR(VLOOKUP(G16,'Guidelines for Bug Metrics'!$B$3:$C$5,2), "")</f>
        <v/>
      </c>
    </row>
    <row r="17" spans="8:8" x14ac:dyDescent="0.25">
      <c r="H17" s="51" t="str">
        <f>IFERROR(VLOOKUP(G17,'Guidelines for Bug Metrics'!$B$3:$C$5,2), "")</f>
        <v/>
      </c>
    </row>
    <row r="18" spans="8:8" x14ac:dyDescent="0.25">
      <c r="H18" s="51" t="str">
        <f>IFERROR(VLOOKUP(G18,'Guidelines for Bug Metrics'!$B$3:$C$5,2), "")</f>
        <v/>
      </c>
    </row>
    <row r="19" spans="8:8" x14ac:dyDescent="0.25">
      <c r="H19" s="97"/>
    </row>
    <row r="20" spans="8:8" x14ac:dyDescent="0.25">
      <c r="H20" s="97"/>
    </row>
    <row r="21" spans="8:8" x14ac:dyDescent="0.25">
      <c r="H21" s="97"/>
    </row>
  </sheetData>
  <mergeCells count="4">
    <mergeCell ref="B2:L2"/>
    <mergeCell ref="B4:C4"/>
    <mergeCell ref="G4:L4"/>
    <mergeCell ref="B6:L6"/>
  </mergeCells>
  <hyperlinks>
    <hyperlink ref="D9" r:id="rId1"/>
    <hyperlink ref="D11" r:id="rId2"/>
    <hyperlink ref="D12" r:id="rId3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zoomScale="70" zoomScaleNormal="70" workbookViewId="0">
      <selection activeCell="G11" sqref="G11"/>
    </sheetView>
  </sheetViews>
  <sheetFormatPr defaultColWidth="9.140625" defaultRowHeight="16.5" x14ac:dyDescent="0.25"/>
  <cols>
    <col min="1" max="1" width="9.140625" style="95"/>
    <col min="2" max="2" width="4.42578125" style="95" bestFit="1" customWidth="1"/>
    <col min="3" max="3" width="21.5703125" style="95" customWidth="1"/>
    <col min="4" max="4" width="42.5703125" style="95" customWidth="1"/>
    <col min="5" max="5" width="25.7109375" style="95" customWidth="1"/>
    <col min="6" max="6" width="12.28515625" style="95" customWidth="1"/>
    <col min="7" max="7" width="6.7109375" style="95" customWidth="1"/>
    <col min="8" max="8" width="9.28515625" style="95" customWidth="1"/>
    <col min="9" max="9" width="9.7109375" style="95" customWidth="1"/>
    <col min="10" max="10" width="31" style="95" customWidth="1"/>
    <col min="11" max="11" width="11.28515625" style="95" customWidth="1"/>
    <col min="12" max="12" width="14" style="95" customWidth="1"/>
    <col min="13" max="13" width="14.7109375" style="95" customWidth="1"/>
    <col min="14" max="16384" width="9.140625" style="95"/>
  </cols>
  <sheetData>
    <row r="1" spans="1:17" ht="17.25" thickBot="1" x14ac:dyDescent="0.3"/>
    <row r="2" spans="1:17" ht="17.25" thickBot="1" x14ac:dyDescent="0.3">
      <c r="B2" s="139" t="s">
        <v>211</v>
      </c>
      <c r="C2" s="140"/>
      <c r="D2" s="140"/>
      <c r="E2" s="140"/>
      <c r="F2" s="140"/>
      <c r="G2" s="140"/>
      <c r="H2" s="140"/>
      <c r="I2" s="140"/>
      <c r="J2" s="140"/>
      <c r="K2" s="140"/>
      <c r="L2" s="141"/>
    </row>
    <row r="3" spans="1:17" ht="17.25" thickBot="1" x14ac:dyDescent="0.3"/>
    <row r="4" spans="1:17" ht="39" customHeight="1" thickBot="1" x14ac:dyDescent="0.3">
      <c r="B4" s="142" t="s">
        <v>27</v>
      </c>
      <c r="C4" s="143"/>
      <c r="D4" s="44">
        <v>13</v>
      </c>
      <c r="E4" s="45"/>
      <c r="F4" s="7" t="s">
        <v>8</v>
      </c>
      <c r="G4" s="136" t="s">
        <v>23</v>
      </c>
      <c r="H4" s="137"/>
      <c r="I4" s="137"/>
      <c r="J4" s="137"/>
      <c r="K4" s="137"/>
      <c r="L4" s="138"/>
    </row>
    <row r="5" spans="1:17" ht="17.25" thickBot="1" x14ac:dyDescent="0.3"/>
    <row r="6" spans="1:17" ht="17.25" thickBot="1" x14ac:dyDescent="0.3">
      <c r="B6" s="139" t="s">
        <v>173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1:17" ht="17.25" customHeight="1" thickBot="1" x14ac:dyDescent="0.3">
      <c r="B7" s="122" t="s">
        <v>0</v>
      </c>
      <c r="C7" s="7" t="s">
        <v>1</v>
      </c>
      <c r="D7" s="7" t="s">
        <v>24</v>
      </c>
      <c r="E7" s="122" t="s">
        <v>25</v>
      </c>
      <c r="F7" s="7" t="s">
        <v>2</v>
      </c>
      <c r="G7" s="122" t="s">
        <v>4</v>
      </c>
      <c r="H7" s="122" t="s">
        <v>5</v>
      </c>
      <c r="I7" s="7" t="s">
        <v>6</v>
      </c>
      <c r="J7" s="7" t="s">
        <v>11</v>
      </c>
      <c r="K7" s="122" t="s">
        <v>12</v>
      </c>
      <c r="L7" s="7" t="s">
        <v>3</v>
      </c>
    </row>
    <row r="8" spans="1:17" ht="33.75" thickBot="1" x14ac:dyDescent="0.3">
      <c r="A8" s="115"/>
      <c r="B8" s="104">
        <v>1</v>
      </c>
      <c r="C8" s="104" t="s">
        <v>206</v>
      </c>
      <c r="D8" s="104" t="s">
        <v>206</v>
      </c>
      <c r="E8" s="104" t="s">
        <v>207</v>
      </c>
      <c r="F8" s="107">
        <v>42070</v>
      </c>
      <c r="G8" s="104">
        <v>5</v>
      </c>
      <c r="H8" s="100" t="str">
        <f>IFERROR(VLOOKUP(G8,'Guidelines for Bug Metrics'!$B$3:$C$5,2), "")</f>
        <v xml:space="preserve">High Impact </v>
      </c>
      <c r="I8" s="104" t="s">
        <v>57</v>
      </c>
      <c r="J8" s="104" t="s">
        <v>209</v>
      </c>
      <c r="K8" s="101" t="s">
        <v>55</v>
      </c>
      <c r="L8" s="101">
        <v>42146</v>
      </c>
      <c r="M8" s="115"/>
      <c r="N8" s="115"/>
      <c r="O8" s="115"/>
      <c r="P8" s="115"/>
      <c r="Q8" s="115"/>
    </row>
    <row r="9" spans="1:17" ht="66.75" thickBot="1" x14ac:dyDescent="0.3">
      <c r="A9" s="115"/>
      <c r="B9" s="104">
        <v>2</v>
      </c>
      <c r="C9" s="104" t="s">
        <v>206</v>
      </c>
      <c r="D9" s="104" t="s">
        <v>206</v>
      </c>
      <c r="E9" s="107" t="s">
        <v>208</v>
      </c>
      <c r="F9" s="107">
        <v>42070</v>
      </c>
      <c r="G9" s="104">
        <v>5</v>
      </c>
      <c r="H9" s="100" t="str">
        <f>IFERROR(VLOOKUP(G9,'Guidelines for Bug Metrics'!$B$3:$C$5,2), "")</f>
        <v xml:space="preserve">High Impact </v>
      </c>
      <c r="I9" s="104" t="s">
        <v>57</v>
      </c>
      <c r="J9" s="104" t="s">
        <v>210</v>
      </c>
      <c r="K9" s="104" t="s">
        <v>55</v>
      </c>
      <c r="L9" s="101">
        <v>42146</v>
      </c>
      <c r="M9" s="115"/>
      <c r="N9" s="115"/>
      <c r="O9" s="115"/>
      <c r="P9" s="115"/>
      <c r="Q9" s="115"/>
    </row>
    <row r="10" spans="1:17" ht="33.75" thickBot="1" x14ac:dyDescent="0.3">
      <c r="A10" s="115"/>
      <c r="B10" s="100">
        <v>3</v>
      </c>
      <c r="C10" s="100" t="s">
        <v>214</v>
      </c>
      <c r="D10" s="100" t="s">
        <v>212</v>
      </c>
      <c r="E10" s="107" t="s">
        <v>213</v>
      </c>
      <c r="F10" s="107">
        <v>42070</v>
      </c>
      <c r="G10" s="100">
        <v>1</v>
      </c>
      <c r="H10" s="100" t="str">
        <f>IFERROR(VLOOKUP(G10,'Guidelines for Bug Metrics'!$B$3:$C$5,2), "")</f>
        <v>Low Impact</v>
      </c>
      <c r="I10" s="104" t="s">
        <v>57</v>
      </c>
      <c r="J10" s="100"/>
      <c r="K10" s="100" t="s">
        <v>182</v>
      </c>
      <c r="L10" s="107">
        <v>42073</v>
      </c>
      <c r="M10" s="115"/>
      <c r="N10" s="115"/>
      <c r="O10" s="115"/>
      <c r="P10" s="115"/>
      <c r="Q10" s="115"/>
    </row>
    <row r="11" spans="1:17" s="63" customFormat="1" ht="33.75" thickBot="1" x14ac:dyDescent="0.3">
      <c r="A11" s="64"/>
      <c r="B11" s="100">
        <v>4</v>
      </c>
      <c r="C11" s="100" t="s">
        <v>215</v>
      </c>
      <c r="D11" s="100" t="s">
        <v>216</v>
      </c>
      <c r="E11" s="107" t="s">
        <v>213</v>
      </c>
      <c r="F11" s="107">
        <v>42070</v>
      </c>
      <c r="G11" s="100">
        <v>1</v>
      </c>
      <c r="H11" s="100" t="str">
        <f>IFERROR(VLOOKUP(G11,'Guidelines for Bug Metrics'!$B$3:$C$5,2), "")</f>
        <v>Low Impact</v>
      </c>
      <c r="I11" s="104" t="s">
        <v>57</v>
      </c>
      <c r="J11" s="100"/>
      <c r="K11" s="100" t="s">
        <v>182</v>
      </c>
      <c r="L11" s="107">
        <v>42073</v>
      </c>
      <c r="M11" s="64"/>
      <c r="N11" s="64"/>
      <c r="O11" s="64"/>
      <c r="P11" s="64"/>
      <c r="Q11" s="64"/>
    </row>
    <row r="12" spans="1:17" s="63" customFormat="1" ht="83.25" thickBot="1" x14ac:dyDescent="0.3">
      <c r="A12" s="64"/>
      <c r="B12" s="100">
        <v>5</v>
      </c>
      <c r="C12" s="100" t="s">
        <v>230</v>
      </c>
      <c r="D12" s="100" t="s">
        <v>231</v>
      </c>
      <c r="E12" s="107" t="s">
        <v>229</v>
      </c>
      <c r="F12" s="107">
        <v>42070</v>
      </c>
      <c r="G12" s="100">
        <v>1</v>
      </c>
      <c r="H12" s="100" t="str">
        <f>IFERROR(VLOOKUP(G12,'Guidelines for Bug Metrics'!$B$3:$C$5,2), "")</f>
        <v>Low Impact</v>
      </c>
      <c r="I12" s="104" t="s">
        <v>57</v>
      </c>
      <c r="J12" s="100"/>
      <c r="K12" s="100" t="s">
        <v>182</v>
      </c>
      <c r="L12" s="107">
        <v>42073</v>
      </c>
      <c r="M12" s="64"/>
      <c r="N12" s="64"/>
      <c r="O12" s="64"/>
      <c r="P12" s="64"/>
      <c r="Q12" s="64"/>
    </row>
    <row r="13" spans="1:17" x14ac:dyDescent="0.25">
      <c r="B13" s="115"/>
      <c r="C13" s="115"/>
      <c r="D13" s="115"/>
      <c r="E13" s="115"/>
      <c r="F13" s="115"/>
      <c r="G13" s="115"/>
      <c r="H13" s="51" t="str">
        <f>IFERROR(VLOOKUP(G13,'Guidelines for Bug Metrics'!$B$3:$C$5,2), "")</f>
        <v/>
      </c>
      <c r="I13" s="115"/>
      <c r="J13" s="115"/>
      <c r="K13" s="115"/>
      <c r="L13" s="115"/>
    </row>
    <row r="14" spans="1:17" x14ac:dyDescent="0.25">
      <c r="H14" s="51" t="str">
        <f>IFERROR(VLOOKUP(G14,'Guidelines for Bug Metrics'!$B$3:$C$5,2), "")</f>
        <v/>
      </c>
    </row>
    <row r="15" spans="1:17" x14ac:dyDescent="0.25">
      <c r="H15" s="51" t="str">
        <f>IFERROR(VLOOKUP(G15,'Guidelines for Bug Metrics'!$B$3:$C$5,2), "")</f>
        <v/>
      </c>
    </row>
    <row r="16" spans="1:17" x14ac:dyDescent="0.25">
      <c r="H16" s="51" t="str">
        <f>IFERROR(VLOOKUP(G16,'Guidelines for Bug Metrics'!$B$3:$C$5,2), "")</f>
        <v/>
      </c>
    </row>
    <row r="17" spans="8:8" x14ac:dyDescent="0.25">
      <c r="H17" s="51" t="str">
        <f>IFERROR(VLOOKUP(G17,'Guidelines for Bug Metrics'!$B$3:$C$5,2), "")</f>
        <v/>
      </c>
    </row>
    <row r="18" spans="8:8" x14ac:dyDescent="0.25">
      <c r="H18" s="97"/>
    </row>
    <row r="19" spans="8:8" x14ac:dyDescent="0.25">
      <c r="H19" s="97"/>
    </row>
    <row r="20" spans="8:8" x14ac:dyDescent="0.25">
      <c r="H20" s="97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zoomScale="70" zoomScaleNormal="70" workbookViewId="0">
      <selection activeCell="K21" sqref="K21"/>
    </sheetView>
  </sheetViews>
  <sheetFormatPr defaultColWidth="9.140625" defaultRowHeight="16.5" x14ac:dyDescent="0.25"/>
  <cols>
    <col min="1" max="1" width="9.140625" style="95"/>
    <col min="2" max="2" width="4.42578125" style="95" bestFit="1" customWidth="1"/>
    <col min="3" max="3" width="21.5703125" style="95" customWidth="1"/>
    <col min="4" max="4" width="42.5703125" style="95" customWidth="1"/>
    <col min="5" max="5" width="25.7109375" style="95" customWidth="1"/>
    <col min="6" max="6" width="12.28515625" style="95" customWidth="1"/>
    <col min="7" max="7" width="6.7109375" style="95" customWidth="1"/>
    <col min="8" max="8" width="9.28515625" style="95" customWidth="1"/>
    <col min="9" max="9" width="9.7109375" style="95" customWidth="1"/>
    <col min="10" max="10" width="11.28515625" style="95" customWidth="1"/>
    <col min="11" max="11" width="14" style="95" customWidth="1"/>
    <col min="12" max="12" width="14.7109375" style="95" customWidth="1"/>
    <col min="13" max="16384" width="9.140625" style="95"/>
  </cols>
  <sheetData>
    <row r="1" spans="1:16" ht="17.25" thickBot="1" x14ac:dyDescent="0.3"/>
    <row r="2" spans="1:16" ht="17.25" thickBot="1" x14ac:dyDescent="0.3">
      <c r="B2" s="139" t="s">
        <v>228</v>
      </c>
      <c r="C2" s="140"/>
      <c r="D2" s="140"/>
      <c r="E2" s="140"/>
      <c r="F2" s="140"/>
      <c r="G2" s="140"/>
      <c r="H2" s="140"/>
      <c r="I2" s="140"/>
      <c r="J2" s="140"/>
      <c r="K2" s="141"/>
    </row>
    <row r="3" spans="1:16" ht="17.25" thickBot="1" x14ac:dyDescent="0.3"/>
    <row r="4" spans="1:16" ht="39" customHeight="1" thickBot="1" x14ac:dyDescent="0.3">
      <c r="B4" s="142" t="s">
        <v>27</v>
      </c>
      <c r="C4" s="143"/>
      <c r="D4" s="44">
        <v>4</v>
      </c>
      <c r="E4" s="45"/>
      <c r="F4" s="7" t="s">
        <v>8</v>
      </c>
      <c r="G4" s="136" t="s">
        <v>23</v>
      </c>
      <c r="H4" s="137"/>
      <c r="I4" s="137"/>
      <c r="J4" s="137"/>
      <c r="K4" s="138"/>
    </row>
    <row r="5" spans="1:16" ht="17.25" thickBot="1" x14ac:dyDescent="0.3"/>
    <row r="6" spans="1:16" ht="17.25" thickBot="1" x14ac:dyDescent="0.3">
      <c r="B6" s="139" t="s">
        <v>173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1:16" ht="17.25" customHeight="1" thickBot="1" x14ac:dyDescent="0.3">
      <c r="B7" s="122" t="s">
        <v>0</v>
      </c>
      <c r="C7" s="7" t="s">
        <v>1</v>
      </c>
      <c r="D7" s="7" t="s">
        <v>24</v>
      </c>
      <c r="E7" s="122" t="s">
        <v>25</v>
      </c>
      <c r="F7" s="7" t="s">
        <v>2</v>
      </c>
      <c r="G7" s="122" t="s">
        <v>4</v>
      </c>
      <c r="H7" s="122" t="s">
        <v>5</v>
      </c>
      <c r="I7" s="7" t="s">
        <v>6</v>
      </c>
      <c r="J7" s="122" t="s">
        <v>12</v>
      </c>
      <c r="K7" s="7" t="s">
        <v>3</v>
      </c>
    </row>
    <row r="8" spans="1:16" ht="27.75" thickBot="1" x14ac:dyDescent="0.25">
      <c r="A8" s="115"/>
      <c r="B8" s="104">
        <v>1</v>
      </c>
      <c r="C8" s="104" t="s">
        <v>221</v>
      </c>
      <c r="D8" s="124" t="s">
        <v>219</v>
      </c>
      <c r="E8" s="124" t="s">
        <v>217</v>
      </c>
      <c r="F8" s="107">
        <v>42096</v>
      </c>
      <c r="G8" s="104">
        <v>5</v>
      </c>
      <c r="H8" s="100" t="str">
        <f>IFERROR(VLOOKUP(G8,'Guidelines for Bug Metrics'!$B$3:$C$5,2), "")</f>
        <v xml:space="preserve">High Impact </v>
      </c>
      <c r="I8" s="104" t="s">
        <v>57</v>
      </c>
      <c r="J8" s="100" t="s">
        <v>182</v>
      </c>
      <c r="K8" s="101">
        <v>42099</v>
      </c>
      <c r="L8" s="115"/>
      <c r="M8" s="115"/>
      <c r="N8" s="115"/>
      <c r="O8" s="115"/>
      <c r="P8" s="115"/>
    </row>
    <row r="9" spans="1:16" ht="27.75" thickBot="1" x14ac:dyDescent="0.25">
      <c r="A9" s="115"/>
      <c r="B9" s="104">
        <v>2</v>
      </c>
      <c r="C9" s="104" t="s">
        <v>222</v>
      </c>
      <c r="D9" s="125" t="s">
        <v>220</v>
      </c>
      <c r="E9" s="125" t="s">
        <v>218</v>
      </c>
      <c r="F9" s="107">
        <v>42096</v>
      </c>
      <c r="G9" s="104">
        <v>1</v>
      </c>
      <c r="H9" s="100" t="str">
        <f>IFERROR(VLOOKUP(G9,'Guidelines for Bug Metrics'!$B$3:$C$5,2), "")</f>
        <v>Low Impact</v>
      </c>
      <c r="I9" s="104" t="s">
        <v>57</v>
      </c>
      <c r="J9" s="100" t="s">
        <v>182</v>
      </c>
      <c r="K9" s="101">
        <v>42099</v>
      </c>
      <c r="L9" s="115"/>
      <c r="M9" s="115"/>
      <c r="N9" s="115"/>
      <c r="O9" s="115"/>
      <c r="P9" s="115"/>
    </row>
    <row r="10" spans="1:16" ht="27.75" thickBot="1" x14ac:dyDescent="0.25">
      <c r="A10" s="115"/>
      <c r="B10" s="100">
        <v>3</v>
      </c>
      <c r="C10" s="123" t="s">
        <v>223</v>
      </c>
      <c r="D10" s="124" t="s">
        <v>227</v>
      </c>
      <c r="E10" s="100" t="s">
        <v>224</v>
      </c>
      <c r="F10" s="107">
        <v>42096</v>
      </c>
      <c r="G10" s="100">
        <v>1</v>
      </c>
      <c r="H10" s="100" t="str">
        <f>IFERROR(VLOOKUP(G10,'Guidelines for Bug Metrics'!$B$3:$C$5,2), "")</f>
        <v>Low Impact</v>
      </c>
      <c r="I10" s="104" t="s">
        <v>57</v>
      </c>
      <c r="J10" s="100" t="s">
        <v>182</v>
      </c>
      <c r="K10" s="101">
        <v>42099</v>
      </c>
      <c r="L10" s="115"/>
      <c r="M10" s="115"/>
      <c r="N10" s="115"/>
      <c r="O10" s="115"/>
      <c r="P10" s="115"/>
    </row>
    <row r="11" spans="1:16" s="63" customFormat="1" ht="41.25" thickBot="1" x14ac:dyDescent="0.25">
      <c r="A11" s="64"/>
      <c r="B11" s="100">
        <v>4</v>
      </c>
      <c r="C11" s="100" t="s">
        <v>225</v>
      </c>
      <c r="D11" s="124" t="s">
        <v>227</v>
      </c>
      <c r="E11" s="100" t="s">
        <v>226</v>
      </c>
      <c r="F11" s="107">
        <v>42096</v>
      </c>
      <c r="G11" s="100">
        <v>1</v>
      </c>
      <c r="H11" s="100" t="str">
        <f>IFERROR(VLOOKUP(G11,'Guidelines for Bug Metrics'!$B$3:$C$5,2), "")</f>
        <v>Low Impact</v>
      </c>
      <c r="I11" s="104" t="s">
        <v>57</v>
      </c>
      <c r="J11" s="100" t="s">
        <v>182</v>
      </c>
      <c r="K11" s="101">
        <v>42099</v>
      </c>
      <c r="L11" s="64"/>
      <c r="M11" s="64"/>
      <c r="N11" s="64"/>
      <c r="O11" s="64"/>
      <c r="P11" s="64"/>
    </row>
    <row r="12" spans="1:16" s="63" customFormat="1" x14ac:dyDescent="0.25">
      <c r="A12" s="95"/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64"/>
      <c r="N12" s="64"/>
      <c r="O12" s="64"/>
      <c r="P12" s="64"/>
    </row>
    <row r="15" spans="1:16" x14ac:dyDescent="0.25">
      <c r="H15" s="51"/>
    </row>
    <row r="16" spans="1:16" x14ac:dyDescent="0.25">
      <c r="H16" s="51" t="str">
        <f>IFERROR(VLOOKUP(G16,'Guidelines for Bug Metrics'!$B$3:$C$5,2), "")</f>
        <v/>
      </c>
    </row>
    <row r="17" spans="8:8" x14ac:dyDescent="0.25">
      <c r="H17" s="51" t="str">
        <f>IFERROR(VLOOKUP(G17,'Guidelines for Bug Metrics'!$B$3:$C$5,2), "")</f>
        <v/>
      </c>
    </row>
    <row r="18" spans="8:8" x14ac:dyDescent="0.25">
      <c r="H18" s="51" t="str">
        <f>IFERROR(VLOOKUP(G18,'Guidelines for Bug Metrics'!$B$3:$C$5,2), "")</f>
        <v/>
      </c>
    </row>
    <row r="19" spans="8:8" x14ac:dyDescent="0.25">
      <c r="H19" s="97"/>
    </row>
    <row r="20" spans="8:8" x14ac:dyDescent="0.25">
      <c r="H20" s="97"/>
    </row>
    <row r="21" spans="8:8" x14ac:dyDescent="0.25">
      <c r="H21" s="97"/>
    </row>
  </sheetData>
  <mergeCells count="4">
    <mergeCell ref="B2:K2"/>
    <mergeCell ref="B4:C4"/>
    <mergeCell ref="G4:K4"/>
    <mergeCell ref="B6:K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zoomScale="85" zoomScaleNormal="85" workbookViewId="0">
      <selection activeCell="D9" sqref="D9"/>
    </sheetView>
  </sheetViews>
  <sheetFormatPr defaultColWidth="9.140625" defaultRowHeight="15" x14ac:dyDescent="0.25"/>
  <cols>
    <col min="1" max="1" width="9.140625" style="1"/>
    <col min="2" max="2" width="13.42578125" style="1" customWidth="1"/>
    <col min="3" max="3" width="17.5703125" style="1" customWidth="1"/>
    <col min="4" max="4" width="94" style="1" customWidth="1"/>
    <col min="5" max="16384" width="9.140625" style="1"/>
  </cols>
  <sheetData>
    <row r="1" spans="1:4" ht="17.25" thickBot="1" x14ac:dyDescent="0.35">
      <c r="A1" s="2"/>
      <c r="B1" s="2"/>
      <c r="C1" s="2"/>
      <c r="D1" s="2"/>
    </row>
    <row r="2" spans="1:4" ht="17.25" thickBot="1" x14ac:dyDescent="0.35">
      <c r="A2" s="2"/>
      <c r="B2" s="11" t="s">
        <v>13</v>
      </c>
      <c r="C2" s="11" t="s">
        <v>5</v>
      </c>
      <c r="D2" s="12" t="s">
        <v>14</v>
      </c>
    </row>
    <row r="3" spans="1:4" ht="27.75" thickBot="1" x14ac:dyDescent="0.35">
      <c r="A3" s="2"/>
      <c r="B3" s="4">
        <v>1</v>
      </c>
      <c r="C3" s="4" t="s">
        <v>15</v>
      </c>
      <c r="D3" s="5" t="s">
        <v>16</v>
      </c>
    </row>
    <row r="4" spans="1:4" ht="17.25" thickBot="1" x14ac:dyDescent="0.35">
      <c r="A4" s="2"/>
      <c r="B4" s="18">
        <v>5</v>
      </c>
      <c r="C4" s="4" t="s">
        <v>17</v>
      </c>
      <c r="D4" s="6" t="s">
        <v>18</v>
      </c>
    </row>
    <row r="5" spans="1:4" ht="17.25" thickBot="1" x14ac:dyDescent="0.35">
      <c r="A5" s="2"/>
      <c r="B5" s="4">
        <v>10</v>
      </c>
      <c r="C5" s="4" t="s">
        <v>19</v>
      </c>
      <c r="D5" s="5" t="s">
        <v>20</v>
      </c>
    </row>
    <row r="6" spans="1:4" ht="17.25" thickBot="1" x14ac:dyDescent="0.35">
      <c r="A6" s="2"/>
      <c r="B6" s="2"/>
      <c r="C6" s="2"/>
      <c r="D6" s="2"/>
    </row>
    <row r="7" spans="1:4" ht="26.25" thickBot="1" x14ac:dyDescent="0.35">
      <c r="A7" s="2"/>
      <c r="B7" s="11" t="s">
        <v>7</v>
      </c>
      <c r="C7" s="12" t="s">
        <v>21</v>
      </c>
      <c r="D7" s="12" t="s">
        <v>8</v>
      </c>
    </row>
    <row r="8" spans="1:4" ht="29.25" customHeight="1" thickBot="1" x14ac:dyDescent="0.35">
      <c r="A8" s="2"/>
      <c r="B8" s="13">
        <v>0</v>
      </c>
      <c r="C8" s="6" t="s">
        <v>28</v>
      </c>
      <c r="D8" s="6" t="s">
        <v>29</v>
      </c>
    </row>
    <row r="9" spans="1:4" ht="17.25" thickBot="1" x14ac:dyDescent="0.35">
      <c r="A9" s="2"/>
      <c r="B9" s="4">
        <v>5</v>
      </c>
      <c r="C9" s="6" t="s">
        <v>22</v>
      </c>
      <c r="D9" s="6" t="s">
        <v>23</v>
      </c>
    </row>
    <row r="10" spans="1:4" ht="27.75" thickBot="1" x14ac:dyDescent="0.35">
      <c r="A10" s="2"/>
      <c r="B10" s="4">
        <v>10</v>
      </c>
      <c r="C10" s="5" t="s">
        <v>9</v>
      </c>
      <c r="D10" s="5" t="s">
        <v>10</v>
      </c>
    </row>
    <row r="11" spans="1:4" ht="16.5" x14ac:dyDescent="0.3">
      <c r="A11" s="2"/>
      <c r="B11" s="2"/>
      <c r="C11" s="2"/>
      <c r="D11" s="2"/>
    </row>
    <row r="12" spans="1:4" ht="16.5" x14ac:dyDescent="0.3">
      <c r="A12" s="2"/>
      <c r="B12" s="2"/>
      <c r="C12" s="2"/>
      <c r="D12" s="2"/>
    </row>
    <row r="13" spans="1:4" ht="16.5" x14ac:dyDescent="0.3">
      <c r="A13" s="2"/>
      <c r="B13" s="2"/>
      <c r="C13" s="2"/>
      <c r="D1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showGridLines="0" tabSelected="1" zoomScale="40" zoomScaleNormal="40" workbookViewId="0">
      <selection activeCell="F14" sqref="F14"/>
    </sheetView>
  </sheetViews>
  <sheetFormatPr defaultRowHeight="15" x14ac:dyDescent="0.25"/>
  <cols>
    <col min="2" max="2" width="11.7109375" bestFit="1" customWidth="1"/>
    <col min="4" max="4" width="13.140625" bestFit="1" customWidth="1"/>
    <col min="5" max="5" width="10.140625" bestFit="1" customWidth="1"/>
  </cols>
  <sheetData>
    <row r="2" spans="2:6" s="79" customFormat="1" x14ac:dyDescent="0.25">
      <c r="B2" s="80" t="s">
        <v>141</v>
      </c>
      <c r="C2" s="80" t="s">
        <v>32</v>
      </c>
      <c r="D2" s="80" t="s">
        <v>50</v>
      </c>
      <c r="E2" s="80" t="s">
        <v>140</v>
      </c>
      <c r="F2" s="80" t="s">
        <v>139</v>
      </c>
    </row>
    <row r="3" spans="2:6" x14ac:dyDescent="0.25">
      <c r="B3" s="78">
        <v>1</v>
      </c>
      <c r="C3" s="78">
        <v>9</v>
      </c>
      <c r="D3" s="78">
        <v>1</v>
      </c>
      <c r="E3" s="78"/>
      <c r="F3" s="78">
        <f t="shared" ref="F3:F12" si="0">(C3*1)+(D3*5)+(E3*10)</f>
        <v>14</v>
      </c>
    </row>
    <row r="4" spans="2:6" x14ac:dyDescent="0.25">
      <c r="B4" s="78">
        <v>2</v>
      </c>
      <c r="C4" s="78">
        <v>1</v>
      </c>
      <c r="D4" s="78">
        <v>2</v>
      </c>
      <c r="E4" s="78"/>
      <c r="F4" s="78">
        <f t="shared" si="0"/>
        <v>11</v>
      </c>
    </row>
    <row r="5" spans="2:6" x14ac:dyDescent="0.25">
      <c r="B5" s="78">
        <v>3</v>
      </c>
      <c r="C5" s="78"/>
      <c r="D5" s="78">
        <v>3</v>
      </c>
      <c r="E5" s="78"/>
      <c r="F5" s="78">
        <f t="shared" si="0"/>
        <v>15</v>
      </c>
    </row>
    <row r="6" spans="2:6" x14ac:dyDescent="0.25">
      <c r="B6" s="78">
        <v>4</v>
      </c>
      <c r="C6" s="78"/>
      <c r="D6" s="78">
        <v>1</v>
      </c>
      <c r="E6" s="78"/>
      <c r="F6" s="78">
        <f t="shared" si="0"/>
        <v>5</v>
      </c>
    </row>
    <row r="7" spans="2:6" x14ac:dyDescent="0.25">
      <c r="B7" s="78">
        <v>5</v>
      </c>
      <c r="C7" s="78"/>
      <c r="D7" s="78">
        <v>6</v>
      </c>
      <c r="E7" s="78"/>
      <c r="F7" s="78">
        <f t="shared" si="0"/>
        <v>30</v>
      </c>
    </row>
    <row r="8" spans="2:6" x14ac:dyDescent="0.25">
      <c r="B8" s="78">
        <v>6</v>
      </c>
      <c r="C8" s="78"/>
      <c r="D8" s="78">
        <v>4</v>
      </c>
      <c r="E8" s="78"/>
      <c r="F8" s="78">
        <f t="shared" si="0"/>
        <v>20</v>
      </c>
    </row>
    <row r="9" spans="2:6" x14ac:dyDescent="0.25">
      <c r="B9" s="78">
        <v>7</v>
      </c>
      <c r="C9" s="78">
        <v>5</v>
      </c>
      <c r="D9" s="78">
        <v>2</v>
      </c>
      <c r="E9" s="78"/>
      <c r="F9" s="78">
        <f t="shared" si="0"/>
        <v>15</v>
      </c>
    </row>
    <row r="10" spans="2:6" x14ac:dyDescent="0.25">
      <c r="B10" s="78">
        <v>8</v>
      </c>
      <c r="C10" s="78">
        <v>2</v>
      </c>
      <c r="D10" s="78">
        <v>6</v>
      </c>
      <c r="E10" s="78"/>
      <c r="F10" s="78">
        <f t="shared" si="0"/>
        <v>32</v>
      </c>
    </row>
    <row r="11" spans="2:6" x14ac:dyDescent="0.25">
      <c r="B11" s="78">
        <v>9</v>
      </c>
      <c r="C11" s="78">
        <v>3</v>
      </c>
      <c r="D11" s="110">
        <v>1</v>
      </c>
      <c r="E11" s="78"/>
      <c r="F11" s="78">
        <f t="shared" si="0"/>
        <v>8</v>
      </c>
    </row>
    <row r="12" spans="2:6" x14ac:dyDescent="0.25">
      <c r="B12" s="110">
        <v>10</v>
      </c>
      <c r="C12" s="110">
        <v>4</v>
      </c>
      <c r="D12" s="110">
        <v>1</v>
      </c>
      <c r="E12" s="78"/>
      <c r="F12" s="110">
        <f t="shared" si="0"/>
        <v>9</v>
      </c>
    </row>
    <row r="13" spans="2:6" x14ac:dyDescent="0.25">
      <c r="B13" s="110">
        <v>11</v>
      </c>
      <c r="C13" s="78">
        <v>3</v>
      </c>
      <c r="D13" s="110">
        <v>2</v>
      </c>
      <c r="E13" s="78"/>
      <c r="F13" s="78">
        <v>13</v>
      </c>
    </row>
    <row r="14" spans="2:6" x14ac:dyDescent="0.25">
      <c r="B14" s="110">
        <v>12</v>
      </c>
      <c r="C14" s="78">
        <v>4</v>
      </c>
      <c r="D14" s="78"/>
      <c r="E14" s="78"/>
      <c r="F14" s="78">
        <v>4</v>
      </c>
    </row>
    <row r="15" spans="2:6" x14ac:dyDescent="0.25">
      <c r="B15" s="110">
        <v>13</v>
      </c>
      <c r="C15" s="78"/>
      <c r="D15" s="78"/>
      <c r="E15" s="78"/>
      <c r="F15" s="7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activeCell="G4" sqref="G4:L4"/>
    </sheetView>
  </sheetViews>
  <sheetFormatPr defaultColWidth="9.140625"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126" t="s">
        <v>58</v>
      </c>
      <c r="C2" s="127"/>
      <c r="D2" s="127"/>
      <c r="E2" s="127"/>
      <c r="F2" s="127"/>
      <c r="G2" s="127"/>
      <c r="H2" s="127"/>
      <c r="I2" s="127"/>
      <c r="J2" s="127"/>
      <c r="K2" s="127"/>
      <c r="L2" s="128"/>
    </row>
    <row r="3" spans="2:12" ht="17.25" thickBot="1" x14ac:dyDescent="0.35">
      <c r="B3" s="2"/>
    </row>
    <row r="4" spans="2:12" ht="39" customHeight="1" thickBot="1" x14ac:dyDescent="0.35">
      <c r="B4" s="130" t="s">
        <v>27</v>
      </c>
      <c r="C4" s="130"/>
      <c r="D4" s="15">
        <f>SUM(G8:G10)</f>
        <v>11</v>
      </c>
      <c r="E4" s="16"/>
      <c r="F4" s="7" t="s">
        <v>8</v>
      </c>
      <c r="G4" s="129" t="s">
        <v>10</v>
      </c>
      <c r="H4" s="129"/>
      <c r="I4" s="129"/>
      <c r="J4" s="129"/>
      <c r="K4" s="129"/>
      <c r="L4" s="129"/>
    </row>
    <row r="5" spans="2:12" ht="17.25" thickBot="1" x14ac:dyDescent="0.35"/>
    <row r="6" spans="2:12" ht="17.25" thickBot="1" x14ac:dyDescent="0.35">
      <c r="B6" s="126" t="s">
        <v>58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12" ht="17.25" thickBot="1" x14ac:dyDescent="0.35">
      <c r="B7" s="17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68.25" thickBot="1" x14ac:dyDescent="0.35">
      <c r="B8" s="9">
        <v>1</v>
      </c>
      <c r="C8" s="5" t="s">
        <v>59</v>
      </c>
      <c r="D8" s="5" t="s">
        <v>62</v>
      </c>
      <c r="E8" s="5" t="s">
        <v>60</v>
      </c>
      <c r="F8" s="14">
        <v>41929</v>
      </c>
      <c r="G8" s="5">
        <v>5</v>
      </c>
      <c r="H8" s="5" t="str">
        <f>IFERROR(VLOOKUP(G8,'Guidelines for Bug Metrics'!$B$3:$C$5,2), "")</f>
        <v xml:space="preserve">High Impact </v>
      </c>
      <c r="I8" s="5" t="s">
        <v>57</v>
      </c>
      <c r="J8" s="5" t="s">
        <v>69</v>
      </c>
      <c r="K8" s="5" t="s">
        <v>68</v>
      </c>
      <c r="L8" s="14">
        <v>41931</v>
      </c>
    </row>
    <row r="9" spans="2:12" ht="68.25" thickBot="1" x14ac:dyDescent="0.35">
      <c r="B9" s="9">
        <v>2</v>
      </c>
      <c r="C9" s="5" t="s">
        <v>61</v>
      </c>
      <c r="D9" s="5" t="s">
        <v>63</v>
      </c>
      <c r="E9" s="5" t="s">
        <v>64</v>
      </c>
      <c r="F9" s="14">
        <v>41930</v>
      </c>
      <c r="G9" s="5">
        <v>5</v>
      </c>
      <c r="H9" s="5" t="str">
        <f>IFERROR(VLOOKUP(G9,'Guidelines for Bug Metrics'!$B$3:$C$5,2), "")</f>
        <v xml:space="preserve">High Impact </v>
      </c>
      <c r="I9" s="5" t="s">
        <v>57</v>
      </c>
      <c r="J9" s="5" t="s">
        <v>71</v>
      </c>
      <c r="K9" s="5" t="s">
        <v>55</v>
      </c>
      <c r="L9" s="14">
        <v>41931</v>
      </c>
    </row>
    <row r="10" spans="2:12" ht="54.75" thickBot="1" x14ac:dyDescent="0.35">
      <c r="B10" s="9">
        <v>3</v>
      </c>
      <c r="C10" s="5" t="s">
        <v>65</v>
      </c>
      <c r="D10" s="5" t="s">
        <v>66</v>
      </c>
      <c r="E10" s="5" t="s">
        <v>67</v>
      </c>
      <c r="F10" s="14">
        <v>41930</v>
      </c>
      <c r="G10" s="5">
        <v>1</v>
      </c>
      <c r="H10" s="5" t="str">
        <f>IFERROR(VLOOKUP(G10,'Guidelines for Bug Metrics'!$B$3:$C$5,2), "")</f>
        <v>Low Impact</v>
      </c>
      <c r="I10" s="5" t="s">
        <v>57</v>
      </c>
      <c r="J10" s="5" t="s">
        <v>70</v>
      </c>
      <c r="K10" s="5" t="s">
        <v>68</v>
      </c>
      <c r="L10" s="14">
        <v>41931</v>
      </c>
    </row>
    <row r="11" spans="2:12" x14ac:dyDescent="0.3">
      <c r="B11"/>
      <c r="C11"/>
      <c r="D11"/>
      <c r="E11"/>
      <c r="F11"/>
      <c r="G11"/>
      <c r="H11" t="str">
        <f>IFERROR(VLOOKUP(G11,'Guidelines for Bug Metrics'!$B$3:$C$5,2), "")</f>
        <v/>
      </c>
      <c r="I11"/>
      <c r="J11"/>
      <c r="K11"/>
      <c r="L11"/>
    </row>
    <row r="12" spans="2:12" x14ac:dyDescent="0.3">
      <c r="B12"/>
      <c r="C12"/>
      <c r="D12"/>
      <c r="E12"/>
      <c r="F12"/>
      <c r="G12"/>
      <c r="H12" t="str">
        <f>IFERROR(VLOOKUP(G12,'Guidelines for Bug Metrics'!$B$3:$C$5,2), "")</f>
        <v/>
      </c>
      <c r="I12"/>
      <c r="J12"/>
      <c r="K12"/>
      <c r="L12"/>
    </row>
    <row r="13" spans="2:12" x14ac:dyDescent="0.3">
      <c r="B13"/>
      <c r="C13"/>
      <c r="D13"/>
      <c r="E13"/>
      <c r="F13"/>
      <c r="G13"/>
      <c r="H13" t="str">
        <f>IFERROR(VLOOKUP(G13,'Guidelines for Bug Metrics'!$B$3:$C$5,2), "")</f>
        <v/>
      </c>
      <c r="I13"/>
      <c r="J13"/>
      <c r="K13"/>
      <c r="L13"/>
    </row>
    <row r="14" spans="2:12" x14ac:dyDescent="0.3">
      <c r="B14"/>
      <c r="C14"/>
      <c r="D14"/>
      <c r="E14"/>
      <c r="F14"/>
      <c r="G14"/>
      <c r="H14" t="str">
        <f>IFERROR(VLOOKUP(G14,'Guidelines for Bug Metrics'!$B$3:$C$5,2), "")</f>
        <v/>
      </c>
      <c r="I14"/>
      <c r="J14"/>
      <c r="K14"/>
      <c r="L14"/>
    </row>
    <row r="15" spans="2:12" x14ac:dyDescent="0.3">
      <c r="B15"/>
      <c r="C15"/>
      <c r="D15"/>
      <c r="E15"/>
      <c r="F15"/>
      <c r="G15"/>
      <c r="H15" t="str">
        <f>IFERROR(VLOOKUP(G15,'Guidelines for Bug Metrics'!$B$3:$C$5,2), "")</f>
        <v/>
      </c>
      <c r="I15"/>
      <c r="J15"/>
      <c r="K15"/>
      <c r="L15"/>
    </row>
    <row r="16" spans="2:12" x14ac:dyDescent="0.3">
      <c r="B16"/>
      <c r="C16"/>
      <c r="D16"/>
      <c r="E16"/>
      <c r="F16"/>
      <c r="G16"/>
      <c r="H16" t="str">
        <f>IFERROR(VLOOKUP(G16,'Guidelines for Bug Metrics'!$B$3:$C$5,2), "")</f>
        <v/>
      </c>
      <c r="I16"/>
      <c r="J16"/>
      <c r="K16"/>
      <c r="L16"/>
    </row>
    <row r="17" spans="2:12" x14ac:dyDescent="0.3">
      <c r="B17"/>
      <c r="C17"/>
      <c r="D17"/>
      <c r="E17"/>
      <c r="F17"/>
      <c r="G17"/>
      <c r="H17" t="str">
        <f>IFERROR(VLOOKUP(G17,'Guidelines for Bug Metrics'!$B$3:$C$5,2), "")</f>
        <v/>
      </c>
      <c r="I17"/>
      <c r="J17"/>
      <c r="K17"/>
      <c r="L17"/>
    </row>
  </sheetData>
  <mergeCells count="4">
    <mergeCell ref="B2:L2"/>
    <mergeCell ref="B4:C4"/>
    <mergeCell ref="G4:L4"/>
    <mergeCell ref="B6:L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zoomScale="70" zoomScaleNormal="70" workbookViewId="0">
      <selection activeCell="B7" sqref="B7:L10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2:12" ht="17.25" thickBot="1" x14ac:dyDescent="0.35"/>
    <row r="2" spans="2:12" ht="17.25" thickBot="1" x14ac:dyDescent="0.35">
      <c r="B2" s="126" t="s">
        <v>72</v>
      </c>
      <c r="C2" s="127"/>
      <c r="D2" s="127"/>
      <c r="E2" s="127"/>
      <c r="F2" s="127"/>
      <c r="G2" s="127"/>
      <c r="H2" s="127"/>
      <c r="I2" s="127"/>
      <c r="J2" s="127"/>
      <c r="K2" s="127"/>
      <c r="L2" s="128"/>
    </row>
    <row r="3" spans="2:12" ht="17.25" thickBot="1" x14ac:dyDescent="0.35">
      <c r="B3" s="21"/>
    </row>
    <row r="4" spans="2:12" ht="39" customHeight="1" thickBot="1" x14ac:dyDescent="0.35">
      <c r="B4" s="130" t="s">
        <v>27</v>
      </c>
      <c r="C4" s="130"/>
      <c r="D4" s="22">
        <f>SUM(G8:G10)</f>
        <v>15</v>
      </c>
      <c r="E4" s="23"/>
      <c r="F4" s="7" t="s">
        <v>8</v>
      </c>
      <c r="G4" s="129" t="s">
        <v>10</v>
      </c>
      <c r="H4" s="129"/>
      <c r="I4" s="129"/>
      <c r="J4" s="129"/>
      <c r="K4" s="129"/>
      <c r="L4" s="129"/>
    </row>
    <row r="5" spans="2:12" ht="17.25" thickBot="1" x14ac:dyDescent="0.35"/>
    <row r="6" spans="2:12" ht="17.25" thickBot="1" x14ac:dyDescent="0.35">
      <c r="B6" s="126" t="s">
        <v>72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12" ht="17.25" customHeight="1" thickBot="1" x14ac:dyDescent="0.35">
      <c r="B7" s="27" t="s">
        <v>0</v>
      </c>
      <c r="C7" s="7" t="s">
        <v>1</v>
      </c>
      <c r="D7" s="7" t="s">
        <v>24</v>
      </c>
      <c r="E7" s="7" t="s">
        <v>25</v>
      </c>
      <c r="F7" s="7" t="s">
        <v>2</v>
      </c>
      <c r="G7" s="7" t="s">
        <v>4</v>
      </c>
      <c r="H7" s="7" t="s">
        <v>5</v>
      </c>
      <c r="I7" s="7" t="s">
        <v>6</v>
      </c>
      <c r="J7" s="7" t="s">
        <v>11</v>
      </c>
      <c r="K7" s="7" t="s">
        <v>12</v>
      </c>
      <c r="L7" s="7" t="s">
        <v>3</v>
      </c>
    </row>
    <row r="8" spans="2:12" ht="72.75" customHeight="1" thickBot="1" x14ac:dyDescent="0.35">
      <c r="B8" s="24">
        <v>1</v>
      </c>
      <c r="C8" s="26" t="s">
        <v>73</v>
      </c>
      <c r="D8" s="37" t="s">
        <v>74</v>
      </c>
      <c r="E8" s="38" t="s">
        <v>75</v>
      </c>
      <c r="F8" s="36">
        <v>41939</v>
      </c>
      <c r="G8" s="31">
        <v>5</v>
      </c>
      <c r="H8" s="31" t="str">
        <f>VLOOKUP(G8,'Guidelines for Bug Metrics'!$B$3:$C$5,2)</f>
        <v xml:space="preserve">High Impact </v>
      </c>
      <c r="I8" s="31" t="s">
        <v>57</v>
      </c>
      <c r="J8" s="31" t="s">
        <v>81</v>
      </c>
      <c r="K8" s="31" t="s">
        <v>79</v>
      </c>
      <c r="L8" s="36">
        <v>41942</v>
      </c>
    </row>
    <row r="9" spans="2:12" ht="54.75" customHeight="1" thickBot="1" x14ac:dyDescent="0.35">
      <c r="B9" s="24">
        <v>2</v>
      </c>
      <c r="C9" s="26" t="s">
        <v>73</v>
      </c>
      <c r="D9" s="37" t="s">
        <v>74</v>
      </c>
      <c r="E9" s="31" t="s">
        <v>76</v>
      </c>
      <c r="F9" s="36">
        <v>41939</v>
      </c>
      <c r="G9" s="31">
        <v>5</v>
      </c>
      <c r="H9" s="31" t="str">
        <f>VLOOKUP(G9,'Guidelines for Bug Metrics'!$B$3:$C$5,2)</f>
        <v xml:space="preserve">High Impact </v>
      </c>
      <c r="I9" s="31" t="s">
        <v>57</v>
      </c>
      <c r="J9" s="31" t="s">
        <v>80</v>
      </c>
      <c r="K9" s="31" t="s">
        <v>79</v>
      </c>
      <c r="L9" s="36">
        <v>41940</v>
      </c>
    </row>
    <row r="10" spans="2:12" ht="57" customHeight="1" thickBot="1" x14ac:dyDescent="0.35">
      <c r="B10" s="24">
        <v>3</v>
      </c>
      <c r="C10" s="26" t="s">
        <v>77</v>
      </c>
      <c r="D10" s="39" t="s">
        <v>74</v>
      </c>
      <c r="E10" s="37" t="s">
        <v>78</v>
      </c>
      <c r="F10" s="40">
        <v>41945</v>
      </c>
      <c r="G10" s="31">
        <v>5</v>
      </c>
      <c r="H10" s="31" t="s">
        <v>17</v>
      </c>
      <c r="I10" s="31" t="s">
        <v>57</v>
      </c>
      <c r="J10" s="31" t="s">
        <v>82</v>
      </c>
      <c r="K10" s="31" t="s">
        <v>55</v>
      </c>
      <c r="L10" s="36">
        <v>41945</v>
      </c>
    </row>
    <row r="11" spans="2:12" x14ac:dyDescent="0.3"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</row>
    <row r="12" spans="2:12" x14ac:dyDescent="0.3"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</row>
    <row r="13" spans="2:12" x14ac:dyDescent="0.3"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</row>
    <row r="14" spans="2:12" x14ac:dyDescent="0.3"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</row>
    <row r="15" spans="2:12" x14ac:dyDescent="0.3"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</row>
    <row r="16" spans="2:12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hyperlinks>
    <hyperlink ref="D10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70" zoomScaleNormal="70" workbookViewId="0">
      <selection activeCell="G4" sqref="G4:L4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131" t="s">
        <v>87</v>
      </c>
      <c r="C2" s="132"/>
      <c r="D2" s="132"/>
      <c r="E2" s="132"/>
      <c r="F2" s="132"/>
      <c r="G2" s="132"/>
      <c r="H2" s="132"/>
      <c r="I2" s="132"/>
      <c r="J2" s="132"/>
      <c r="K2" s="132"/>
      <c r="L2" s="133"/>
    </row>
    <row r="3" spans="1:17" ht="17.25" thickBot="1" x14ac:dyDescent="0.35">
      <c r="B3" s="21"/>
    </row>
    <row r="4" spans="1:17" ht="39" customHeight="1" thickBot="1" x14ac:dyDescent="0.35">
      <c r="B4" s="134" t="s">
        <v>27</v>
      </c>
      <c r="C4" s="135"/>
      <c r="D4" s="22">
        <f>SUM(G8:G10)</f>
        <v>5</v>
      </c>
      <c r="E4" s="23"/>
      <c r="F4" s="7" t="s">
        <v>8</v>
      </c>
      <c r="G4" s="136" t="s">
        <v>10</v>
      </c>
      <c r="H4" s="137"/>
      <c r="I4" s="137"/>
      <c r="J4" s="137"/>
      <c r="K4" s="137"/>
      <c r="L4" s="138"/>
    </row>
    <row r="5" spans="1:17" ht="17.25" thickBot="1" x14ac:dyDescent="0.35"/>
    <row r="6" spans="1:17" ht="17.25" thickBot="1" x14ac:dyDescent="0.35">
      <c r="B6" s="131" t="s">
        <v>87</v>
      </c>
      <c r="C6" s="132"/>
      <c r="D6" s="132"/>
      <c r="E6" s="132"/>
      <c r="F6" s="132"/>
      <c r="G6" s="132"/>
      <c r="H6" s="132"/>
      <c r="I6" s="132"/>
      <c r="J6" s="132"/>
      <c r="K6" s="132"/>
      <c r="L6" s="133"/>
    </row>
    <row r="7" spans="1:17" ht="17.25" customHeight="1" thickBot="1" x14ac:dyDescent="0.35">
      <c r="B7" s="33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120.75" thickBot="1" x14ac:dyDescent="0.35">
      <c r="B8" s="25">
        <v>1</v>
      </c>
      <c r="C8" s="28" t="s">
        <v>83</v>
      </c>
      <c r="D8" s="26" t="s">
        <v>84</v>
      </c>
      <c r="E8" s="29" t="s">
        <v>85</v>
      </c>
      <c r="F8" s="32">
        <v>41957</v>
      </c>
      <c r="G8" s="30">
        <v>5</v>
      </c>
      <c r="H8" s="30" t="str">
        <f>VLOOKUP(G8,'Guidelines for Bug Metrics'!$B$3:$C$5,2)</f>
        <v xml:space="preserve">High Impact </v>
      </c>
      <c r="I8" s="31" t="s">
        <v>57</v>
      </c>
      <c r="J8" s="31" t="s">
        <v>86</v>
      </c>
      <c r="K8" s="35" t="s">
        <v>55</v>
      </c>
      <c r="L8" s="36">
        <v>41959</v>
      </c>
    </row>
    <row r="9" spans="1:17" ht="54.75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57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3">
      <c r="A11" s="19"/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3">
      <c r="A12" s="19"/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  <c r="M12" s="19"/>
      <c r="N12" s="19"/>
      <c r="O12" s="19"/>
      <c r="P12" s="19"/>
      <c r="Q12" s="19"/>
    </row>
    <row r="13" spans="1:17" x14ac:dyDescent="0.3">
      <c r="A13" s="19"/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85" zoomScaleNormal="85" workbookViewId="0">
      <selection activeCell="M4" sqref="M4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131" t="s">
        <v>88</v>
      </c>
      <c r="C2" s="132"/>
      <c r="D2" s="132"/>
      <c r="E2" s="132"/>
      <c r="F2" s="132"/>
      <c r="G2" s="132"/>
      <c r="H2" s="132"/>
      <c r="I2" s="132"/>
      <c r="J2" s="132"/>
      <c r="K2" s="132"/>
      <c r="L2" s="133"/>
    </row>
    <row r="3" spans="1:17" ht="17.25" thickBot="1" x14ac:dyDescent="0.35">
      <c r="B3" s="21"/>
    </row>
    <row r="4" spans="1:17" ht="39" customHeight="1" thickBot="1" x14ac:dyDescent="0.35">
      <c r="B4" s="134" t="s">
        <v>27</v>
      </c>
      <c r="C4" s="135"/>
      <c r="D4" s="22">
        <f>SUM(G8:G116)</f>
        <v>30</v>
      </c>
      <c r="E4" s="23"/>
      <c r="F4" s="7" t="s">
        <v>8</v>
      </c>
      <c r="G4" s="136" t="s">
        <v>29</v>
      </c>
      <c r="H4" s="137"/>
      <c r="I4" s="137"/>
      <c r="J4" s="137"/>
      <c r="K4" s="137"/>
      <c r="L4" s="138"/>
    </row>
    <row r="5" spans="1:17" ht="17.25" thickBot="1" x14ac:dyDescent="0.35"/>
    <row r="6" spans="1:17" ht="17.25" thickBot="1" x14ac:dyDescent="0.35">
      <c r="B6" s="131" t="s">
        <v>87</v>
      </c>
      <c r="C6" s="132"/>
      <c r="D6" s="132"/>
      <c r="E6" s="132"/>
      <c r="F6" s="132"/>
      <c r="G6" s="132"/>
      <c r="H6" s="132"/>
      <c r="I6" s="132"/>
      <c r="J6" s="132"/>
      <c r="K6" s="132"/>
      <c r="L6" s="133"/>
    </row>
    <row r="7" spans="1:17" ht="17.25" customHeight="1" thickBot="1" x14ac:dyDescent="0.35">
      <c r="B7" s="41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41.25" thickBot="1" x14ac:dyDescent="0.35">
      <c r="B8" s="32">
        <v>1</v>
      </c>
      <c r="C8" s="32" t="s">
        <v>89</v>
      </c>
      <c r="D8" s="32" t="s">
        <v>90</v>
      </c>
      <c r="E8" s="32" t="s">
        <v>91</v>
      </c>
      <c r="F8" s="32">
        <v>41998</v>
      </c>
      <c r="G8" s="30">
        <v>5</v>
      </c>
      <c r="H8" s="30" t="str">
        <f>VLOOKUP(G8,'Guidelines for Bug Metrics'!$B$3:$C$5,2)</f>
        <v xml:space="preserve">High Impact </v>
      </c>
      <c r="I8" s="31" t="s">
        <v>92</v>
      </c>
      <c r="J8" s="31" t="s">
        <v>93</v>
      </c>
      <c r="K8" s="35" t="s">
        <v>68</v>
      </c>
      <c r="L8" s="36">
        <v>42001</v>
      </c>
    </row>
    <row r="9" spans="1:17" ht="54.75" customHeight="1" thickBot="1" x14ac:dyDescent="0.35">
      <c r="A9" s="19"/>
      <c r="B9" s="32">
        <v>2</v>
      </c>
      <c r="C9" s="32" t="s">
        <v>94</v>
      </c>
      <c r="D9" s="32" t="s">
        <v>95</v>
      </c>
      <c r="E9" s="32" t="s">
        <v>96</v>
      </c>
      <c r="F9" s="32">
        <v>42001</v>
      </c>
      <c r="G9" s="30">
        <v>5</v>
      </c>
      <c r="H9" s="31" t="s">
        <v>17</v>
      </c>
      <c r="I9" s="31" t="s">
        <v>92</v>
      </c>
      <c r="J9" s="35" t="s">
        <v>101</v>
      </c>
      <c r="K9" s="36" t="s">
        <v>55</v>
      </c>
      <c r="L9" s="36">
        <v>42002</v>
      </c>
      <c r="M9" s="19"/>
      <c r="N9" s="19"/>
      <c r="O9" s="19"/>
      <c r="P9" s="19"/>
      <c r="Q9" s="19"/>
    </row>
    <row r="10" spans="1:17" ht="57" customHeight="1" thickBot="1" x14ac:dyDescent="0.35">
      <c r="A10" s="19"/>
      <c r="B10" s="32">
        <v>3</v>
      </c>
      <c r="C10" s="32" t="s">
        <v>97</v>
      </c>
      <c r="D10" s="32" t="s">
        <v>95</v>
      </c>
      <c r="E10" s="32" t="s">
        <v>96</v>
      </c>
      <c r="F10" s="32">
        <v>42001</v>
      </c>
      <c r="G10" s="30">
        <v>5</v>
      </c>
      <c r="H10" s="31" t="s">
        <v>17</v>
      </c>
      <c r="I10" s="31" t="s">
        <v>92</v>
      </c>
      <c r="J10" s="35" t="s">
        <v>101</v>
      </c>
      <c r="K10" s="36" t="s">
        <v>55</v>
      </c>
      <c r="L10" s="36">
        <v>42002</v>
      </c>
      <c r="M10" s="19"/>
      <c r="N10" s="19"/>
      <c r="O10" s="19"/>
      <c r="P10" s="19"/>
      <c r="Q10" s="19"/>
    </row>
    <row r="11" spans="1:17" ht="54.75" thickBot="1" x14ac:dyDescent="0.35">
      <c r="A11" s="19"/>
      <c r="B11" s="32">
        <v>4</v>
      </c>
      <c r="C11" s="32" t="s">
        <v>98</v>
      </c>
      <c r="D11" s="32" t="s">
        <v>95</v>
      </c>
      <c r="E11" s="32" t="s">
        <v>96</v>
      </c>
      <c r="F11" s="32">
        <v>42001</v>
      </c>
      <c r="G11" s="30">
        <v>5</v>
      </c>
      <c r="H11" s="31" t="s">
        <v>17</v>
      </c>
      <c r="I11" s="31" t="s">
        <v>92</v>
      </c>
      <c r="J11" s="35" t="s">
        <v>101</v>
      </c>
      <c r="K11" s="36" t="s">
        <v>55</v>
      </c>
      <c r="L11" s="36">
        <v>42002</v>
      </c>
      <c r="M11" s="19"/>
      <c r="N11" s="19"/>
      <c r="O11" s="19"/>
      <c r="P11" s="19"/>
      <c r="Q11" s="19"/>
    </row>
    <row r="12" spans="1:17" ht="54.75" thickBot="1" x14ac:dyDescent="0.35">
      <c r="A12" s="19"/>
      <c r="B12" s="32">
        <v>5</v>
      </c>
      <c r="C12" s="32" t="s">
        <v>99</v>
      </c>
      <c r="D12" s="32" t="s">
        <v>95</v>
      </c>
      <c r="E12" s="32" t="s">
        <v>96</v>
      </c>
      <c r="F12" s="32">
        <v>42001</v>
      </c>
      <c r="G12" s="30">
        <v>5</v>
      </c>
      <c r="H12" s="31" t="s">
        <v>17</v>
      </c>
      <c r="I12" s="31" t="s">
        <v>92</v>
      </c>
      <c r="J12" s="35" t="s">
        <v>101</v>
      </c>
      <c r="K12" s="36" t="s">
        <v>55</v>
      </c>
      <c r="L12" s="36">
        <v>42002</v>
      </c>
      <c r="M12" s="19"/>
      <c r="N12" s="19"/>
      <c r="O12" s="19"/>
      <c r="P12" s="19"/>
      <c r="Q12" s="19"/>
    </row>
    <row r="13" spans="1:17" ht="54.75" thickBot="1" x14ac:dyDescent="0.35">
      <c r="A13" s="19"/>
      <c r="B13" s="32">
        <v>6</v>
      </c>
      <c r="C13" s="32" t="s">
        <v>100</v>
      </c>
      <c r="D13" s="32" t="s">
        <v>95</v>
      </c>
      <c r="E13" s="32" t="s">
        <v>96</v>
      </c>
      <c r="F13" s="32">
        <v>42001</v>
      </c>
      <c r="G13" s="30">
        <v>5</v>
      </c>
      <c r="H13" s="31" t="s">
        <v>17</v>
      </c>
      <c r="I13" s="31" t="s">
        <v>92</v>
      </c>
      <c r="J13" s="35" t="s">
        <v>101</v>
      </c>
      <c r="K13" s="36" t="s">
        <v>55</v>
      </c>
      <c r="L13" s="36">
        <v>42002</v>
      </c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opLeftCell="A3" zoomScale="70" zoomScaleNormal="70" workbookViewId="0">
      <selection activeCell="H8" sqref="H8"/>
    </sheetView>
  </sheetViews>
  <sheetFormatPr defaultColWidth="9.140625" defaultRowHeight="16.5" x14ac:dyDescent="0.3"/>
  <cols>
    <col min="1" max="1" width="9.140625" style="43"/>
    <col min="2" max="2" width="4.42578125" style="43" bestFit="1" customWidth="1"/>
    <col min="3" max="3" width="21.5703125" style="43" customWidth="1"/>
    <col min="4" max="4" width="42.5703125" style="43" customWidth="1"/>
    <col min="5" max="5" width="25.7109375" style="43" customWidth="1"/>
    <col min="6" max="6" width="12.28515625" style="43" customWidth="1"/>
    <col min="7" max="7" width="6.7109375" style="43" customWidth="1"/>
    <col min="8" max="8" width="9.28515625" style="43" customWidth="1"/>
    <col min="9" max="9" width="9.7109375" style="43" customWidth="1"/>
    <col min="10" max="10" width="31" style="43" customWidth="1"/>
    <col min="11" max="11" width="11.28515625" style="43" customWidth="1"/>
    <col min="12" max="12" width="14" style="43" customWidth="1"/>
    <col min="13" max="13" width="14.7109375" style="43" customWidth="1"/>
    <col min="14" max="16384" width="9.140625" style="43"/>
  </cols>
  <sheetData>
    <row r="1" spans="1:17" ht="17.25" thickBot="1" x14ac:dyDescent="0.35"/>
    <row r="2" spans="1:17" ht="17.25" thickBot="1" x14ac:dyDescent="0.35">
      <c r="B2" s="139" t="s">
        <v>116</v>
      </c>
      <c r="C2" s="140"/>
      <c r="D2" s="140"/>
      <c r="E2" s="140"/>
      <c r="F2" s="140"/>
      <c r="G2" s="140"/>
      <c r="H2" s="140"/>
      <c r="I2" s="140"/>
      <c r="J2" s="140"/>
      <c r="K2" s="140"/>
      <c r="L2" s="141"/>
    </row>
    <row r="3" spans="1:17" ht="17.25" thickBot="1" x14ac:dyDescent="0.35"/>
    <row r="4" spans="1:17" ht="39" customHeight="1" thickBot="1" x14ac:dyDescent="0.35">
      <c r="B4" s="142" t="s">
        <v>27</v>
      </c>
      <c r="C4" s="143"/>
      <c r="D4" s="44">
        <f>SUM(G8:G116)</f>
        <v>20</v>
      </c>
      <c r="E4" s="45"/>
      <c r="F4" s="7" t="s">
        <v>8</v>
      </c>
      <c r="G4" s="136" t="s">
        <v>10</v>
      </c>
      <c r="H4" s="137"/>
      <c r="I4" s="137"/>
      <c r="J4" s="137"/>
      <c r="K4" s="137"/>
      <c r="L4" s="138"/>
    </row>
    <row r="5" spans="1:17" ht="17.25" thickBot="1" x14ac:dyDescent="0.35"/>
    <row r="6" spans="1:17" ht="17.25" thickBot="1" x14ac:dyDescent="0.35">
      <c r="B6" s="139" t="s">
        <v>116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1:17" ht="17.25" customHeight="1" thickBot="1" x14ac:dyDescent="0.35">
      <c r="B7" s="34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45.75" thickBot="1" x14ac:dyDescent="0.35">
      <c r="B8" s="30">
        <v>1</v>
      </c>
      <c r="C8" s="32" t="s">
        <v>105</v>
      </c>
      <c r="D8" s="47" t="s">
        <v>104</v>
      </c>
      <c r="E8" s="32" t="s">
        <v>108</v>
      </c>
      <c r="F8" s="32">
        <v>42013</v>
      </c>
      <c r="G8" s="30">
        <v>5</v>
      </c>
      <c r="H8" s="30" t="str">
        <f>IFERROR(VLOOKUP(G8,'Guidelines for Bug Metrics'!$B$3:$C$5,2), "")</f>
        <v xml:space="preserve">High Impact </v>
      </c>
      <c r="I8" s="31" t="s">
        <v>57</v>
      </c>
      <c r="J8" s="31" t="s">
        <v>111</v>
      </c>
      <c r="K8" s="35" t="s">
        <v>68</v>
      </c>
      <c r="L8" s="36">
        <v>42014</v>
      </c>
    </row>
    <row r="9" spans="1:17" ht="120.75" thickBot="1" x14ac:dyDescent="0.35">
      <c r="A9" s="46"/>
      <c r="B9" s="28">
        <v>2</v>
      </c>
      <c r="C9" s="36" t="s">
        <v>102</v>
      </c>
      <c r="D9" s="42" t="s">
        <v>103</v>
      </c>
      <c r="E9" s="32" t="s">
        <v>110</v>
      </c>
      <c r="F9" s="32">
        <v>42013</v>
      </c>
      <c r="G9" s="30">
        <v>5</v>
      </c>
      <c r="H9" s="30" t="str">
        <f>IFERROR(VLOOKUP(G9,'Guidelines for Bug Metrics'!$B$3:$C$5,2), "")</f>
        <v xml:space="preserve">High Impact </v>
      </c>
      <c r="I9" s="31" t="s">
        <v>57</v>
      </c>
      <c r="J9" s="35" t="s">
        <v>115</v>
      </c>
      <c r="K9" s="36" t="s">
        <v>114</v>
      </c>
      <c r="L9" s="36">
        <v>42014</v>
      </c>
      <c r="M9" s="46"/>
      <c r="N9" s="46"/>
      <c r="O9" s="46"/>
      <c r="P9" s="46"/>
      <c r="Q9" s="46"/>
    </row>
    <row r="10" spans="1:17" ht="57" customHeight="1" thickBot="1" x14ac:dyDescent="0.35">
      <c r="A10" s="46"/>
      <c r="B10" s="28">
        <v>3</v>
      </c>
      <c r="C10" s="36" t="s">
        <v>106</v>
      </c>
      <c r="D10" s="42" t="s">
        <v>74</v>
      </c>
      <c r="E10" s="32" t="s">
        <v>107</v>
      </c>
      <c r="F10" s="32">
        <v>42013</v>
      </c>
      <c r="G10" s="30">
        <v>5</v>
      </c>
      <c r="H10" s="30" t="str">
        <f>IFERROR(VLOOKUP(G10,'Guidelines for Bug Metrics'!$B$3:$C$5,2), "")</f>
        <v xml:space="preserve">High Impact </v>
      </c>
      <c r="I10" s="31" t="s">
        <v>57</v>
      </c>
      <c r="J10" s="35" t="s">
        <v>112</v>
      </c>
      <c r="K10" s="36" t="s">
        <v>113</v>
      </c>
      <c r="L10" s="36">
        <v>42014</v>
      </c>
      <c r="M10" s="46"/>
      <c r="N10" s="46"/>
      <c r="O10" s="46"/>
      <c r="P10" s="46"/>
      <c r="Q10" s="46"/>
    </row>
    <row r="11" spans="1:17" ht="45.75" thickBot="1" x14ac:dyDescent="0.35">
      <c r="A11" s="46"/>
      <c r="B11" s="30">
        <v>4</v>
      </c>
      <c r="C11" s="30" t="s">
        <v>109</v>
      </c>
      <c r="D11" s="53" t="s">
        <v>74</v>
      </c>
      <c r="E11" s="30" t="s">
        <v>107</v>
      </c>
      <c r="F11" s="30">
        <v>42013</v>
      </c>
      <c r="G11" s="30">
        <v>5</v>
      </c>
      <c r="H11" s="30" t="str">
        <f>IFERROR(VLOOKUP(G11,'Guidelines for Bug Metrics'!$B$3:$C$5,2), "")</f>
        <v xml:space="preserve">High Impact </v>
      </c>
      <c r="I11" s="30" t="s">
        <v>57</v>
      </c>
      <c r="J11" s="30" t="s">
        <v>112</v>
      </c>
      <c r="K11" s="30" t="s">
        <v>113</v>
      </c>
      <c r="L11" s="36">
        <v>42014</v>
      </c>
      <c r="M11" s="46"/>
      <c r="N11" s="46"/>
      <c r="O11" s="46"/>
      <c r="P11" s="46"/>
      <c r="Q11" s="46"/>
    </row>
    <row r="12" spans="1:17" x14ac:dyDescent="0.3">
      <c r="A12" s="46"/>
      <c r="B12" s="48"/>
      <c r="C12" s="49"/>
      <c r="D12" s="52"/>
      <c r="E12" s="49"/>
      <c r="F12" s="49"/>
      <c r="G12" s="49"/>
      <c r="H12" s="49"/>
      <c r="I12" s="49"/>
      <c r="J12" s="49"/>
      <c r="K12" s="49"/>
      <c r="L12" s="49"/>
      <c r="M12" s="46"/>
      <c r="N12" s="46"/>
      <c r="O12" s="46"/>
      <c r="P12" s="46"/>
      <c r="Q12" s="46"/>
    </row>
    <row r="13" spans="1:17" x14ac:dyDescent="0.3">
      <c r="A13" s="46"/>
      <c r="B13" s="48"/>
      <c r="C13" s="48"/>
      <c r="D13" s="48"/>
      <c r="E13" s="50"/>
      <c r="F13" s="50"/>
      <c r="G13" s="51"/>
      <c r="H13" s="51" t="str">
        <f>IFERROR(VLOOKUP(G13,'Guidelines for Bug Metrics'!$B$3:$C$5,2), "")</f>
        <v/>
      </c>
      <c r="I13" s="51"/>
      <c r="J13" s="51"/>
      <c r="K13" s="50"/>
      <c r="L13" s="50"/>
      <c r="M13" s="46"/>
      <c r="N13" s="46"/>
      <c r="O13" s="46"/>
      <c r="P13" s="46"/>
      <c r="Q13" s="46"/>
    </row>
    <row r="14" spans="1:17" x14ac:dyDescent="0.3">
      <c r="A14" s="46"/>
      <c r="B14" s="46"/>
      <c r="C14" s="46"/>
      <c r="D14" s="46"/>
      <c r="E14" s="46"/>
      <c r="F14" s="46"/>
      <c r="G14" s="46"/>
      <c r="H14" s="46" t="str">
        <f>IFERROR(VLOOKUP(G14,'Guidelines for Bug Metrics'!$B$3:$C$5,2), "")</f>
        <v/>
      </c>
      <c r="I14" s="46"/>
      <c r="J14" s="46"/>
      <c r="K14" s="46"/>
      <c r="L14" s="46"/>
      <c r="M14" s="46"/>
      <c r="N14" s="46"/>
      <c r="O14" s="46"/>
      <c r="P14" s="46"/>
      <c r="Q14" s="46"/>
    </row>
    <row r="15" spans="1:17" x14ac:dyDescent="0.3">
      <c r="A15" s="46"/>
      <c r="B15" s="46"/>
      <c r="C15" s="46"/>
      <c r="D15" s="46"/>
      <c r="E15" s="46"/>
      <c r="F15" s="46"/>
      <c r="G15" s="46"/>
      <c r="H15" s="46" t="str">
        <f>IFERROR(VLOOKUP(G15,'Guidelines for Bug Metrics'!$B$3:$C$5,2), "")</f>
        <v/>
      </c>
      <c r="I15" s="46"/>
      <c r="J15" s="46"/>
      <c r="K15" s="46"/>
      <c r="L15" s="46"/>
      <c r="M15" s="46"/>
      <c r="N15" s="46"/>
      <c r="O15" s="46"/>
      <c r="P15" s="46"/>
      <c r="Q15" s="46"/>
    </row>
    <row r="16" spans="1:17" x14ac:dyDescent="0.3">
      <c r="B16" s="46"/>
      <c r="C16" s="46"/>
      <c r="D16" s="46"/>
      <c r="E16" s="46"/>
      <c r="F16" s="46"/>
      <c r="G16" s="46"/>
      <c r="H16" s="46" t="str">
        <f>IFERROR(VLOOKUP(G16,'Guidelines for Bug Metrics'!$B$3:$C$5,2), "")</f>
        <v/>
      </c>
      <c r="I16" s="46"/>
      <c r="J16" s="46"/>
      <c r="K16" s="46"/>
      <c r="L16" s="46"/>
    </row>
    <row r="17" spans="2:12" x14ac:dyDescent="0.3">
      <c r="B17" s="46"/>
      <c r="C17" s="46"/>
      <c r="D17" s="46"/>
      <c r="E17" s="46"/>
      <c r="F17" s="46"/>
      <c r="G17" s="46"/>
      <c r="H17" s="46" t="str">
        <f>IFERROR(VLOOKUP(G17,'Guidelines for Bug Metrics'!$B$3:$C$5,2), "")</f>
        <v/>
      </c>
      <c r="I17" s="46"/>
      <c r="J17" s="46"/>
      <c r="K17" s="46"/>
      <c r="L17" s="46"/>
    </row>
  </sheetData>
  <mergeCells count="4">
    <mergeCell ref="B2:L2"/>
    <mergeCell ref="B4:C4"/>
    <mergeCell ref="G4:L4"/>
    <mergeCell ref="B6:L6"/>
  </mergeCells>
  <hyperlinks>
    <hyperlink ref="D9" r:id="rId1" display="http://hsemr-wpinapp.rhcloud.com/hsemr/viewWard1.jsp"/>
    <hyperlink ref="D8" r:id="rId2"/>
    <hyperlink ref="D10" r:id="rId3"/>
    <hyperlink ref="D11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zoomScale="70" zoomScaleNormal="70" workbookViewId="0">
      <selection activeCell="A13" sqref="A13:XFD13"/>
    </sheetView>
  </sheetViews>
  <sheetFormatPr defaultColWidth="9.140625" defaultRowHeight="16.5" x14ac:dyDescent="0.3"/>
  <cols>
    <col min="1" max="1" width="9.140625" style="43"/>
    <col min="2" max="2" width="4.42578125" style="43" bestFit="1" customWidth="1"/>
    <col min="3" max="3" width="21.5703125" style="43" customWidth="1"/>
    <col min="4" max="4" width="42.5703125" style="43" customWidth="1"/>
    <col min="5" max="5" width="25.7109375" style="43" customWidth="1"/>
    <col min="6" max="6" width="12.28515625" style="43" customWidth="1"/>
    <col min="7" max="7" width="6.7109375" style="43" customWidth="1"/>
    <col min="8" max="8" width="9.28515625" style="43" customWidth="1"/>
    <col min="9" max="9" width="9.7109375" style="43" customWidth="1"/>
    <col min="10" max="10" width="31" style="43" customWidth="1"/>
    <col min="11" max="11" width="11.28515625" style="43" customWidth="1"/>
    <col min="12" max="12" width="14" style="43" customWidth="1"/>
    <col min="13" max="13" width="14.7109375" style="43" customWidth="1"/>
    <col min="14" max="16384" width="9.140625" style="43"/>
  </cols>
  <sheetData>
    <row r="1" spans="1:17" ht="17.25" thickBot="1" x14ac:dyDescent="0.35"/>
    <row r="2" spans="1:17" ht="17.25" thickBot="1" x14ac:dyDescent="0.35">
      <c r="B2" s="139" t="s">
        <v>171</v>
      </c>
      <c r="C2" s="140"/>
      <c r="D2" s="140"/>
      <c r="E2" s="140"/>
      <c r="F2" s="140"/>
      <c r="G2" s="140"/>
      <c r="H2" s="140"/>
      <c r="I2" s="140"/>
      <c r="J2" s="140"/>
      <c r="K2" s="140"/>
      <c r="L2" s="141"/>
    </row>
    <row r="3" spans="1:17" ht="17.25" thickBot="1" x14ac:dyDescent="0.35"/>
    <row r="4" spans="1:17" ht="39" customHeight="1" thickBot="1" x14ac:dyDescent="0.35">
      <c r="B4" s="142" t="s">
        <v>27</v>
      </c>
      <c r="C4" s="143"/>
      <c r="D4" s="44">
        <f>SUM(G8:G115)</f>
        <v>15</v>
      </c>
      <c r="E4" s="45"/>
      <c r="F4" s="7" t="s">
        <v>8</v>
      </c>
      <c r="G4" s="136" t="s">
        <v>10</v>
      </c>
      <c r="H4" s="137"/>
      <c r="I4" s="137"/>
      <c r="J4" s="137"/>
      <c r="K4" s="137"/>
      <c r="L4" s="138"/>
    </row>
    <row r="5" spans="1:17" ht="17.25" thickBot="1" x14ac:dyDescent="0.35"/>
    <row r="6" spans="1:17" ht="17.25" thickBot="1" x14ac:dyDescent="0.35">
      <c r="B6" s="139" t="s">
        <v>172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1:17" ht="17.25" customHeight="1" thickBot="1" x14ac:dyDescent="0.35">
      <c r="B7" s="62" t="s">
        <v>0</v>
      </c>
      <c r="C7" s="7" t="s">
        <v>1</v>
      </c>
      <c r="D7" s="7" t="s">
        <v>24</v>
      </c>
      <c r="E7" s="62" t="s">
        <v>25</v>
      </c>
      <c r="F7" s="7" t="s">
        <v>2</v>
      </c>
      <c r="G7" s="62" t="s">
        <v>4</v>
      </c>
      <c r="H7" s="62" t="s">
        <v>5</v>
      </c>
      <c r="I7" s="7" t="s">
        <v>6</v>
      </c>
      <c r="J7" s="7" t="s">
        <v>11</v>
      </c>
      <c r="K7" s="62" t="s">
        <v>12</v>
      </c>
      <c r="L7" s="7" t="s">
        <v>3</v>
      </c>
    </row>
    <row r="8" spans="1:17" ht="50.25" thickBot="1" x14ac:dyDescent="0.35">
      <c r="B8" s="30">
        <v>1</v>
      </c>
      <c r="C8" s="32" t="s">
        <v>117</v>
      </c>
      <c r="D8" s="65" t="s">
        <v>118</v>
      </c>
      <c r="E8" s="66" t="s">
        <v>119</v>
      </c>
      <c r="F8" s="32">
        <v>42024</v>
      </c>
      <c r="G8" s="30">
        <v>5</v>
      </c>
      <c r="H8" s="30" t="str">
        <f>IFERROR(VLOOKUP(G8,'Guidelines for Bug Metrics'!$B$3:$C$5,2), "")</f>
        <v xml:space="preserve">High Impact </v>
      </c>
      <c r="I8" s="31" t="s">
        <v>57</v>
      </c>
      <c r="J8" s="31" t="s">
        <v>137</v>
      </c>
      <c r="K8" s="35" t="s">
        <v>55</v>
      </c>
      <c r="L8" s="36">
        <v>42028</v>
      </c>
    </row>
    <row r="9" spans="1:17" ht="41.25" thickBot="1" x14ac:dyDescent="0.35">
      <c r="A9" s="46"/>
      <c r="B9" s="67">
        <v>2</v>
      </c>
      <c r="C9" s="36" t="s">
        <v>117</v>
      </c>
      <c r="D9" s="68" t="s">
        <v>118</v>
      </c>
      <c r="E9" s="32" t="s">
        <v>120</v>
      </c>
      <c r="F9" s="32">
        <v>42024</v>
      </c>
      <c r="G9" s="30">
        <v>5</v>
      </c>
      <c r="H9" s="30" t="str">
        <f>IFERROR(VLOOKUP(G9,'Guidelines for Bug Metrics'!$B$3:$C$5,2), "")</f>
        <v xml:space="preserve">High Impact </v>
      </c>
      <c r="I9" s="31" t="s">
        <v>57</v>
      </c>
      <c r="J9" s="31" t="s">
        <v>136</v>
      </c>
      <c r="K9" s="61" t="s">
        <v>68</v>
      </c>
      <c r="L9" s="36">
        <v>42027</v>
      </c>
      <c r="M9" s="46"/>
      <c r="N9" s="46"/>
      <c r="O9" s="46"/>
      <c r="P9" s="46"/>
      <c r="Q9" s="46"/>
    </row>
    <row r="10" spans="1:17" ht="57" customHeight="1" thickBot="1" x14ac:dyDescent="0.35">
      <c r="A10" s="46"/>
      <c r="B10" s="67">
        <v>3</v>
      </c>
      <c r="C10" s="31" t="s">
        <v>121</v>
      </c>
      <c r="D10" s="65" t="s">
        <v>122</v>
      </c>
      <c r="E10" s="58" t="s">
        <v>123</v>
      </c>
      <c r="F10" s="32">
        <v>42024</v>
      </c>
      <c r="G10" s="30">
        <v>1</v>
      </c>
      <c r="H10" s="54" t="str">
        <f>IFERROR(VLOOKUP(G10,'Guidelines for Bug Metrics'!$B$3:$C$5,2), "")</f>
        <v>Low Impact</v>
      </c>
      <c r="I10" s="36" t="s">
        <v>57</v>
      </c>
      <c r="J10" s="36" t="s">
        <v>135</v>
      </c>
      <c r="K10" s="36" t="s">
        <v>68</v>
      </c>
      <c r="L10" s="36">
        <v>42027</v>
      </c>
      <c r="M10" s="46"/>
      <c r="N10" s="46"/>
      <c r="O10" s="46"/>
      <c r="P10" s="46"/>
      <c r="Q10" s="46"/>
    </row>
    <row r="11" spans="1:17" ht="42.75" customHeight="1" thickBot="1" x14ac:dyDescent="0.35">
      <c r="A11" s="46"/>
      <c r="B11" s="30">
        <v>4</v>
      </c>
      <c r="C11" s="69" t="s">
        <v>124</v>
      </c>
      <c r="D11" s="70" t="s">
        <v>125</v>
      </c>
      <c r="E11" s="31" t="s">
        <v>126</v>
      </c>
      <c r="F11" s="36">
        <v>42024</v>
      </c>
      <c r="G11" s="31">
        <v>1</v>
      </c>
      <c r="H11" s="60" t="str">
        <f>IFERROR(VLOOKUP(G11,'Guidelines for Bug Metrics'!$B$3:$C$5,2), "")</f>
        <v>Low Impact</v>
      </c>
      <c r="I11" s="31" t="s">
        <v>57</v>
      </c>
      <c r="J11" s="61" t="s">
        <v>128</v>
      </c>
      <c r="K11" s="61" t="s">
        <v>68</v>
      </c>
      <c r="L11" s="61">
        <v>42026</v>
      </c>
      <c r="M11" s="46"/>
      <c r="N11" s="46"/>
      <c r="O11" s="46"/>
      <c r="P11" s="46"/>
      <c r="Q11" s="46"/>
    </row>
    <row r="12" spans="1:17" ht="33.75" thickBot="1" x14ac:dyDescent="0.35">
      <c r="A12" s="46"/>
      <c r="B12" s="69">
        <v>5</v>
      </c>
      <c r="C12" s="69" t="s">
        <v>124</v>
      </c>
      <c r="D12" s="70" t="s">
        <v>125</v>
      </c>
      <c r="E12" s="31" t="s">
        <v>127</v>
      </c>
      <c r="F12" s="36">
        <v>42024</v>
      </c>
      <c r="G12" s="31">
        <v>1</v>
      </c>
      <c r="H12" s="35" t="str">
        <f>IFERROR(VLOOKUP(G12,'Guidelines for Bug Metrics'!$B$3:$C$5,2), "")</f>
        <v>Low Impact</v>
      </c>
      <c r="I12" s="31" t="s">
        <v>57</v>
      </c>
      <c r="J12" s="63" t="s">
        <v>138</v>
      </c>
      <c r="K12" s="73" t="s">
        <v>55</v>
      </c>
      <c r="L12" s="36">
        <v>42028</v>
      </c>
      <c r="M12" s="46"/>
      <c r="N12" s="46"/>
      <c r="O12" s="46"/>
      <c r="P12" s="46"/>
      <c r="Q12" s="46"/>
    </row>
    <row r="13" spans="1:17" s="63" customFormat="1" ht="50.25" thickBot="1" x14ac:dyDescent="0.3">
      <c r="A13" s="64"/>
      <c r="B13" s="73">
        <v>7</v>
      </c>
      <c r="C13" s="73" t="s">
        <v>129</v>
      </c>
      <c r="D13" s="74" t="s">
        <v>130</v>
      </c>
      <c r="E13" s="73" t="s">
        <v>131</v>
      </c>
      <c r="F13" s="75">
        <v>42025</v>
      </c>
      <c r="G13" s="73">
        <v>1</v>
      </c>
      <c r="H13" s="55" t="str">
        <f>IFERROR(VLOOKUP(G13,'Guidelines for Bug Metrics'!$B$3:$C$5,2), "")</f>
        <v>Low Impact</v>
      </c>
      <c r="I13" s="73" t="s">
        <v>57</v>
      </c>
      <c r="J13" s="73" t="s">
        <v>133</v>
      </c>
      <c r="K13" s="73" t="s">
        <v>68</v>
      </c>
      <c r="L13" s="36">
        <v>42027</v>
      </c>
      <c r="M13" s="64"/>
      <c r="N13" s="64"/>
      <c r="O13" s="64"/>
      <c r="P13" s="64"/>
      <c r="Q13" s="64"/>
    </row>
    <row r="14" spans="1:17" s="63" customFormat="1" ht="50.25" thickBot="1" x14ac:dyDescent="0.3">
      <c r="A14" s="64"/>
      <c r="B14" s="76">
        <v>8</v>
      </c>
      <c r="C14" s="73" t="s">
        <v>129</v>
      </c>
      <c r="D14" s="77" t="s">
        <v>130</v>
      </c>
      <c r="E14" s="76" t="s">
        <v>132</v>
      </c>
      <c r="F14" s="75">
        <v>42025</v>
      </c>
      <c r="G14" s="76">
        <v>1</v>
      </c>
      <c r="H14" s="57" t="str">
        <f>IFERROR(VLOOKUP(G14,'Guidelines for Bug Metrics'!$B$3:$C$5,2), "")</f>
        <v>Low Impact</v>
      </c>
      <c r="I14" s="76" t="s">
        <v>57</v>
      </c>
      <c r="J14" s="76" t="s">
        <v>134</v>
      </c>
      <c r="K14" s="76" t="s">
        <v>68</v>
      </c>
      <c r="L14" s="36">
        <v>42027</v>
      </c>
      <c r="M14" s="64"/>
      <c r="N14" s="64"/>
      <c r="O14" s="64"/>
      <c r="P14" s="64"/>
      <c r="Q14" s="64"/>
    </row>
    <row r="15" spans="1:17" x14ac:dyDescent="0.3">
      <c r="B15" s="46"/>
      <c r="C15" s="46"/>
      <c r="D15" s="46"/>
      <c r="E15" s="46"/>
      <c r="F15" s="46"/>
      <c r="G15" s="46"/>
      <c r="H15" s="51" t="str">
        <f>IFERROR(VLOOKUP(G15,'Guidelines for Bug Metrics'!$B$3:$C$5,2), "")</f>
        <v/>
      </c>
      <c r="I15" s="46"/>
      <c r="J15" s="46"/>
      <c r="K15" s="46"/>
      <c r="L15" s="46"/>
    </row>
    <row r="16" spans="1:17" x14ac:dyDescent="0.3">
      <c r="B16" s="46"/>
      <c r="C16" s="46"/>
      <c r="D16" s="46"/>
      <c r="E16" s="46"/>
      <c r="F16" s="46"/>
      <c r="G16" s="46"/>
      <c r="H16" s="51" t="str">
        <f>IFERROR(VLOOKUP(G16,'Guidelines for Bug Metrics'!$B$3:$C$5,2), "")</f>
        <v/>
      </c>
      <c r="I16" s="46"/>
      <c r="J16" s="46"/>
      <c r="K16" s="46"/>
      <c r="L16" s="46"/>
    </row>
    <row r="17" spans="8:8" x14ac:dyDescent="0.3">
      <c r="H17" s="51" t="str">
        <f>IFERROR(VLOOKUP(G17,'Guidelines for Bug Metrics'!$B$3:$C$5,2), "")</f>
        <v/>
      </c>
    </row>
    <row r="18" spans="8:8" x14ac:dyDescent="0.3">
      <c r="H18" s="51" t="str">
        <f>IFERROR(VLOOKUP(G18,'Guidelines for Bug Metrics'!$B$3:$C$5,2), "")</f>
        <v/>
      </c>
    </row>
    <row r="19" spans="8:8" x14ac:dyDescent="0.3">
      <c r="H19" s="51" t="str">
        <f>IFERROR(VLOOKUP(G19,'Guidelines for Bug Metrics'!$B$3:$C$5,2), "")</f>
        <v/>
      </c>
    </row>
    <row r="20" spans="8:8" x14ac:dyDescent="0.3">
      <c r="H20" s="51" t="str">
        <f>IFERROR(VLOOKUP(G20,'Guidelines for Bug Metrics'!$B$3:$C$5,2), "")</f>
        <v/>
      </c>
    </row>
    <row r="21" spans="8:8" x14ac:dyDescent="0.3">
      <c r="H21" s="49"/>
    </row>
    <row r="22" spans="8:8" x14ac:dyDescent="0.3">
      <c r="H22" s="49"/>
    </row>
    <row r="23" spans="8:8" x14ac:dyDescent="0.3">
      <c r="H23" s="49"/>
    </row>
  </sheetData>
  <mergeCells count="4">
    <mergeCell ref="B2:L2"/>
    <mergeCell ref="B4:C4"/>
    <mergeCell ref="G4:L4"/>
    <mergeCell ref="B6:L6"/>
  </mergeCells>
  <hyperlinks>
    <hyperlink ref="D13" r:id="rId1"/>
    <hyperlink ref="D14" r:id="rId2"/>
  </hyperlinks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zoomScale="70" zoomScaleNormal="70" workbookViewId="0">
      <selection activeCell="H11" sqref="H11"/>
    </sheetView>
  </sheetViews>
  <sheetFormatPr defaultColWidth="9.140625" defaultRowHeight="16.5" x14ac:dyDescent="0.25"/>
  <cols>
    <col min="1" max="1" width="9.140625" style="95"/>
    <col min="2" max="2" width="4.42578125" style="95" bestFit="1" customWidth="1"/>
    <col min="3" max="3" width="21.5703125" style="95" customWidth="1"/>
    <col min="4" max="4" width="42.5703125" style="95" customWidth="1"/>
    <col min="5" max="5" width="25.7109375" style="95" customWidth="1"/>
    <col min="6" max="6" width="12.28515625" style="95" customWidth="1"/>
    <col min="7" max="7" width="6.7109375" style="95" customWidth="1"/>
    <col min="8" max="8" width="9.28515625" style="95" customWidth="1"/>
    <col min="9" max="9" width="9.7109375" style="95" customWidth="1"/>
    <col min="10" max="10" width="31" style="95" customWidth="1"/>
    <col min="11" max="11" width="11.28515625" style="95" customWidth="1"/>
    <col min="12" max="12" width="14" style="95" customWidth="1"/>
    <col min="13" max="13" width="14.7109375" style="95" customWidth="1"/>
    <col min="14" max="16384" width="9.140625" style="95"/>
  </cols>
  <sheetData>
    <row r="1" spans="1:17" ht="17.25" thickBot="1" x14ac:dyDescent="0.3"/>
    <row r="2" spans="1:17" ht="17.25" thickBot="1" x14ac:dyDescent="0.3">
      <c r="B2" s="139" t="s">
        <v>142</v>
      </c>
      <c r="C2" s="140"/>
      <c r="D2" s="140"/>
      <c r="E2" s="140"/>
      <c r="F2" s="140"/>
      <c r="G2" s="140"/>
      <c r="H2" s="140"/>
      <c r="I2" s="140"/>
      <c r="J2" s="140"/>
      <c r="K2" s="140"/>
      <c r="L2" s="141"/>
    </row>
    <row r="3" spans="1:17" ht="17.25" thickBot="1" x14ac:dyDescent="0.3"/>
    <row r="4" spans="1:17" ht="39" customHeight="1" thickBot="1" x14ac:dyDescent="0.3">
      <c r="B4" s="142" t="s">
        <v>27</v>
      </c>
      <c r="C4" s="143"/>
      <c r="D4" s="44">
        <f>SUM(G8:G110)</f>
        <v>32</v>
      </c>
      <c r="E4" s="45"/>
      <c r="F4" s="7" t="s">
        <v>8</v>
      </c>
      <c r="G4" s="136" t="s">
        <v>10</v>
      </c>
      <c r="H4" s="137"/>
      <c r="I4" s="137"/>
      <c r="J4" s="137"/>
      <c r="K4" s="137"/>
      <c r="L4" s="138"/>
    </row>
    <row r="5" spans="1:17" ht="17.25" thickBot="1" x14ac:dyDescent="0.3"/>
    <row r="6" spans="1:17" ht="17.25" thickBot="1" x14ac:dyDescent="0.3">
      <c r="B6" s="139" t="s">
        <v>116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1:17" ht="17.25" customHeight="1" thickBot="1" x14ac:dyDescent="0.3">
      <c r="B7" s="93" t="s">
        <v>0</v>
      </c>
      <c r="C7" s="7" t="s">
        <v>1</v>
      </c>
      <c r="D7" s="7" t="s">
        <v>24</v>
      </c>
      <c r="E7" s="93" t="s">
        <v>25</v>
      </c>
      <c r="F7" s="7" t="s">
        <v>2</v>
      </c>
      <c r="G7" s="93" t="s">
        <v>4</v>
      </c>
      <c r="H7" s="93" t="s">
        <v>5</v>
      </c>
      <c r="I7" s="7" t="s">
        <v>6</v>
      </c>
      <c r="J7" s="7" t="s">
        <v>11</v>
      </c>
      <c r="K7" s="93" t="s">
        <v>12</v>
      </c>
      <c r="L7" s="7" t="s">
        <v>3</v>
      </c>
    </row>
    <row r="8" spans="1:17" s="63" customFormat="1" ht="50.25" thickBot="1" x14ac:dyDescent="0.3">
      <c r="B8" s="30">
        <v>1</v>
      </c>
      <c r="C8" s="84" t="s">
        <v>143</v>
      </c>
      <c r="D8" s="85" t="s">
        <v>104</v>
      </c>
      <c r="E8" s="66" t="s">
        <v>144</v>
      </c>
      <c r="F8" s="32">
        <v>42042</v>
      </c>
      <c r="G8" s="30">
        <v>5</v>
      </c>
      <c r="H8" s="30" t="str">
        <f>IFERROR(VLOOKUP(G8,'Guidelines for Bug Metrics'!$B$3:$C$5,2), "")</f>
        <v xml:space="preserve">High Impact </v>
      </c>
      <c r="I8" s="31" t="s">
        <v>57</v>
      </c>
      <c r="J8" s="31" t="s">
        <v>160</v>
      </c>
      <c r="K8" s="35" t="s">
        <v>68</v>
      </c>
      <c r="L8" s="36">
        <v>42043</v>
      </c>
    </row>
    <row r="9" spans="1:17" s="63" customFormat="1" ht="50.25" thickBot="1" x14ac:dyDescent="0.3">
      <c r="A9" s="83"/>
      <c r="B9" s="30">
        <v>2</v>
      </c>
      <c r="C9" s="36" t="s">
        <v>145</v>
      </c>
      <c r="D9" s="82" t="s">
        <v>146</v>
      </c>
      <c r="E9" s="32" t="s">
        <v>147</v>
      </c>
      <c r="F9" s="32">
        <v>42042</v>
      </c>
      <c r="G9" s="30">
        <v>5</v>
      </c>
      <c r="H9" s="30" t="str">
        <f>IFERROR(VLOOKUP(G9,'Guidelines for Bug Metrics'!$B$3:$C$5,2), "")</f>
        <v xml:space="preserve">High Impact </v>
      </c>
      <c r="I9" s="94" t="s">
        <v>57</v>
      </c>
      <c r="J9" s="31" t="s">
        <v>161</v>
      </c>
      <c r="K9" s="61" t="s">
        <v>68</v>
      </c>
      <c r="L9" s="36">
        <v>42043</v>
      </c>
      <c r="M9" s="92"/>
      <c r="N9" s="83"/>
      <c r="O9" s="83"/>
      <c r="P9" s="83"/>
      <c r="Q9" s="83"/>
    </row>
    <row r="10" spans="1:17" s="63" customFormat="1" ht="108.75" thickBot="1" x14ac:dyDescent="0.3">
      <c r="A10" s="83"/>
      <c r="B10" s="30">
        <v>3</v>
      </c>
      <c r="C10" s="31" t="s">
        <v>148</v>
      </c>
      <c r="D10" s="85" t="s">
        <v>149</v>
      </c>
      <c r="E10" s="58" t="s">
        <v>168</v>
      </c>
      <c r="F10" s="32">
        <v>42042</v>
      </c>
      <c r="G10" s="30">
        <v>5</v>
      </c>
      <c r="H10" s="30" t="str">
        <f>IFERROR(VLOOKUP(G10,'Guidelines for Bug Metrics'!$B$3:$C$5,2), "")</f>
        <v xml:space="preserve">High Impact </v>
      </c>
      <c r="I10" s="36" t="s">
        <v>57</v>
      </c>
      <c r="J10" s="36" t="s">
        <v>162</v>
      </c>
      <c r="K10" s="36" t="s">
        <v>68</v>
      </c>
      <c r="L10" s="36">
        <v>42043</v>
      </c>
      <c r="M10" s="83"/>
      <c r="N10" s="83"/>
      <c r="O10" s="83"/>
      <c r="P10" s="83"/>
      <c r="Q10" s="83"/>
    </row>
    <row r="11" spans="1:17" s="63" customFormat="1" ht="50.25" thickBot="1" x14ac:dyDescent="0.3">
      <c r="A11" s="83"/>
      <c r="B11" s="30">
        <v>5</v>
      </c>
      <c r="C11" s="69" t="s">
        <v>150</v>
      </c>
      <c r="D11" s="86" t="s">
        <v>146</v>
      </c>
      <c r="E11" s="31" t="s">
        <v>151</v>
      </c>
      <c r="F11" s="32">
        <v>42042</v>
      </c>
      <c r="G11" s="30">
        <v>1</v>
      </c>
      <c r="H11" s="30" t="str">
        <f>IFERROR(VLOOKUP(G11,'Guidelines for Bug Metrics'!$B$3:$C$5,2), "")</f>
        <v>Low Impact</v>
      </c>
      <c r="I11" s="31" t="s">
        <v>57</v>
      </c>
      <c r="J11" s="63" t="s">
        <v>164</v>
      </c>
      <c r="K11" s="73" t="s">
        <v>55</v>
      </c>
      <c r="L11" s="36">
        <v>42043</v>
      </c>
      <c r="M11" s="83"/>
      <c r="N11" s="83"/>
      <c r="O11" s="83"/>
      <c r="P11" s="83"/>
      <c r="Q11" s="83"/>
    </row>
    <row r="12" spans="1:17" s="63" customFormat="1" ht="50.25" thickBot="1" x14ac:dyDescent="0.3">
      <c r="A12" s="64"/>
      <c r="B12" s="30">
        <v>6</v>
      </c>
      <c r="C12" s="71" t="s">
        <v>150</v>
      </c>
      <c r="D12" s="72" t="s">
        <v>152</v>
      </c>
      <c r="E12" s="59" t="s">
        <v>153</v>
      </c>
      <c r="F12" s="32">
        <v>42042</v>
      </c>
      <c r="G12" s="30">
        <v>5</v>
      </c>
      <c r="H12" s="30" t="str">
        <f>IFERROR(VLOOKUP(G12,'Guidelines for Bug Metrics'!$B$3:$C$5,2), "")</f>
        <v xml:space="preserve">High Impact </v>
      </c>
      <c r="I12" s="57" t="s">
        <v>57</v>
      </c>
      <c r="J12" s="81" t="s">
        <v>165</v>
      </c>
      <c r="K12" s="59" t="s">
        <v>55</v>
      </c>
      <c r="L12" s="56">
        <v>42043</v>
      </c>
      <c r="M12" s="64"/>
      <c r="N12" s="64"/>
      <c r="O12" s="64"/>
      <c r="P12" s="64"/>
      <c r="Q12" s="64"/>
    </row>
    <row r="13" spans="1:17" s="63" customFormat="1" ht="66.75" thickBot="1" x14ac:dyDescent="0.3">
      <c r="A13" s="64"/>
      <c r="B13" s="30">
        <v>7</v>
      </c>
      <c r="C13" s="73" t="s">
        <v>154</v>
      </c>
      <c r="D13" s="86" t="s">
        <v>155</v>
      </c>
      <c r="E13" s="73" t="s">
        <v>156</v>
      </c>
      <c r="F13" s="32">
        <v>42042</v>
      </c>
      <c r="G13" s="73">
        <v>5</v>
      </c>
      <c r="H13" s="30" t="str">
        <f>IFERROR(VLOOKUP(G13,'Guidelines for Bug Metrics'!$B$3:$C$5,2), "")</f>
        <v xml:space="preserve">High Impact </v>
      </c>
      <c r="I13" s="73" t="s">
        <v>57</v>
      </c>
      <c r="J13" s="73" t="s">
        <v>166</v>
      </c>
      <c r="K13" s="73" t="s">
        <v>55</v>
      </c>
      <c r="L13" s="36">
        <v>42043</v>
      </c>
      <c r="M13" s="64"/>
      <c r="N13" s="64"/>
      <c r="O13" s="64"/>
      <c r="P13" s="64"/>
      <c r="Q13" s="64"/>
    </row>
    <row r="14" spans="1:17" ht="66.75" thickBot="1" x14ac:dyDescent="0.3">
      <c r="B14" s="87">
        <v>11</v>
      </c>
      <c r="C14" s="89" t="s">
        <v>157</v>
      </c>
      <c r="D14" s="86" t="s">
        <v>149</v>
      </c>
      <c r="E14" s="91" t="s">
        <v>158</v>
      </c>
      <c r="F14" s="32">
        <v>42042</v>
      </c>
      <c r="G14" s="76">
        <v>5</v>
      </c>
      <c r="H14" s="30" t="str">
        <f>IFERROR(VLOOKUP(G14,'Guidelines for Bug Metrics'!$B$3:$C$5,2), "")</f>
        <v xml:space="preserve">High Impact </v>
      </c>
      <c r="I14" s="76" t="s">
        <v>57</v>
      </c>
      <c r="J14" s="90" t="s">
        <v>167</v>
      </c>
      <c r="K14" s="88" t="s">
        <v>68</v>
      </c>
      <c r="L14" s="36">
        <v>42043</v>
      </c>
      <c r="M14" s="96"/>
    </row>
    <row r="15" spans="1:17" ht="50.25" thickBot="1" x14ac:dyDescent="0.3">
      <c r="B15" s="87">
        <v>12</v>
      </c>
      <c r="C15" s="89" t="s">
        <v>159</v>
      </c>
      <c r="D15" s="86" t="s">
        <v>170</v>
      </c>
      <c r="E15" s="91" t="s">
        <v>169</v>
      </c>
      <c r="F15" s="32">
        <v>42042</v>
      </c>
      <c r="G15" s="76">
        <v>1</v>
      </c>
      <c r="H15" s="30" t="str">
        <f>IFERROR(VLOOKUP(G15,'Guidelines for Bug Metrics'!$B$3:$C$5,2), "")</f>
        <v>Low Impact</v>
      </c>
      <c r="I15" s="36" t="s">
        <v>57</v>
      </c>
      <c r="J15" s="90" t="s">
        <v>163</v>
      </c>
      <c r="K15" s="88" t="s">
        <v>68</v>
      </c>
      <c r="L15" s="36">
        <v>42043</v>
      </c>
    </row>
    <row r="16" spans="1:17" x14ac:dyDescent="0.25">
      <c r="H16" s="97"/>
    </row>
    <row r="17" spans="8:8" x14ac:dyDescent="0.25">
      <c r="H17" s="97"/>
    </row>
    <row r="18" spans="8:8" x14ac:dyDescent="0.25">
      <c r="H18" s="97"/>
    </row>
  </sheetData>
  <mergeCells count="4">
    <mergeCell ref="B2:L2"/>
    <mergeCell ref="B4:C4"/>
    <mergeCell ref="G4:L4"/>
    <mergeCell ref="B6:L6"/>
  </mergeCells>
  <hyperlinks>
    <hyperlink ref="D8" r:id="rId1"/>
    <hyperlink ref="D10" r:id="rId2"/>
    <hyperlink ref="D11" r:id="rId3"/>
    <hyperlink ref="D13" r:id="rId4"/>
    <hyperlink ref="D14" r:id="rId5"/>
    <hyperlink ref="D15" r:id="rId6"/>
  </hyperlinks>
  <pageMargins left="0.7" right="0.7" top="0.75" bottom="0.75" header="0.3" footer="0.3"/>
  <pageSetup orientation="portrait" horizontalDpi="0" verticalDpi="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zoomScale="40" zoomScaleNormal="40" workbookViewId="0">
      <selection sqref="A1:XFD1048576"/>
    </sheetView>
  </sheetViews>
  <sheetFormatPr defaultColWidth="9.140625" defaultRowHeight="16.5" x14ac:dyDescent="0.3"/>
  <cols>
    <col min="1" max="1" width="9.140625" style="43"/>
    <col min="2" max="2" width="4.42578125" style="43" bestFit="1" customWidth="1"/>
    <col min="3" max="3" width="21.5703125" style="43" customWidth="1"/>
    <col min="4" max="4" width="42.5703125" style="43" customWidth="1"/>
    <col min="5" max="5" width="25.7109375" style="43" customWidth="1"/>
    <col min="6" max="6" width="12.28515625" style="43" customWidth="1"/>
    <col min="7" max="7" width="6.7109375" style="43" customWidth="1"/>
    <col min="8" max="8" width="9.28515625" style="43" customWidth="1"/>
    <col min="9" max="9" width="9.7109375" style="43" customWidth="1"/>
    <col min="10" max="10" width="31" style="43" customWidth="1"/>
    <col min="11" max="11" width="11.28515625" style="43" customWidth="1"/>
    <col min="12" max="12" width="14" style="43" customWidth="1"/>
    <col min="13" max="13" width="14.7109375" style="43" customWidth="1"/>
    <col min="14" max="16384" width="9.140625" style="43"/>
  </cols>
  <sheetData>
    <row r="1" spans="1:17" ht="17.25" thickBot="1" x14ac:dyDescent="0.35"/>
    <row r="2" spans="1:17" ht="17.25" thickBot="1" x14ac:dyDescent="0.35">
      <c r="B2" s="139" t="s">
        <v>173</v>
      </c>
      <c r="C2" s="140"/>
      <c r="D2" s="140"/>
      <c r="E2" s="140"/>
      <c r="F2" s="140"/>
      <c r="G2" s="140"/>
      <c r="H2" s="140"/>
      <c r="I2" s="140"/>
      <c r="J2" s="140"/>
      <c r="K2" s="140"/>
      <c r="L2" s="141"/>
    </row>
    <row r="3" spans="1:17" ht="17.25" thickBot="1" x14ac:dyDescent="0.35"/>
    <row r="4" spans="1:17" ht="39" customHeight="1" thickBot="1" x14ac:dyDescent="0.35">
      <c r="B4" s="142" t="s">
        <v>27</v>
      </c>
      <c r="C4" s="143"/>
      <c r="D4" s="44">
        <f>SUM(G8:G113)</f>
        <v>8</v>
      </c>
      <c r="E4" s="45"/>
      <c r="F4" s="7" t="s">
        <v>8</v>
      </c>
      <c r="G4" s="136" t="s">
        <v>23</v>
      </c>
      <c r="H4" s="137"/>
      <c r="I4" s="137"/>
      <c r="J4" s="137"/>
      <c r="K4" s="137"/>
      <c r="L4" s="138"/>
    </row>
    <row r="5" spans="1:17" ht="17.25" thickBot="1" x14ac:dyDescent="0.35"/>
    <row r="6" spans="1:17" ht="17.25" thickBot="1" x14ac:dyDescent="0.35">
      <c r="B6" s="139" t="s">
        <v>173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1:17" ht="17.25" customHeight="1" thickBot="1" x14ac:dyDescent="0.35">
      <c r="B7" s="98" t="s">
        <v>0</v>
      </c>
      <c r="C7" s="7" t="s">
        <v>1</v>
      </c>
      <c r="D7" s="7" t="s">
        <v>24</v>
      </c>
      <c r="E7" s="98" t="s">
        <v>25</v>
      </c>
      <c r="F7" s="7" t="s">
        <v>2</v>
      </c>
      <c r="G7" s="98" t="s">
        <v>4</v>
      </c>
      <c r="H7" s="98" t="s">
        <v>5</v>
      </c>
      <c r="I7" s="7" t="s">
        <v>6</v>
      </c>
      <c r="J7" s="7" t="s">
        <v>11</v>
      </c>
      <c r="K7" s="98" t="s">
        <v>12</v>
      </c>
      <c r="L7" s="7" t="s">
        <v>3</v>
      </c>
    </row>
    <row r="8" spans="1:17" ht="83.25" thickBot="1" x14ac:dyDescent="0.35">
      <c r="A8" s="46"/>
      <c r="B8" s="67">
        <v>1</v>
      </c>
      <c r="C8" s="103" t="s">
        <v>185</v>
      </c>
      <c r="D8" s="113" t="s">
        <v>130</v>
      </c>
      <c r="E8" s="100" t="s">
        <v>186</v>
      </c>
      <c r="F8" s="99">
        <v>42050</v>
      </c>
      <c r="G8" s="100">
        <v>5</v>
      </c>
      <c r="H8" s="30" t="str">
        <f>IFERROR(VLOOKUP(G8,'Guidelines for Bug Metrics'!$B$3:$C$5,2), "")</f>
        <v xml:space="preserve">High Impact </v>
      </c>
      <c r="I8" s="100" t="s">
        <v>57</v>
      </c>
      <c r="J8" s="114" t="s">
        <v>187</v>
      </c>
      <c r="K8" s="101" t="s">
        <v>68</v>
      </c>
      <c r="L8" s="101">
        <v>42055</v>
      </c>
      <c r="M8" s="46"/>
      <c r="N8" s="46"/>
      <c r="O8" s="46"/>
      <c r="P8" s="46"/>
      <c r="Q8" s="46"/>
    </row>
    <row r="9" spans="1:17" ht="45.75" thickBot="1" x14ac:dyDescent="0.35">
      <c r="A9" s="46"/>
      <c r="B9" s="30">
        <v>2</v>
      </c>
      <c r="C9" s="103" t="s">
        <v>179</v>
      </c>
      <c r="D9" s="109" t="s">
        <v>175</v>
      </c>
      <c r="E9" s="100" t="s">
        <v>174</v>
      </c>
      <c r="F9" s="99">
        <v>42050</v>
      </c>
      <c r="G9" s="100">
        <v>1</v>
      </c>
      <c r="H9" s="30" t="str">
        <f>IFERROR(VLOOKUP(G9,'Guidelines for Bug Metrics'!$B$3:$C$5,2), "")</f>
        <v>Low Impact</v>
      </c>
      <c r="I9" s="100" t="s">
        <v>57</v>
      </c>
      <c r="J9" s="102" t="s">
        <v>184</v>
      </c>
      <c r="K9" s="104" t="s">
        <v>182</v>
      </c>
      <c r="L9" s="101">
        <v>42055</v>
      </c>
      <c r="M9" s="46"/>
      <c r="N9" s="46"/>
      <c r="O9" s="46"/>
      <c r="P9" s="46"/>
      <c r="Q9" s="46"/>
    </row>
    <row r="10" spans="1:17" ht="54.75" thickBot="1" x14ac:dyDescent="0.35">
      <c r="A10" s="46"/>
      <c r="B10" s="69">
        <v>3</v>
      </c>
      <c r="C10" s="103" t="s">
        <v>178</v>
      </c>
      <c r="D10" s="109" t="s">
        <v>177</v>
      </c>
      <c r="E10" s="100" t="s">
        <v>176</v>
      </c>
      <c r="F10" s="99">
        <v>42050</v>
      </c>
      <c r="G10" s="100">
        <v>1</v>
      </c>
      <c r="H10" s="30" t="str">
        <f>IFERROR(VLOOKUP(G10,'Guidelines for Bug Metrics'!$B$3:$C$5,2), "")</f>
        <v>Low Impact</v>
      </c>
      <c r="I10" s="100" t="s">
        <v>57</v>
      </c>
      <c r="J10" s="104" t="s">
        <v>183</v>
      </c>
      <c r="K10" s="104" t="s">
        <v>182</v>
      </c>
      <c r="L10" s="101">
        <v>42055</v>
      </c>
      <c r="M10" s="46"/>
      <c r="N10" s="46"/>
      <c r="O10" s="46"/>
      <c r="P10" s="46"/>
      <c r="Q10" s="46"/>
    </row>
    <row r="11" spans="1:17" s="63" customFormat="1" ht="66.75" thickBot="1" x14ac:dyDescent="0.3">
      <c r="A11" s="64"/>
      <c r="B11" s="73">
        <v>4</v>
      </c>
      <c r="C11" s="104" t="s">
        <v>180</v>
      </c>
      <c r="D11" s="111" t="s">
        <v>181</v>
      </c>
      <c r="E11" s="104" t="s">
        <v>176</v>
      </c>
      <c r="F11" s="99">
        <v>42050</v>
      </c>
      <c r="G11" s="104">
        <v>1</v>
      </c>
      <c r="H11" s="30" t="str">
        <f>IFERROR(VLOOKUP(G11,'Guidelines for Bug Metrics'!$B$3:$C$5,2), "")</f>
        <v>Low Impact</v>
      </c>
      <c r="I11" s="104" t="s">
        <v>57</v>
      </c>
      <c r="J11" s="104" t="s">
        <v>183</v>
      </c>
      <c r="K11" s="104" t="s">
        <v>182</v>
      </c>
      <c r="L11" s="101">
        <v>42055</v>
      </c>
      <c r="M11" s="64"/>
      <c r="N11" s="64"/>
      <c r="O11" s="64"/>
      <c r="P11" s="64"/>
      <c r="Q11" s="64"/>
    </row>
    <row r="12" spans="1:17" s="63" customFormat="1" ht="17.25" thickBot="1" x14ac:dyDescent="0.3">
      <c r="A12" s="64"/>
      <c r="B12" s="76"/>
      <c r="C12" s="104"/>
      <c r="D12" s="105"/>
      <c r="E12" s="108"/>
      <c r="F12" s="107"/>
      <c r="G12" s="108"/>
      <c r="H12" s="106"/>
      <c r="I12" s="108"/>
      <c r="J12" s="108"/>
      <c r="K12" s="108"/>
      <c r="L12" s="101"/>
      <c r="M12" s="64"/>
      <c r="N12" s="64"/>
      <c r="O12" s="64"/>
      <c r="P12" s="64"/>
      <c r="Q12" s="64"/>
    </row>
    <row r="13" spans="1:17" x14ac:dyDescent="0.3">
      <c r="B13" s="46"/>
      <c r="C13" s="46"/>
      <c r="D13" s="46"/>
      <c r="E13" s="46"/>
      <c r="F13" s="46"/>
      <c r="G13" s="46"/>
      <c r="H13" s="51" t="str">
        <f>IFERROR(VLOOKUP(G13,'Guidelines for Bug Metrics'!$B$3:$C$5,2), "")</f>
        <v/>
      </c>
      <c r="I13" s="46"/>
      <c r="J13" s="46"/>
      <c r="K13" s="46"/>
      <c r="L13" s="46"/>
    </row>
    <row r="14" spans="1:17" x14ac:dyDescent="0.3">
      <c r="B14" s="46"/>
      <c r="C14" s="46"/>
      <c r="D14" s="46"/>
      <c r="E14" s="46"/>
      <c r="F14" s="46"/>
      <c r="G14" s="46"/>
      <c r="H14" s="51" t="str">
        <f>IFERROR(VLOOKUP(G14,'Guidelines for Bug Metrics'!$B$3:$C$5,2), "")</f>
        <v/>
      </c>
      <c r="I14" s="46"/>
      <c r="J14" s="46"/>
      <c r="K14" s="46"/>
      <c r="L14" s="46"/>
    </row>
    <row r="15" spans="1:17" x14ac:dyDescent="0.3">
      <c r="H15" s="51" t="str">
        <f>IFERROR(VLOOKUP(G15,'Guidelines for Bug Metrics'!$B$3:$C$5,2), "")</f>
        <v/>
      </c>
    </row>
    <row r="16" spans="1:17" x14ac:dyDescent="0.3">
      <c r="H16" s="51" t="str">
        <f>IFERROR(VLOOKUP(G16,'Guidelines for Bug Metrics'!$B$3:$C$5,2), "")</f>
        <v/>
      </c>
    </row>
    <row r="17" spans="8:8" x14ac:dyDescent="0.3">
      <c r="H17" s="51" t="str">
        <f>IFERROR(VLOOKUP(G17,'Guidelines for Bug Metrics'!$B$3:$C$5,2), "")</f>
        <v/>
      </c>
    </row>
    <row r="18" spans="8:8" x14ac:dyDescent="0.3">
      <c r="H18" s="51" t="str">
        <f>IFERROR(VLOOKUP(G18,'Guidelines for Bug Metrics'!$B$3:$C$5,2), "")</f>
        <v/>
      </c>
    </row>
    <row r="19" spans="8:8" x14ac:dyDescent="0.3">
      <c r="H19" s="49"/>
    </row>
    <row r="20" spans="8:8" x14ac:dyDescent="0.3">
      <c r="H20" s="49"/>
    </row>
    <row r="21" spans="8:8" x14ac:dyDescent="0.3">
      <c r="H21" s="49"/>
    </row>
  </sheetData>
  <mergeCells count="4">
    <mergeCell ref="B2:L2"/>
    <mergeCell ref="B4:C4"/>
    <mergeCell ref="G4:L4"/>
    <mergeCell ref="B6:L6"/>
  </mergeCells>
  <hyperlinks>
    <hyperlink ref="D9" r:id="rId1"/>
    <hyperlink ref="D10" r:id="rId2"/>
    <hyperlink ref="D11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Iteration 1</vt:lpstr>
      <vt:lpstr>Iteration 2</vt:lpstr>
      <vt:lpstr>Iteration 3</vt:lpstr>
      <vt:lpstr>Iteration 4</vt:lpstr>
      <vt:lpstr>Iteration 5</vt:lpstr>
      <vt:lpstr>Iteration 6</vt:lpstr>
      <vt:lpstr>Iteration 7</vt:lpstr>
      <vt:lpstr>Iteration 8</vt:lpstr>
      <vt:lpstr>Iteration 9</vt:lpstr>
      <vt:lpstr>Iteration 10</vt:lpstr>
      <vt:lpstr>Iteration 11</vt:lpstr>
      <vt:lpstr>Iteration 12</vt:lpstr>
      <vt:lpstr>Guidelines for Bug Metrics</vt:lpstr>
      <vt:lpstr>Overview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2015-04-06T15:41:35Z</dcterms:modified>
</cp:coreProperties>
</file>