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istrator\Documents\GitHub\hsemr\Documents\Project Management\Metrics\Task Metrics\"/>
    </mc:Choice>
  </mc:AlternateContent>
  <bookViews>
    <workbookView xWindow="0" yWindow="0" windowWidth="19200" windowHeight="8235" tabRatio="849" firstSheet="5" activeTab="12"/>
  </bookViews>
  <sheets>
    <sheet name="By Iterations" sheetId="18" r:id="rId1"/>
    <sheet name="By Person" sheetId="19" r:id="rId2"/>
    <sheet name="Iteration 1" sheetId="3" r:id="rId3"/>
    <sheet name="Iteration 2" sheetId="5" r:id="rId4"/>
    <sheet name="Iteration 3" sheetId="6" r:id="rId5"/>
    <sheet name="Iteration 4" sheetId="9" r:id="rId6"/>
    <sheet name="Iteration 5" sheetId="11" r:id="rId7"/>
    <sheet name="Iteration 6" sheetId="14" r:id="rId8"/>
    <sheet name="Iteration 7" sheetId="15" r:id="rId9"/>
    <sheet name="Iteration 8" sheetId="16" r:id="rId10"/>
    <sheet name="Iteration 9" sheetId="21" r:id="rId11"/>
    <sheet name="Iteration 10" sheetId="22" r:id="rId12"/>
    <sheet name="Iteration 11" sheetId="23" r:id="rId13"/>
    <sheet name="Guidelines for Task Metrics" sheetId="4" r:id="rId14"/>
  </sheets>
  <externalReferences>
    <externalReference r:id="rId15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8" i="23" l="1"/>
  <c r="K17" i="23"/>
  <c r="K16" i="23"/>
  <c r="K9" i="23"/>
  <c r="D9" i="23"/>
  <c r="K7" i="23"/>
  <c r="K5" i="23"/>
  <c r="D5" i="23"/>
  <c r="Q13" i="18"/>
  <c r="P13" i="18"/>
  <c r="K221" i="18"/>
  <c r="K220" i="18"/>
  <c r="K219" i="18"/>
  <c r="K212" i="18"/>
  <c r="D212" i="18"/>
  <c r="K210" i="18"/>
  <c r="K208" i="18"/>
  <c r="D208" i="18"/>
  <c r="Q12" i="18" l="1"/>
  <c r="P12" i="18"/>
  <c r="K202" i="18"/>
  <c r="K201" i="18"/>
  <c r="K200" i="18"/>
  <c r="K196" i="18"/>
  <c r="K195" i="18"/>
  <c r="K194" i="18"/>
  <c r="K192" i="18"/>
  <c r="D192" i="18"/>
  <c r="K191" i="18"/>
  <c r="K189" i="18"/>
  <c r="K15" i="22"/>
  <c r="K14" i="22"/>
  <c r="K13" i="22"/>
  <c r="K9" i="22"/>
  <c r="K8" i="22"/>
  <c r="K7" i="22"/>
  <c r="K5" i="22"/>
  <c r="D5" i="22"/>
  <c r="K4" i="22"/>
  <c r="K3" i="22"/>
  <c r="Q11" i="18" l="1"/>
  <c r="P11" i="18"/>
  <c r="K185" i="18"/>
  <c r="K180" i="18"/>
  <c r="K177" i="18"/>
  <c r="K176" i="18"/>
  <c r="K175" i="18"/>
  <c r="K174" i="18"/>
  <c r="K173" i="18"/>
  <c r="P10" i="18" l="1"/>
  <c r="P9" i="18"/>
  <c r="P8" i="18"/>
  <c r="K18" i="21" l="1"/>
  <c r="K13" i="21"/>
  <c r="K10" i="21"/>
  <c r="K9" i="21"/>
  <c r="K8" i="21"/>
  <c r="K7" i="21"/>
  <c r="K6" i="21"/>
  <c r="U4" i="19" l="1"/>
  <c r="K166" i="19" l="1"/>
  <c r="K165" i="19"/>
  <c r="K164" i="19"/>
  <c r="K163" i="19"/>
  <c r="K162" i="19"/>
  <c r="K161" i="19"/>
  <c r="K160" i="19"/>
  <c r="K159" i="19"/>
  <c r="K158" i="19"/>
  <c r="D158" i="19"/>
  <c r="K157" i="19"/>
  <c r="K156" i="19"/>
  <c r="K155" i="19"/>
  <c r="K154" i="19"/>
  <c r="K153" i="19"/>
  <c r="K152" i="19"/>
  <c r="K151" i="19"/>
  <c r="K150" i="19"/>
  <c r="K149" i="19"/>
  <c r="K148" i="19"/>
  <c r="K147" i="19"/>
  <c r="K146" i="19"/>
  <c r="I146" i="19"/>
  <c r="F146" i="19"/>
  <c r="K142" i="19"/>
  <c r="K141" i="19"/>
  <c r="K140" i="19"/>
  <c r="K139" i="19"/>
  <c r="K138" i="19"/>
  <c r="K136" i="19"/>
  <c r="K135" i="19"/>
  <c r="K134" i="19"/>
  <c r="K133" i="19"/>
  <c r="K132" i="19"/>
  <c r="K131" i="19"/>
  <c r="K130" i="19"/>
  <c r="K129" i="19"/>
  <c r="K128" i="19"/>
  <c r="K127" i="19"/>
  <c r="K126" i="19"/>
  <c r="I126" i="19"/>
  <c r="F126" i="19"/>
  <c r="K122" i="19"/>
  <c r="K121" i="19"/>
  <c r="K120" i="19"/>
  <c r="K119" i="19"/>
  <c r="K118" i="19"/>
  <c r="J118" i="19"/>
  <c r="K117" i="19"/>
  <c r="K116" i="19"/>
  <c r="D116" i="19"/>
  <c r="K115" i="19"/>
  <c r="K114" i="19"/>
  <c r="K113" i="19"/>
  <c r="K112" i="19"/>
  <c r="K111" i="19"/>
  <c r="D111" i="19"/>
  <c r="K110" i="19"/>
  <c r="K109" i="19"/>
  <c r="K108" i="19"/>
  <c r="K107" i="19"/>
  <c r="K106" i="19"/>
  <c r="I105" i="19"/>
  <c r="F105" i="19"/>
  <c r="K100" i="19"/>
  <c r="K99" i="19"/>
  <c r="D98" i="19"/>
  <c r="K96" i="19"/>
  <c r="K95" i="19"/>
  <c r="K94" i="19"/>
  <c r="D94" i="19"/>
  <c r="K93" i="19"/>
  <c r="D93" i="19"/>
  <c r="K92" i="19"/>
  <c r="D92" i="19"/>
  <c r="K91" i="19"/>
  <c r="K90" i="19"/>
  <c r="K86" i="19"/>
  <c r="K85" i="19"/>
  <c r="D85" i="19"/>
  <c r="K84" i="19"/>
  <c r="K81" i="19"/>
  <c r="K80" i="19"/>
  <c r="K79" i="19"/>
  <c r="D79" i="19"/>
  <c r="K77" i="19"/>
  <c r="D77" i="19"/>
  <c r="K76" i="19"/>
  <c r="K75" i="19"/>
  <c r="K74" i="19"/>
  <c r="K73" i="19"/>
  <c r="I72" i="19"/>
  <c r="F72" i="19"/>
  <c r="K68" i="19"/>
  <c r="K67" i="19"/>
  <c r="D67" i="19"/>
  <c r="K66" i="19"/>
  <c r="K65" i="19"/>
  <c r="K64" i="19"/>
  <c r="K63" i="19"/>
  <c r="K62" i="19"/>
  <c r="K61" i="19"/>
  <c r="K60" i="19"/>
  <c r="K59" i="19"/>
  <c r="K58" i="19"/>
  <c r="D58" i="19"/>
  <c r="K57" i="19"/>
  <c r="K56" i="19"/>
  <c r="K55" i="19"/>
  <c r="K54" i="19"/>
  <c r="K53" i="19"/>
  <c r="K52" i="19"/>
  <c r="K51" i="19"/>
  <c r="K50" i="19"/>
  <c r="I49" i="19"/>
  <c r="F49" i="19"/>
  <c r="K45" i="19"/>
  <c r="D45" i="19"/>
  <c r="K44" i="19"/>
  <c r="K43" i="19"/>
  <c r="K42" i="19"/>
  <c r="K41" i="19"/>
  <c r="K40" i="19"/>
  <c r="K39" i="19"/>
  <c r="K38" i="19"/>
  <c r="D38" i="19"/>
  <c r="K37" i="19"/>
  <c r="K36" i="19"/>
  <c r="K35" i="19"/>
  <c r="K34" i="19"/>
  <c r="K33" i="19"/>
  <c r="K32" i="19"/>
  <c r="K31" i="19"/>
  <c r="K30" i="19"/>
  <c r="K29" i="19"/>
  <c r="D29" i="19"/>
  <c r="K28" i="19"/>
  <c r="D28" i="19"/>
  <c r="K27" i="19"/>
  <c r="K26" i="19"/>
  <c r="K25" i="19"/>
  <c r="K24" i="19"/>
  <c r="I24" i="19"/>
  <c r="F24" i="19"/>
  <c r="I23" i="19"/>
  <c r="F23" i="19"/>
  <c r="K19" i="19"/>
  <c r="K18" i="19"/>
  <c r="D17" i="19"/>
  <c r="D16" i="19"/>
  <c r="K15" i="19"/>
  <c r="D15" i="19"/>
  <c r="K14" i="19"/>
  <c r="D14" i="19"/>
  <c r="K13" i="19"/>
  <c r="K12" i="19"/>
  <c r="K11" i="19"/>
  <c r="D11" i="19"/>
  <c r="K10" i="19"/>
  <c r="D10" i="19"/>
  <c r="K9" i="19"/>
  <c r="D9" i="19"/>
  <c r="K8" i="19"/>
  <c r="D8" i="19"/>
  <c r="K7" i="19"/>
  <c r="D7" i="19"/>
  <c r="K6" i="19"/>
  <c r="D6" i="19"/>
  <c r="K5" i="19"/>
  <c r="D5" i="19"/>
  <c r="K4" i="19"/>
  <c r="K3" i="19"/>
  <c r="Q7" i="18" l="1"/>
  <c r="P7" i="18"/>
  <c r="Q5" i="18"/>
  <c r="P5" i="18"/>
  <c r="Q10" i="18"/>
  <c r="K166" i="18"/>
  <c r="K165" i="18"/>
  <c r="K164" i="18"/>
  <c r="K163" i="18"/>
  <c r="K162" i="18"/>
  <c r="K161" i="18"/>
  <c r="K160" i="18"/>
  <c r="K159" i="18"/>
  <c r="K158" i="18"/>
  <c r="D158" i="18"/>
  <c r="K157" i="18"/>
  <c r="K156" i="18"/>
  <c r="K155" i="18"/>
  <c r="K154" i="18"/>
  <c r="K153" i="18"/>
  <c r="K152" i="18"/>
  <c r="K151" i="18"/>
  <c r="K150" i="18"/>
  <c r="K149" i="18"/>
  <c r="K148" i="18"/>
  <c r="K147" i="18"/>
  <c r="K146" i="18"/>
  <c r="I146" i="18"/>
  <c r="F146" i="18"/>
  <c r="Q9" i="18"/>
  <c r="K142" i="18"/>
  <c r="K141" i="18"/>
  <c r="K140" i="18"/>
  <c r="K139" i="18"/>
  <c r="K138" i="18"/>
  <c r="K136" i="18"/>
  <c r="K135" i="18"/>
  <c r="K134" i="18"/>
  <c r="K133" i="18"/>
  <c r="K132" i="18"/>
  <c r="K131" i="18"/>
  <c r="K130" i="18"/>
  <c r="K129" i="18"/>
  <c r="K128" i="18"/>
  <c r="K127" i="18"/>
  <c r="K126" i="18"/>
  <c r="I126" i="18"/>
  <c r="F126" i="18"/>
  <c r="K122" i="18"/>
  <c r="K121" i="18"/>
  <c r="K120" i="18"/>
  <c r="K119" i="18"/>
  <c r="K118" i="18"/>
  <c r="J118" i="18"/>
  <c r="Q8" i="18" s="1"/>
  <c r="K117" i="18"/>
  <c r="K116" i="18"/>
  <c r="D116" i="18"/>
  <c r="K115" i="18"/>
  <c r="K114" i="18"/>
  <c r="K113" i="18"/>
  <c r="K112" i="18"/>
  <c r="K111" i="18"/>
  <c r="D111" i="18"/>
  <c r="K110" i="18"/>
  <c r="K109" i="18"/>
  <c r="K108" i="18"/>
  <c r="K107" i="18"/>
  <c r="K106" i="18"/>
  <c r="I105" i="18"/>
  <c r="F105" i="18"/>
  <c r="K100" i="18"/>
  <c r="K99" i="18"/>
  <c r="D98" i="18"/>
  <c r="K96" i="18"/>
  <c r="K95" i="18"/>
  <c r="K94" i="18"/>
  <c r="D94" i="18"/>
  <c r="K93" i="18"/>
  <c r="D93" i="18"/>
  <c r="K92" i="18"/>
  <c r="D92" i="18"/>
  <c r="K91" i="18"/>
  <c r="K90" i="18"/>
  <c r="Q6" i="18"/>
  <c r="P6" i="18"/>
  <c r="K86" i="18"/>
  <c r="K85" i="18"/>
  <c r="D85" i="18"/>
  <c r="K84" i="18"/>
  <c r="K81" i="18"/>
  <c r="K80" i="18"/>
  <c r="K79" i="18"/>
  <c r="D79" i="18"/>
  <c r="K77" i="18"/>
  <c r="D77" i="18"/>
  <c r="K76" i="18"/>
  <c r="K75" i="18"/>
  <c r="K74" i="18"/>
  <c r="K73" i="18"/>
  <c r="I72" i="18"/>
  <c r="F72" i="18"/>
  <c r="Q4" i="18"/>
  <c r="P4" i="18"/>
  <c r="Q3" i="18"/>
  <c r="P3" i="18"/>
  <c r="K68" i="18"/>
  <c r="K67" i="18"/>
  <c r="D67" i="18"/>
  <c r="K66" i="18"/>
  <c r="K65" i="18"/>
  <c r="K64" i="18"/>
  <c r="K63" i="18"/>
  <c r="K62" i="18"/>
  <c r="K61" i="18"/>
  <c r="K60" i="18"/>
  <c r="K59" i="18"/>
  <c r="K58" i="18"/>
  <c r="D58" i="18"/>
  <c r="K57" i="18"/>
  <c r="K56" i="18"/>
  <c r="K55" i="18"/>
  <c r="K54" i="18"/>
  <c r="K53" i="18"/>
  <c r="K52" i="18"/>
  <c r="K51" i="18"/>
  <c r="K50" i="18"/>
  <c r="I49" i="18"/>
  <c r="F49" i="18"/>
  <c r="K45" i="18"/>
  <c r="D45" i="18"/>
  <c r="K44" i="18"/>
  <c r="K43" i="18"/>
  <c r="K42" i="18"/>
  <c r="K41" i="18"/>
  <c r="K40" i="18"/>
  <c r="K39" i="18"/>
  <c r="K38" i="18"/>
  <c r="D38" i="18"/>
  <c r="K37" i="18"/>
  <c r="K36" i="18"/>
  <c r="K35" i="18"/>
  <c r="K34" i="18"/>
  <c r="K33" i="18"/>
  <c r="K32" i="18"/>
  <c r="K31" i="18"/>
  <c r="K30" i="18"/>
  <c r="K29" i="18"/>
  <c r="D29" i="18"/>
  <c r="K28" i="18"/>
  <c r="D28" i="18"/>
  <c r="K27" i="18"/>
  <c r="K26" i="18"/>
  <c r="K25" i="18"/>
  <c r="K24" i="18"/>
  <c r="I24" i="18"/>
  <c r="F24" i="18"/>
  <c r="I23" i="18"/>
  <c r="F23" i="18"/>
  <c r="K19" i="18"/>
  <c r="K18" i="18"/>
  <c r="D17" i="18"/>
  <c r="D16" i="18"/>
  <c r="K15" i="18"/>
  <c r="D15" i="18"/>
  <c r="K14" i="18"/>
  <c r="D14" i="18"/>
  <c r="K13" i="18"/>
  <c r="K12" i="18"/>
  <c r="K11" i="18"/>
  <c r="D11" i="18"/>
  <c r="K10" i="18"/>
  <c r="D10" i="18"/>
  <c r="K9" i="18"/>
  <c r="D9" i="18"/>
  <c r="K8" i="18"/>
  <c r="D8" i="18"/>
  <c r="K7" i="18"/>
  <c r="D7" i="18"/>
  <c r="K6" i="18"/>
  <c r="D6" i="18"/>
  <c r="K5" i="18"/>
  <c r="D5" i="18"/>
  <c r="K4" i="18"/>
  <c r="K3" i="18"/>
  <c r="K4" i="16" l="1"/>
  <c r="K5" i="16"/>
  <c r="K6" i="16"/>
  <c r="K7" i="16"/>
  <c r="K8" i="16"/>
  <c r="K9" i="16"/>
  <c r="K10" i="16"/>
  <c r="K11" i="16"/>
  <c r="K12" i="16"/>
  <c r="K13" i="16"/>
  <c r="K14" i="16"/>
  <c r="K15" i="16"/>
  <c r="K16" i="16"/>
  <c r="K17" i="16"/>
  <c r="K18" i="16"/>
  <c r="K19" i="16"/>
  <c r="K20" i="16"/>
  <c r="K21" i="16"/>
  <c r="K22" i="16"/>
  <c r="K23" i="16"/>
  <c r="K3" i="16"/>
  <c r="D15" i="16"/>
  <c r="I3" i="16"/>
  <c r="F3" i="16"/>
  <c r="K19" i="15" l="1"/>
  <c r="K18" i="15"/>
  <c r="K17" i="15"/>
  <c r="K16" i="15"/>
  <c r="K15" i="15"/>
  <c r="K13" i="15"/>
  <c r="K12" i="15"/>
  <c r="K11" i="15"/>
  <c r="K10" i="15"/>
  <c r="K9" i="15"/>
  <c r="K8" i="15"/>
  <c r="K7" i="15"/>
  <c r="K6" i="15"/>
  <c r="K5" i="15"/>
  <c r="K4" i="15"/>
  <c r="K3" i="15"/>
  <c r="I3" i="15"/>
  <c r="F3" i="15"/>
  <c r="K20" i="14" l="1"/>
  <c r="K19" i="14"/>
  <c r="K18" i="14"/>
  <c r="K17" i="14"/>
  <c r="K16" i="14"/>
  <c r="J16" i="14"/>
  <c r="K15" i="14"/>
  <c r="K14" i="14"/>
  <c r="D14" i="14"/>
  <c r="K13" i="14"/>
  <c r="K12" i="14"/>
  <c r="K11" i="14"/>
  <c r="K10" i="14"/>
  <c r="K9" i="14"/>
  <c r="D9" i="14"/>
  <c r="K8" i="14"/>
  <c r="K7" i="14"/>
  <c r="K6" i="14"/>
  <c r="K5" i="14"/>
  <c r="K4" i="14"/>
  <c r="I3" i="14"/>
  <c r="F3" i="14"/>
  <c r="K7" i="11" l="1"/>
  <c r="K13" i="11"/>
  <c r="K12" i="11"/>
  <c r="D11" i="11"/>
  <c r="K9" i="11"/>
  <c r="K8" i="11"/>
  <c r="D7" i="11"/>
  <c r="K6" i="11"/>
  <c r="D6" i="11"/>
  <c r="K5" i="11"/>
  <c r="D5" i="11"/>
  <c r="K4" i="11"/>
  <c r="K3" i="11"/>
  <c r="K17" i="9" l="1"/>
  <c r="K16" i="9"/>
  <c r="D16" i="9"/>
  <c r="K15" i="9"/>
  <c r="K12" i="9"/>
  <c r="K11" i="9"/>
  <c r="K10" i="9"/>
  <c r="D10" i="9"/>
  <c r="K8" i="9"/>
  <c r="D8" i="9"/>
  <c r="K7" i="9"/>
  <c r="K6" i="9"/>
  <c r="K5" i="9"/>
  <c r="K4" i="9"/>
  <c r="I3" i="9"/>
  <c r="F3" i="9"/>
  <c r="K22" i="6" l="1"/>
  <c r="K21" i="6"/>
  <c r="D21" i="6"/>
  <c r="K20" i="6"/>
  <c r="K19" i="6"/>
  <c r="K18" i="6"/>
  <c r="K17" i="6"/>
  <c r="K16" i="6"/>
  <c r="K15" i="6"/>
  <c r="K14" i="6"/>
  <c r="K13" i="6"/>
  <c r="K12" i="6"/>
  <c r="D12" i="6"/>
  <c r="K11" i="6"/>
  <c r="K10" i="6"/>
  <c r="K9" i="6"/>
  <c r="K8" i="6"/>
  <c r="K7" i="6"/>
  <c r="K6" i="6"/>
  <c r="K5" i="6"/>
  <c r="K4" i="6"/>
  <c r="I3" i="6"/>
  <c r="F3" i="6"/>
  <c r="K19" i="5" l="1"/>
  <c r="K20" i="5"/>
  <c r="K25" i="5"/>
  <c r="D25" i="5"/>
  <c r="K24" i="5"/>
  <c r="K23" i="5"/>
  <c r="K22" i="5"/>
  <c r="K21" i="5"/>
  <c r="K7" i="5" l="1"/>
  <c r="K6" i="5"/>
  <c r="K5" i="5" l="1"/>
  <c r="K18" i="5" l="1"/>
  <c r="D18" i="5"/>
  <c r="K17" i="5"/>
  <c r="K16" i="5"/>
  <c r="K15" i="5"/>
  <c r="K14" i="5"/>
  <c r="K13" i="5"/>
  <c r="K12" i="5"/>
  <c r="K11" i="5"/>
  <c r="K10" i="5"/>
  <c r="K9" i="5"/>
  <c r="D9" i="5"/>
  <c r="K8" i="5"/>
  <c r="D8" i="5"/>
  <c r="K4" i="5"/>
  <c r="I4" i="5"/>
  <c r="F4" i="5"/>
  <c r="I3" i="5"/>
  <c r="F3" i="5"/>
  <c r="K19" i="3" l="1"/>
  <c r="K18" i="3"/>
  <c r="D17" i="3"/>
  <c r="D16" i="3"/>
  <c r="K15" i="3"/>
  <c r="D15" i="3"/>
  <c r="K14" i="3"/>
  <c r="D14" i="3"/>
  <c r="K13" i="3"/>
  <c r="K12" i="3"/>
  <c r="K11" i="3"/>
  <c r="D11" i="3"/>
  <c r="K10" i="3"/>
  <c r="D10" i="3"/>
  <c r="K9" i="3"/>
  <c r="D9" i="3"/>
  <c r="K8" i="3"/>
  <c r="D8" i="3"/>
  <c r="K7" i="3"/>
  <c r="D7" i="3"/>
  <c r="K6" i="3"/>
  <c r="D6" i="3"/>
  <c r="K5" i="3"/>
  <c r="D5" i="3"/>
  <c r="K4" i="3"/>
  <c r="K3" i="3"/>
  <c r="T4" i="19" l="1"/>
  <c r="P4" i="19"/>
  <c r="S4" i="19"/>
  <c r="R4" i="19"/>
  <c r="Q4" i="19"/>
</calcChain>
</file>

<file path=xl/sharedStrings.xml><?xml version="1.0" encoding="utf-8"?>
<sst xmlns="http://schemas.openxmlformats.org/spreadsheetml/2006/main" count="2113" uniqueCount="208">
  <si>
    <t>No</t>
  </si>
  <si>
    <t>Task</t>
  </si>
  <si>
    <t>Member(s)</t>
  </si>
  <si>
    <t>Duration (Days)</t>
  </si>
  <si>
    <t>Estimated Start</t>
  </si>
  <si>
    <t>Estimated End</t>
  </si>
  <si>
    <t>Estimated Hours</t>
  </si>
  <si>
    <t>Actual Start</t>
  </si>
  <si>
    <t>Actual End</t>
  </si>
  <si>
    <t>Actual Hours</t>
  </si>
  <si>
    <t>Status</t>
  </si>
  <si>
    <t>All</t>
  </si>
  <si>
    <t>Completed</t>
  </si>
  <si>
    <t>Gladys</t>
  </si>
  <si>
    <t>Jocelyn, Gladys</t>
  </si>
  <si>
    <t>Wei Yi</t>
  </si>
  <si>
    <t>Grace</t>
  </si>
  <si>
    <t>Jocelyn</t>
  </si>
  <si>
    <t>Shi Qi</t>
  </si>
  <si>
    <t>Iteration 1 (22 September 2014 - 5 October 2014)</t>
  </si>
  <si>
    <t>Score</t>
  </si>
  <si>
    <t>Review Requirements</t>
  </si>
  <si>
    <t>Update technical diagrams</t>
  </si>
  <si>
    <t>Basic - Database creation</t>
  </si>
  <si>
    <t>Basic - Create all classes, DAOs, database connection, etc</t>
  </si>
  <si>
    <t>Basic  - Admin's Home Page, login/logout with validation</t>
  </si>
  <si>
    <t>Basic - Student's Home Page, login/logout with validation</t>
  </si>
  <si>
    <t>Basic - Lecturer's Home Page, login/logout with validation</t>
  </si>
  <si>
    <t>Basic - CRUD all user accounts</t>
  </si>
  <si>
    <t>Generation of test cases and test plan for functionalities in Iteration 1</t>
  </si>
  <si>
    <t>Generation of test plan</t>
  </si>
  <si>
    <t>Testing of functionalities in Iteration 1</t>
  </si>
  <si>
    <t>Debugging of failed test cases</t>
  </si>
  <si>
    <t>Metrics and Risks Definition</t>
  </si>
  <si>
    <t>Gather metrics and update metrics</t>
  </si>
  <si>
    <t xml:space="preserve">Update wiki with progress </t>
  </si>
  <si>
    <t>Shi Qi, Jocelyn</t>
  </si>
  <si>
    <t>Internal Meeting 9</t>
  </si>
  <si>
    <t>Internal Meeting 10</t>
  </si>
  <si>
    <t>Iteration 2 (6 October 2014 - 19 October 2014)</t>
  </si>
  <si>
    <t>Update UI Mockup</t>
  </si>
  <si>
    <t>Grace, Gladys</t>
  </si>
  <si>
    <t>Wei Yi, Jocelyn</t>
  </si>
  <si>
    <t>Deployment</t>
  </si>
  <si>
    <t>Regression Testing of functionalities in previous iterations + current iteration</t>
  </si>
  <si>
    <t>Debugging of failed test plans</t>
  </si>
  <si>
    <t>Client Meeting</t>
  </si>
  <si>
    <t>Internal Meeting</t>
  </si>
  <si>
    <t>Iteration 3 (20 October 2014 - 2 November 2014)</t>
  </si>
  <si>
    <t xml:space="preserve">Patient Management - CRU patient's vitals </t>
  </si>
  <si>
    <t>Patient Management - View patient's investigation reports</t>
  </si>
  <si>
    <t>Wei Yi, Shi Qi</t>
  </si>
  <si>
    <t>Generation of test cases for functionalities in Iteration 3</t>
  </si>
  <si>
    <t>Create User Test document, identify users for testing</t>
  </si>
  <si>
    <t>Conduct User Test</t>
  </si>
  <si>
    <t>Internal Meeting to prepare for acceptance slides</t>
  </si>
  <si>
    <t>Proposal Submission</t>
  </si>
  <si>
    <t>Iteration 4 (3 November 2014 - 16 November 2014)</t>
  </si>
  <si>
    <t>Internal Meeting 12- Review Requirements and review UT1 results</t>
  </si>
  <si>
    <t>Implement changes from UT1</t>
  </si>
  <si>
    <t xml:space="preserve">Prepare for acceptance slides </t>
  </si>
  <si>
    <t>Acceptance Presentation</t>
  </si>
  <si>
    <t>Team</t>
  </si>
  <si>
    <t>Ward Management - view ward's information, visualisation of ward</t>
  </si>
  <si>
    <t>Gladys, Shi Qi</t>
  </si>
  <si>
    <t>Wei Yi, Grace</t>
  </si>
  <si>
    <t>Generation of test cases for functionalities in Iteration 6</t>
  </si>
  <si>
    <t>Iteration 7 (12 January 2015 - 25 January 2015)</t>
  </si>
  <si>
    <t>Internal Meeting 18- Review Requirements</t>
  </si>
  <si>
    <t xml:space="preserve">Design and update wiki with progress </t>
  </si>
  <si>
    <t>Score Revised</t>
  </si>
  <si>
    <t>Action</t>
  </si>
  <si>
    <t>Score (%)</t>
  </si>
  <si>
    <t>SM &lt;= 90</t>
  </si>
  <si>
    <t>The team is behind the schedule
Under-estimated the effort required
Re-estimate tasks for future iterations
Deduct the number of days behind schedule from buffer days
If there is no more buffer days left, decide to drop any functionalities</t>
  </si>
  <si>
    <t>90 &lt; SM &lt;= 110</t>
  </si>
  <si>
    <t xml:space="preserve">Estimates are generally accurate and on track. </t>
  </si>
  <si>
    <t>The team is ahead of schedule
Over-estimated the effort required
Re-estimate tasks for future iterations
Add the number of days gained back to the buffer days</t>
  </si>
  <si>
    <t>&gt; 110</t>
  </si>
  <si>
    <t>Update Sequence diagram</t>
  </si>
  <si>
    <t>Case Management - View all scenarios (lecturer, picture format)</t>
  </si>
  <si>
    <t>Case Management - Activate scenarios (lecturer view)</t>
  </si>
  <si>
    <t>Case Management - View, edit and delete scenarios (admin, table view)</t>
  </si>
  <si>
    <t>Case Management - Activate scenarios (admin, table view)</t>
  </si>
  <si>
    <t>Patient Management - View patient's information and admission notes</t>
  </si>
  <si>
    <t>Lecturer is able to view and activate scenarios, and Admin can activate, view, edit and delete scenario.</t>
  </si>
  <si>
    <t>Nurse can view patient's information (Admission Notes)</t>
  </si>
  <si>
    <t>Refractor of codes after database is reimported</t>
  </si>
  <si>
    <t>Standardization of the UI</t>
  </si>
  <si>
    <t>Generation of test scenarios for functionalities in Iteration 2</t>
  </si>
  <si>
    <t>Refine proposal</t>
  </si>
  <si>
    <t>Update use case and description</t>
  </si>
  <si>
    <t>Update ER diagram, logical diagram and database</t>
  </si>
  <si>
    <t>Shi Qi, Gladys</t>
  </si>
  <si>
    <t>Shi Qi, Wei Yi</t>
  </si>
  <si>
    <t>Update sequence diagram and database scripts</t>
  </si>
  <si>
    <t>Patient Management/Student's Assessment - Submission of multidisiplinary notes</t>
  </si>
  <si>
    <t>Student is able to CRU patient vitals, submit multidisciplinary notes and view patient's investigation reports</t>
  </si>
  <si>
    <t>Beautify UI</t>
  </si>
  <si>
    <t>Conduct User Test *</t>
  </si>
  <si>
    <t>Supervisor Meeting 1</t>
  </si>
  <si>
    <t>Update sequence and database</t>
  </si>
  <si>
    <t>View previously submitted multidisciplinary notes</t>
  </si>
  <si>
    <t>View activated scenario information (Student's view)</t>
  </si>
  <si>
    <t>Generation of test scenarios for functionalities in Iteration 4</t>
  </si>
  <si>
    <t>Client Meeting 5</t>
  </si>
  <si>
    <t>Review requirements and reschedule</t>
  </si>
  <si>
    <t>Update ER diagram and database</t>
  </si>
  <si>
    <t>State transition (Lecturer)</t>
  </si>
  <si>
    <t>Medical administration</t>
  </si>
  <si>
    <t>Historial charts for vital signs</t>
  </si>
  <si>
    <t>Ensure that the changed state does not affect the case activated</t>
  </si>
  <si>
    <t>Ensure that the investigation and medication tab changes accordingly when state is changed</t>
  </si>
  <si>
    <t>Generation of test scenarios for functionalities in Iteration 5</t>
  </si>
  <si>
    <t>Review requirements</t>
  </si>
  <si>
    <t>Update sequence diagram</t>
  </si>
  <si>
    <t>Changes made based on previous client meeting - charts and medication history</t>
  </si>
  <si>
    <t>Case Setup - Create case and state</t>
  </si>
  <si>
    <t>Patient Management - Documents tab, display consent form based on state</t>
  </si>
  <si>
    <t>View student's submission</t>
  </si>
  <si>
    <t>Investigation - Update reports according to state</t>
  </si>
  <si>
    <t>Ensure that chosen ward shows correct patient's information, reports, documents with the state</t>
  </si>
  <si>
    <t>Supervisor Meeting 2</t>
  </si>
  <si>
    <t>Client Meeting 7</t>
  </si>
  <si>
    <t>Iteration 5 (15 December 2014 - 29 December 2014)</t>
  </si>
  <si>
    <t>Iteration 6  (29 December 2014 - 11 January 2015)</t>
  </si>
  <si>
    <t>Internal Meeting 15 - Review Requirements</t>
  </si>
  <si>
    <t>Update use case,  ER diagram, sequence diagram</t>
  </si>
  <si>
    <t>Changes made based on previous client meeting - documents, investigation tab,</t>
  </si>
  <si>
    <t>Case setup - upload reports, documents, etc</t>
  </si>
  <si>
    <t>Shi Qi, Grace</t>
  </si>
  <si>
    <t>Case Management - reset all for admin</t>
  </si>
  <si>
    <t>Case Management - reset case for lecturer</t>
  </si>
  <si>
    <t>Deployment in NP's machine</t>
  </si>
  <si>
    <t>Regression Testing of functionalities in previous iterations + current iteration for  deployment</t>
  </si>
  <si>
    <t>Create User Test document, identify users for User Testing 2</t>
  </si>
  <si>
    <t>Internal Meeting 16 - Review User Test 2 Results</t>
  </si>
  <si>
    <t>Client Meeting 8</t>
  </si>
  <si>
    <t>Supervisor Meeting 3</t>
  </si>
  <si>
    <t>Edit scenario - state desc, medication, reports, etc</t>
  </si>
  <si>
    <t>Gladys, Jocelyn</t>
  </si>
  <si>
    <t>Responsive web page - viewPatientInfo</t>
  </si>
  <si>
    <t>Changes based on UT - Charts</t>
  </si>
  <si>
    <t>Changes based on UT - Input and Output Chart</t>
  </si>
  <si>
    <t>Changes based on UT -  Medication tab, add verified medication, administer tab</t>
  </si>
  <si>
    <t>Ad hoc tasks - Medication to show previous medications based on activated state</t>
  </si>
  <si>
    <t>29-Feb-2015</t>
  </si>
  <si>
    <t>Ad hoc tasks - Doctor's order to show all doctor's order based on activated state</t>
  </si>
  <si>
    <t>Ad hoc tasks - Medication to discontinue and disabled after it reaches a certain state</t>
  </si>
  <si>
    <t>Generation of test scenarios for functionalities in Iteration 8</t>
  </si>
  <si>
    <t>Internal Meeting 17</t>
  </si>
  <si>
    <t>Client Meeting 10</t>
  </si>
  <si>
    <t>Preparation for midterms - individual slides</t>
  </si>
  <si>
    <t>Observation for Beta Release</t>
  </si>
  <si>
    <t>Coding?</t>
  </si>
  <si>
    <t xml:space="preserve">Coding? </t>
  </si>
  <si>
    <t>Yes</t>
  </si>
  <si>
    <t>Iteration</t>
  </si>
  <si>
    <t>Planned</t>
  </si>
  <si>
    <t>Actual</t>
  </si>
  <si>
    <t>Effort Each Iteration (Overall)</t>
  </si>
  <si>
    <t>Iteration 8 (12 January 2015 - 25 January 2015)</t>
  </si>
  <si>
    <t>Comments</t>
  </si>
  <si>
    <t>Exam period</t>
  </si>
  <si>
    <t>Debugging took longer</t>
  </si>
  <si>
    <t>Added new requirements, before beta release. Managed to solve bugs within debugging time BUT hours increased BECAUSE of the ad hoc tasks.</t>
  </si>
  <si>
    <t>Iteration 9 (9 February 2015 - 22 February 2015)</t>
  </si>
  <si>
    <t xml:space="preserve">Update use scenario, ER diagram </t>
  </si>
  <si>
    <t>Update sequence diagramm, use case diagram</t>
  </si>
  <si>
    <t>Changes from previous client meeting - add in discontinue state in create state. Should have a NA</t>
  </si>
  <si>
    <t>Responsive patient management, ward management</t>
  </si>
  <si>
    <t>Student's Assessment - Export Submission</t>
  </si>
  <si>
    <t>UI Improvements</t>
  </si>
  <si>
    <t>Debugging of failed test case</t>
  </si>
  <si>
    <t>Update wiki with progress, update mid term wiki</t>
  </si>
  <si>
    <t>Internal Meeting 19 - prepare for midterm presentation</t>
  </si>
  <si>
    <t>Mid Term Presentation</t>
  </si>
  <si>
    <t>Supervisor Meeting 4</t>
  </si>
  <si>
    <t>School start, ad hoc tasks</t>
  </si>
  <si>
    <t>Ad hoc - Case Management - reset case for lecturer</t>
  </si>
  <si>
    <t>Ad hoc - reset lecturer</t>
  </si>
  <si>
    <t>Iteration 10 (23 February 2015 - 8 March 2015)</t>
  </si>
  <si>
    <t>Udpate ER Diagram</t>
  </si>
  <si>
    <t xml:space="preserve">Ad hoc - Refractor codes based on db changes </t>
  </si>
  <si>
    <t>Grace, Shi Qi</t>
  </si>
  <si>
    <t>PDF Recognition Case Setup</t>
  </si>
  <si>
    <t>Wei Yi, Jocelyn, Gladys</t>
  </si>
  <si>
    <t>Generation of test scenarios for functionalities in Iteration 10</t>
  </si>
  <si>
    <t>Internal Meeting 20</t>
  </si>
  <si>
    <t>Internal Meeting 21</t>
  </si>
  <si>
    <t>Superviser Meeting</t>
  </si>
  <si>
    <t>Preparing for acceptance</t>
  </si>
  <si>
    <t>Restructuring database</t>
  </si>
  <si>
    <t>Actual higher because got ad hoc task - restructuring db</t>
  </si>
  <si>
    <t xml:space="preserve">Update use case, ER diagram </t>
  </si>
  <si>
    <t>PDF Recognition Case Setup (Insertion to database)</t>
  </si>
  <si>
    <t>Wei Yi, Shi Qi, Grace</t>
  </si>
  <si>
    <t>Auto refresh of patient management</t>
  </si>
  <si>
    <t>Generation of test scenarios for functionalities in Iteration 9</t>
  </si>
  <si>
    <t>Supervisor Meeting</t>
  </si>
  <si>
    <t>Internal Meting</t>
  </si>
  <si>
    <t>Preparing and Fliming for Pitch Video</t>
  </si>
  <si>
    <t>Editing Pitch Video</t>
  </si>
  <si>
    <t>Gladys, Shi Qi, Jocelyn</t>
  </si>
  <si>
    <t>Designing of Poster</t>
  </si>
  <si>
    <t>Iteration 10 (9 February 2015 - 22 February 2015)</t>
  </si>
  <si>
    <t>Iteration 11 (9 March 2015 - 22 March 2015)</t>
  </si>
  <si>
    <t xml:space="preserve">25.5 hours on pitch video and poster.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</si>
</sst>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8"/>
      <color theme="0"/>
      <name val="Century Gothic"/>
      <family val="2"/>
    </font>
    <font>
      <b/>
      <sz val="10"/>
      <color theme="0"/>
      <name val="Century Gothic"/>
      <family val="2"/>
    </font>
    <font>
      <sz val="10"/>
      <color theme="1"/>
      <name val="Century Gothic"/>
      <family val="2"/>
    </font>
    <font>
      <b/>
      <sz val="10"/>
      <name val="Century Gothic"/>
      <family val="2"/>
    </font>
    <font>
      <sz val="10"/>
      <name val="Century Gothic"/>
      <family val="2"/>
    </font>
    <font>
      <sz val="10"/>
      <color rgb="FF000000"/>
      <name val="Century Gothic"/>
      <family val="2"/>
    </font>
    <font>
      <sz val="11"/>
      <color theme="1"/>
      <name val="Century Gothic"/>
      <family val="2"/>
    </font>
    <font>
      <b/>
      <sz val="11"/>
      <color theme="1"/>
      <name val="Century Gothic"/>
      <family val="2"/>
    </font>
    <font>
      <sz val="11"/>
      <color theme="0"/>
      <name val="Century Gothic"/>
      <family val="2"/>
    </font>
    <font>
      <sz val="10"/>
      <color rgb="FFFF0000"/>
      <name val="Century Gothic"/>
      <family val="2"/>
    </font>
  </fonts>
  <fills count="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73">
    <xf numFmtId="0" fontId="0" fillId="0" borderId="0" xfId="0"/>
    <xf numFmtId="0" fontId="5" fillId="0" borderId="0" xfId="0" applyFont="1" applyAlignment="1">
      <alignment horizontal="left"/>
    </xf>
    <xf numFmtId="0" fontId="6" fillId="0" borderId="4" xfId="2" applyFont="1" applyBorder="1" applyAlignment="1">
      <alignment horizontal="left"/>
    </xf>
    <xf numFmtId="0" fontId="6" fillId="0" borderId="4" xfId="2" applyFont="1" applyBorder="1" applyAlignment="1">
      <alignment horizontal="left" wrapText="1"/>
    </xf>
    <xf numFmtId="15" fontId="6" fillId="0" borderId="4" xfId="2" applyNumberFormat="1" applyFont="1" applyBorder="1" applyAlignment="1">
      <alignment horizontal="left" wrapText="1"/>
    </xf>
    <xf numFmtId="9" fontId="6" fillId="0" borderId="4" xfId="1" applyFont="1" applyBorder="1" applyAlignment="1">
      <alignment horizontal="left" wrapText="1"/>
    </xf>
    <xf numFmtId="0" fontId="7" fillId="0" borderId="4" xfId="2" applyFont="1" applyBorder="1" applyAlignment="1">
      <alignment horizontal="left"/>
    </xf>
    <xf numFmtId="0" fontId="7" fillId="0" borderId="4" xfId="2" applyFont="1" applyBorder="1" applyAlignment="1">
      <alignment horizontal="left" wrapText="1"/>
    </xf>
    <xf numFmtId="15" fontId="7" fillId="0" borderId="4" xfId="2" applyNumberFormat="1" applyFont="1" applyBorder="1" applyAlignment="1">
      <alignment horizontal="left" wrapText="1"/>
    </xf>
    <xf numFmtId="9" fontId="7" fillId="0" borderId="4" xfId="1" applyFont="1" applyBorder="1" applyAlignment="1">
      <alignment horizontal="left" wrapText="1"/>
    </xf>
    <xf numFmtId="0" fontId="7" fillId="3" borderId="4" xfId="2" applyFont="1" applyFill="1" applyBorder="1" applyAlignment="1">
      <alignment horizontal="left"/>
    </xf>
    <xf numFmtId="0" fontId="7" fillId="0" borderId="4" xfId="2" applyFont="1" applyFill="1" applyBorder="1" applyAlignment="1">
      <alignment horizontal="left"/>
    </xf>
    <xf numFmtId="0" fontId="7" fillId="0" borderId="4" xfId="2" applyFont="1" applyFill="1" applyBorder="1" applyAlignment="1">
      <alignment horizontal="left" wrapText="1"/>
    </xf>
    <xf numFmtId="9" fontId="7" fillId="0" borderId="4" xfId="1" applyFont="1" applyFill="1" applyBorder="1" applyAlignment="1">
      <alignment horizontal="left" wrapText="1"/>
    </xf>
    <xf numFmtId="0" fontId="5" fillId="0" borderId="4" xfId="0" applyFont="1" applyBorder="1" applyAlignment="1">
      <alignment horizontal="left"/>
    </xf>
    <xf numFmtId="0" fontId="5" fillId="0" borderId="4" xfId="0" applyFont="1" applyBorder="1" applyAlignment="1">
      <alignment horizontal="left" wrapText="1"/>
    </xf>
    <xf numFmtId="9" fontId="5" fillId="0" borderId="4" xfId="1" applyFont="1" applyBorder="1" applyAlignment="1">
      <alignment horizontal="left" wrapText="1"/>
    </xf>
    <xf numFmtId="15" fontId="5" fillId="0" borderId="4" xfId="0" applyNumberFormat="1" applyFont="1" applyBorder="1" applyAlignment="1">
      <alignment horizontal="left" wrapText="1"/>
    </xf>
    <xf numFmtId="0" fontId="7" fillId="0" borderId="4" xfId="2" applyFont="1" applyBorder="1" applyAlignment="1">
      <alignment horizontal="left" vertical="top"/>
    </xf>
    <xf numFmtId="0" fontId="7" fillId="0" borderId="4" xfId="2" applyFont="1" applyBorder="1" applyAlignment="1">
      <alignment horizontal="left" vertical="top" wrapText="1"/>
    </xf>
    <xf numFmtId="0" fontId="7" fillId="0" borderId="4" xfId="0" applyFont="1" applyBorder="1" applyAlignment="1">
      <alignment horizontal="left" wrapText="1"/>
    </xf>
    <xf numFmtId="0" fontId="7" fillId="4" borderId="4" xfId="2" applyFont="1" applyFill="1" applyBorder="1" applyAlignment="1">
      <alignment horizontal="left"/>
    </xf>
    <xf numFmtId="0" fontId="7" fillId="4" borderId="4" xfId="2" applyFont="1" applyFill="1" applyBorder="1" applyAlignment="1">
      <alignment horizontal="left" wrapText="1"/>
    </xf>
    <xf numFmtId="15" fontId="7" fillId="4" borderId="4" xfId="2" applyNumberFormat="1" applyFont="1" applyFill="1" applyBorder="1" applyAlignment="1">
      <alignment horizontal="left" wrapText="1"/>
    </xf>
    <xf numFmtId="9" fontId="7" fillId="4" borderId="4" xfId="1" applyFont="1" applyFill="1" applyBorder="1" applyAlignment="1">
      <alignment horizontal="left" wrapText="1"/>
    </xf>
    <xf numFmtId="15" fontId="7" fillId="0" borderId="4" xfId="2" applyNumberFormat="1" applyFont="1" applyFill="1" applyBorder="1" applyAlignment="1">
      <alignment horizontal="left" wrapText="1"/>
    </xf>
    <xf numFmtId="0" fontId="5" fillId="0" borderId="4" xfId="0" applyFont="1" applyFill="1" applyBorder="1" applyAlignment="1">
      <alignment horizontal="left" wrapText="1"/>
    </xf>
    <xf numFmtId="9" fontId="5" fillId="0" borderId="4" xfId="1" applyFont="1" applyFill="1" applyBorder="1" applyAlignment="1">
      <alignment horizontal="left" wrapText="1"/>
    </xf>
    <xf numFmtId="15" fontId="7" fillId="0" borderId="4" xfId="2" applyNumberFormat="1" applyFont="1" applyFill="1" applyBorder="1" applyAlignment="1">
      <alignment horizontal="left"/>
    </xf>
    <xf numFmtId="0" fontId="0" fillId="0" borderId="0" xfId="0" applyAlignment="1"/>
    <xf numFmtId="0" fontId="8" fillId="0" borderId="7" xfId="0" applyFont="1" applyFill="1" applyBorder="1" applyAlignment="1">
      <alignment horizontal="left" vertical="center" wrapText="1"/>
    </xf>
    <xf numFmtId="0" fontId="9" fillId="0" borderId="0" xfId="0" applyFont="1"/>
    <xf numFmtId="0" fontId="0" fillId="0" borderId="0" xfId="0" applyFont="1"/>
    <xf numFmtId="0" fontId="4" fillId="2" borderId="8" xfId="0" applyFont="1" applyFill="1" applyBorder="1" applyAlignment="1">
      <alignment vertical="center" wrapText="1"/>
    </xf>
    <xf numFmtId="0" fontId="4" fillId="2" borderId="9" xfId="0" applyFont="1" applyFill="1" applyBorder="1" applyAlignment="1">
      <alignment vertical="center" wrapText="1"/>
    </xf>
    <xf numFmtId="0" fontId="8" fillId="0" borderId="10" xfId="0" applyFont="1" applyFill="1" applyBorder="1" applyAlignment="1">
      <alignment horizontal="left" vertical="center" wrapText="1"/>
    </xf>
    <xf numFmtId="0" fontId="5" fillId="0" borderId="7" xfId="0" applyFont="1" applyFill="1" applyBorder="1" applyAlignment="1">
      <alignment horizontal="left" vertical="center" wrapText="1"/>
    </xf>
    <xf numFmtId="0" fontId="5" fillId="0" borderId="8" xfId="0" applyFont="1" applyFill="1" applyBorder="1" applyAlignment="1">
      <alignment horizontal="left" vertical="center" wrapText="1"/>
    </xf>
    <xf numFmtId="15" fontId="5" fillId="0" borderId="4" xfId="0" applyNumberFormat="1" applyFont="1" applyBorder="1" applyAlignment="1">
      <alignment horizontal="left"/>
    </xf>
    <xf numFmtId="15" fontId="6" fillId="0" borderId="4" xfId="2" applyNumberFormat="1" applyFont="1" applyBorder="1" applyAlignment="1">
      <alignment horizontal="left"/>
    </xf>
    <xf numFmtId="9" fontId="6" fillId="0" borderId="4" xfId="1" applyFont="1" applyBorder="1" applyAlignment="1">
      <alignment horizontal="left"/>
    </xf>
    <xf numFmtId="15" fontId="7" fillId="0" borderId="4" xfId="2" applyNumberFormat="1" applyFont="1" applyBorder="1" applyAlignment="1">
      <alignment horizontal="left"/>
    </xf>
    <xf numFmtId="9" fontId="7" fillId="0" borderId="4" xfId="1" applyFont="1" applyBorder="1" applyAlignment="1">
      <alignment horizontal="left"/>
    </xf>
    <xf numFmtId="14" fontId="7" fillId="0" borderId="4" xfId="2" applyNumberFormat="1" applyFont="1" applyBorder="1" applyAlignment="1">
      <alignment horizontal="left"/>
    </xf>
    <xf numFmtId="14" fontId="7" fillId="0" borderId="4" xfId="2" applyNumberFormat="1" applyFont="1" applyBorder="1" applyAlignment="1">
      <alignment horizontal="left" wrapText="1"/>
    </xf>
    <xf numFmtId="9" fontId="5" fillId="0" borderId="4" xfId="1" applyFont="1" applyBorder="1" applyAlignment="1">
      <alignment horizontal="left"/>
    </xf>
    <xf numFmtId="15" fontId="7" fillId="4" borderId="4" xfId="2" applyNumberFormat="1" applyFont="1" applyFill="1" applyBorder="1" applyAlignment="1">
      <alignment horizontal="left"/>
    </xf>
    <xf numFmtId="9" fontId="7" fillId="4" borderId="4" xfId="1" applyFont="1" applyFill="1" applyBorder="1" applyAlignment="1">
      <alignment horizontal="left"/>
    </xf>
    <xf numFmtId="9" fontId="7" fillId="0" borderId="4" xfId="1" applyFont="1" applyFill="1" applyBorder="1" applyAlignment="1">
      <alignment horizontal="left"/>
    </xf>
    <xf numFmtId="15" fontId="5" fillId="0" borderId="4" xfId="0" applyNumberFormat="1" applyFont="1" applyFill="1" applyBorder="1" applyAlignment="1">
      <alignment horizontal="left" wrapText="1"/>
    </xf>
    <xf numFmtId="15" fontId="7" fillId="0" borderId="4" xfId="0" applyNumberFormat="1" applyFont="1" applyBorder="1" applyAlignment="1">
      <alignment horizontal="left" wrapText="1"/>
    </xf>
    <xf numFmtId="9" fontId="7" fillId="0" borderId="4" xfId="2" applyNumberFormat="1" applyFont="1" applyFill="1" applyBorder="1" applyAlignment="1">
      <alignment horizontal="left"/>
    </xf>
    <xf numFmtId="0" fontId="7" fillId="5" borderId="4" xfId="2" applyFont="1" applyFill="1" applyBorder="1" applyAlignment="1">
      <alignment horizontal="left"/>
    </xf>
    <xf numFmtId="15" fontId="7" fillId="5" borderId="4" xfId="2" applyNumberFormat="1" applyFont="1" applyFill="1" applyBorder="1" applyAlignment="1">
      <alignment horizontal="left"/>
    </xf>
    <xf numFmtId="0" fontId="9" fillId="0" borderId="4" xfId="0" applyFont="1" applyBorder="1"/>
    <xf numFmtId="0" fontId="6" fillId="0" borderId="4" xfId="2" applyFont="1" applyFill="1" applyBorder="1" applyAlignment="1">
      <alignment horizontal="left"/>
    </xf>
    <xf numFmtId="0" fontId="10" fillId="0" borderId="4" xfId="0" applyFont="1" applyBorder="1"/>
    <xf numFmtId="0" fontId="9" fillId="0" borderId="4" xfId="0" applyFont="1" applyBorder="1" applyAlignment="1">
      <alignment wrapText="1"/>
    </xf>
    <xf numFmtId="0" fontId="11" fillId="6" borderId="4" xfId="0" applyFont="1" applyFill="1" applyBorder="1"/>
    <xf numFmtId="0" fontId="3" fillId="2" borderId="4" xfId="2" applyFont="1" applyFill="1" applyBorder="1" applyAlignment="1">
      <alignment horizontal="center" vertical="center"/>
    </xf>
    <xf numFmtId="0" fontId="12" fillId="0" borderId="4" xfId="0" applyFont="1" applyBorder="1" applyAlignment="1">
      <alignment horizontal="left" wrapText="1"/>
    </xf>
    <xf numFmtId="0" fontId="12" fillId="0" borderId="4" xfId="2" applyFont="1" applyFill="1" applyBorder="1" applyAlignment="1">
      <alignment horizontal="left"/>
    </xf>
    <xf numFmtId="0" fontId="12" fillId="0" borderId="4" xfId="2" applyFont="1" applyBorder="1" applyAlignment="1">
      <alignment horizontal="left" wrapText="1"/>
    </xf>
    <xf numFmtId="15" fontId="12" fillId="0" borderId="4" xfId="2" applyNumberFormat="1" applyFont="1" applyBorder="1" applyAlignment="1">
      <alignment horizontal="left" wrapText="1"/>
    </xf>
    <xf numFmtId="0" fontId="5" fillId="0" borderId="0" xfId="0" applyFont="1" applyFill="1" applyAlignment="1">
      <alignment horizontal="left"/>
    </xf>
    <xf numFmtId="0" fontId="3" fillId="2" borderId="4" xfId="2" applyFont="1" applyFill="1" applyBorder="1" applyAlignment="1">
      <alignment horizontal="left" vertical="center"/>
    </xf>
    <xf numFmtId="0" fontId="3" fillId="2" borderId="5" xfId="2" applyFont="1" applyFill="1" applyBorder="1" applyAlignment="1">
      <alignment horizontal="center" vertical="center"/>
    </xf>
    <xf numFmtId="0" fontId="3" fillId="2" borderId="6" xfId="2" applyFont="1" applyFill="1" applyBorder="1" applyAlignment="1">
      <alignment horizontal="center" vertical="center"/>
    </xf>
    <xf numFmtId="0" fontId="7" fillId="7" borderId="4" xfId="2" applyFont="1" applyFill="1" applyBorder="1" applyAlignment="1">
      <alignment horizontal="left"/>
    </xf>
    <xf numFmtId="0" fontId="3" fillId="2" borderId="1" xfId="2" applyFont="1" applyFill="1" applyBorder="1" applyAlignment="1">
      <alignment horizontal="left" vertical="center"/>
    </xf>
    <xf numFmtId="0" fontId="3" fillId="2" borderId="2" xfId="2" applyFont="1" applyFill="1" applyBorder="1" applyAlignment="1">
      <alignment horizontal="left" vertical="center"/>
    </xf>
    <xf numFmtId="0" fontId="3" fillId="2" borderId="3" xfId="2" applyFont="1" applyFill="1" applyBorder="1" applyAlignment="1">
      <alignment horizontal="left" vertical="center"/>
    </xf>
    <xf numFmtId="0" fontId="3" fillId="2" borderId="4" xfId="2" applyFont="1" applyFill="1" applyBorder="1" applyAlignment="1">
      <alignment horizontal="center" vertical="center"/>
    </xf>
  </cellXfs>
  <cellStyles count="3">
    <cellStyle name="Normal" xfId="0" builtinId="0"/>
    <cellStyle name="Normal 3" xfId="2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sz="3600">
                <a:latin typeface="Bebas Neue" panose="020B0606020202050201" pitchFamily="34" charset="0"/>
              </a:rPr>
              <a:t>Effort</a:t>
            </a:r>
            <a:r>
              <a:rPr lang="en-SG" sz="3600" baseline="0">
                <a:latin typeface="Bebas Neue" panose="020B0606020202050201" pitchFamily="34" charset="0"/>
              </a:rPr>
              <a:t> Metrics (By Iteration)</a:t>
            </a:r>
            <a:endParaRPr lang="en-SG" sz="3600">
              <a:latin typeface="Bebas Neue" panose="020B0606020202050201" pitchFamily="34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'By Iterations'!$P$2</c:f>
              <c:strCache>
                <c:ptCount val="1"/>
                <c:pt idx="0">
                  <c:v>Planned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9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'By Iterations'!$P$3:$P$13</c:f>
              <c:numCache>
                <c:formatCode>General</c:formatCode>
                <c:ptCount val="11"/>
                <c:pt idx="0">
                  <c:v>29.5</c:v>
                </c:pt>
                <c:pt idx="1">
                  <c:v>54.25</c:v>
                </c:pt>
                <c:pt idx="2">
                  <c:v>40.5</c:v>
                </c:pt>
                <c:pt idx="3">
                  <c:v>33</c:v>
                </c:pt>
                <c:pt idx="4">
                  <c:v>31.5</c:v>
                </c:pt>
                <c:pt idx="5">
                  <c:v>39</c:v>
                </c:pt>
                <c:pt idx="6">
                  <c:v>40</c:v>
                </c:pt>
                <c:pt idx="7">
                  <c:v>52.5</c:v>
                </c:pt>
                <c:pt idx="8">
                  <c:v>42</c:v>
                </c:pt>
                <c:pt idx="9">
                  <c:v>34</c:v>
                </c:pt>
                <c:pt idx="10">
                  <c:v>64.5</c:v>
                </c:pt>
              </c:numCache>
            </c:numRef>
          </c:val>
          <c:smooth val="1"/>
        </c:ser>
        <c:ser>
          <c:idx val="0"/>
          <c:order val="1"/>
          <c:tx>
            <c:strRef>
              <c:f>'By Iterations'!$Q$2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4"/>
              <c:layout>
                <c:manualLayout>
                  <c:x val="-1.8595712330507403E-2"/>
                  <c:y val="7.078611733273065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'By Iterations'!$Q$3:$Q$13</c:f>
              <c:numCache>
                <c:formatCode>General</c:formatCode>
                <c:ptCount val="11"/>
                <c:pt idx="0">
                  <c:v>25.5</c:v>
                </c:pt>
                <c:pt idx="1">
                  <c:v>52</c:v>
                </c:pt>
                <c:pt idx="2">
                  <c:v>37.75</c:v>
                </c:pt>
                <c:pt idx="3">
                  <c:v>31</c:v>
                </c:pt>
                <c:pt idx="4">
                  <c:v>34</c:v>
                </c:pt>
                <c:pt idx="5">
                  <c:v>41.25</c:v>
                </c:pt>
                <c:pt idx="6">
                  <c:v>42.15</c:v>
                </c:pt>
                <c:pt idx="7">
                  <c:v>59.25</c:v>
                </c:pt>
                <c:pt idx="8">
                  <c:v>41.5</c:v>
                </c:pt>
                <c:pt idx="9">
                  <c:v>39.25</c:v>
                </c:pt>
                <c:pt idx="10">
                  <c:v>70.5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64321984"/>
        <c:axId val="-1964321440"/>
      </c:lineChart>
      <c:catAx>
        <c:axId val="-1964321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Iteration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64321440"/>
        <c:crosses val="autoZero"/>
        <c:auto val="1"/>
        <c:lblAlgn val="ctr"/>
        <c:lblOffset val="100"/>
        <c:noMultiLvlLbl val="0"/>
      </c:catAx>
      <c:valAx>
        <c:axId val="-1964321440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Hours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64321984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sz="3600">
                <a:latin typeface="Bebas Neue" panose="020B0606020202050201" pitchFamily="34" charset="0"/>
              </a:rPr>
              <a:t>Iteration 8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'Iteration 8'!$B$3:$B$23</c:f>
              <c:strCache>
                <c:ptCount val="21"/>
                <c:pt idx="0">
                  <c:v>Internal Meeting 18- Review Requirements</c:v>
                </c:pt>
                <c:pt idx="1">
                  <c:v>Update UI Mockup</c:v>
                </c:pt>
                <c:pt idx="2">
                  <c:v>Update sequence diagram</c:v>
                </c:pt>
                <c:pt idx="3">
                  <c:v>Edit scenario - state desc, medication, reports, etc</c:v>
                </c:pt>
                <c:pt idx="4">
                  <c:v>Responsive web page - viewPatientInfo</c:v>
                </c:pt>
                <c:pt idx="5">
                  <c:v>Changes based on UT - Charts</c:v>
                </c:pt>
                <c:pt idx="6">
                  <c:v>Changes based on UT - Input and Output Chart</c:v>
                </c:pt>
                <c:pt idx="7">
                  <c:v>Changes based on UT -  Medication tab, add verified medication, administer tab</c:v>
                </c:pt>
                <c:pt idx="8">
                  <c:v>Ad hoc tasks - Medication to show previous medications based on activated state</c:v>
                </c:pt>
                <c:pt idx="9">
                  <c:v>Ad hoc tasks - Doctor's order to show all doctor's order based on activated state</c:v>
                </c:pt>
                <c:pt idx="10">
                  <c:v>Ad hoc tasks - Medication to discontinue and disabled after it reaches a certain state</c:v>
                </c:pt>
                <c:pt idx="11">
                  <c:v>Deployment</c:v>
                </c:pt>
                <c:pt idx="12">
                  <c:v>Generation of test scenarios for functionalities in Iteration 8</c:v>
                </c:pt>
                <c:pt idx="13">
                  <c:v>Regression Testing of functionalities in previous iterations + current iteration</c:v>
                </c:pt>
                <c:pt idx="14">
                  <c:v>Debugging of failed test cases</c:v>
                </c:pt>
                <c:pt idx="15">
                  <c:v>Internal Meeting 17</c:v>
                </c:pt>
                <c:pt idx="16">
                  <c:v>Client Meeting 10</c:v>
                </c:pt>
                <c:pt idx="17">
                  <c:v>Gather metrics and update metrics</c:v>
                </c:pt>
                <c:pt idx="18">
                  <c:v>Preparation for midterms - individual slides</c:v>
                </c:pt>
                <c:pt idx="19">
                  <c:v>Observation for Beta Release</c:v>
                </c:pt>
                <c:pt idx="20">
                  <c:v>Update wiki with progress </c:v>
                </c:pt>
              </c:strCache>
            </c:strRef>
          </c:cat>
          <c:val>
            <c:numRef>
              <c:f>'Iteration 8'!$K$3:$K$23</c:f>
              <c:numCache>
                <c:formatCode>0%</c:formatCode>
                <c:ptCount val="21"/>
                <c:pt idx="0">
                  <c:v>1.3333333333333333</c:v>
                </c:pt>
                <c:pt idx="1">
                  <c:v>1</c:v>
                </c:pt>
                <c:pt idx="2">
                  <c:v>1</c:v>
                </c:pt>
                <c:pt idx="3">
                  <c:v>0.91666666666666663</c:v>
                </c:pt>
                <c:pt idx="4">
                  <c:v>1.1111111111111112</c:v>
                </c:pt>
                <c:pt idx="5">
                  <c:v>1.1111111111111112</c:v>
                </c:pt>
                <c:pt idx="6">
                  <c:v>1.3333333333333333</c:v>
                </c:pt>
                <c:pt idx="7">
                  <c:v>1</c:v>
                </c:pt>
                <c:pt idx="8">
                  <c:v>1</c:v>
                </c:pt>
                <c:pt idx="9">
                  <c:v>1.3333333333333333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1.1428571428571428</c:v>
                </c:pt>
                <c:pt idx="14">
                  <c:v>1.0625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1952638464"/>
        <c:axId val="-1952636288"/>
      </c:lineChart>
      <c:catAx>
        <c:axId val="-1952638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2636288"/>
        <c:crosses val="autoZero"/>
        <c:auto val="1"/>
        <c:lblAlgn val="ctr"/>
        <c:lblOffset val="100"/>
        <c:noMultiLvlLbl val="0"/>
      </c:catAx>
      <c:valAx>
        <c:axId val="-1952636288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2638464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sz="3600">
                <a:latin typeface="Bebas Neue" panose="020B0606020202050201" pitchFamily="34" charset="0"/>
              </a:rPr>
              <a:t>Iteration 9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'Iteration 9'!$B$3:$B$18</c:f>
              <c:strCache>
                <c:ptCount val="16"/>
                <c:pt idx="1">
                  <c:v>Update UI Mockup</c:v>
                </c:pt>
                <c:pt idx="2">
                  <c:v>Update use scenario, ER diagram </c:v>
                </c:pt>
                <c:pt idx="3">
                  <c:v>Update sequence diagramm, use case diagram</c:v>
                </c:pt>
                <c:pt idx="4">
                  <c:v>Changes from previous client meeting - add in discontinue state in create state. Should have a NA</c:v>
                </c:pt>
                <c:pt idx="5">
                  <c:v>Responsive patient management, ward management</c:v>
                </c:pt>
                <c:pt idx="6">
                  <c:v>Student's Assessment - Export Submission</c:v>
                </c:pt>
                <c:pt idx="7">
                  <c:v>UI Improvements</c:v>
                </c:pt>
                <c:pt idx="8">
                  <c:v>Deployment</c:v>
                </c:pt>
                <c:pt idx="9">
                  <c:v>Regression Testing of functionalities in previous iterations + current iteration</c:v>
                </c:pt>
                <c:pt idx="10">
                  <c:v>Debugging of failed test case</c:v>
                </c:pt>
                <c:pt idx="11">
                  <c:v>Gather metrics and update metrics</c:v>
                </c:pt>
                <c:pt idx="12">
                  <c:v>Update wiki with progress, update mid term wiki</c:v>
                </c:pt>
                <c:pt idx="13">
                  <c:v>Internal Meeting 19 - prepare for midterm presentation</c:v>
                </c:pt>
                <c:pt idx="14">
                  <c:v>Mid Term Presentation</c:v>
                </c:pt>
                <c:pt idx="15">
                  <c:v>Supervisor Meeting 4</c:v>
                </c:pt>
              </c:strCache>
            </c:strRef>
          </c:cat>
          <c:val>
            <c:numRef>
              <c:f>'Iteration 9'!$K$3:$K$18</c:f>
              <c:numCache>
                <c:formatCode>0%</c:formatCode>
                <c:ptCount val="16"/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0.8571428571428571</c:v>
                </c:pt>
                <c:pt idx="6">
                  <c:v>1.25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1.1111111111111112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1952635200"/>
        <c:axId val="-1952634656"/>
      </c:lineChart>
      <c:catAx>
        <c:axId val="-1952635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2634656"/>
        <c:crosses val="autoZero"/>
        <c:auto val="1"/>
        <c:lblAlgn val="ctr"/>
        <c:lblOffset val="100"/>
        <c:noMultiLvlLbl val="0"/>
      </c:catAx>
      <c:valAx>
        <c:axId val="-1952634656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2635200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sz="3600">
                <a:latin typeface="Bebas Neue" panose="020B0606020202050201" pitchFamily="34" charset="0"/>
              </a:rPr>
              <a:t>Iteration 10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'Iteration 10'!$B$3:$B$18</c:f>
              <c:strCache>
                <c:ptCount val="14"/>
                <c:pt idx="0">
                  <c:v>Udpate ER Diagram</c:v>
                </c:pt>
                <c:pt idx="1">
                  <c:v>Ad hoc - Refractor codes based on db changes </c:v>
                </c:pt>
                <c:pt idx="2">
                  <c:v>PDF Recognition Case Setup</c:v>
                </c:pt>
                <c:pt idx="3">
                  <c:v>Deployment</c:v>
                </c:pt>
                <c:pt idx="4">
                  <c:v>Generation of test scenarios for functionalities in Iteration 10</c:v>
                </c:pt>
                <c:pt idx="5">
                  <c:v>Regression Testing of functionalities in previous iterations + current iteration</c:v>
                </c:pt>
                <c:pt idx="6">
                  <c:v>Debugging of failed test cases</c:v>
                </c:pt>
                <c:pt idx="7">
                  <c:v>Internal Meeting 20</c:v>
                </c:pt>
                <c:pt idx="8">
                  <c:v>Internal Meeting 21</c:v>
                </c:pt>
                <c:pt idx="9">
                  <c:v>Client Meeting</c:v>
                </c:pt>
                <c:pt idx="10">
                  <c:v>Superviser Meeting</c:v>
                </c:pt>
                <c:pt idx="11">
                  <c:v>Gather metrics and update metrics</c:v>
                </c:pt>
                <c:pt idx="12">
                  <c:v>Update wiki with progress </c:v>
                </c:pt>
                <c:pt idx="13">
                  <c:v>Restructuring database</c:v>
                </c:pt>
              </c:strCache>
            </c:strRef>
          </c:cat>
          <c:val>
            <c:numRef>
              <c:f>'Iteration 10'!$K$3:$K$18</c:f>
              <c:numCache>
                <c:formatCode>0%</c:formatCode>
                <c:ptCount val="16"/>
                <c:pt idx="0">
                  <c:v>1</c:v>
                </c:pt>
                <c:pt idx="1">
                  <c:v>1.0769230769230769</c:v>
                </c:pt>
                <c:pt idx="2">
                  <c:v>1.1428571428571428</c:v>
                </c:pt>
                <c:pt idx="3">
                  <c:v>1</c:v>
                </c:pt>
                <c:pt idx="4">
                  <c:v>1.3333333333333333</c:v>
                </c:pt>
                <c:pt idx="5">
                  <c:v>1</c:v>
                </c:pt>
                <c:pt idx="6">
                  <c:v>0.8571428571428571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1.3333333333333333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1914751072"/>
        <c:axId val="-1914753248"/>
      </c:lineChart>
      <c:catAx>
        <c:axId val="-1914751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14753248"/>
        <c:crosses val="autoZero"/>
        <c:auto val="1"/>
        <c:lblAlgn val="ctr"/>
        <c:lblOffset val="100"/>
        <c:noMultiLvlLbl val="0"/>
      </c:catAx>
      <c:valAx>
        <c:axId val="-1914753248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14751072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sz="3600">
                <a:latin typeface="Bebas Neue" panose="020B0606020202050201" pitchFamily="34" charset="0"/>
              </a:rPr>
              <a:t>Iteration 11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'Iteration 11'!$B$3:$B$18</c:f>
              <c:strCache>
                <c:ptCount val="16"/>
                <c:pt idx="0">
                  <c:v>Review Requirements</c:v>
                </c:pt>
                <c:pt idx="1">
                  <c:v>Update use case, ER diagram </c:v>
                </c:pt>
                <c:pt idx="2">
                  <c:v>PDF Recognition Case Setup (Insertion to database)</c:v>
                </c:pt>
                <c:pt idx="3">
                  <c:v>Auto refresh of patient management</c:v>
                </c:pt>
                <c:pt idx="4">
                  <c:v>UI Improvements</c:v>
                </c:pt>
                <c:pt idx="5">
                  <c:v>Deployment</c:v>
                </c:pt>
                <c:pt idx="6">
                  <c:v>Generation of test scenarios for functionalities in Iteration 9</c:v>
                </c:pt>
                <c:pt idx="7">
                  <c:v>Regression Testing of functionalities in previous iterations + current iteration</c:v>
                </c:pt>
                <c:pt idx="8">
                  <c:v>Debugging of failed test cases</c:v>
                </c:pt>
                <c:pt idx="9">
                  <c:v>Supervisor Meeting</c:v>
                </c:pt>
                <c:pt idx="10">
                  <c:v>Internal Meting</c:v>
                </c:pt>
                <c:pt idx="11">
                  <c:v>Gather metrics and update metrics</c:v>
                </c:pt>
                <c:pt idx="12">
                  <c:v>Update wiki with progress </c:v>
                </c:pt>
                <c:pt idx="13">
                  <c:v>Preparing and Fliming for Pitch Video</c:v>
                </c:pt>
                <c:pt idx="14">
                  <c:v>Editing Pitch Video</c:v>
                </c:pt>
                <c:pt idx="15">
                  <c:v>Designing of Poster</c:v>
                </c:pt>
              </c:strCache>
            </c:strRef>
          </c:cat>
          <c:val>
            <c:numRef>
              <c:f>'Iteration 11'!$K$3:$K$18</c:f>
              <c:numCache>
                <c:formatCode>0%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0.85</c:v>
                </c:pt>
                <c:pt idx="3">
                  <c:v>1</c:v>
                </c:pt>
                <c:pt idx="4">
                  <c:v>1.2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0.8666666666666667</c:v>
                </c:pt>
                <c:pt idx="15">
                  <c:v>0.88888888888888884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1914753792"/>
        <c:axId val="-1914761408"/>
      </c:lineChart>
      <c:catAx>
        <c:axId val="-1914753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14761408"/>
        <c:crosses val="autoZero"/>
        <c:auto val="1"/>
        <c:lblAlgn val="ctr"/>
        <c:lblOffset val="100"/>
        <c:noMultiLvlLbl val="0"/>
      </c:catAx>
      <c:valAx>
        <c:axId val="-1914761408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14753792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'By Person'!$P$3:$T$3</c:f>
              <c:strCache>
                <c:ptCount val="5"/>
                <c:pt idx="0">
                  <c:v>Gladys</c:v>
                </c:pt>
                <c:pt idx="1">
                  <c:v>Wei Yi</c:v>
                </c:pt>
                <c:pt idx="2">
                  <c:v>Grace</c:v>
                </c:pt>
                <c:pt idx="3">
                  <c:v>Jocelyn</c:v>
                </c:pt>
                <c:pt idx="4">
                  <c:v>Shi Qi</c:v>
                </c:pt>
              </c:strCache>
            </c:strRef>
          </c:cat>
          <c:val>
            <c:numRef>
              <c:f>'By Person'!$P$4:$T$4</c:f>
              <c:numCache>
                <c:formatCode>General</c:formatCode>
                <c:ptCount val="5"/>
                <c:pt idx="0">
                  <c:v>9.75</c:v>
                </c:pt>
                <c:pt idx="1">
                  <c:v>9</c:v>
                </c:pt>
                <c:pt idx="2">
                  <c:v>7</c:v>
                </c:pt>
                <c:pt idx="3">
                  <c:v>9.75</c:v>
                </c:pt>
                <c:pt idx="4">
                  <c:v>9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'By Person'!$P$3:$T$3</c:f>
              <c:strCache>
                <c:ptCount val="5"/>
                <c:pt idx="0">
                  <c:v>Gladys</c:v>
                </c:pt>
                <c:pt idx="1">
                  <c:v>Wei Yi</c:v>
                </c:pt>
                <c:pt idx="2">
                  <c:v>Grace</c:v>
                </c:pt>
                <c:pt idx="3">
                  <c:v>Jocelyn</c:v>
                </c:pt>
                <c:pt idx="4">
                  <c:v>Shi Qi</c:v>
                </c:pt>
              </c:strCache>
            </c:strRef>
          </c:cat>
          <c:val>
            <c:numRef>
              <c:f>'By Person'!$P$5:$T$5</c:f>
              <c:numCache>
                <c:formatCode>General</c:formatCode>
                <c:ptCount val="5"/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'By Person'!$P$3:$T$3</c:f>
              <c:strCache>
                <c:ptCount val="5"/>
                <c:pt idx="0">
                  <c:v>Gladys</c:v>
                </c:pt>
                <c:pt idx="1">
                  <c:v>Wei Yi</c:v>
                </c:pt>
                <c:pt idx="2">
                  <c:v>Grace</c:v>
                </c:pt>
                <c:pt idx="3">
                  <c:v>Jocelyn</c:v>
                </c:pt>
                <c:pt idx="4">
                  <c:v>Shi Qi</c:v>
                </c:pt>
              </c:strCache>
            </c:strRef>
          </c:cat>
          <c:val>
            <c:numRef>
              <c:f>'By Person'!$P$6:$T$6</c:f>
              <c:numCache>
                <c:formatCode>General</c:formatCode>
                <c:ptCount val="5"/>
              </c:numCache>
            </c:numRef>
          </c:val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'By Person'!$P$3:$T$3</c:f>
              <c:strCache>
                <c:ptCount val="5"/>
                <c:pt idx="0">
                  <c:v>Gladys</c:v>
                </c:pt>
                <c:pt idx="1">
                  <c:v>Wei Yi</c:v>
                </c:pt>
                <c:pt idx="2">
                  <c:v>Grace</c:v>
                </c:pt>
                <c:pt idx="3">
                  <c:v>Jocelyn</c:v>
                </c:pt>
                <c:pt idx="4">
                  <c:v>Shi Qi</c:v>
                </c:pt>
              </c:strCache>
            </c:strRef>
          </c:cat>
          <c:val>
            <c:numRef>
              <c:f>'By Person'!$P$7:$T$7</c:f>
              <c:numCache>
                <c:formatCode>General</c:formatCode>
                <c:ptCount val="5"/>
              </c:numCache>
            </c:numRef>
          </c:val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'By Person'!$P$3:$T$3</c:f>
              <c:strCache>
                <c:ptCount val="5"/>
                <c:pt idx="0">
                  <c:v>Gladys</c:v>
                </c:pt>
                <c:pt idx="1">
                  <c:v>Wei Yi</c:v>
                </c:pt>
                <c:pt idx="2">
                  <c:v>Grace</c:v>
                </c:pt>
                <c:pt idx="3">
                  <c:v>Jocelyn</c:v>
                </c:pt>
                <c:pt idx="4">
                  <c:v>Shi Qi</c:v>
                </c:pt>
              </c:strCache>
            </c:strRef>
          </c:cat>
          <c:val>
            <c:numRef>
              <c:f>'By Person'!$P$8:$T$8</c:f>
              <c:numCache>
                <c:formatCode>General</c:formatCode>
                <c:ptCount val="5"/>
              </c:numCache>
            </c:numRef>
          </c:val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'By Person'!$P$3:$T$3</c:f>
              <c:strCache>
                <c:ptCount val="5"/>
                <c:pt idx="0">
                  <c:v>Gladys</c:v>
                </c:pt>
                <c:pt idx="1">
                  <c:v>Wei Yi</c:v>
                </c:pt>
                <c:pt idx="2">
                  <c:v>Grace</c:v>
                </c:pt>
                <c:pt idx="3">
                  <c:v>Jocelyn</c:v>
                </c:pt>
                <c:pt idx="4">
                  <c:v>Shi Qi</c:v>
                </c:pt>
              </c:strCache>
            </c:strRef>
          </c:cat>
          <c:val>
            <c:numRef>
              <c:f>'By Person'!$P$9:$T$9</c:f>
              <c:numCache>
                <c:formatCode>General</c:formatCode>
                <c:ptCount val="5"/>
              </c:numCache>
            </c:numRef>
          </c:val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'By Person'!$P$3:$T$3</c:f>
              <c:strCache>
                <c:ptCount val="5"/>
                <c:pt idx="0">
                  <c:v>Gladys</c:v>
                </c:pt>
                <c:pt idx="1">
                  <c:v>Wei Yi</c:v>
                </c:pt>
                <c:pt idx="2">
                  <c:v>Grace</c:v>
                </c:pt>
                <c:pt idx="3">
                  <c:v>Jocelyn</c:v>
                </c:pt>
                <c:pt idx="4">
                  <c:v>Shi Qi</c:v>
                </c:pt>
              </c:strCache>
            </c:strRef>
          </c:cat>
          <c:val>
            <c:numRef>
              <c:f>'By Person'!$P$10:$T$10</c:f>
              <c:numCache>
                <c:formatCode>General</c:formatCode>
                <c:ptCount val="5"/>
              </c:numCache>
            </c:numRef>
          </c:val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'By Person'!$P$3:$T$3</c:f>
              <c:strCache>
                <c:ptCount val="5"/>
                <c:pt idx="0">
                  <c:v>Gladys</c:v>
                </c:pt>
                <c:pt idx="1">
                  <c:v>Wei Yi</c:v>
                </c:pt>
                <c:pt idx="2">
                  <c:v>Grace</c:v>
                </c:pt>
                <c:pt idx="3">
                  <c:v>Jocelyn</c:v>
                </c:pt>
                <c:pt idx="4">
                  <c:v>Shi Qi</c:v>
                </c:pt>
              </c:strCache>
            </c:strRef>
          </c:cat>
          <c:val>
            <c:numRef>
              <c:f>'By Person'!$P$11:$T$11</c:f>
              <c:numCache>
                <c:formatCode>General</c:formatCode>
                <c:ptCount val="5"/>
              </c:numCache>
            </c:numRef>
          </c:val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'By Person'!$P$3:$T$3</c:f>
              <c:strCache>
                <c:ptCount val="5"/>
                <c:pt idx="0">
                  <c:v>Gladys</c:v>
                </c:pt>
                <c:pt idx="1">
                  <c:v>Wei Yi</c:v>
                </c:pt>
                <c:pt idx="2">
                  <c:v>Grace</c:v>
                </c:pt>
                <c:pt idx="3">
                  <c:v>Jocelyn</c:v>
                </c:pt>
                <c:pt idx="4">
                  <c:v>Shi Qi</c:v>
                </c:pt>
              </c:strCache>
            </c:strRef>
          </c:cat>
          <c:val>
            <c:numRef>
              <c:f>'By Person'!$P$12:$T$12</c:f>
              <c:numCache>
                <c:formatCode>General</c:formatCode>
                <c:ptCount val="5"/>
              </c:numCache>
            </c:numRef>
          </c:val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'By Person'!$P$3:$T$3</c:f>
              <c:strCache>
                <c:ptCount val="5"/>
                <c:pt idx="0">
                  <c:v>Gladys</c:v>
                </c:pt>
                <c:pt idx="1">
                  <c:v>Wei Yi</c:v>
                </c:pt>
                <c:pt idx="2">
                  <c:v>Grace</c:v>
                </c:pt>
                <c:pt idx="3">
                  <c:v>Jocelyn</c:v>
                </c:pt>
                <c:pt idx="4">
                  <c:v>Shi Qi</c:v>
                </c:pt>
              </c:strCache>
            </c:strRef>
          </c:cat>
          <c:val>
            <c:numRef>
              <c:f>'By Person'!$P$13:$T$13</c:f>
              <c:numCache>
                <c:formatCode>General</c:formatCode>
                <c:ptCount val="5"/>
              </c:numCache>
            </c:numRef>
          </c:val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'By Person'!$P$3:$T$3</c:f>
              <c:strCache>
                <c:ptCount val="5"/>
                <c:pt idx="0">
                  <c:v>Gladys</c:v>
                </c:pt>
                <c:pt idx="1">
                  <c:v>Wei Yi</c:v>
                </c:pt>
                <c:pt idx="2">
                  <c:v>Grace</c:v>
                </c:pt>
                <c:pt idx="3">
                  <c:v>Jocelyn</c:v>
                </c:pt>
                <c:pt idx="4">
                  <c:v>Shi Qi</c:v>
                </c:pt>
              </c:strCache>
            </c:strRef>
          </c:cat>
          <c:val>
            <c:numRef>
              <c:f>'By Person'!$P$14:$T$14</c:f>
              <c:numCache>
                <c:formatCode>General</c:formatCode>
                <c:ptCount val="5"/>
              </c:numCache>
            </c:numRef>
          </c:val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'By Person'!$P$3:$T$3</c:f>
              <c:strCache>
                <c:ptCount val="5"/>
                <c:pt idx="0">
                  <c:v>Gladys</c:v>
                </c:pt>
                <c:pt idx="1">
                  <c:v>Wei Yi</c:v>
                </c:pt>
                <c:pt idx="2">
                  <c:v>Grace</c:v>
                </c:pt>
                <c:pt idx="3">
                  <c:v>Jocelyn</c:v>
                </c:pt>
                <c:pt idx="4">
                  <c:v>Shi Qi</c:v>
                </c:pt>
              </c:strCache>
            </c:strRef>
          </c:cat>
          <c:val>
            <c:numRef>
              <c:f>'By Person'!$P$15:$T$15</c:f>
              <c:numCache>
                <c:formatCode>General</c:formatCode>
                <c:ptCount val="5"/>
              </c:numCache>
            </c:numRef>
          </c:val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'By Person'!$P$3:$T$3</c:f>
              <c:strCache>
                <c:ptCount val="5"/>
                <c:pt idx="0">
                  <c:v>Gladys</c:v>
                </c:pt>
                <c:pt idx="1">
                  <c:v>Wei Yi</c:v>
                </c:pt>
                <c:pt idx="2">
                  <c:v>Grace</c:v>
                </c:pt>
                <c:pt idx="3">
                  <c:v>Jocelyn</c:v>
                </c:pt>
                <c:pt idx="4">
                  <c:v>Shi Qi</c:v>
                </c:pt>
              </c:strCache>
            </c:strRef>
          </c:cat>
          <c:val>
            <c:numRef>
              <c:f>'By Person'!$P$16:$T$16</c:f>
              <c:numCache>
                <c:formatCode>General</c:formatCode>
                <c:ptCount val="5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964320352"/>
        <c:axId val="-1964319808"/>
      </c:barChart>
      <c:catAx>
        <c:axId val="-196432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64319808"/>
        <c:crosses val="autoZero"/>
        <c:auto val="1"/>
        <c:lblAlgn val="ctr"/>
        <c:lblOffset val="100"/>
        <c:noMultiLvlLbl val="0"/>
      </c:catAx>
      <c:valAx>
        <c:axId val="-196431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6432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sz="3600">
                <a:latin typeface="Bebas Neue" panose="020B0606020202050201" pitchFamily="34" charset="0"/>
              </a:rPr>
              <a:t>Iteration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'Iteration 1'!$B$3:$B$19</c:f>
              <c:strCache>
                <c:ptCount val="17"/>
                <c:pt idx="0">
                  <c:v>Review Requirements</c:v>
                </c:pt>
                <c:pt idx="1">
                  <c:v>Update technical diagrams</c:v>
                </c:pt>
                <c:pt idx="2">
                  <c:v>Basic - Database creation</c:v>
                </c:pt>
                <c:pt idx="3">
                  <c:v>Basic - Create all classes, DAOs, database connection, etc</c:v>
                </c:pt>
                <c:pt idx="4">
                  <c:v>Basic  - Admin's Home Page, login/logout with validation</c:v>
                </c:pt>
                <c:pt idx="5">
                  <c:v>Basic - Student's Home Page, login/logout with validation</c:v>
                </c:pt>
                <c:pt idx="6">
                  <c:v>Basic - Lecturer's Home Page, login/logout with validation</c:v>
                </c:pt>
                <c:pt idx="7">
                  <c:v>Basic - CRUD all user accounts</c:v>
                </c:pt>
                <c:pt idx="8">
                  <c:v>Generation of test cases and test plan for functionalities in Iteration 1</c:v>
                </c:pt>
                <c:pt idx="9">
                  <c:v>Generation of test plan</c:v>
                </c:pt>
                <c:pt idx="10">
                  <c:v>Testing of functionalities in Iteration 1</c:v>
                </c:pt>
                <c:pt idx="11">
                  <c:v>Debugging of failed test cases</c:v>
                </c:pt>
                <c:pt idx="12">
                  <c:v>Metrics and Risks Definition</c:v>
                </c:pt>
                <c:pt idx="13">
                  <c:v>Gather metrics and update metrics</c:v>
                </c:pt>
                <c:pt idx="14">
                  <c:v>Design and update wiki with progress </c:v>
                </c:pt>
                <c:pt idx="15">
                  <c:v>Internal Meeting 9</c:v>
                </c:pt>
                <c:pt idx="16">
                  <c:v>Internal Meeting 10</c:v>
                </c:pt>
              </c:strCache>
            </c:strRef>
          </c:cat>
          <c:val>
            <c:numRef>
              <c:f>'Iteration 1'!$K$3:$K$19</c:f>
              <c:numCache>
                <c:formatCode>0%</c:formatCode>
                <c:ptCount val="17"/>
                <c:pt idx="0">
                  <c:v>1</c:v>
                </c:pt>
                <c:pt idx="1">
                  <c:v>1</c:v>
                </c:pt>
                <c:pt idx="2">
                  <c:v>1.1428571428571428</c:v>
                </c:pt>
                <c:pt idx="3">
                  <c:v>1.1428571428571428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0.83333333333333337</c:v>
                </c:pt>
                <c:pt idx="8">
                  <c:v>1.1428571428571428</c:v>
                </c:pt>
                <c:pt idx="9">
                  <c:v>1.1428571428571428</c:v>
                </c:pt>
                <c:pt idx="10">
                  <c:v>1</c:v>
                </c:pt>
                <c:pt idx="11">
                  <c:v>5.333333333333333</c:v>
                </c:pt>
                <c:pt idx="12">
                  <c:v>1.1428571428571428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207409440"/>
        <c:axId val="-207407264"/>
      </c:lineChart>
      <c:catAx>
        <c:axId val="-207409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407264"/>
        <c:crosses val="autoZero"/>
        <c:auto val="1"/>
        <c:lblAlgn val="ctr"/>
        <c:lblOffset val="100"/>
        <c:noMultiLvlLbl val="0"/>
      </c:catAx>
      <c:valAx>
        <c:axId val="-207407264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409440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sz="3600">
                <a:latin typeface="Bebas Neue" panose="020B0606020202050201" pitchFamily="34" charset="0"/>
              </a:rPr>
              <a:t>Iteration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'Iteration 2'!$B$3:$B$25</c:f>
              <c:strCache>
                <c:ptCount val="23"/>
                <c:pt idx="0">
                  <c:v>Review Requirements</c:v>
                </c:pt>
                <c:pt idx="1">
                  <c:v>Update UI Mockup</c:v>
                </c:pt>
                <c:pt idx="2">
                  <c:v>Update Sequence diagram</c:v>
                </c:pt>
                <c:pt idx="3">
                  <c:v>Update use case and description</c:v>
                </c:pt>
                <c:pt idx="4">
                  <c:v>Update ER diagram, logical diagram and database</c:v>
                </c:pt>
                <c:pt idx="5">
                  <c:v>Case Management - View all scenarios (lecturer, picture format)</c:v>
                </c:pt>
                <c:pt idx="6">
                  <c:v>Case Management - Activate scenarios (lecturer view)</c:v>
                </c:pt>
                <c:pt idx="7">
                  <c:v>Case Management - View, edit and delete scenarios (admin, table view)</c:v>
                </c:pt>
                <c:pt idx="8">
                  <c:v>Case Management - Activate scenarios (admin, table view)</c:v>
                </c:pt>
                <c:pt idx="9">
                  <c:v>Patient Management - View patient's information and admission notes</c:v>
                </c:pt>
                <c:pt idx="10">
                  <c:v>Lecturer is able to view and activate scenarios, and Admin can activate, view, edit and delete scenario.</c:v>
                </c:pt>
                <c:pt idx="11">
                  <c:v>Nurse can view patient's information (Admission Notes)</c:v>
                </c:pt>
                <c:pt idx="12">
                  <c:v>Refractor of codes after database is reimported</c:v>
                </c:pt>
                <c:pt idx="13">
                  <c:v>Standardization of the UI</c:v>
                </c:pt>
                <c:pt idx="14">
                  <c:v>Deployment</c:v>
                </c:pt>
                <c:pt idx="15">
                  <c:v>Generation of test scenarios for functionalities in Iteration 2</c:v>
                </c:pt>
                <c:pt idx="16">
                  <c:v>Regression Testing of functionalities in previous iterations + current iteration</c:v>
                </c:pt>
                <c:pt idx="17">
                  <c:v>Debugging of failed test plans</c:v>
                </c:pt>
                <c:pt idx="18">
                  <c:v>Client Meeting</c:v>
                </c:pt>
                <c:pt idx="19">
                  <c:v>Internal Meeting</c:v>
                </c:pt>
                <c:pt idx="20">
                  <c:v>Gather metrics and update metrics</c:v>
                </c:pt>
                <c:pt idx="21">
                  <c:v>Update wiki with progress </c:v>
                </c:pt>
                <c:pt idx="22">
                  <c:v>Refine proposal</c:v>
                </c:pt>
              </c:strCache>
            </c:strRef>
          </c:cat>
          <c:val>
            <c:numRef>
              <c:f>'Iteration 2'!$K$3:$K$25</c:f>
              <c:numCache>
                <c:formatCode>0%</c:formatCode>
                <c:ptCount val="23"/>
                <c:pt idx="0">
                  <c:v>1</c:v>
                </c:pt>
                <c:pt idx="1">
                  <c:v>1</c:v>
                </c:pt>
                <c:pt idx="2">
                  <c:v>1.0769230769230769</c:v>
                </c:pt>
                <c:pt idx="3">
                  <c:v>1.0909090909090908</c:v>
                </c:pt>
                <c:pt idx="4">
                  <c:v>1.0666666666666667</c:v>
                </c:pt>
                <c:pt idx="5">
                  <c:v>1.5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1.5</c:v>
                </c:pt>
                <c:pt idx="12">
                  <c:v>0.9</c:v>
                </c:pt>
                <c:pt idx="13">
                  <c:v>1</c:v>
                </c:pt>
                <c:pt idx="14">
                  <c:v>1</c:v>
                </c:pt>
                <c:pt idx="15">
                  <c:v>1.2</c:v>
                </c:pt>
                <c:pt idx="16">
                  <c:v>1</c:v>
                </c:pt>
                <c:pt idx="17">
                  <c:v>1.0666666666666667</c:v>
                </c:pt>
                <c:pt idx="18">
                  <c:v>0.66666666666666663</c:v>
                </c:pt>
                <c:pt idx="19">
                  <c:v>1</c:v>
                </c:pt>
                <c:pt idx="20">
                  <c:v>1</c:v>
                </c:pt>
                <c:pt idx="21">
                  <c:v>1.1428571428571428</c:v>
                </c:pt>
                <c:pt idx="22">
                  <c:v>1.1111111111111112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2121766816"/>
        <c:axId val="-276531104"/>
      </c:lineChart>
      <c:catAx>
        <c:axId val="-2121766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76531104"/>
        <c:crosses val="autoZero"/>
        <c:auto val="1"/>
        <c:lblAlgn val="ctr"/>
        <c:lblOffset val="100"/>
        <c:noMultiLvlLbl val="0"/>
      </c:catAx>
      <c:valAx>
        <c:axId val="-276531104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1766816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sz="3600">
                <a:latin typeface="Bebas Neue" panose="020B0606020202050201" pitchFamily="34" charset="0"/>
              </a:rPr>
              <a:t>Iteration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'[1]Iteration 3'!$B$3:$B$22</c:f>
              <c:strCache>
                <c:ptCount val="20"/>
                <c:pt idx="0">
                  <c:v>Review Requirements</c:v>
                </c:pt>
                <c:pt idx="1">
                  <c:v>Update UI Mockup</c:v>
                </c:pt>
                <c:pt idx="2">
                  <c:v>Update sequence diagram and database scripts</c:v>
                </c:pt>
                <c:pt idx="3">
                  <c:v>Patient Management - CRU patient's vitals </c:v>
                </c:pt>
                <c:pt idx="4">
                  <c:v>Patient Management/Student's Assessment - Submission of multidisiplinary notes</c:v>
                </c:pt>
                <c:pt idx="5">
                  <c:v>Patient Management - View patient's investigation reports</c:v>
                </c:pt>
                <c:pt idx="6">
                  <c:v>Student is able to CRU patient vitals, submit multidisciplinary notes and view patient's investigation reports</c:v>
                </c:pt>
                <c:pt idx="7">
                  <c:v>Beautify UI</c:v>
                </c:pt>
                <c:pt idx="8">
                  <c:v>Deployment</c:v>
                </c:pt>
                <c:pt idx="9">
                  <c:v>Generation of test cases for functionalities in Iteration 3</c:v>
                </c:pt>
                <c:pt idx="10">
                  <c:v>Regression Testing of functionalities in previous iterations + current iteration</c:v>
                </c:pt>
                <c:pt idx="11">
                  <c:v>Create User Test document, identify users for testing</c:v>
                </c:pt>
                <c:pt idx="12">
                  <c:v>Conduct User Test *</c:v>
                </c:pt>
                <c:pt idx="13">
                  <c:v>Debugging of failed test plans</c:v>
                </c:pt>
                <c:pt idx="14">
                  <c:v>Client Meeting</c:v>
                </c:pt>
                <c:pt idx="15">
                  <c:v>Supervisor Meeting 1</c:v>
                </c:pt>
                <c:pt idx="16">
                  <c:v>Gather metrics and update metrics</c:v>
                </c:pt>
                <c:pt idx="17">
                  <c:v>Update wiki with progress </c:v>
                </c:pt>
                <c:pt idx="18">
                  <c:v>Internal Meeting to prepare for acceptance slides</c:v>
                </c:pt>
                <c:pt idx="19">
                  <c:v>Proposal Submission</c:v>
                </c:pt>
              </c:strCache>
            </c:strRef>
          </c:cat>
          <c:val>
            <c:numRef>
              <c:f>'[1]Iteration 3'!$K$3:$K$22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0.95238095238095233</c:v>
                </c:pt>
                <c:pt idx="4">
                  <c:v>1</c:v>
                </c:pt>
                <c:pt idx="5">
                  <c:v>1</c:v>
                </c:pt>
                <c:pt idx="6">
                  <c:v>1.1428571428571428</c:v>
                </c:pt>
                <c:pt idx="7">
                  <c:v>1.0434782608695652</c:v>
                </c:pt>
                <c:pt idx="8">
                  <c:v>1</c:v>
                </c:pt>
                <c:pt idx="9">
                  <c:v>1.1428571428571428</c:v>
                </c:pt>
                <c:pt idx="10">
                  <c:v>1.1666666666666667</c:v>
                </c:pt>
                <c:pt idx="11">
                  <c:v>1</c:v>
                </c:pt>
                <c:pt idx="12">
                  <c:v>1</c:v>
                </c:pt>
                <c:pt idx="13">
                  <c:v>1.3333333333333333</c:v>
                </c:pt>
                <c:pt idx="14">
                  <c:v>1</c:v>
                </c:pt>
                <c:pt idx="15">
                  <c:v>1.5</c:v>
                </c:pt>
                <c:pt idx="16">
                  <c:v>1</c:v>
                </c:pt>
                <c:pt idx="17">
                  <c:v>1.1428571428571428</c:v>
                </c:pt>
                <c:pt idx="18">
                  <c:v>1.0714285714285714</c:v>
                </c:pt>
                <c:pt idx="19">
                  <c:v>1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1952626496"/>
        <c:axId val="-1952634112"/>
      </c:lineChart>
      <c:catAx>
        <c:axId val="-1952626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2634112"/>
        <c:crosses val="autoZero"/>
        <c:auto val="1"/>
        <c:lblAlgn val="ctr"/>
        <c:lblOffset val="100"/>
        <c:noMultiLvlLbl val="0"/>
      </c:catAx>
      <c:valAx>
        <c:axId val="-1952634112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2626496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sz="3600">
                <a:latin typeface="Bebas Neue" panose="020B0606020202050201" pitchFamily="34" charset="0"/>
              </a:rPr>
              <a:t>Iteration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'Iteration 4'!$B$3:$B$17</c:f>
              <c:strCache>
                <c:ptCount val="15"/>
                <c:pt idx="0">
                  <c:v>Internal Meeting 12- Review Requirements and review UT1 results</c:v>
                </c:pt>
                <c:pt idx="1">
                  <c:v>Update UI Mockup</c:v>
                </c:pt>
                <c:pt idx="2">
                  <c:v>Update sequence and database</c:v>
                </c:pt>
                <c:pt idx="3">
                  <c:v>View previously submitted multidisciplinary notes</c:v>
                </c:pt>
                <c:pt idx="4">
                  <c:v>View activated scenario information (Student's view)</c:v>
                </c:pt>
                <c:pt idx="5">
                  <c:v>Implement changes from UT1</c:v>
                </c:pt>
                <c:pt idx="6">
                  <c:v>Deployment</c:v>
                </c:pt>
                <c:pt idx="7">
                  <c:v>Generation of test scenarios for functionalities in Iteration 4</c:v>
                </c:pt>
                <c:pt idx="8">
                  <c:v>Regression Testing of functionalities in previous iterations + current iteration</c:v>
                </c:pt>
                <c:pt idx="9">
                  <c:v>Debugging of failed test plans</c:v>
                </c:pt>
                <c:pt idx="10">
                  <c:v>Client Meeting 5</c:v>
                </c:pt>
                <c:pt idx="11">
                  <c:v>Gather metrics and update metrics</c:v>
                </c:pt>
                <c:pt idx="12">
                  <c:v>Update wiki with progress </c:v>
                </c:pt>
                <c:pt idx="13">
                  <c:v>Prepare for acceptance slides </c:v>
                </c:pt>
                <c:pt idx="14">
                  <c:v>Acceptance Presentation</c:v>
                </c:pt>
              </c:strCache>
            </c:strRef>
          </c:cat>
          <c:val>
            <c:numRef>
              <c:f>'Iteration 4'!$K$3:$K$17</c:f>
              <c:numCache>
                <c:formatCode>0%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0.88888888888888884</c:v>
                </c:pt>
                <c:pt idx="3">
                  <c:v>1</c:v>
                </c:pt>
                <c:pt idx="4">
                  <c:v>1</c:v>
                </c:pt>
                <c:pt idx="5">
                  <c:v>1.1666666666666667</c:v>
                </c:pt>
                <c:pt idx="6">
                  <c:v>1</c:v>
                </c:pt>
                <c:pt idx="7">
                  <c:v>1.1428571428571428</c:v>
                </c:pt>
                <c:pt idx="8">
                  <c:v>0.9285714285714286</c:v>
                </c:pt>
                <c:pt idx="9">
                  <c:v>1.1111111111111112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1.0769230769230769</c:v>
                </c:pt>
                <c:pt idx="14">
                  <c:v>1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1952628128"/>
        <c:axId val="-1952627584"/>
      </c:lineChart>
      <c:catAx>
        <c:axId val="-195262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2627584"/>
        <c:crosses val="autoZero"/>
        <c:auto val="1"/>
        <c:lblAlgn val="ctr"/>
        <c:lblOffset val="100"/>
        <c:noMultiLvlLbl val="0"/>
      </c:catAx>
      <c:valAx>
        <c:axId val="-1952627584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2628128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sz="3600">
                <a:latin typeface="Bebas Neue" panose="020B0606020202050201" pitchFamily="34" charset="0"/>
              </a:rPr>
              <a:t>Iteration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'Iteration 5'!$B$3:$B$14</c:f>
              <c:strCache>
                <c:ptCount val="12"/>
                <c:pt idx="0">
                  <c:v>Review requirements and reschedule</c:v>
                </c:pt>
                <c:pt idx="1">
                  <c:v>Update ER diagram and database</c:v>
                </c:pt>
                <c:pt idx="2">
                  <c:v>State transition (Lecturer)</c:v>
                </c:pt>
                <c:pt idx="3">
                  <c:v>Medical administration</c:v>
                </c:pt>
                <c:pt idx="4">
                  <c:v>Historial charts for vital signs</c:v>
                </c:pt>
                <c:pt idx="5">
                  <c:v>Ensure that the changed state does not affect the case activated</c:v>
                </c:pt>
                <c:pt idx="6">
                  <c:v>Ensure that the investigation and medication tab changes accordingly when state is changed</c:v>
                </c:pt>
                <c:pt idx="7">
                  <c:v>Deployment</c:v>
                </c:pt>
                <c:pt idx="8">
                  <c:v>Generation of test scenarios for functionalities in Iteration 5</c:v>
                </c:pt>
                <c:pt idx="9">
                  <c:v>Regression Testing of functionalities in previous iterations + current iteration</c:v>
                </c:pt>
                <c:pt idx="10">
                  <c:v>Debugging of failed test cases</c:v>
                </c:pt>
                <c:pt idx="11">
                  <c:v>Gather metrics and update metrics</c:v>
                </c:pt>
              </c:strCache>
            </c:strRef>
          </c:cat>
          <c:val>
            <c:numRef>
              <c:f>'Iteration 5'!$K$3:$K$14</c:f>
              <c:numCache>
                <c:formatCode>0%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0.91666666666666663</c:v>
                </c:pt>
                <c:pt idx="3">
                  <c:v>0.91666666666666663</c:v>
                </c:pt>
                <c:pt idx="4">
                  <c:v>1.1000000000000001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0.88888888888888884</c:v>
                </c:pt>
                <c:pt idx="10">
                  <c:v>0.6</c:v>
                </c:pt>
                <c:pt idx="11">
                  <c:v>1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1952640096"/>
        <c:axId val="-1952633024"/>
      </c:lineChart>
      <c:catAx>
        <c:axId val="-1952640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2633024"/>
        <c:crosses val="autoZero"/>
        <c:auto val="1"/>
        <c:lblAlgn val="ctr"/>
        <c:lblOffset val="100"/>
        <c:noMultiLvlLbl val="0"/>
      </c:catAx>
      <c:valAx>
        <c:axId val="-1952633024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2640096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sz="3600">
                <a:latin typeface="Bebas Neue" panose="020B0606020202050201" pitchFamily="34" charset="0"/>
              </a:rPr>
              <a:t>Iteration 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'Iteration 6'!$B$3:$B$20</c:f>
              <c:strCache>
                <c:ptCount val="18"/>
                <c:pt idx="0">
                  <c:v>Review requirements</c:v>
                </c:pt>
                <c:pt idx="1">
                  <c:v>Update UI Mockup</c:v>
                </c:pt>
                <c:pt idx="2">
                  <c:v>Update sequence diagram</c:v>
                </c:pt>
                <c:pt idx="3">
                  <c:v>Changes made based on previous client meeting - charts and medication history</c:v>
                </c:pt>
                <c:pt idx="4">
                  <c:v>Case Setup - Create case and state</c:v>
                </c:pt>
                <c:pt idx="5">
                  <c:v>Ward Management - view ward's information, visualisation of ward</c:v>
                </c:pt>
                <c:pt idx="6">
                  <c:v>Patient Management - Documents tab, display consent form based on state</c:v>
                </c:pt>
                <c:pt idx="7">
                  <c:v>View student's submission</c:v>
                </c:pt>
                <c:pt idx="8">
                  <c:v>Investigation - Update reports according to state</c:v>
                </c:pt>
                <c:pt idx="9">
                  <c:v>Ensure that chosen ward shows correct patient's information, reports, documents with the state</c:v>
                </c:pt>
                <c:pt idx="10">
                  <c:v>Deployment</c:v>
                </c:pt>
                <c:pt idx="11">
                  <c:v>Generation of test cases for functionalities in Iteration 6</c:v>
                </c:pt>
                <c:pt idx="12">
                  <c:v>Regression Testing of functionalities in previous iterations + current iteration</c:v>
                </c:pt>
                <c:pt idx="13">
                  <c:v>Debugging of failed test cases</c:v>
                </c:pt>
                <c:pt idx="14">
                  <c:v>Supervisor Meeting 2</c:v>
                </c:pt>
                <c:pt idx="15">
                  <c:v>Client Meeting 7</c:v>
                </c:pt>
                <c:pt idx="16">
                  <c:v>Gather metrics and update metrics</c:v>
                </c:pt>
                <c:pt idx="17">
                  <c:v>Update wiki with progress </c:v>
                </c:pt>
              </c:strCache>
            </c:strRef>
          </c:cat>
          <c:val>
            <c:numRef>
              <c:f>'Iteration 6'!$K$3:$K$20</c:f>
              <c:numCache>
                <c:formatCode>0%</c:formatCode>
                <c:ptCount val="1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1.05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1.3333333333333333</c:v>
                </c:pt>
                <c:pt idx="9">
                  <c:v>1.1666666666666667</c:v>
                </c:pt>
                <c:pt idx="10">
                  <c:v>1</c:v>
                </c:pt>
                <c:pt idx="11">
                  <c:v>1.0909090909090908</c:v>
                </c:pt>
                <c:pt idx="12">
                  <c:v>0.9</c:v>
                </c:pt>
                <c:pt idx="13">
                  <c:v>0.99995239682010761</c:v>
                </c:pt>
                <c:pt idx="14">
                  <c:v>0.5</c:v>
                </c:pt>
                <c:pt idx="15">
                  <c:v>1.2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1952633568"/>
        <c:axId val="-1952636832"/>
      </c:lineChart>
      <c:catAx>
        <c:axId val="-1952633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2636832"/>
        <c:crosses val="autoZero"/>
        <c:auto val="1"/>
        <c:lblAlgn val="ctr"/>
        <c:lblOffset val="100"/>
        <c:noMultiLvlLbl val="0"/>
      </c:catAx>
      <c:valAx>
        <c:axId val="-1952636832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2633568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sz="3600">
                <a:latin typeface="Bebas Neue" panose="020B0606020202050201" pitchFamily="34" charset="0"/>
              </a:rPr>
              <a:t>Iteration 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'Iteration 7'!$B$3:$B$20</c:f>
              <c:strCache>
                <c:ptCount val="17"/>
                <c:pt idx="0">
                  <c:v>Internal Meeting 15 - Review Requirements</c:v>
                </c:pt>
                <c:pt idx="1">
                  <c:v>Update use case,  ER diagram, sequence diagram</c:v>
                </c:pt>
                <c:pt idx="2">
                  <c:v>Changes made based on previous client meeting - documents, investigation tab,</c:v>
                </c:pt>
                <c:pt idx="3">
                  <c:v>Case setup - upload reports, documents, etc</c:v>
                </c:pt>
                <c:pt idx="4">
                  <c:v>Case Management - reset all for admin</c:v>
                </c:pt>
                <c:pt idx="5">
                  <c:v>Case Management - reset case for lecturer</c:v>
                </c:pt>
                <c:pt idx="6">
                  <c:v>Beautify UI</c:v>
                </c:pt>
                <c:pt idx="7">
                  <c:v>Deployment in NP's machine</c:v>
                </c:pt>
                <c:pt idx="8">
                  <c:v>Regression Testing of functionalities in previous iterations + current iteration for  deployment</c:v>
                </c:pt>
                <c:pt idx="9">
                  <c:v>Create User Test document, identify users for User Testing 2</c:v>
                </c:pt>
                <c:pt idx="10">
                  <c:v>Conduct User Test</c:v>
                </c:pt>
                <c:pt idx="11">
                  <c:v>Debugging of failed test cases</c:v>
                </c:pt>
                <c:pt idx="12">
                  <c:v>Internal Meeting 16 - Review User Test 2 Results</c:v>
                </c:pt>
                <c:pt idx="13">
                  <c:v>Client Meeting 8</c:v>
                </c:pt>
                <c:pt idx="14">
                  <c:v>Supervisor Meeting 3</c:v>
                </c:pt>
                <c:pt idx="15">
                  <c:v>Gather metrics and update metrics</c:v>
                </c:pt>
                <c:pt idx="16">
                  <c:v>Update wiki with progress </c:v>
                </c:pt>
              </c:strCache>
            </c:strRef>
          </c:cat>
          <c:val>
            <c:numRef>
              <c:f>'Iteration 7'!$K$3:$K$20</c:f>
              <c:numCache>
                <c:formatCode>0%</c:formatCode>
                <c:ptCount val="18"/>
                <c:pt idx="0">
                  <c:v>1</c:v>
                </c:pt>
                <c:pt idx="1">
                  <c:v>1.1428571428571428</c:v>
                </c:pt>
                <c:pt idx="2">
                  <c:v>1.0909090909090908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1.1428571428571428</c:v>
                </c:pt>
                <c:pt idx="7">
                  <c:v>0.5</c:v>
                </c:pt>
                <c:pt idx="8" formatCode="General">
                  <c:v>1.125</c:v>
                </c:pt>
                <c:pt idx="9">
                  <c:v>1</c:v>
                </c:pt>
                <c:pt idx="10">
                  <c:v>0.86956521739130443</c:v>
                </c:pt>
                <c:pt idx="11">
                  <c:v>1</c:v>
                </c:pt>
                <c:pt idx="12">
                  <c:v>1.1428571428571428</c:v>
                </c:pt>
                <c:pt idx="13">
                  <c:v>1</c:v>
                </c:pt>
                <c:pt idx="14">
                  <c:v>2</c:v>
                </c:pt>
                <c:pt idx="15">
                  <c:v>0.8</c:v>
                </c:pt>
                <c:pt idx="16">
                  <c:v>1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1952639552"/>
        <c:axId val="-1952630848"/>
      </c:lineChart>
      <c:catAx>
        <c:axId val="-1952639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2630848"/>
        <c:crosses val="autoZero"/>
        <c:auto val="1"/>
        <c:lblAlgn val="ctr"/>
        <c:lblOffset val="100"/>
        <c:noMultiLvlLbl val="0"/>
      </c:catAx>
      <c:valAx>
        <c:axId val="-1952630848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2639552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520782</xdr:colOff>
      <xdr:row>0</xdr:row>
      <xdr:rowOff>244557</xdr:rowOff>
    </xdr:from>
    <xdr:to>
      <xdr:col>36</xdr:col>
      <xdr:colOff>155862</xdr:colOff>
      <xdr:row>24</xdr:row>
      <xdr:rowOff>17318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261937</xdr:colOff>
      <xdr:row>0</xdr:row>
      <xdr:rowOff>71437</xdr:rowOff>
    </xdr:from>
    <xdr:to>
      <xdr:col>30</xdr:col>
      <xdr:colOff>614742</xdr:colOff>
      <xdr:row>19</xdr:row>
      <xdr:rowOff>96405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261937</xdr:colOff>
      <xdr:row>0</xdr:row>
      <xdr:rowOff>71437</xdr:rowOff>
    </xdr:from>
    <xdr:to>
      <xdr:col>30</xdr:col>
      <xdr:colOff>614742</xdr:colOff>
      <xdr:row>18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261937</xdr:colOff>
      <xdr:row>0</xdr:row>
      <xdr:rowOff>71437</xdr:rowOff>
    </xdr:from>
    <xdr:to>
      <xdr:col>30</xdr:col>
      <xdr:colOff>614742</xdr:colOff>
      <xdr:row>18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261937</xdr:colOff>
      <xdr:row>0</xdr:row>
      <xdr:rowOff>71437</xdr:rowOff>
    </xdr:from>
    <xdr:to>
      <xdr:col>30</xdr:col>
      <xdr:colOff>605217</xdr:colOff>
      <xdr:row>18</xdr:row>
      <xdr:rowOff>86591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276224</xdr:colOff>
      <xdr:row>1</xdr:row>
      <xdr:rowOff>155863</xdr:rowOff>
    </xdr:from>
    <xdr:to>
      <xdr:col>28</xdr:col>
      <xdr:colOff>588817</xdr:colOff>
      <xdr:row>14</xdr:row>
      <xdr:rowOff>51954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62830</xdr:colOff>
      <xdr:row>0</xdr:row>
      <xdr:rowOff>18327</xdr:rowOff>
    </xdr:from>
    <xdr:to>
      <xdr:col>29</xdr:col>
      <xdr:colOff>588817</xdr:colOff>
      <xdr:row>33</xdr:row>
      <xdr:rowOff>86590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261937</xdr:colOff>
      <xdr:row>0</xdr:row>
      <xdr:rowOff>71437</xdr:rowOff>
    </xdr:from>
    <xdr:to>
      <xdr:col>30</xdr:col>
      <xdr:colOff>614742</xdr:colOff>
      <xdr:row>26</xdr:row>
      <xdr:rowOff>96405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261937</xdr:colOff>
      <xdr:row>0</xdr:row>
      <xdr:rowOff>71437</xdr:rowOff>
    </xdr:from>
    <xdr:to>
      <xdr:col>30</xdr:col>
      <xdr:colOff>614742</xdr:colOff>
      <xdr:row>23</xdr:row>
      <xdr:rowOff>96405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261937</xdr:colOff>
      <xdr:row>0</xdr:row>
      <xdr:rowOff>71437</xdr:rowOff>
    </xdr:from>
    <xdr:to>
      <xdr:col>30</xdr:col>
      <xdr:colOff>614742</xdr:colOff>
      <xdr:row>26</xdr:row>
      <xdr:rowOff>96405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261937</xdr:colOff>
      <xdr:row>0</xdr:row>
      <xdr:rowOff>71437</xdr:rowOff>
    </xdr:from>
    <xdr:to>
      <xdr:col>30</xdr:col>
      <xdr:colOff>614742</xdr:colOff>
      <xdr:row>19</xdr:row>
      <xdr:rowOff>96405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261937</xdr:colOff>
      <xdr:row>0</xdr:row>
      <xdr:rowOff>71437</xdr:rowOff>
    </xdr:from>
    <xdr:to>
      <xdr:col>30</xdr:col>
      <xdr:colOff>614742</xdr:colOff>
      <xdr:row>19</xdr:row>
      <xdr:rowOff>96405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261937</xdr:colOff>
      <xdr:row>0</xdr:row>
      <xdr:rowOff>71437</xdr:rowOff>
    </xdr:from>
    <xdr:to>
      <xdr:col>30</xdr:col>
      <xdr:colOff>614742</xdr:colOff>
      <xdr:row>19</xdr:row>
      <xdr:rowOff>96405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ropbox/FYP_WhitePinnacle/Project%20Management/Project%20Management/Metrics/Task%20Metrics/Task%20Metrics%20Tracking%20v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tailed Schedule"/>
      <sheetName val="Iteration 1"/>
      <sheetName val="Iteration 2"/>
      <sheetName val="Iteration 3"/>
      <sheetName val="Guidelines for Task Metrics"/>
      <sheetName val="Sheet1"/>
    </sheetNames>
    <sheetDataSet>
      <sheetData sheetId="0"/>
      <sheetData sheetId="1"/>
      <sheetData sheetId="2"/>
      <sheetData sheetId="3">
        <row r="3">
          <cell r="B3" t="str">
            <v>Review Requirements</v>
          </cell>
          <cell r="K3">
            <v>1</v>
          </cell>
        </row>
        <row r="4">
          <cell r="B4" t="str">
            <v>Update UI Mockup</v>
          </cell>
          <cell r="K4">
            <v>1</v>
          </cell>
        </row>
        <row r="5">
          <cell r="B5" t="str">
            <v>Update sequence diagram and database scripts</v>
          </cell>
          <cell r="K5">
            <v>1</v>
          </cell>
        </row>
        <row r="6">
          <cell r="B6" t="str">
            <v xml:space="preserve">Patient Management - CRU patient's vitals </v>
          </cell>
          <cell r="K6">
            <v>0.95238095238095233</v>
          </cell>
        </row>
        <row r="7">
          <cell r="B7" t="str">
            <v>Patient Management/Student's Assessment - Submission of multidisiplinary notes</v>
          </cell>
          <cell r="K7">
            <v>1</v>
          </cell>
        </row>
        <row r="8">
          <cell r="B8" t="str">
            <v>Patient Management - View patient's investigation reports</v>
          </cell>
          <cell r="K8">
            <v>1</v>
          </cell>
        </row>
        <row r="9">
          <cell r="B9" t="str">
            <v>Student is able to CRU patient vitals, submit multidisciplinary notes and view patient's investigation reports</v>
          </cell>
          <cell r="K9">
            <v>1.1428571428571428</v>
          </cell>
        </row>
        <row r="10">
          <cell r="B10" t="str">
            <v>Beautify UI</v>
          </cell>
          <cell r="K10">
            <v>1.0434782608695652</v>
          </cell>
        </row>
        <row r="11">
          <cell r="B11" t="str">
            <v>Deployment</v>
          </cell>
          <cell r="K11">
            <v>1</v>
          </cell>
        </row>
        <row r="12">
          <cell r="B12" t="str">
            <v>Generation of test cases for functionalities in Iteration 3</v>
          </cell>
          <cell r="K12">
            <v>1.1428571428571428</v>
          </cell>
        </row>
        <row r="13">
          <cell r="B13" t="str">
            <v>Regression Testing of functionalities in previous iterations + current iteration</v>
          </cell>
          <cell r="K13">
            <v>1.1666666666666667</v>
          </cell>
        </row>
        <row r="14">
          <cell r="B14" t="str">
            <v>Create User Test document, identify users for testing</v>
          </cell>
          <cell r="K14">
            <v>1</v>
          </cell>
        </row>
        <row r="15">
          <cell r="B15" t="str">
            <v>Conduct User Test *</v>
          </cell>
          <cell r="K15">
            <v>1</v>
          </cell>
        </row>
        <row r="16">
          <cell r="B16" t="str">
            <v>Debugging of failed test plans</v>
          </cell>
          <cell r="K16">
            <v>1.3333333333333333</v>
          </cell>
        </row>
        <row r="17">
          <cell r="B17" t="str">
            <v>Client Meeting</v>
          </cell>
          <cell r="K17">
            <v>1</v>
          </cell>
        </row>
        <row r="18">
          <cell r="B18" t="str">
            <v>Supervisor Meeting 1</v>
          </cell>
          <cell r="K18">
            <v>1.5</v>
          </cell>
        </row>
        <row r="19">
          <cell r="B19" t="str">
            <v>Gather metrics and update metrics</v>
          </cell>
          <cell r="K19">
            <v>1</v>
          </cell>
        </row>
        <row r="20">
          <cell r="B20" t="str">
            <v xml:space="preserve">Update wiki with progress </v>
          </cell>
          <cell r="K20">
            <v>1.1428571428571428</v>
          </cell>
        </row>
        <row r="21">
          <cell r="B21" t="str">
            <v>Internal Meeting to prepare for acceptance slides</v>
          </cell>
          <cell r="K21">
            <v>1.0714285714285714</v>
          </cell>
        </row>
        <row r="22">
          <cell r="B22" t="str">
            <v>Proposal Submission</v>
          </cell>
          <cell r="K22">
            <v>1</v>
          </cell>
        </row>
      </sheetData>
      <sheetData sheetId="4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R221"/>
  <sheetViews>
    <sheetView showGridLines="0" topLeftCell="A201" zoomScale="70" zoomScaleNormal="70" workbookViewId="0">
      <selection activeCell="L221" sqref="A206:L221"/>
    </sheetView>
  </sheetViews>
  <sheetFormatPr defaultRowHeight="16.5" x14ac:dyDescent="0.3"/>
  <cols>
    <col min="1" max="1" width="3.7109375" style="31" bestFit="1" customWidth="1"/>
    <col min="2" max="2" width="66.140625" style="31" customWidth="1"/>
    <col min="3" max="3" width="14.140625" style="31" customWidth="1"/>
    <col min="4" max="4" width="9" style="31" customWidth="1"/>
    <col min="5" max="6" width="9.5703125" style="31" customWidth="1"/>
    <col min="7" max="7" width="8.85546875" style="31" customWidth="1"/>
    <col min="8" max="9" width="10.7109375" style="31" customWidth="1"/>
    <col min="10" max="10" width="15.42578125" style="31" bestFit="1" customWidth="1"/>
    <col min="11" max="11" width="6.28515625" style="31" customWidth="1"/>
    <col min="12" max="12" width="11.7109375" style="31" customWidth="1"/>
    <col min="13" max="13" width="11" style="31" bestFit="1" customWidth="1"/>
    <col min="14" max="14" width="9.140625" style="31"/>
    <col min="15" max="15" width="18.28515625" style="31" customWidth="1"/>
    <col min="16" max="16" width="11.140625" style="31" bestFit="1" customWidth="1"/>
    <col min="17" max="17" width="9.140625" style="31"/>
    <col min="18" max="18" width="29.140625" style="31" customWidth="1"/>
    <col min="19" max="16384" width="9.140625" style="31"/>
  </cols>
  <sheetData>
    <row r="1" spans="1:18" ht="22.5" x14ac:dyDescent="0.3">
      <c r="A1" s="66" t="s">
        <v>19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O1" s="66" t="s">
        <v>160</v>
      </c>
      <c r="P1" s="67"/>
      <c r="Q1" s="67"/>
      <c r="R1" s="67"/>
    </row>
    <row r="2" spans="1:18" ht="27" x14ac:dyDescent="0.3">
      <c r="A2" s="2" t="s">
        <v>0</v>
      </c>
      <c r="B2" s="2" t="s">
        <v>1</v>
      </c>
      <c r="C2" s="2" t="s">
        <v>2</v>
      </c>
      <c r="D2" s="3" t="s">
        <v>3</v>
      </c>
      <c r="E2" s="4" t="s">
        <v>4</v>
      </c>
      <c r="F2" s="4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5" t="s">
        <v>20</v>
      </c>
      <c r="L2" s="2" t="s">
        <v>10</v>
      </c>
      <c r="M2" s="2" t="s">
        <v>154</v>
      </c>
      <c r="O2" s="56" t="s">
        <v>157</v>
      </c>
      <c r="P2" s="56" t="s">
        <v>158</v>
      </c>
      <c r="Q2" s="56" t="s">
        <v>159</v>
      </c>
      <c r="R2" s="56" t="s">
        <v>162</v>
      </c>
    </row>
    <row r="3" spans="1:18" x14ac:dyDescent="0.3">
      <c r="A3" s="6">
        <v>1</v>
      </c>
      <c r="B3" s="11" t="s">
        <v>21</v>
      </c>
      <c r="C3" s="6" t="s">
        <v>11</v>
      </c>
      <c r="D3" s="7"/>
      <c r="E3" s="8">
        <v>41904</v>
      </c>
      <c r="F3" s="8">
        <v>41904</v>
      </c>
      <c r="G3" s="7">
        <v>1</v>
      </c>
      <c r="H3" s="8">
        <v>41904</v>
      </c>
      <c r="I3" s="8">
        <v>41904</v>
      </c>
      <c r="J3" s="7">
        <v>1</v>
      </c>
      <c r="K3" s="9">
        <f>G3/J3</f>
        <v>1</v>
      </c>
      <c r="L3" s="10" t="s">
        <v>12</v>
      </c>
      <c r="M3" s="54" t="s">
        <v>0</v>
      </c>
      <c r="O3" s="54">
        <v>1</v>
      </c>
      <c r="P3" s="54">
        <f>SUM(G3:G19)</f>
        <v>29.5</v>
      </c>
      <c r="Q3" s="54">
        <f>SUM(J3:J19)</f>
        <v>25.5</v>
      </c>
      <c r="R3" s="54"/>
    </row>
    <row r="4" spans="1:18" x14ac:dyDescent="0.3">
      <c r="A4" s="6">
        <v>2</v>
      </c>
      <c r="B4" s="6" t="s">
        <v>22</v>
      </c>
      <c r="C4" s="6" t="s">
        <v>16</v>
      </c>
      <c r="D4" s="7"/>
      <c r="E4" s="8">
        <v>41905</v>
      </c>
      <c r="F4" s="8">
        <v>41905</v>
      </c>
      <c r="G4" s="7">
        <v>1</v>
      </c>
      <c r="H4" s="8">
        <v>41905</v>
      </c>
      <c r="I4" s="8">
        <v>41905</v>
      </c>
      <c r="J4" s="7">
        <v>1</v>
      </c>
      <c r="K4" s="9">
        <f>G4/J4</f>
        <v>1</v>
      </c>
      <c r="L4" s="10" t="s">
        <v>12</v>
      </c>
      <c r="M4" s="54" t="s">
        <v>0</v>
      </c>
      <c r="O4" s="54">
        <v>2</v>
      </c>
      <c r="P4" s="54">
        <f>SUM(G23:G45)</f>
        <v>54.25</v>
      </c>
      <c r="Q4" s="54">
        <f>SUM(J23:J45)</f>
        <v>52</v>
      </c>
      <c r="R4" s="54"/>
    </row>
    <row r="5" spans="1:18" x14ac:dyDescent="0.3">
      <c r="A5" s="6">
        <v>3</v>
      </c>
      <c r="B5" s="6" t="s">
        <v>23</v>
      </c>
      <c r="C5" s="6" t="s">
        <v>16</v>
      </c>
      <c r="D5" s="7">
        <f>(F5-E5)+1</f>
        <v>1</v>
      </c>
      <c r="E5" s="8">
        <v>41905</v>
      </c>
      <c r="F5" s="8">
        <v>41905</v>
      </c>
      <c r="G5" s="7">
        <v>2</v>
      </c>
      <c r="H5" s="8">
        <v>41905</v>
      </c>
      <c r="I5" s="8">
        <v>41905</v>
      </c>
      <c r="J5" s="7">
        <v>1.75</v>
      </c>
      <c r="K5" s="9">
        <f>G5/J5</f>
        <v>1.1428571428571428</v>
      </c>
      <c r="L5" s="10" t="s">
        <v>12</v>
      </c>
      <c r="M5" s="54" t="s">
        <v>0</v>
      </c>
      <c r="O5" s="54">
        <v>3</v>
      </c>
      <c r="P5" s="54">
        <f>SUM(G49:G68)</f>
        <v>40.5</v>
      </c>
      <c r="Q5" s="54">
        <f>SUM(J49:J68)</f>
        <v>37.75</v>
      </c>
      <c r="R5" s="54" t="s">
        <v>191</v>
      </c>
    </row>
    <row r="6" spans="1:18" x14ac:dyDescent="0.3">
      <c r="A6" s="6">
        <v>4</v>
      </c>
      <c r="B6" s="6" t="s">
        <v>24</v>
      </c>
      <c r="C6" s="6" t="s">
        <v>15</v>
      </c>
      <c r="D6" s="7">
        <f t="shared" ref="D6" si="0">(F6-E6)+1</f>
        <v>1</v>
      </c>
      <c r="E6" s="8">
        <v>41906</v>
      </c>
      <c r="F6" s="8">
        <v>41906</v>
      </c>
      <c r="G6" s="7">
        <v>2</v>
      </c>
      <c r="H6" s="8">
        <v>41906</v>
      </c>
      <c r="I6" s="8">
        <v>41906</v>
      </c>
      <c r="J6" s="7">
        <v>1.75</v>
      </c>
      <c r="K6" s="9">
        <f t="shared" ref="K6:K15" si="1">G6/J6</f>
        <v>1.1428571428571428</v>
      </c>
      <c r="L6" s="10" t="s">
        <v>12</v>
      </c>
      <c r="M6" s="54" t="s">
        <v>156</v>
      </c>
      <c r="O6" s="54">
        <v>4</v>
      </c>
      <c r="P6" s="54">
        <f>SUM(G72:G86)</f>
        <v>33</v>
      </c>
      <c r="Q6" s="54">
        <f>SUM(J72:J86)</f>
        <v>31</v>
      </c>
      <c r="R6" s="54" t="s">
        <v>163</v>
      </c>
    </row>
    <row r="7" spans="1:18" x14ac:dyDescent="0.3">
      <c r="A7" s="6">
        <v>5</v>
      </c>
      <c r="B7" s="6" t="s">
        <v>25</v>
      </c>
      <c r="C7" s="6" t="s">
        <v>17</v>
      </c>
      <c r="D7" s="7">
        <f>(F7-E7)+1</f>
        <v>1</v>
      </c>
      <c r="E7" s="8">
        <v>41906</v>
      </c>
      <c r="F7" s="8">
        <v>41906</v>
      </c>
      <c r="G7" s="7">
        <v>1.5</v>
      </c>
      <c r="H7" s="8">
        <v>41906</v>
      </c>
      <c r="I7" s="8">
        <v>41906</v>
      </c>
      <c r="J7" s="7">
        <v>1.5</v>
      </c>
      <c r="K7" s="9">
        <f t="shared" si="1"/>
        <v>1</v>
      </c>
      <c r="L7" s="10" t="s">
        <v>12</v>
      </c>
      <c r="M7" s="54" t="s">
        <v>156</v>
      </c>
      <c r="O7" s="54">
        <v>5</v>
      </c>
      <c r="P7" s="54">
        <f>SUM(G90:G101)</f>
        <v>31.5</v>
      </c>
      <c r="Q7" s="54">
        <f>SUM(J90:J101)</f>
        <v>34</v>
      </c>
      <c r="R7" s="54" t="s">
        <v>164</v>
      </c>
    </row>
    <row r="8" spans="1:18" x14ac:dyDescent="0.3">
      <c r="A8" s="6">
        <v>6</v>
      </c>
      <c r="B8" s="6" t="s">
        <v>26</v>
      </c>
      <c r="C8" s="6" t="s">
        <v>17</v>
      </c>
      <c r="D8" s="7">
        <f>(F8-E8)+1</f>
        <v>1</v>
      </c>
      <c r="E8" s="8">
        <v>41906</v>
      </c>
      <c r="F8" s="8">
        <v>41906</v>
      </c>
      <c r="G8" s="7">
        <v>1</v>
      </c>
      <c r="H8" s="8">
        <v>41906</v>
      </c>
      <c r="I8" s="8">
        <v>41906</v>
      </c>
      <c r="J8" s="7">
        <v>1</v>
      </c>
      <c r="K8" s="9">
        <f t="shared" si="1"/>
        <v>1</v>
      </c>
      <c r="L8" s="10" t="s">
        <v>12</v>
      </c>
      <c r="M8" s="54" t="s">
        <v>156</v>
      </c>
      <c r="O8" s="54">
        <v>6</v>
      </c>
      <c r="P8" s="54">
        <f>SUM(G105:G122)-6.5</f>
        <v>39</v>
      </c>
      <c r="Q8" s="54">
        <f>SUM(J105:J122)</f>
        <v>41.25</v>
      </c>
      <c r="R8" s="54" t="s">
        <v>178</v>
      </c>
    </row>
    <row r="9" spans="1:18" x14ac:dyDescent="0.3">
      <c r="A9" s="6">
        <v>7</v>
      </c>
      <c r="B9" s="6" t="s">
        <v>27</v>
      </c>
      <c r="C9" s="6" t="s">
        <v>17</v>
      </c>
      <c r="D9" s="7">
        <f>(F9-E9)+1</f>
        <v>1</v>
      </c>
      <c r="E9" s="8">
        <v>41906</v>
      </c>
      <c r="F9" s="8">
        <v>41906</v>
      </c>
      <c r="G9" s="7">
        <v>1</v>
      </c>
      <c r="H9" s="8">
        <v>41906</v>
      </c>
      <c r="I9" s="8">
        <v>41906</v>
      </c>
      <c r="J9" s="7">
        <v>1</v>
      </c>
      <c r="K9" s="9">
        <f t="shared" si="1"/>
        <v>1</v>
      </c>
      <c r="L9" s="10" t="s">
        <v>12</v>
      </c>
      <c r="M9" s="54" t="s">
        <v>156</v>
      </c>
      <c r="O9" s="54">
        <v>7</v>
      </c>
      <c r="P9" s="54">
        <f>SUM(G126:G142)-2</f>
        <v>40</v>
      </c>
      <c r="Q9" s="54">
        <f>SUM(J126:J142)</f>
        <v>42.15</v>
      </c>
      <c r="R9" s="54" t="s">
        <v>180</v>
      </c>
    </row>
    <row r="10" spans="1:18" ht="99" x14ac:dyDescent="0.3">
      <c r="A10" s="6">
        <v>8</v>
      </c>
      <c r="B10" s="6" t="s">
        <v>28</v>
      </c>
      <c r="C10" s="6" t="s">
        <v>15</v>
      </c>
      <c r="D10" s="7">
        <f>(F10-E10)+1</f>
        <v>6</v>
      </c>
      <c r="E10" s="8">
        <v>41907</v>
      </c>
      <c r="F10" s="8">
        <v>41912</v>
      </c>
      <c r="G10" s="7">
        <v>2.5</v>
      </c>
      <c r="H10" s="8">
        <v>41912</v>
      </c>
      <c r="I10" s="8">
        <v>41912</v>
      </c>
      <c r="J10" s="7">
        <v>3</v>
      </c>
      <c r="K10" s="9">
        <f t="shared" si="1"/>
        <v>0.83333333333333337</v>
      </c>
      <c r="L10" s="10" t="s">
        <v>12</v>
      </c>
      <c r="M10" s="54" t="s">
        <v>156</v>
      </c>
      <c r="O10" s="54">
        <v>8</v>
      </c>
      <c r="P10" s="54">
        <f>SUM(G146:G166)-6</f>
        <v>52.5</v>
      </c>
      <c r="Q10" s="54">
        <f>SUM(J146:J166)</f>
        <v>59.25</v>
      </c>
      <c r="R10" s="57" t="s">
        <v>165</v>
      </c>
    </row>
    <row r="11" spans="1:18" x14ac:dyDescent="0.3">
      <c r="A11" s="6">
        <v>10</v>
      </c>
      <c r="B11" s="6" t="s">
        <v>29</v>
      </c>
      <c r="C11" s="6" t="s">
        <v>13</v>
      </c>
      <c r="D11" s="7">
        <f>F11-E11</f>
        <v>5</v>
      </c>
      <c r="E11" s="8">
        <v>41905</v>
      </c>
      <c r="F11" s="8">
        <v>41910</v>
      </c>
      <c r="G11" s="7">
        <v>2</v>
      </c>
      <c r="H11" s="8">
        <v>41905</v>
      </c>
      <c r="I11" s="8">
        <v>41910</v>
      </c>
      <c r="J11" s="7">
        <v>1.75</v>
      </c>
      <c r="K11" s="9">
        <f t="shared" si="1"/>
        <v>1.1428571428571428</v>
      </c>
      <c r="L11" s="10" t="s">
        <v>12</v>
      </c>
      <c r="M11" s="54" t="s">
        <v>0</v>
      </c>
      <c r="O11" s="54">
        <v>9</v>
      </c>
      <c r="P11" s="54">
        <f>SUM(G171:G185)</f>
        <v>42</v>
      </c>
      <c r="Q11" s="54">
        <f>SUM(J171:J185)</f>
        <v>41.5</v>
      </c>
      <c r="R11" s="57"/>
    </row>
    <row r="12" spans="1:18" ht="49.5" x14ac:dyDescent="0.3">
      <c r="A12" s="6">
        <v>11</v>
      </c>
      <c r="B12" s="6" t="s">
        <v>30</v>
      </c>
      <c r="C12" s="6" t="s">
        <v>13</v>
      </c>
      <c r="D12" s="7">
        <v>5</v>
      </c>
      <c r="E12" s="8">
        <v>41905</v>
      </c>
      <c r="F12" s="8">
        <v>41910</v>
      </c>
      <c r="G12" s="7">
        <v>2</v>
      </c>
      <c r="H12" s="8">
        <v>41905</v>
      </c>
      <c r="I12" s="8">
        <v>41910</v>
      </c>
      <c r="J12" s="7">
        <v>1.75</v>
      </c>
      <c r="K12" s="9">
        <f t="shared" si="1"/>
        <v>1.1428571428571428</v>
      </c>
      <c r="L12" s="10" t="s">
        <v>12</v>
      </c>
      <c r="M12" s="54" t="s">
        <v>0</v>
      </c>
      <c r="O12" s="54">
        <v>10</v>
      </c>
      <c r="P12" s="54">
        <f>SUM(G189:G202)-7</f>
        <v>34</v>
      </c>
      <c r="Q12" s="54">
        <f>SUM(J189:J202)</f>
        <v>39.25</v>
      </c>
      <c r="R12" s="57" t="s">
        <v>193</v>
      </c>
    </row>
    <row r="13" spans="1:18" ht="33" x14ac:dyDescent="0.3">
      <c r="A13" s="6">
        <v>12</v>
      </c>
      <c r="B13" s="6" t="s">
        <v>31</v>
      </c>
      <c r="C13" s="6" t="s">
        <v>13</v>
      </c>
      <c r="D13" s="7">
        <v>1</v>
      </c>
      <c r="E13" s="8">
        <v>41913</v>
      </c>
      <c r="F13" s="8">
        <v>41913</v>
      </c>
      <c r="G13" s="7">
        <v>2</v>
      </c>
      <c r="H13" s="8">
        <v>41913</v>
      </c>
      <c r="I13" s="8">
        <v>41913</v>
      </c>
      <c r="J13" s="7">
        <v>2</v>
      </c>
      <c r="K13" s="9">
        <f t="shared" si="1"/>
        <v>1</v>
      </c>
      <c r="L13" s="10" t="s">
        <v>12</v>
      </c>
      <c r="M13" s="54" t="s">
        <v>0</v>
      </c>
      <c r="O13" s="54">
        <v>11</v>
      </c>
      <c r="P13" s="54">
        <f>SUM(G206:G221)</f>
        <v>64.5</v>
      </c>
      <c r="Q13" s="54">
        <f>SUM(J206:J221)</f>
        <v>70.5</v>
      </c>
      <c r="R13" s="57" t="s">
        <v>207</v>
      </c>
    </row>
    <row r="14" spans="1:18" x14ac:dyDescent="0.3">
      <c r="A14" s="6">
        <v>13</v>
      </c>
      <c r="B14" s="6" t="s">
        <v>32</v>
      </c>
      <c r="C14" s="6" t="s">
        <v>11</v>
      </c>
      <c r="D14" s="7">
        <f>F14-E14</f>
        <v>1</v>
      </c>
      <c r="E14" s="8">
        <v>41914</v>
      </c>
      <c r="F14" s="8">
        <v>41915</v>
      </c>
      <c r="G14" s="7">
        <v>4</v>
      </c>
      <c r="H14" s="8">
        <v>41916</v>
      </c>
      <c r="I14" s="8">
        <v>41916</v>
      </c>
      <c r="J14" s="7">
        <v>0.75</v>
      </c>
      <c r="K14" s="9">
        <f t="shared" si="1"/>
        <v>5.333333333333333</v>
      </c>
      <c r="L14" s="10" t="s">
        <v>12</v>
      </c>
      <c r="M14" s="54" t="s">
        <v>156</v>
      </c>
      <c r="O14" s="54"/>
      <c r="P14" s="54"/>
      <c r="Q14" s="54"/>
      <c r="R14" s="57"/>
    </row>
    <row r="15" spans="1:18" x14ac:dyDescent="0.3">
      <c r="A15" s="6">
        <v>14</v>
      </c>
      <c r="B15" s="6" t="s">
        <v>33</v>
      </c>
      <c r="C15" s="6" t="s">
        <v>18</v>
      </c>
      <c r="D15" s="7">
        <f>(F15-E15)+1</f>
        <v>8</v>
      </c>
      <c r="E15" s="8">
        <v>41904</v>
      </c>
      <c r="F15" s="8">
        <v>41911</v>
      </c>
      <c r="G15" s="7">
        <v>2</v>
      </c>
      <c r="H15" s="8">
        <v>41904</v>
      </c>
      <c r="I15" s="8">
        <v>41916</v>
      </c>
      <c r="J15" s="7">
        <v>1.75</v>
      </c>
      <c r="K15" s="9">
        <f t="shared" si="1"/>
        <v>1.1428571428571428</v>
      </c>
      <c r="L15" s="10" t="s">
        <v>12</v>
      </c>
      <c r="M15" s="54" t="s">
        <v>0</v>
      </c>
    </row>
    <row r="16" spans="1:18" x14ac:dyDescent="0.3">
      <c r="A16" s="6">
        <v>15</v>
      </c>
      <c r="B16" s="6" t="s">
        <v>34</v>
      </c>
      <c r="C16" s="6" t="s">
        <v>18</v>
      </c>
      <c r="D16" s="7">
        <f>E16-F16+1</f>
        <v>1</v>
      </c>
      <c r="E16" s="8">
        <v>41917</v>
      </c>
      <c r="F16" s="8">
        <v>41917</v>
      </c>
      <c r="G16" s="7">
        <v>1</v>
      </c>
      <c r="H16" s="8">
        <v>41915</v>
      </c>
      <c r="I16" s="8">
        <v>41917</v>
      </c>
      <c r="J16" s="7">
        <v>1</v>
      </c>
      <c r="K16" s="9">
        <v>1</v>
      </c>
      <c r="L16" s="10" t="s">
        <v>12</v>
      </c>
      <c r="M16" s="54" t="s">
        <v>0</v>
      </c>
    </row>
    <row r="17" spans="1:13" x14ac:dyDescent="0.3">
      <c r="A17" s="6">
        <v>16</v>
      </c>
      <c r="B17" s="6" t="s">
        <v>69</v>
      </c>
      <c r="C17" s="6" t="s">
        <v>36</v>
      </c>
      <c r="D17" s="7">
        <f>E17-F17+1</f>
        <v>1</v>
      </c>
      <c r="E17" s="8">
        <v>41917</v>
      </c>
      <c r="F17" s="8">
        <v>41917</v>
      </c>
      <c r="G17" s="7">
        <v>2</v>
      </c>
      <c r="H17" s="8">
        <v>41904</v>
      </c>
      <c r="I17" s="8">
        <v>41917</v>
      </c>
      <c r="J17" s="7">
        <v>2</v>
      </c>
      <c r="K17" s="9">
        <v>1</v>
      </c>
      <c r="L17" s="10" t="s">
        <v>12</v>
      </c>
      <c r="M17" s="54" t="s">
        <v>0</v>
      </c>
    </row>
    <row r="18" spans="1:13" x14ac:dyDescent="0.3">
      <c r="A18" s="14">
        <v>17</v>
      </c>
      <c r="B18" s="14" t="s">
        <v>37</v>
      </c>
      <c r="C18" s="14" t="s">
        <v>11</v>
      </c>
      <c r="D18" s="15">
        <v>1</v>
      </c>
      <c r="E18" s="17">
        <v>41906</v>
      </c>
      <c r="F18" s="17">
        <v>41906</v>
      </c>
      <c r="G18" s="15">
        <v>1</v>
      </c>
      <c r="H18" s="17">
        <v>41906</v>
      </c>
      <c r="I18" s="17">
        <v>41906</v>
      </c>
      <c r="J18" s="15">
        <v>1</v>
      </c>
      <c r="K18" s="16">
        <f>G18/J18</f>
        <v>1</v>
      </c>
      <c r="L18" s="10" t="s">
        <v>12</v>
      </c>
      <c r="M18" s="54" t="s">
        <v>0</v>
      </c>
    </row>
    <row r="19" spans="1:13" x14ac:dyDescent="0.3">
      <c r="A19" s="14">
        <v>18</v>
      </c>
      <c r="B19" s="14" t="s">
        <v>38</v>
      </c>
      <c r="C19" s="14" t="s">
        <v>11</v>
      </c>
      <c r="D19" s="15">
        <v>1</v>
      </c>
      <c r="E19" s="17">
        <v>41913</v>
      </c>
      <c r="F19" s="17">
        <v>41913</v>
      </c>
      <c r="G19" s="15">
        <v>1.5</v>
      </c>
      <c r="H19" s="17">
        <v>41913</v>
      </c>
      <c r="I19" s="17">
        <v>41913</v>
      </c>
      <c r="J19" s="15">
        <v>1.5</v>
      </c>
      <c r="K19" s="16">
        <f>G19/J19</f>
        <v>1</v>
      </c>
      <c r="L19" s="10" t="s">
        <v>12</v>
      </c>
      <c r="M19" s="54" t="s">
        <v>0</v>
      </c>
    </row>
    <row r="21" spans="1:13" ht="22.5" x14ac:dyDescent="0.3">
      <c r="A21" s="69" t="s">
        <v>39</v>
      </c>
      <c r="B21" s="70"/>
      <c r="C21" s="70"/>
      <c r="D21" s="70"/>
      <c r="E21" s="70"/>
      <c r="F21" s="70"/>
      <c r="G21" s="70"/>
      <c r="H21" s="70"/>
      <c r="I21" s="70"/>
      <c r="J21" s="70"/>
      <c r="K21" s="70"/>
      <c r="L21" s="71"/>
    </row>
    <row r="22" spans="1:13" x14ac:dyDescent="0.3">
      <c r="A22" s="2" t="s">
        <v>0</v>
      </c>
      <c r="B22" s="2" t="s">
        <v>1</v>
      </c>
      <c r="C22" s="2" t="s">
        <v>2</v>
      </c>
      <c r="D22" s="2" t="s">
        <v>3</v>
      </c>
      <c r="E22" s="39" t="s">
        <v>4</v>
      </c>
      <c r="F22" s="39" t="s">
        <v>5</v>
      </c>
      <c r="G22" s="2" t="s">
        <v>6</v>
      </c>
      <c r="H22" s="2" t="s">
        <v>7</v>
      </c>
      <c r="I22" s="2" t="s">
        <v>8</v>
      </c>
      <c r="J22" s="2" t="s">
        <v>9</v>
      </c>
      <c r="K22" s="40" t="s">
        <v>20</v>
      </c>
      <c r="L22" s="2" t="s">
        <v>10</v>
      </c>
      <c r="M22" s="55" t="s">
        <v>155</v>
      </c>
    </row>
    <row r="23" spans="1:13" x14ac:dyDescent="0.3">
      <c r="A23" s="6">
        <v>1</v>
      </c>
      <c r="B23" s="11" t="s">
        <v>21</v>
      </c>
      <c r="C23" s="6" t="s">
        <v>11</v>
      </c>
      <c r="D23" s="6">
        <v>1</v>
      </c>
      <c r="E23" s="41">
        <v>41918</v>
      </c>
      <c r="F23" s="41">
        <f>E23</f>
        <v>41918</v>
      </c>
      <c r="G23" s="6">
        <v>1</v>
      </c>
      <c r="H23" s="41">
        <v>41918</v>
      </c>
      <c r="I23" s="41">
        <f>H23</f>
        <v>41918</v>
      </c>
      <c r="J23" s="6">
        <v>1</v>
      </c>
      <c r="K23" s="42">
        <v>1</v>
      </c>
      <c r="L23" s="10" t="s">
        <v>12</v>
      </c>
      <c r="M23" s="54" t="s">
        <v>0</v>
      </c>
    </row>
    <row r="24" spans="1:13" x14ac:dyDescent="0.3">
      <c r="A24" s="6">
        <v>2</v>
      </c>
      <c r="B24" s="6" t="s">
        <v>40</v>
      </c>
      <c r="C24" s="6" t="s">
        <v>17</v>
      </c>
      <c r="D24" s="6">
        <v>1</v>
      </c>
      <c r="E24" s="41">
        <v>41918</v>
      </c>
      <c r="F24" s="41">
        <f>E24</f>
        <v>41918</v>
      </c>
      <c r="G24" s="6">
        <v>1.5</v>
      </c>
      <c r="H24" s="41">
        <v>41918</v>
      </c>
      <c r="I24" s="41">
        <f>H24</f>
        <v>41918</v>
      </c>
      <c r="J24" s="6">
        <v>1.5</v>
      </c>
      <c r="K24" s="42">
        <f>G24/J24</f>
        <v>1</v>
      </c>
      <c r="L24" s="10" t="s">
        <v>12</v>
      </c>
      <c r="M24" s="54" t="s">
        <v>0</v>
      </c>
    </row>
    <row r="25" spans="1:13" x14ac:dyDescent="0.3">
      <c r="A25" s="6">
        <v>3</v>
      </c>
      <c r="B25" s="7" t="s">
        <v>79</v>
      </c>
      <c r="C25" s="6" t="s">
        <v>16</v>
      </c>
      <c r="D25" s="7">
        <v>1</v>
      </c>
      <c r="E25" s="8">
        <v>41919</v>
      </c>
      <c r="F25" s="8">
        <v>41923</v>
      </c>
      <c r="G25" s="7">
        <v>3.5</v>
      </c>
      <c r="H25" s="8">
        <v>41919</v>
      </c>
      <c r="I25" s="8">
        <v>41921</v>
      </c>
      <c r="J25" s="7">
        <v>3.25</v>
      </c>
      <c r="K25" s="9">
        <f>G25/J25</f>
        <v>1.0769230769230769</v>
      </c>
      <c r="L25" s="10" t="s">
        <v>12</v>
      </c>
      <c r="M25" s="54" t="s">
        <v>0</v>
      </c>
    </row>
    <row r="26" spans="1:13" x14ac:dyDescent="0.3">
      <c r="A26" s="6">
        <v>4</v>
      </c>
      <c r="B26" s="7" t="s">
        <v>91</v>
      </c>
      <c r="C26" s="6" t="s">
        <v>16</v>
      </c>
      <c r="D26" s="7">
        <v>2</v>
      </c>
      <c r="E26" s="8">
        <v>41921</v>
      </c>
      <c r="F26" s="8">
        <v>41923</v>
      </c>
      <c r="G26" s="7">
        <v>3</v>
      </c>
      <c r="H26" s="8">
        <v>41921</v>
      </c>
      <c r="I26" s="8">
        <v>41923</v>
      </c>
      <c r="J26" s="7">
        <v>2.75</v>
      </c>
      <c r="K26" s="9">
        <f>G26/J26</f>
        <v>1.0909090909090908</v>
      </c>
      <c r="L26" s="10" t="s">
        <v>12</v>
      </c>
      <c r="M26" s="54" t="s">
        <v>0</v>
      </c>
    </row>
    <row r="27" spans="1:13" x14ac:dyDescent="0.3">
      <c r="A27" s="6">
        <v>5</v>
      </c>
      <c r="B27" s="7" t="s">
        <v>92</v>
      </c>
      <c r="C27" s="6" t="s">
        <v>16</v>
      </c>
      <c r="D27" s="7">
        <v>2</v>
      </c>
      <c r="E27" s="8">
        <v>41921</v>
      </c>
      <c r="F27" s="8">
        <v>41923</v>
      </c>
      <c r="G27" s="7">
        <v>4</v>
      </c>
      <c r="H27" s="8">
        <v>41921</v>
      </c>
      <c r="I27" s="8">
        <v>41926</v>
      </c>
      <c r="J27" s="7">
        <v>3.75</v>
      </c>
      <c r="K27" s="9">
        <f>G27/J27</f>
        <v>1.0666666666666667</v>
      </c>
      <c r="L27" s="10" t="s">
        <v>12</v>
      </c>
      <c r="M27" s="54" t="s">
        <v>0</v>
      </c>
    </row>
    <row r="28" spans="1:13" x14ac:dyDescent="0.3">
      <c r="A28" s="6">
        <v>6</v>
      </c>
      <c r="B28" s="6" t="s">
        <v>80</v>
      </c>
      <c r="C28" s="6" t="s">
        <v>41</v>
      </c>
      <c r="D28" s="6">
        <f>F28-E28</f>
        <v>2</v>
      </c>
      <c r="E28" s="41">
        <v>41919</v>
      </c>
      <c r="F28" s="41">
        <v>41921</v>
      </c>
      <c r="G28" s="6">
        <v>3</v>
      </c>
      <c r="H28" s="41">
        <v>41919</v>
      </c>
      <c r="I28" s="41">
        <v>41921</v>
      </c>
      <c r="J28" s="6">
        <v>2</v>
      </c>
      <c r="K28" s="42">
        <f t="shared" ref="K28:K36" si="2">G28/J28</f>
        <v>1.5</v>
      </c>
      <c r="L28" s="10" t="s">
        <v>12</v>
      </c>
      <c r="M28" s="54" t="s">
        <v>156</v>
      </c>
    </row>
    <row r="29" spans="1:13" x14ac:dyDescent="0.3">
      <c r="A29" s="6">
        <v>7</v>
      </c>
      <c r="B29" s="6" t="s">
        <v>81</v>
      </c>
      <c r="C29" s="6" t="s">
        <v>41</v>
      </c>
      <c r="D29" s="6">
        <f>F29-E29</f>
        <v>2</v>
      </c>
      <c r="E29" s="41">
        <v>41919</v>
      </c>
      <c r="F29" s="41">
        <v>41921</v>
      </c>
      <c r="G29" s="6">
        <v>1.5</v>
      </c>
      <c r="H29" s="41">
        <v>41919</v>
      </c>
      <c r="I29" s="41">
        <v>41921</v>
      </c>
      <c r="J29" s="6">
        <v>1.5</v>
      </c>
      <c r="K29" s="42">
        <f t="shared" si="2"/>
        <v>1</v>
      </c>
      <c r="L29" s="10" t="s">
        <v>12</v>
      </c>
      <c r="M29" s="54" t="s">
        <v>156</v>
      </c>
    </row>
    <row r="30" spans="1:13" x14ac:dyDescent="0.3">
      <c r="A30" s="6">
        <v>8</v>
      </c>
      <c r="B30" s="6" t="s">
        <v>82</v>
      </c>
      <c r="C30" s="6" t="s">
        <v>18</v>
      </c>
      <c r="D30" s="6">
        <v>1</v>
      </c>
      <c r="E30" s="41">
        <v>41919</v>
      </c>
      <c r="F30" s="41">
        <v>41920</v>
      </c>
      <c r="G30" s="6">
        <v>2.5</v>
      </c>
      <c r="H30" s="41">
        <v>41919</v>
      </c>
      <c r="I30" s="41">
        <v>41920</v>
      </c>
      <c r="J30" s="6">
        <v>2.5</v>
      </c>
      <c r="K30" s="42">
        <f t="shared" si="2"/>
        <v>1</v>
      </c>
      <c r="L30" s="10" t="s">
        <v>12</v>
      </c>
      <c r="M30" s="54" t="s">
        <v>156</v>
      </c>
    </row>
    <row r="31" spans="1:13" x14ac:dyDescent="0.3">
      <c r="A31" s="6">
        <v>9</v>
      </c>
      <c r="B31" s="6" t="s">
        <v>83</v>
      </c>
      <c r="C31" s="6" t="s">
        <v>42</v>
      </c>
      <c r="D31" s="6">
        <v>1</v>
      </c>
      <c r="E31" s="41">
        <v>41919</v>
      </c>
      <c r="F31" s="41">
        <v>41921</v>
      </c>
      <c r="G31" s="6">
        <v>1.5</v>
      </c>
      <c r="H31" s="41">
        <v>41919</v>
      </c>
      <c r="I31" s="41">
        <v>41921</v>
      </c>
      <c r="J31" s="6">
        <v>1.5</v>
      </c>
      <c r="K31" s="42">
        <f t="shared" si="2"/>
        <v>1</v>
      </c>
      <c r="L31" s="10" t="s">
        <v>12</v>
      </c>
      <c r="M31" s="54" t="s">
        <v>156</v>
      </c>
    </row>
    <row r="32" spans="1:13" x14ac:dyDescent="0.3">
      <c r="A32" s="6">
        <v>10</v>
      </c>
      <c r="B32" s="6" t="s">
        <v>84</v>
      </c>
      <c r="C32" s="6" t="s">
        <v>42</v>
      </c>
      <c r="D32" s="6">
        <v>1</v>
      </c>
      <c r="E32" s="41">
        <v>41919</v>
      </c>
      <c r="F32" s="41">
        <v>41921</v>
      </c>
      <c r="G32" s="6">
        <v>1.5</v>
      </c>
      <c r="H32" s="41">
        <v>41919</v>
      </c>
      <c r="I32" s="41">
        <v>41921</v>
      </c>
      <c r="J32" s="6">
        <v>1.5</v>
      </c>
      <c r="K32" s="42">
        <f t="shared" si="2"/>
        <v>1</v>
      </c>
      <c r="L32" s="10" t="s">
        <v>12</v>
      </c>
      <c r="M32" s="54" t="s">
        <v>156</v>
      </c>
    </row>
    <row r="33" spans="1:13" x14ac:dyDescent="0.3">
      <c r="A33" s="6">
        <v>11</v>
      </c>
      <c r="B33" s="14" t="s">
        <v>85</v>
      </c>
      <c r="C33" s="14" t="s">
        <v>15</v>
      </c>
      <c r="D33" s="14">
        <v>1</v>
      </c>
      <c r="E33" s="38">
        <v>41922</v>
      </c>
      <c r="F33" s="38">
        <v>41925</v>
      </c>
      <c r="G33" s="14">
        <v>1.5</v>
      </c>
      <c r="H33" s="41">
        <v>41923</v>
      </c>
      <c r="I33" s="41">
        <v>41923</v>
      </c>
      <c r="J33" s="6">
        <v>1.5</v>
      </c>
      <c r="K33" s="42">
        <f t="shared" si="2"/>
        <v>1</v>
      </c>
      <c r="L33" s="10" t="s">
        <v>12</v>
      </c>
      <c r="M33" s="54" t="s">
        <v>156</v>
      </c>
    </row>
    <row r="34" spans="1:13" x14ac:dyDescent="0.3">
      <c r="A34" s="6">
        <v>12</v>
      </c>
      <c r="B34" s="14" t="s">
        <v>86</v>
      </c>
      <c r="C34" s="14" t="s">
        <v>15</v>
      </c>
      <c r="D34" s="14">
        <v>1</v>
      </c>
      <c r="E34" s="38">
        <v>41922</v>
      </c>
      <c r="F34" s="38">
        <v>41925</v>
      </c>
      <c r="G34" s="14">
        <v>0.75</v>
      </c>
      <c r="H34" s="41">
        <v>41923</v>
      </c>
      <c r="I34" s="41">
        <v>41923</v>
      </c>
      <c r="J34" s="6">
        <v>0.5</v>
      </c>
      <c r="K34" s="42">
        <f t="shared" si="2"/>
        <v>1.5</v>
      </c>
      <c r="L34" s="10" t="s">
        <v>12</v>
      </c>
      <c r="M34" s="54" t="s">
        <v>156</v>
      </c>
    </row>
    <row r="35" spans="1:13" x14ac:dyDescent="0.3">
      <c r="A35" s="6">
        <v>13</v>
      </c>
      <c r="B35" s="14" t="s">
        <v>87</v>
      </c>
      <c r="C35" s="14" t="s">
        <v>15</v>
      </c>
      <c r="D35" s="14">
        <v>1</v>
      </c>
      <c r="E35" s="38">
        <v>41927</v>
      </c>
      <c r="F35" s="38">
        <v>41927</v>
      </c>
      <c r="G35" s="14">
        <v>4.5</v>
      </c>
      <c r="H35" s="38">
        <v>41927</v>
      </c>
      <c r="I35" s="38">
        <v>41927</v>
      </c>
      <c r="J35" s="6">
        <v>5</v>
      </c>
      <c r="K35" s="42">
        <f t="shared" si="2"/>
        <v>0.9</v>
      </c>
      <c r="L35" s="10" t="s">
        <v>12</v>
      </c>
      <c r="M35" s="54" t="s">
        <v>156</v>
      </c>
    </row>
    <row r="36" spans="1:13" x14ac:dyDescent="0.3">
      <c r="A36" s="6">
        <v>14</v>
      </c>
      <c r="B36" s="14" t="s">
        <v>88</v>
      </c>
      <c r="C36" s="14" t="s">
        <v>17</v>
      </c>
      <c r="D36" s="14">
        <v>1</v>
      </c>
      <c r="E36" s="38">
        <v>41927</v>
      </c>
      <c r="F36" s="38">
        <v>41927</v>
      </c>
      <c r="G36" s="14">
        <v>6</v>
      </c>
      <c r="H36" s="38">
        <v>41927</v>
      </c>
      <c r="I36" s="38">
        <v>41928</v>
      </c>
      <c r="J36" s="6">
        <v>6</v>
      </c>
      <c r="K36" s="42">
        <f t="shared" si="2"/>
        <v>1</v>
      </c>
      <c r="L36" s="10" t="s">
        <v>12</v>
      </c>
      <c r="M36" s="54" t="s">
        <v>156</v>
      </c>
    </row>
    <row r="37" spans="1:13" x14ac:dyDescent="0.3">
      <c r="A37" s="6">
        <v>15</v>
      </c>
      <c r="B37" s="11" t="s">
        <v>43</v>
      </c>
      <c r="C37" s="6" t="s">
        <v>15</v>
      </c>
      <c r="D37" s="6">
        <v>1</v>
      </c>
      <c r="E37" s="41">
        <v>41927</v>
      </c>
      <c r="F37" s="41">
        <v>41927</v>
      </c>
      <c r="G37" s="6">
        <v>1</v>
      </c>
      <c r="H37" s="43">
        <v>41929</v>
      </c>
      <c r="I37" s="43">
        <v>41929</v>
      </c>
      <c r="J37" s="6">
        <v>1</v>
      </c>
      <c r="K37" s="42">
        <f>J37/G37</f>
        <v>1</v>
      </c>
      <c r="L37" s="10" t="s">
        <v>12</v>
      </c>
      <c r="M37" s="54" t="s">
        <v>0</v>
      </c>
    </row>
    <row r="38" spans="1:13" x14ac:dyDescent="0.3">
      <c r="A38" s="6">
        <v>16</v>
      </c>
      <c r="B38" s="6" t="s">
        <v>89</v>
      </c>
      <c r="C38" s="6" t="s">
        <v>13</v>
      </c>
      <c r="D38" s="6">
        <f>F38-E38</f>
        <v>2</v>
      </c>
      <c r="E38" s="41">
        <v>41921</v>
      </c>
      <c r="F38" s="41">
        <v>41923</v>
      </c>
      <c r="G38" s="6">
        <v>1.5</v>
      </c>
      <c r="H38" s="41">
        <v>41921</v>
      </c>
      <c r="I38" s="41">
        <v>41924</v>
      </c>
      <c r="J38" s="6">
        <v>1.25</v>
      </c>
      <c r="K38" s="42">
        <f t="shared" ref="K38:K45" si="3">G38/J38</f>
        <v>1.2</v>
      </c>
      <c r="L38" s="10" t="s">
        <v>12</v>
      </c>
      <c r="M38" s="54" t="s">
        <v>0</v>
      </c>
    </row>
    <row r="39" spans="1:13" ht="27.75" x14ac:dyDescent="0.3">
      <c r="A39" s="6">
        <v>17</v>
      </c>
      <c r="B39" s="7" t="s">
        <v>44</v>
      </c>
      <c r="C39" s="6" t="s">
        <v>13</v>
      </c>
      <c r="D39" s="7">
        <v>1</v>
      </c>
      <c r="E39" s="8">
        <v>41927</v>
      </c>
      <c r="F39" s="8">
        <v>41927</v>
      </c>
      <c r="G39" s="7">
        <v>2</v>
      </c>
      <c r="H39" s="8">
        <v>41930</v>
      </c>
      <c r="I39" s="8">
        <v>41930</v>
      </c>
      <c r="J39" s="7">
        <v>2</v>
      </c>
      <c r="K39" s="9">
        <f t="shared" si="3"/>
        <v>1</v>
      </c>
      <c r="L39" s="10" t="s">
        <v>12</v>
      </c>
      <c r="M39" s="54" t="s">
        <v>0</v>
      </c>
    </row>
    <row r="40" spans="1:13" x14ac:dyDescent="0.3">
      <c r="A40" s="18">
        <v>18</v>
      </c>
      <c r="B40" s="7" t="s">
        <v>45</v>
      </c>
      <c r="C40" s="6" t="s">
        <v>94</v>
      </c>
      <c r="D40" s="7">
        <v>1</v>
      </c>
      <c r="E40" s="8">
        <v>41928</v>
      </c>
      <c r="F40" s="8">
        <v>41928</v>
      </c>
      <c r="G40" s="7">
        <v>4</v>
      </c>
      <c r="H40" s="44">
        <v>41931</v>
      </c>
      <c r="I40" s="44">
        <v>41931</v>
      </c>
      <c r="J40" s="7">
        <v>3.75</v>
      </c>
      <c r="K40" s="9">
        <f t="shared" si="3"/>
        <v>1.0666666666666667</v>
      </c>
      <c r="L40" s="10" t="s">
        <v>12</v>
      </c>
      <c r="M40" s="54" t="s">
        <v>156</v>
      </c>
    </row>
    <row r="41" spans="1:13" x14ac:dyDescent="0.3">
      <c r="A41" s="6">
        <v>19</v>
      </c>
      <c r="B41" s="7" t="s">
        <v>46</v>
      </c>
      <c r="C41" s="6" t="s">
        <v>11</v>
      </c>
      <c r="D41" s="7">
        <v>1</v>
      </c>
      <c r="E41" s="8">
        <v>41921</v>
      </c>
      <c r="F41" s="8">
        <v>41921</v>
      </c>
      <c r="G41" s="7">
        <v>1</v>
      </c>
      <c r="H41" s="8">
        <v>41921</v>
      </c>
      <c r="I41" s="8">
        <v>41921</v>
      </c>
      <c r="J41" s="7">
        <v>1.5</v>
      </c>
      <c r="K41" s="9">
        <f t="shared" si="3"/>
        <v>0.66666666666666663</v>
      </c>
      <c r="L41" s="10" t="s">
        <v>12</v>
      </c>
      <c r="M41" s="54" t="s">
        <v>0</v>
      </c>
    </row>
    <row r="42" spans="1:13" x14ac:dyDescent="0.3">
      <c r="A42" s="6">
        <v>20</v>
      </c>
      <c r="B42" s="7" t="s">
        <v>47</v>
      </c>
      <c r="C42" s="6" t="s">
        <v>11</v>
      </c>
      <c r="D42" s="7">
        <v>1</v>
      </c>
      <c r="E42" s="8">
        <v>41927</v>
      </c>
      <c r="F42" s="8">
        <v>41927</v>
      </c>
      <c r="G42" s="7">
        <v>1</v>
      </c>
      <c r="H42" s="8">
        <v>41927</v>
      </c>
      <c r="I42" s="8">
        <v>41927</v>
      </c>
      <c r="J42" s="7">
        <v>1</v>
      </c>
      <c r="K42" s="9">
        <f t="shared" si="3"/>
        <v>1</v>
      </c>
      <c r="L42" s="10" t="s">
        <v>12</v>
      </c>
      <c r="M42" s="54" t="s">
        <v>0</v>
      </c>
    </row>
    <row r="43" spans="1:13" x14ac:dyDescent="0.3">
      <c r="A43" s="6">
        <v>21</v>
      </c>
      <c r="B43" s="7" t="s">
        <v>34</v>
      </c>
      <c r="C43" s="6" t="s">
        <v>18</v>
      </c>
      <c r="D43" s="7">
        <v>1</v>
      </c>
      <c r="E43" s="8">
        <v>41931</v>
      </c>
      <c r="F43" s="8">
        <v>41931</v>
      </c>
      <c r="G43" s="7">
        <v>1</v>
      </c>
      <c r="H43" s="8">
        <v>41931</v>
      </c>
      <c r="I43" s="8">
        <v>41931</v>
      </c>
      <c r="J43" s="7">
        <v>1</v>
      </c>
      <c r="K43" s="9">
        <f t="shared" si="3"/>
        <v>1</v>
      </c>
      <c r="L43" s="10" t="s">
        <v>12</v>
      </c>
      <c r="M43" s="54" t="s">
        <v>0</v>
      </c>
    </row>
    <row r="44" spans="1:13" x14ac:dyDescent="0.3">
      <c r="A44" s="6">
        <v>22</v>
      </c>
      <c r="B44" s="7" t="s">
        <v>35</v>
      </c>
      <c r="C44" s="6" t="s">
        <v>36</v>
      </c>
      <c r="D44" s="7">
        <v>1</v>
      </c>
      <c r="E44" s="8">
        <v>41931</v>
      </c>
      <c r="F44" s="8">
        <v>41931</v>
      </c>
      <c r="G44" s="7">
        <v>2</v>
      </c>
      <c r="H44" s="8">
        <v>41918</v>
      </c>
      <c r="I44" s="8">
        <v>41931</v>
      </c>
      <c r="J44" s="7">
        <v>1.75</v>
      </c>
      <c r="K44" s="9">
        <f t="shared" si="3"/>
        <v>1.1428571428571428</v>
      </c>
      <c r="L44" s="10" t="s">
        <v>12</v>
      </c>
      <c r="M44" s="54" t="s">
        <v>0</v>
      </c>
    </row>
    <row r="45" spans="1:13" x14ac:dyDescent="0.3">
      <c r="A45" s="6">
        <v>23</v>
      </c>
      <c r="B45" s="7" t="s">
        <v>90</v>
      </c>
      <c r="C45" s="6" t="s">
        <v>93</v>
      </c>
      <c r="D45" s="7">
        <f>F45-E45+1</f>
        <v>14</v>
      </c>
      <c r="E45" s="8">
        <v>41918</v>
      </c>
      <c r="F45" s="8">
        <v>41931</v>
      </c>
      <c r="G45" s="7">
        <v>5</v>
      </c>
      <c r="H45" s="8">
        <v>41922</v>
      </c>
      <c r="I45" s="8">
        <v>41931</v>
      </c>
      <c r="J45" s="7">
        <v>4.5</v>
      </c>
      <c r="K45" s="9">
        <f t="shared" si="3"/>
        <v>1.1111111111111112</v>
      </c>
      <c r="L45" s="10" t="s">
        <v>12</v>
      </c>
      <c r="M45" s="54" t="s">
        <v>0</v>
      </c>
    </row>
    <row r="47" spans="1:13" ht="22.5" x14ac:dyDescent="0.3">
      <c r="A47" s="69" t="s">
        <v>48</v>
      </c>
      <c r="B47" s="70"/>
      <c r="C47" s="70"/>
      <c r="D47" s="70"/>
      <c r="E47" s="70"/>
      <c r="F47" s="70"/>
      <c r="G47" s="70"/>
      <c r="H47" s="70"/>
      <c r="I47" s="70"/>
      <c r="J47" s="70"/>
      <c r="K47" s="70"/>
      <c r="L47" s="71"/>
    </row>
    <row r="48" spans="1:13" x14ac:dyDescent="0.3">
      <c r="A48" s="2" t="s">
        <v>0</v>
      </c>
      <c r="B48" s="2" t="s">
        <v>1</v>
      </c>
      <c r="C48" s="2" t="s">
        <v>2</v>
      </c>
      <c r="D48" s="2" t="s">
        <v>3</v>
      </c>
      <c r="E48" s="39" t="s">
        <v>4</v>
      </c>
      <c r="F48" s="39" t="s">
        <v>5</v>
      </c>
      <c r="G48" s="2" t="s">
        <v>6</v>
      </c>
      <c r="H48" s="2" t="s">
        <v>7</v>
      </c>
      <c r="I48" s="2" t="s">
        <v>8</v>
      </c>
      <c r="J48" s="2" t="s">
        <v>9</v>
      </c>
      <c r="K48" s="40" t="s">
        <v>20</v>
      </c>
      <c r="L48" s="2" t="s">
        <v>10</v>
      </c>
      <c r="M48" s="54" t="s">
        <v>155</v>
      </c>
    </row>
    <row r="49" spans="1:13" x14ac:dyDescent="0.3">
      <c r="A49" s="6">
        <v>1</v>
      </c>
      <c r="B49" s="11" t="s">
        <v>21</v>
      </c>
      <c r="C49" s="6" t="s">
        <v>11</v>
      </c>
      <c r="D49" s="6">
        <v>1</v>
      </c>
      <c r="E49" s="41">
        <v>41918</v>
      </c>
      <c r="F49" s="41">
        <f>E49</f>
        <v>41918</v>
      </c>
      <c r="G49" s="6">
        <v>1</v>
      </c>
      <c r="H49" s="41">
        <v>41918</v>
      </c>
      <c r="I49" s="41">
        <f>H49</f>
        <v>41918</v>
      </c>
      <c r="J49" s="6">
        <v>1</v>
      </c>
      <c r="K49" s="42">
        <v>1</v>
      </c>
      <c r="L49" s="10" t="s">
        <v>12</v>
      </c>
      <c r="M49" s="54" t="s">
        <v>0</v>
      </c>
    </row>
    <row r="50" spans="1:13" x14ac:dyDescent="0.3">
      <c r="A50" s="6">
        <v>2</v>
      </c>
      <c r="B50" s="7" t="s">
        <v>40</v>
      </c>
      <c r="C50" s="6" t="s">
        <v>13</v>
      </c>
      <c r="D50" s="7">
        <v>1</v>
      </c>
      <c r="E50" s="8">
        <v>41932</v>
      </c>
      <c r="F50" s="8">
        <v>41932</v>
      </c>
      <c r="G50" s="7">
        <v>1.5</v>
      </c>
      <c r="H50" s="8">
        <v>41932</v>
      </c>
      <c r="I50" s="8">
        <v>41933</v>
      </c>
      <c r="J50" s="15">
        <v>1.5</v>
      </c>
      <c r="K50" s="16">
        <f t="shared" ref="K50:K68" si="4">G50/J50</f>
        <v>1</v>
      </c>
      <c r="L50" s="10" t="s">
        <v>12</v>
      </c>
      <c r="M50" s="54" t="s">
        <v>0</v>
      </c>
    </row>
    <row r="51" spans="1:13" x14ac:dyDescent="0.3">
      <c r="A51" s="6">
        <v>3</v>
      </c>
      <c r="B51" s="7" t="s">
        <v>95</v>
      </c>
      <c r="C51" s="6" t="s">
        <v>16</v>
      </c>
      <c r="D51" s="7">
        <v>1</v>
      </c>
      <c r="E51" s="8">
        <v>41932</v>
      </c>
      <c r="F51" s="8">
        <v>41933</v>
      </c>
      <c r="G51" s="7">
        <v>2</v>
      </c>
      <c r="H51" s="8">
        <v>41932</v>
      </c>
      <c r="I51" s="8">
        <v>41933</v>
      </c>
      <c r="J51" s="15">
        <v>2</v>
      </c>
      <c r="K51" s="16">
        <f t="shared" si="4"/>
        <v>1</v>
      </c>
      <c r="L51" s="10" t="s">
        <v>12</v>
      </c>
      <c r="M51" s="54" t="s">
        <v>0</v>
      </c>
    </row>
    <row r="52" spans="1:13" x14ac:dyDescent="0.3">
      <c r="A52" s="6">
        <v>4</v>
      </c>
      <c r="B52" s="7" t="s">
        <v>49</v>
      </c>
      <c r="C52" s="14" t="s">
        <v>36</v>
      </c>
      <c r="D52" s="7">
        <v>1</v>
      </c>
      <c r="E52" s="8">
        <v>41934</v>
      </c>
      <c r="F52" s="8">
        <v>41936</v>
      </c>
      <c r="G52" s="7">
        <v>2</v>
      </c>
      <c r="H52" s="8">
        <v>41934</v>
      </c>
      <c r="I52" s="17">
        <v>41934</v>
      </c>
      <c r="J52" s="15">
        <v>2.1</v>
      </c>
      <c r="K52" s="16">
        <f t="shared" si="4"/>
        <v>0.95238095238095233</v>
      </c>
      <c r="L52" s="10" t="s">
        <v>12</v>
      </c>
      <c r="M52" s="54" t="s">
        <v>156</v>
      </c>
    </row>
    <row r="53" spans="1:13" ht="27.75" x14ac:dyDescent="0.3">
      <c r="A53" s="6">
        <v>5</v>
      </c>
      <c r="B53" s="7" t="s">
        <v>96</v>
      </c>
      <c r="C53" s="14" t="s">
        <v>16</v>
      </c>
      <c r="D53" s="7">
        <v>1</v>
      </c>
      <c r="E53" s="8">
        <v>41934</v>
      </c>
      <c r="F53" s="8">
        <v>41936</v>
      </c>
      <c r="G53" s="7">
        <v>2</v>
      </c>
      <c r="H53" s="8">
        <v>41934</v>
      </c>
      <c r="I53" s="17">
        <v>41934</v>
      </c>
      <c r="J53" s="15">
        <v>2</v>
      </c>
      <c r="K53" s="16">
        <f t="shared" si="4"/>
        <v>1</v>
      </c>
      <c r="L53" s="10" t="s">
        <v>12</v>
      </c>
      <c r="M53" s="54" t="s">
        <v>156</v>
      </c>
    </row>
    <row r="54" spans="1:13" x14ac:dyDescent="0.3">
      <c r="A54" s="6">
        <v>6</v>
      </c>
      <c r="B54" s="7" t="s">
        <v>50</v>
      </c>
      <c r="C54" s="6" t="s">
        <v>15</v>
      </c>
      <c r="D54" s="7">
        <v>2</v>
      </c>
      <c r="E54" s="8">
        <v>41934</v>
      </c>
      <c r="F54" s="8">
        <v>41936</v>
      </c>
      <c r="G54" s="7">
        <v>2.5</v>
      </c>
      <c r="H54" s="8">
        <v>41934</v>
      </c>
      <c r="I54" s="17">
        <v>41935</v>
      </c>
      <c r="J54" s="15">
        <v>2.5</v>
      </c>
      <c r="K54" s="16">
        <f t="shared" si="4"/>
        <v>1</v>
      </c>
      <c r="L54" s="10" t="s">
        <v>12</v>
      </c>
      <c r="M54" s="54" t="s">
        <v>156</v>
      </c>
    </row>
    <row r="55" spans="1:13" ht="27.75" x14ac:dyDescent="0.3">
      <c r="A55" s="6">
        <v>7</v>
      </c>
      <c r="B55" s="7" t="s">
        <v>97</v>
      </c>
      <c r="C55" s="14" t="s">
        <v>15</v>
      </c>
      <c r="D55" s="7">
        <v>1</v>
      </c>
      <c r="E55" s="8">
        <v>41936</v>
      </c>
      <c r="F55" s="8">
        <v>41936</v>
      </c>
      <c r="G55" s="7">
        <v>2</v>
      </c>
      <c r="H55" s="8">
        <v>41936</v>
      </c>
      <c r="I55" s="8">
        <v>41936</v>
      </c>
      <c r="J55" s="15">
        <v>1.75</v>
      </c>
      <c r="K55" s="16">
        <f t="shared" si="4"/>
        <v>1.1428571428571428</v>
      </c>
      <c r="L55" s="10" t="s">
        <v>12</v>
      </c>
      <c r="M55" s="54" t="s">
        <v>156</v>
      </c>
    </row>
    <row r="56" spans="1:13" x14ac:dyDescent="0.3">
      <c r="A56" s="6">
        <v>8</v>
      </c>
      <c r="B56" s="7" t="s">
        <v>98</v>
      </c>
      <c r="C56" s="14" t="s">
        <v>17</v>
      </c>
      <c r="D56" s="7">
        <v>1</v>
      </c>
      <c r="E56" s="8">
        <v>41937</v>
      </c>
      <c r="F56" s="8">
        <v>41938</v>
      </c>
      <c r="G56" s="7">
        <v>6</v>
      </c>
      <c r="H56" s="8">
        <v>41937</v>
      </c>
      <c r="I56" s="8">
        <v>41938</v>
      </c>
      <c r="J56" s="15">
        <v>5.75</v>
      </c>
      <c r="K56" s="16">
        <f t="shared" si="4"/>
        <v>1.0434782608695652</v>
      </c>
      <c r="L56" s="10" t="s">
        <v>12</v>
      </c>
      <c r="M56" s="54" t="s">
        <v>156</v>
      </c>
    </row>
    <row r="57" spans="1:13" x14ac:dyDescent="0.3">
      <c r="A57" s="11">
        <v>9</v>
      </c>
      <c r="B57" s="12" t="s">
        <v>43</v>
      </c>
      <c r="C57" s="6" t="s">
        <v>15</v>
      </c>
      <c r="D57" s="7">
        <v>1</v>
      </c>
      <c r="E57" s="8">
        <v>41939</v>
      </c>
      <c r="F57" s="8">
        <v>41939</v>
      </c>
      <c r="G57" s="7">
        <v>0.5</v>
      </c>
      <c r="H57" s="8">
        <v>41939</v>
      </c>
      <c r="I57" s="8">
        <v>41939</v>
      </c>
      <c r="J57" s="15">
        <v>0.5</v>
      </c>
      <c r="K57" s="16">
        <f t="shared" si="4"/>
        <v>1</v>
      </c>
      <c r="L57" s="10" t="s">
        <v>12</v>
      </c>
      <c r="M57" s="54" t="s">
        <v>0</v>
      </c>
    </row>
    <row r="58" spans="1:13" x14ac:dyDescent="0.3">
      <c r="A58" s="6">
        <v>10</v>
      </c>
      <c r="B58" s="7" t="s">
        <v>52</v>
      </c>
      <c r="C58" s="6" t="s">
        <v>13</v>
      </c>
      <c r="D58" s="7">
        <f>F58-E58</f>
        <v>3</v>
      </c>
      <c r="E58" s="8">
        <v>41935</v>
      </c>
      <c r="F58" s="8">
        <v>41938</v>
      </c>
      <c r="G58" s="7">
        <v>2</v>
      </c>
      <c r="H58" s="8">
        <v>41935</v>
      </c>
      <c r="I58" s="8">
        <v>41940</v>
      </c>
      <c r="J58" s="15">
        <v>1.75</v>
      </c>
      <c r="K58" s="16">
        <f t="shared" si="4"/>
        <v>1.1428571428571428</v>
      </c>
      <c r="L58" s="10" t="s">
        <v>12</v>
      </c>
      <c r="M58" s="54" t="s">
        <v>0</v>
      </c>
    </row>
    <row r="59" spans="1:13" ht="27.75" x14ac:dyDescent="0.3">
      <c r="A59" s="6">
        <v>11</v>
      </c>
      <c r="B59" s="7" t="s">
        <v>44</v>
      </c>
      <c r="C59" s="6" t="s">
        <v>13</v>
      </c>
      <c r="D59" s="7">
        <v>1</v>
      </c>
      <c r="E59" s="8">
        <v>41942</v>
      </c>
      <c r="F59" s="8">
        <v>41942</v>
      </c>
      <c r="G59" s="7">
        <v>3.5</v>
      </c>
      <c r="H59" s="8">
        <v>41940</v>
      </c>
      <c r="I59" s="8">
        <v>41940</v>
      </c>
      <c r="J59" s="15">
        <v>3</v>
      </c>
      <c r="K59" s="16">
        <f t="shared" si="4"/>
        <v>1.1666666666666667</v>
      </c>
      <c r="L59" s="10" t="s">
        <v>12</v>
      </c>
      <c r="M59" s="54" t="s">
        <v>0</v>
      </c>
    </row>
    <row r="60" spans="1:13" x14ac:dyDescent="0.3">
      <c r="A60" s="6">
        <v>12</v>
      </c>
      <c r="B60" s="7" t="s">
        <v>53</v>
      </c>
      <c r="C60" s="6" t="s">
        <v>13</v>
      </c>
      <c r="D60" s="7">
        <v>5</v>
      </c>
      <c r="E60" s="8">
        <v>41932</v>
      </c>
      <c r="F60" s="8">
        <v>41937</v>
      </c>
      <c r="G60" s="7">
        <v>3</v>
      </c>
      <c r="H60" s="8">
        <v>41932</v>
      </c>
      <c r="I60" s="8">
        <v>41937</v>
      </c>
      <c r="J60" s="15">
        <v>3</v>
      </c>
      <c r="K60" s="16">
        <f t="shared" si="4"/>
        <v>1</v>
      </c>
      <c r="L60" s="10" t="s">
        <v>12</v>
      </c>
      <c r="M60" s="54" t="s">
        <v>0</v>
      </c>
    </row>
    <row r="61" spans="1:13" x14ac:dyDescent="0.3">
      <c r="A61" s="7">
        <v>13</v>
      </c>
      <c r="B61" s="7" t="s">
        <v>99</v>
      </c>
      <c r="C61" s="7" t="s">
        <v>11</v>
      </c>
      <c r="D61" s="7">
        <v>1</v>
      </c>
      <c r="E61" s="8">
        <v>41941</v>
      </c>
      <c r="F61" s="8">
        <v>41941</v>
      </c>
      <c r="G61" s="7">
        <v>1</v>
      </c>
      <c r="H61" s="8">
        <v>41941</v>
      </c>
      <c r="I61" s="8">
        <v>41941</v>
      </c>
      <c r="J61" s="7">
        <v>1</v>
      </c>
      <c r="K61" s="9">
        <f t="shared" si="4"/>
        <v>1</v>
      </c>
      <c r="L61" s="10" t="s">
        <v>12</v>
      </c>
      <c r="M61" s="54" t="s">
        <v>0</v>
      </c>
    </row>
    <row r="62" spans="1:13" x14ac:dyDescent="0.3">
      <c r="A62" s="18">
        <v>14</v>
      </c>
      <c r="B62" s="19" t="s">
        <v>45</v>
      </c>
      <c r="C62" s="18" t="s">
        <v>11</v>
      </c>
      <c r="D62" s="7">
        <v>1</v>
      </c>
      <c r="E62" s="8">
        <v>41943</v>
      </c>
      <c r="F62" s="8">
        <v>41943</v>
      </c>
      <c r="G62" s="7">
        <v>2</v>
      </c>
      <c r="H62" s="8">
        <v>41942</v>
      </c>
      <c r="I62" s="8">
        <v>41942</v>
      </c>
      <c r="J62" s="15">
        <v>1.5</v>
      </c>
      <c r="K62" s="16">
        <f t="shared" si="4"/>
        <v>1.3333333333333333</v>
      </c>
      <c r="L62" s="10" t="s">
        <v>12</v>
      </c>
      <c r="M62" s="54" t="s">
        <v>156</v>
      </c>
    </row>
    <row r="63" spans="1:13" x14ac:dyDescent="0.3">
      <c r="A63" s="6">
        <v>15</v>
      </c>
      <c r="B63" s="7" t="s">
        <v>46</v>
      </c>
      <c r="C63" s="6" t="s">
        <v>11</v>
      </c>
      <c r="D63" s="7">
        <v>1</v>
      </c>
      <c r="E63" s="8">
        <v>41941</v>
      </c>
      <c r="F63" s="8">
        <v>41941</v>
      </c>
      <c r="G63" s="7">
        <v>1</v>
      </c>
      <c r="H63" s="8">
        <v>41941</v>
      </c>
      <c r="I63" s="8">
        <v>41941</v>
      </c>
      <c r="J63" s="20">
        <v>1</v>
      </c>
      <c r="K63" s="9">
        <f t="shared" si="4"/>
        <v>1</v>
      </c>
      <c r="L63" s="10" t="s">
        <v>12</v>
      </c>
      <c r="M63" s="54" t="s">
        <v>0</v>
      </c>
    </row>
    <row r="64" spans="1:13" x14ac:dyDescent="0.3">
      <c r="A64" s="6">
        <v>16</v>
      </c>
      <c r="B64" s="7" t="s">
        <v>100</v>
      </c>
      <c r="C64" s="6" t="s">
        <v>11</v>
      </c>
      <c r="D64" s="7">
        <v>1</v>
      </c>
      <c r="E64" s="8">
        <v>41942</v>
      </c>
      <c r="F64" s="8">
        <v>41942</v>
      </c>
      <c r="G64" s="7">
        <v>1.5</v>
      </c>
      <c r="H64" s="8">
        <v>41942</v>
      </c>
      <c r="I64" s="8">
        <v>41942</v>
      </c>
      <c r="J64" s="20">
        <v>1</v>
      </c>
      <c r="K64" s="9">
        <f t="shared" si="4"/>
        <v>1.5</v>
      </c>
      <c r="L64" s="10" t="s">
        <v>12</v>
      </c>
      <c r="M64" s="54" t="s">
        <v>0</v>
      </c>
    </row>
    <row r="65" spans="1:13" x14ac:dyDescent="0.3">
      <c r="A65" s="6">
        <v>17</v>
      </c>
      <c r="B65" s="7" t="s">
        <v>34</v>
      </c>
      <c r="C65" s="6" t="s">
        <v>18</v>
      </c>
      <c r="D65" s="7">
        <v>1</v>
      </c>
      <c r="E65" s="8">
        <v>41945</v>
      </c>
      <c r="F65" s="8">
        <v>41945</v>
      </c>
      <c r="G65" s="7">
        <v>1</v>
      </c>
      <c r="H65" s="8">
        <v>41945</v>
      </c>
      <c r="I65" s="8">
        <v>41945</v>
      </c>
      <c r="J65" s="15">
        <v>1</v>
      </c>
      <c r="K65" s="16">
        <f t="shared" si="4"/>
        <v>1</v>
      </c>
      <c r="L65" s="10" t="s">
        <v>12</v>
      </c>
      <c r="M65" s="54" t="s">
        <v>0</v>
      </c>
    </row>
    <row r="66" spans="1:13" x14ac:dyDescent="0.3">
      <c r="A66" s="6">
        <v>18</v>
      </c>
      <c r="B66" s="7" t="s">
        <v>35</v>
      </c>
      <c r="C66" s="6" t="s">
        <v>36</v>
      </c>
      <c r="D66" s="7">
        <v>1</v>
      </c>
      <c r="E66" s="8">
        <v>41945</v>
      </c>
      <c r="F66" s="8">
        <v>41945</v>
      </c>
      <c r="G66" s="7">
        <v>4</v>
      </c>
      <c r="H66" s="8">
        <v>41942</v>
      </c>
      <c r="I66" s="8">
        <v>41945</v>
      </c>
      <c r="J66" s="15">
        <v>3.5</v>
      </c>
      <c r="K66" s="16">
        <f t="shared" si="4"/>
        <v>1.1428571428571428</v>
      </c>
      <c r="L66" s="10" t="s">
        <v>12</v>
      </c>
      <c r="M66" s="54" t="s">
        <v>0</v>
      </c>
    </row>
    <row r="67" spans="1:13" x14ac:dyDescent="0.3">
      <c r="A67" s="6">
        <v>19</v>
      </c>
      <c r="B67" s="7" t="s">
        <v>55</v>
      </c>
      <c r="C67" s="6" t="s">
        <v>13</v>
      </c>
      <c r="D67" s="7">
        <f>F67-E67+1</f>
        <v>1</v>
      </c>
      <c r="E67" s="8">
        <v>41934</v>
      </c>
      <c r="F67" s="8">
        <v>41934</v>
      </c>
      <c r="G67" s="7">
        <v>1.5</v>
      </c>
      <c r="H67" s="8">
        <v>41934</v>
      </c>
      <c r="I67" s="8">
        <v>41934</v>
      </c>
      <c r="J67" s="15">
        <v>1.4</v>
      </c>
      <c r="K67" s="16">
        <f t="shared" si="4"/>
        <v>1.0714285714285714</v>
      </c>
      <c r="L67" s="10" t="s">
        <v>12</v>
      </c>
      <c r="M67" s="54" t="s">
        <v>0</v>
      </c>
    </row>
    <row r="68" spans="1:13" x14ac:dyDescent="0.3">
      <c r="A68" s="21">
        <v>21</v>
      </c>
      <c r="B68" s="22" t="s">
        <v>56</v>
      </c>
      <c r="C68" s="21" t="s">
        <v>18</v>
      </c>
      <c r="D68" s="22"/>
      <c r="E68" s="23">
        <v>41932</v>
      </c>
      <c r="F68" s="23">
        <v>41932</v>
      </c>
      <c r="G68" s="22">
        <v>0.5</v>
      </c>
      <c r="H68" s="23">
        <v>41932</v>
      </c>
      <c r="I68" s="23">
        <v>41932</v>
      </c>
      <c r="J68" s="22">
        <v>0.5</v>
      </c>
      <c r="K68" s="24">
        <f t="shared" si="4"/>
        <v>1</v>
      </c>
      <c r="L68" s="10" t="s">
        <v>12</v>
      </c>
      <c r="M68" s="54" t="s">
        <v>0</v>
      </c>
    </row>
    <row r="70" spans="1:13" ht="22.5" x14ac:dyDescent="0.3">
      <c r="A70" s="65" t="s">
        <v>57</v>
      </c>
      <c r="B70" s="65"/>
      <c r="C70" s="65"/>
      <c r="D70" s="65"/>
      <c r="E70" s="65"/>
      <c r="F70" s="65"/>
      <c r="G70" s="65"/>
      <c r="H70" s="65"/>
      <c r="I70" s="65"/>
      <c r="J70" s="65"/>
      <c r="K70" s="65"/>
      <c r="L70" s="65"/>
    </row>
    <row r="71" spans="1:13" x14ac:dyDescent="0.3">
      <c r="A71" s="2" t="s">
        <v>0</v>
      </c>
      <c r="B71" s="2" t="s">
        <v>1</v>
      </c>
      <c r="C71" s="2" t="s">
        <v>2</v>
      </c>
      <c r="D71" s="2" t="s">
        <v>3</v>
      </c>
      <c r="E71" s="39" t="s">
        <v>4</v>
      </c>
      <c r="F71" s="39" t="s">
        <v>5</v>
      </c>
      <c r="G71" s="2" t="s">
        <v>6</v>
      </c>
      <c r="H71" s="2" t="s">
        <v>7</v>
      </c>
      <c r="I71" s="2" t="s">
        <v>8</v>
      </c>
      <c r="J71" s="2" t="s">
        <v>9</v>
      </c>
      <c r="K71" s="40" t="s">
        <v>20</v>
      </c>
      <c r="L71" s="2" t="s">
        <v>10</v>
      </c>
    </row>
    <row r="72" spans="1:13" x14ac:dyDescent="0.3">
      <c r="A72" s="6">
        <v>1</v>
      </c>
      <c r="B72" s="11" t="s">
        <v>58</v>
      </c>
      <c r="C72" s="6" t="s">
        <v>11</v>
      </c>
      <c r="D72" s="6">
        <v>1</v>
      </c>
      <c r="E72" s="41">
        <v>41947</v>
      </c>
      <c r="F72" s="41">
        <f>E72</f>
        <v>41947</v>
      </c>
      <c r="G72" s="6">
        <v>1</v>
      </c>
      <c r="H72" s="41">
        <v>41947</v>
      </c>
      <c r="I72" s="41">
        <f>H72</f>
        <v>41947</v>
      </c>
      <c r="J72" s="6">
        <v>1</v>
      </c>
      <c r="K72" s="45">
        <v>1</v>
      </c>
      <c r="L72" s="10" t="s">
        <v>12</v>
      </c>
    </row>
    <row r="73" spans="1:13" x14ac:dyDescent="0.3">
      <c r="A73" s="6">
        <v>2</v>
      </c>
      <c r="B73" s="6" t="s">
        <v>40</v>
      </c>
      <c r="C73" s="6" t="s">
        <v>17</v>
      </c>
      <c r="D73" s="6">
        <v>1</v>
      </c>
      <c r="E73" s="41">
        <v>41947</v>
      </c>
      <c r="F73" s="41">
        <v>41947</v>
      </c>
      <c r="G73" s="6">
        <v>1</v>
      </c>
      <c r="H73" s="41">
        <v>41947</v>
      </c>
      <c r="I73" s="41">
        <v>41947</v>
      </c>
      <c r="J73" s="14">
        <v>1</v>
      </c>
      <c r="K73" s="45">
        <f>G73/J73</f>
        <v>1</v>
      </c>
      <c r="L73" s="10" t="s">
        <v>12</v>
      </c>
    </row>
    <row r="74" spans="1:13" x14ac:dyDescent="0.3">
      <c r="A74" s="6">
        <v>3</v>
      </c>
      <c r="B74" s="6" t="s">
        <v>101</v>
      </c>
      <c r="C74" s="6" t="s">
        <v>16</v>
      </c>
      <c r="D74" s="6">
        <v>1</v>
      </c>
      <c r="E74" s="41">
        <v>41947</v>
      </c>
      <c r="F74" s="41">
        <v>41947</v>
      </c>
      <c r="G74" s="6">
        <v>2</v>
      </c>
      <c r="H74" s="41">
        <v>41946</v>
      </c>
      <c r="I74" s="41">
        <v>41946</v>
      </c>
      <c r="J74" s="14">
        <v>2.25</v>
      </c>
      <c r="K74" s="45">
        <f>G74/J74</f>
        <v>0.88888888888888884</v>
      </c>
      <c r="L74" s="10" t="s">
        <v>12</v>
      </c>
    </row>
    <row r="75" spans="1:13" x14ac:dyDescent="0.3">
      <c r="A75" s="6">
        <v>4</v>
      </c>
      <c r="B75" s="6" t="s">
        <v>102</v>
      </c>
      <c r="C75" s="14" t="s">
        <v>41</v>
      </c>
      <c r="D75" s="6">
        <v>1</v>
      </c>
      <c r="E75" s="41">
        <v>41948</v>
      </c>
      <c r="F75" s="41">
        <v>41948</v>
      </c>
      <c r="G75" s="6">
        <v>1</v>
      </c>
      <c r="H75" s="41">
        <v>41948</v>
      </c>
      <c r="I75" s="41">
        <v>41948</v>
      </c>
      <c r="J75" s="14">
        <v>1</v>
      </c>
      <c r="K75" s="45">
        <f>G75/J75</f>
        <v>1</v>
      </c>
      <c r="L75" s="10" t="s">
        <v>12</v>
      </c>
    </row>
    <row r="76" spans="1:13" x14ac:dyDescent="0.3">
      <c r="A76" s="6">
        <v>5</v>
      </c>
      <c r="B76" s="14" t="s">
        <v>103</v>
      </c>
      <c r="C76" s="14" t="s">
        <v>15</v>
      </c>
      <c r="D76" s="6">
        <v>1</v>
      </c>
      <c r="E76" s="41">
        <v>41948</v>
      </c>
      <c r="F76" s="41">
        <v>41948</v>
      </c>
      <c r="G76" s="6">
        <v>1</v>
      </c>
      <c r="H76" s="41">
        <v>41949</v>
      </c>
      <c r="I76" s="41">
        <v>41949</v>
      </c>
      <c r="J76" s="14">
        <v>1</v>
      </c>
      <c r="K76" s="45">
        <f>G76/J76</f>
        <v>1</v>
      </c>
      <c r="L76" s="10" t="s">
        <v>12</v>
      </c>
    </row>
    <row r="77" spans="1:13" x14ac:dyDescent="0.3">
      <c r="A77" s="6">
        <v>6</v>
      </c>
      <c r="B77" s="14" t="s">
        <v>59</v>
      </c>
      <c r="C77" s="14" t="s">
        <v>15</v>
      </c>
      <c r="D77" s="6">
        <f>I77-H77</f>
        <v>3</v>
      </c>
      <c r="E77" s="41">
        <v>41949</v>
      </c>
      <c r="F77" s="41">
        <v>41955</v>
      </c>
      <c r="G77" s="6">
        <v>7</v>
      </c>
      <c r="H77" s="41">
        <v>41949</v>
      </c>
      <c r="I77" s="38">
        <v>41952</v>
      </c>
      <c r="J77" s="14">
        <v>6</v>
      </c>
      <c r="K77" s="45">
        <f>G77/J77</f>
        <v>1.1666666666666667</v>
      </c>
      <c r="L77" s="10" t="s">
        <v>12</v>
      </c>
    </row>
    <row r="78" spans="1:13" x14ac:dyDescent="0.3">
      <c r="A78" s="11">
        <v>8</v>
      </c>
      <c r="B78" s="11" t="s">
        <v>43</v>
      </c>
      <c r="C78" s="6" t="s">
        <v>15</v>
      </c>
      <c r="D78" s="6">
        <v>1</v>
      </c>
      <c r="E78" s="41">
        <v>41955</v>
      </c>
      <c r="F78" s="41">
        <v>41955</v>
      </c>
      <c r="G78" s="6">
        <v>0.5</v>
      </c>
      <c r="H78" s="41">
        <v>41957</v>
      </c>
      <c r="I78" s="41">
        <v>41957</v>
      </c>
      <c r="J78" s="14">
        <v>0.5</v>
      </c>
      <c r="K78" s="45">
        <v>1</v>
      </c>
      <c r="L78" s="10" t="s">
        <v>12</v>
      </c>
    </row>
    <row r="79" spans="1:13" x14ac:dyDescent="0.3">
      <c r="A79" s="6">
        <v>9</v>
      </c>
      <c r="B79" s="6" t="s">
        <v>104</v>
      </c>
      <c r="C79" s="6" t="s">
        <v>13</v>
      </c>
      <c r="D79" s="6">
        <f>F79-E79</f>
        <v>8</v>
      </c>
      <c r="E79" s="41">
        <v>41948</v>
      </c>
      <c r="F79" s="41">
        <v>41956</v>
      </c>
      <c r="G79" s="6">
        <v>2</v>
      </c>
      <c r="H79" s="41">
        <v>41948</v>
      </c>
      <c r="I79" s="41">
        <v>41956</v>
      </c>
      <c r="J79" s="14">
        <v>1.75</v>
      </c>
      <c r="K79" s="45">
        <f>G79/J79</f>
        <v>1.1428571428571428</v>
      </c>
      <c r="L79" s="10" t="s">
        <v>12</v>
      </c>
    </row>
    <row r="80" spans="1:13" x14ac:dyDescent="0.3">
      <c r="A80" s="6">
        <v>10</v>
      </c>
      <c r="B80" s="6" t="s">
        <v>44</v>
      </c>
      <c r="C80" s="6" t="s">
        <v>13</v>
      </c>
      <c r="D80" s="6">
        <v>1</v>
      </c>
      <c r="E80" s="41">
        <v>41956</v>
      </c>
      <c r="F80" s="41">
        <v>41956</v>
      </c>
      <c r="G80" s="6">
        <v>3.5</v>
      </c>
      <c r="H80" s="41">
        <v>41957</v>
      </c>
      <c r="I80" s="41">
        <v>41957</v>
      </c>
      <c r="J80" s="14">
        <v>3.25</v>
      </c>
      <c r="K80" s="45">
        <f>J80/G80</f>
        <v>0.9285714285714286</v>
      </c>
      <c r="L80" s="10" t="s">
        <v>12</v>
      </c>
    </row>
    <row r="81" spans="1:12" x14ac:dyDescent="0.3">
      <c r="A81" s="18">
        <v>11</v>
      </c>
      <c r="B81" s="18" t="s">
        <v>45</v>
      </c>
      <c r="C81" s="18" t="s">
        <v>11</v>
      </c>
      <c r="D81" s="6">
        <v>1</v>
      </c>
      <c r="E81" s="41">
        <v>41957</v>
      </c>
      <c r="F81" s="41">
        <v>41958</v>
      </c>
      <c r="G81" s="6">
        <v>2.5</v>
      </c>
      <c r="H81" s="41">
        <v>41958</v>
      </c>
      <c r="I81" s="41">
        <v>41958</v>
      </c>
      <c r="J81" s="14">
        <v>2.25</v>
      </c>
      <c r="K81" s="45">
        <f>G81/J81</f>
        <v>1.1111111111111112</v>
      </c>
      <c r="L81" s="10" t="s">
        <v>12</v>
      </c>
    </row>
    <row r="82" spans="1:12" x14ac:dyDescent="0.3">
      <c r="A82" s="6">
        <v>12</v>
      </c>
      <c r="B82" s="6" t="s">
        <v>105</v>
      </c>
      <c r="C82" s="6" t="s">
        <v>11</v>
      </c>
      <c r="D82" s="6">
        <v>1</v>
      </c>
      <c r="E82" s="41">
        <v>41955</v>
      </c>
      <c r="F82" s="41">
        <v>41955</v>
      </c>
      <c r="G82" s="6">
        <v>1</v>
      </c>
      <c r="H82" s="41">
        <v>41955</v>
      </c>
      <c r="I82" s="41">
        <v>41955</v>
      </c>
      <c r="J82" s="14">
        <v>1</v>
      </c>
      <c r="K82" s="45">
        <v>1</v>
      </c>
      <c r="L82" s="10" t="s">
        <v>12</v>
      </c>
    </row>
    <row r="83" spans="1:12" x14ac:dyDescent="0.3">
      <c r="A83" s="6">
        <v>13</v>
      </c>
      <c r="B83" s="6" t="s">
        <v>34</v>
      </c>
      <c r="C83" s="6" t="s">
        <v>18</v>
      </c>
      <c r="D83" s="6">
        <v>1</v>
      </c>
      <c r="E83" s="41">
        <v>41958</v>
      </c>
      <c r="F83" s="41">
        <v>41958</v>
      </c>
      <c r="G83" s="6">
        <v>1.5</v>
      </c>
      <c r="H83" s="41">
        <v>41958</v>
      </c>
      <c r="I83" s="41">
        <v>41958</v>
      </c>
      <c r="J83" s="14">
        <v>1.5</v>
      </c>
      <c r="K83" s="45">
        <v>1</v>
      </c>
      <c r="L83" s="10" t="s">
        <v>12</v>
      </c>
    </row>
    <row r="84" spans="1:12" x14ac:dyDescent="0.3">
      <c r="A84" s="6">
        <v>14</v>
      </c>
      <c r="B84" s="6" t="s">
        <v>35</v>
      </c>
      <c r="C84" s="6" t="s">
        <v>36</v>
      </c>
      <c r="D84" s="6">
        <v>1</v>
      </c>
      <c r="E84" s="41">
        <v>41959</v>
      </c>
      <c r="F84" s="41">
        <v>41959</v>
      </c>
      <c r="G84" s="6">
        <v>1</v>
      </c>
      <c r="H84" s="41">
        <v>41958</v>
      </c>
      <c r="I84" s="41">
        <v>41958</v>
      </c>
      <c r="J84" s="14">
        <v>1</v>
      </c>
      <c r="K84" s="45">
        <f>G84/J84</f>
        <v>1</v>
      </c>
      <c r="L84" s="10" t="s">
        <v>12</v>
      </c>
    </row>
    <row r="85" spans="1:12" x14ac:dyDescent="0.3">
      <c r="A85" s="6">
        <v>15</v>
      </c>
      <c r="B85" s="6" t="s">
        <v>60</v>
      </c>
      <c r="C85" s="6" t="s">
        <v>36</v>
      </c>
      <c r="D85" s="6">
        <f>F85-E85+1</f>
        <v>3</v>
      </c>
      <c r="E85" s="41">
        <v>41944</v>
      </c>
      <c r="F85" s="41">
        <v>41946</v>
      </c>
      <c r="G85" s="6">
        <v>7</v>
      </c>
      <c r="H85" s="41">
        <v>41944</v>
      </c>
      <c r="I85" s="41">
        <v>41946</v>
      </c>
      <c r="J85" s="14">
        <v>6.5</v>
      </c>
      <c r="K85" s="45">
        <f>G85/J85</f>
        <v>1.0769230769230769</v>
      </c>
      <c r="L85" s="10" t="s">
        <v>12</v>
      </c>
    </row>
    <row r="86" spans="1:12" x14ac:dyDescent="0.3">
      <c r="A86" s="21">
        <v>16</v>
      </c>
      <c r="B86" s="21" t="s">
        <v>61</v>
      </c>
      <c r="C86" s="21" t="s">
        <v>62</v>
      </c>
      <c r="D86" s="21"/>
      <c r="E86" s="46">
        <v>41946</v>
      </c>
      <c r="F86" s="46">
        <v>41946</v>
      </c>
      <c r="G86" s="21">
        <v>1</v>
      </c>
      <c r="H86" s="46">
        <v>41946</v>
      </c>
      <c r="I86" s="46">
        <v>41946</v>
      </c>
      <c r="J86" s="21">
        <v>1</v>
      </c>
      <c r="K86" s="47">
        <f>J86/G86</f>
        <v>1</v>
      </c>
      <c r="L86" s="47" t="s">
        <v>12</v>
      </c>
    </row>
    <row r="88" spans="1:12" ht="22.5" x14ac:dyDescent="0.3">
      <c r="A88" s="65" t="s">
        <v>124</v>
      </c>
      <c r="B88" s="65"/>
      <c r="C88" s="65"/>
      <c r="D88" s="65"/>
      <c r="E88" s="65"/>
      <c r="F88" s="65"/>
      <c r="G88" s="65"/>
      <c r="H88" s="65"/>
      <c r="I88" s="65"/>
      <c r="J88" s="65"/>
      <c r="K88" s="65"/>
      <c r="L88" s="65"/>
    </row>
    <row r="89" spans="1:12" x14ac:dyDescent="0.3">
      <c r="A89" s="2" t="s">
        <v>0</v>
      </c>
      <c r="B89" s="2" t="s">
        <v>1</v>
      </c>
      <c r="C89" s="2" t="s">
        <v>2</v>
      </c>
      <c r="D89" s="2" t="s">
        <v>3</v>
      </c>
      <c r="E89" s="39" t="s">
        <v>4</v>
      </c>
      <c r="F89" s="39" t="s">
        <v>5</v>
      </c>
      <c r="G89" s="2" t="s">
        <v>6</v>
      </c>
      <c r="H89" s="2" t="s">
        <v>7</v>
      </c>
      <c r="I89" s="2" t="s">
        <v>8</v>
      </c>
      <c r="J89" s="2" t="s">
        <v>9</v>
      </c>
      <c r="K89" s="40" t="s">
        <v>20</v>
      </c>
      <c r="L89" s="2" t="s">
        <v>10</v>
      </c>
    </row>
    <row r="90" spans="1:12" x14ac:dyDescent="0.3">
      <c r="A90" s="11">
        <v>1</v>
      </c>
      <c r="B90" s="11" t="s">
        <v>106</v>
      </c>
      <c r="C90" s="11" t="s">
        <v>18</v>
      </c>
      <c r="D90" s="11">
        <v>1</v>
      </c>
      <c r="E90" s="8">
        <v>41988</v>
      </c>
      <c r="F90" s="8">
        <v>41988</v>
      </c>
      <c r="G90" s="11">
        <v>1</v>
      </c>
      <c r="H90" s="8">
        <v>41988</v>
      </c>
      <c r="I90" s="8">
        <v>41988</v>
      </c>
      <c r="J90" s="11">
        <v>1</v>
      </c>
      <c r="K90" s="48">
        <f>J90/G90</f>
        <v>1</v>
      </c>
      <c r="L90" s="10" t="s">
        <v>12</v>
      </c>
    </row>
    <row r="91" spans="1:12" x14ac:dyDescent="0.3">
      <c r="A91" s="6">
        <v>2</v>
      </c>
      <c r="B91" s="7" t="s">
        <v>107</v>
      </c>
      <c r="C91" s="6" t="s">
        <v>16</v>
      </c>
      <c r="D91" s="7">
        <v>2</v>
      </c>
      <c r="E91" s="8">
        <v>41988</v>
      </c>
      <c r="F91" s="8">
        <v>41989</v>
      </c>
      <c r="G91" s="7">
        <v>1.5</v>
      </c>
      <c r="H91" s="8">
        <v>41988</v>
      </c>
      <c r="I91" s="17">
        <v>41991</v>
      </c>
      <c r="J91" s="15">
        <v>1.5</v>
      </c>
      <c r="K91" s="16">
        <f>J91/G91</f>
        <v>1</v>
      </c>
      <c r="L91" s="10" t="s">
        <v>12</v>
      </c>
    </row>
    <row r="92" spans="1:12" x14ac:dyDescent="0.3">
      <c r="A92" s="6">
        <v>3</v>
      </c>
      <c r="B92" s="15" t="s">
        <v>108</v>
      </c>
      <c r="C92" s="14" t="s">
        <v>17</v>
      </c>
      <c r="D92" s="7">
        <f>F92-E92+1</f>
        <v>3</v>
      </c>
      <c r="E92" s="8">
        <v>41989</v>
      </c>
      <c r="F92" s="8">
        <v>41991</v>
      </c>
      <c r="G92" s="7">
        <v>3</v>
      </c>
      <c r="H92" s="8">
        <v>41991</v>
      </c>
      <c r="I92" s="8">
        <v>41994</v>
      </c>
      <c r="J92" s="14">
        <v>2.75</v>
      </c>
      <c r="K92" s="45">
        <f>J92/G92</f>
        <v>0.91666666666666663</v>
      </c>
      <c r="L92" s="10" t="s">
        <v>12</v>
      </c>
    </row>
    <row r="93" spans="1:12" x14ac:dyDescent="0.3">
      <c r="A93" s="11">
        <v>4</v>
      </c>
      <c r="B93" s="26" t="s">
        <v>109</v>
      </c>
      <c r="C93" s="14" t="s">
        <v>64</v>
      </c>
      <c r="D93" s="7">
        <f t="shared" ref="D93:D94" si="5">F93-E93+1</f>
        <v>5</v>
      </c>
      <c r="E93" s="8">
        <v>41989</v>
      </c>
      <c r="F93" s="8">
        <v>41993</v>
      </c>
      <c r="G93" s="12">
        <v>3</v>
      </c>
      <c r="H93" s="8">
        <v>41991</v>
      </c>
      <c r="I93" s="49">
        <v>41994</v>
      </c>
      <c r="J93" s="14">
        <v>2.75</v>
      </c>
      <c r="K93" s="27">
        <f>J93/G93</f>
        <v>0.91666666666666663</v>
      </c>
      <c r="L93" s="10" t="s">
        <v>12</v>
      </c>
    </row>
    <row r="94" spans="1:12" x14ac:dyDescent="0.3">
      <c r="A94" s="14">
        <v>5</v>
      </c>
      <c r="B94" s="15" t="s">
        <v>110</v>
      </c>
      <c r="C94" s="14" t="s">
        <v>65</v>
      </c>
      <c r="D94" s="7">
        <f t="shared" si="5"/>
        <v>3</v>
      </c>
      <c r="E94" s="8">
        <v>41992</v>
      </c>
      <c r="F94" s="8">
        <v>41994</v>
      </c>
      <c r="G94" s="7">
        <v>10</v>
      </c>
      <c r="H94" s="8">
        <v>41992</v>
      </c>
      <c r="I94" s="17">
        <v>41995</v>
      </c>
      <c r="J94" s="15">
        <v>11</v>
      </c>
      <c r="K94" s="16">
        <f>J94/G94</f>
        <v>1.1000000000000001</v>
      </c>
      <c r="L94" s="10" t="s">
        <v>12</v>
      </c>
    </row>
    <row r="95" spans="1:12" x14ac:dyDescent="0.3">
      <c r="A95" s="14">
        <v>6</v>
      </c>
      <c r="B95" s="15" t="s">
        <v>111</v>
      </c>
      <c r="C95" s="14" t="s">
        <v>15</v>
      </c>
      <c r="D95" s="7">
        <v>1</v>
      </c>
      <c r="E95" s="8">
        <v>41994</v>
      </c>
      <c r="F95" s="8">
        <v>41995</v>
      </c>
      <c r="G95" s="7">
        <v>1</v>
      </c>
      <c r="H95" s="8">
        <v>41994</v>
      </c>
      <c r="I95" s="8">
        <v>41995</v>
      </c>
      <c r="J95" s="15">
        <v>1</v>
      </c>
      <c r="K95" s="48">
        <f t="shared" ref="K95:K96" si="6">J95/G95</f>
        <v>1</v>
      </c>
      <c r="L95" s="10" t="s">
        <v>12</v>
      </c>
    </row>
    <row r="96" spans="1:12" ht="27.75" x14ac:dyDescent="0.3">
      <c r="A96" s="14">
        <v>7</v>
      </c>
      <c r="B96" s="15" t="s">
        <v>112</v>
      </c>
      <c r="C96" s="14" t="s">
        <v>15</v>
      </c>
      <c r="D96" s="7">
        <v>1</v>
      </c>
      <c r="E96" s="8">
        <v>41994</v>
      </c>
      <c r="F96" s="8">
        <v>41995</v>
      </c>
      <c r="G96" s="7">
        <v>1</v>
      </c>
      <c r="H96" s="8">
        <v>41994</v>
      </c>
      <c r="I96" s="8">
        <v>41995</v>
      </c>
      <c r="J96" s="15">
        <v>1</v>
      </c>
      <c r="K96" s="48">
        <f t="shared" si="6"/>
        <v>1</v>
      </c>
      <c r="L96" s="10" t="s">
        <v>12</v>
      </c>
    </row>
    <row r="97" spans="1:12" x14ac:dyDescent="0.3">
      <c r="A97" s="11">
        <v>8</v>
      </c>
      <c r="B97" s="12" t="s">
        <v>43</v>
      </c>
      <c r="C97" s="6" t="s">
        <v>15</v>
      </c>
      <c r="D97" s="7">
        <v>1</v>
      </c>
      <c r="E97" s="8">
        <v>41996</v>
      </c>
      <c r="F97" s="8">
        <v>41996</v>
      </c>
      <c r="G97" s="7">
        <v>0.5</v>
      </c>
      <c r="H97" s="8">
        <v>41995</v>
      </c>
      <c r="I97" s="8">
        <v>42002</v>
      </c>
      <c r="J97" s="15">
        <v>1</v>
      </c>
      <c r="K97" s="16">
        <v>1</v>
      </c>
      <c r="L97" s="10" t="s">
        <v>12</v>
      </c>
    </row>
    <row r="98" spans="1:12" x14ac:dyDescent="0.3">
      <c r="A98" s="6">
        <v>9</v>
      </c>
      <c r="B98" s="7" t="s">
        <v>113</v>
      </c>
      <c r="C98" s="6" t="s">
        <v>13</v>
      </c>
      <c r="D98" s="7">
        <f>F98-E98</f>
        <v>7</v>
      </c>
      <c r="E98" s="8">
        <v>41989</v>
      </c>
      <c r="F98" s="8">
        <v>41996</v>
      </c>
      <c r="G98" s="7">
        <v>2</v>
      </c>
      <c r="H98" s="8">
        <v>41989</v>
      </c>
      <c r="I98" s="8">
        <v>41996</v>
      </c>
      <c r="J98" s="15">
        <v>2</v>
      </c>
      <c r="K98" s="16">
        <v>1</v>
      </c>
      <c r="L98" s="10" t="s">
        <v>12</v>
      </c>
    </row>
    <row r="99" spans="1:12" ht="27.75" x14ac:dyDescent="0.3">
      <c r="A99" s="6">
        <v>10</v>
      </c>
      <c r="B99" s="7" t="s">
        <v>44</v>
      </c>
      <c r="C99" s="6" t="s">
        <v>13</v>
      </c>
      <c r="D99" s="7">
        <v>1</v>
      </c>
      <c r="E99" s="8">
        <v>41999</v>
      </c>
      <c r="F99" s="8">
        <v>42000</v>
      </c>
      <c r="G99" s="7">
        <v>4.5</v>
      </c>
      <c r="H99" s="8">
        <v>41998</v>
      </c>
      <c r="I99" s="8">
        <v>41999</v>
      </c>
      <c r="J99" s="15">
        <v>4</v>
      </c>
      <c r="K99" s="16">
        <f>J99/G99</f>
        <v>0.88888888888888884</v>
      </c>
      <c r="L99" s="10" t="s">
        <v>12</v>
      </c>
    </row>
    <row r="100" spans="1:12" x14ac:dyDescent="0.3">
      <c r="A100" s="18">
        <v>11</v>
      </c>
      <c r="B100" s="19" t="s">
        <v>32</v>
      </c>
      <c r="C100" s="18" t="s">
        <v>11</v>
      </c>
      <c r="D100" s="7">
        <v>1</v>
      </c>
      <c r="E100" s="8">
        <v>42000</v>
      </c>
      <c r="F100" s="8">
        <v>42001</v>
      </c>
      <c r="G100" s="7">
        <v>3</v>
      </c>
      <c r="H100" s="8">
        <v>42000</v>
      </c>
      <c r="I100" s="8">
        <v>42002</v>
      </c>
      <c r="J100" s="15">
        <v>5</v>
      </c>
      <c r="K100" s="16">
        <f>G100/J100</f>
        <v>0.6</v>
      </c>
      <c r="L100" s="10" t="s">
        <v>12</v>
      </c>
    </row>
    <row r="101" spans="1:12" x14ac:dyDescent="0.3">
      <c r="A101" s="6">
        <v>12</v>
      </c>
      <c r="B101" s="7" t="s">
        <v>34</v>
      </c>
      <c r="C101" s="6" t="s">
        <v>18</v>
      </c>
      <c r="D101" s="7">
        <v>1</v>
      </c>
      <c r="E101" s="8">
        <v>42001</v>
      </c>
      <c r="F101" s="8">
        <v>42001</v>
      </c>
      <c r="G101" s="7">
        <v>1</v>
      </c>
      <c r="H101" s="8">
        <v>42002</v>
      </c>
      <c r="I101" s="8">
        <v>42002</v>
      </c>
      <c r="J101" s="15">
        <v>1</v>
      </c>
      <c r="K101" s="16">
        <v>1</v>
      </c>
      <c r="L101" s="10" t="s">
        <v>12</v>
      </c>
    </row>
    <row r="103" spans="1:12" ht="22.5" x14ac:dyDescent="0.3">
      <c r="A103" s="65" t="s">
        <v>125</v>
      </c>
      <c r="B103" s="65"/>
      <c r="C103" s="65"/>
      <c r="D103" s="65"/>
      <c r="E103" s="65"/>
      <c r="F103" s="65"/>
      <c r="G103" s="65"/>
      <c r="H103" s="65"/>
      <c r="I103" s="65"/>
      <c r="J103" s="65"/>
      <c r="K103" s="65"/>
      <c r="L103" s="65"/>
    </row>
    <row r="104" spans="1:12" x14ac:dyDescent="0.3">
      <c r="A104" s="2" t="s">
        <v>0</v>
      </c>
      <c r="B104" s="2" t="s">
        <v>1</v>
      </c>
      <c r="C104" s="2" t="s">
        <v>2</v>
      </c>
      <c r="D104" s="2" t="s">
        <v>3</v>
      </c>
      <c r="E104" s="39" t="s">
        <v>4</v>
      </c>
      <c r="F104" s="39" t="s">
        <v>5</v>
      </c>
      <c r="G104" s="2" t="s">
        <v>6</v>
      </c>
      <c r="H104" s="2" t="s">
        <v>7</v>
      </c>
      <c r="I104" s="2" t="s">
        <v>8</v>
      </c>
      <c r="J104" s="2" t="s">
        <v>9</v>
      </c>
      <c r="K104" s="40" t="s">
        <v>20</v>
      </c>
      <c r="L104" s="2" t="s">
        <v>10</v>
      </c>
    </row>
    <row r="105" spans="1:12" x14ac:dyDescent="0.3">
      <c r="A105" s="6">
        <v>1</v>
      </c>
      <c r="B105" s="12" t="s">
        <v>114</v>
      </c>
      <c r="C105" s="6" t="s">
        <v>11</v>
      </c>
      <c r="D105" s="7">
        <v>1</v>
      </c>
      <c r="E105" s="8">
        <v>42002</v>
      </c>
      <c r="F105" s="8">
        <f>E105</f>
        <v>42002</v>
      </c>
      <c r="G105" s="7">
        <v>1</v>
      </c>
      <c r="H105" s="8">
        <v>42002</v>
      </c>
      <c r="I105" s="8">
        <f>H105</f>
        <v>42002</v>
      </c>
      <c r="J105" s="15">
        <v>1</v>
      </c>
      <c r="K105" s="16">
        <v>1</v>
      </c>
      <c r="L105" s="10" t="s">
        <v>12</v>
      </c>
    </row>
    <row r="106" spans="1:12" x14ac:dyDescent="0.3">
      <c r="A106" s="6">
        <v>2</v>
      </c>
      <c r="B106" s="7" t="s">
        <v>40</v>
      </c>
      <c r="C106" s="6" t="s">
        <v>17</v>
      </c>
      <c r="D106" s="7">
        <v>1</v>
      </c>
      <c r="E106" s="8">
        <v>42002</v>
      </c>
      <c r="F106" s="8">
        <v>42002</v>
      </c>
      <c r="G106" s="7">
        <v>2</v>
      </c>
      <c r="H106" s="8">
        <v>42002</v>
      </c>
      <c r="I106" s="8">
        <v>42002</v>
      </c>
      <c r="J106" s="15">
        <v>2</v>
      </c>
      <c r="K106" s="16">
        <f>G106/J106</f>
        <v>1</v>
      </c>
      <c r="L106" s="10" t="s">
        <v>12</v>
      </c>
    </row>
    <row r="107" spans="1:12" x14ac:dyDescent="0.3">
      <c r="A107" s="6">
        <v>3</v>
      </c>
      <c r="B107" s="7" t="s">
        <v>115</v>
      </c>
      <c r="C107" s="6" t="s">
        <v>16</v>
      </c>
      <c r="D107" s="7">
        <v>1</v>
      </c>
      <c r="E107" s="8">
        <v>42002</v>
      </c>
      <c r="F107" s="8">
        <v>42002</v>
      </c>
      <c r="G107" s="7">
        <v>2</v>
      </c>
      <c r="H107" s="8">
        <v>42002</v>
      </c>
      <c r="I107" s="8">
        <v>42002</v>
      </c>
      <c r="J107" s="15">
        <v>2</v>
      </c>
      <c r="K107" s="16">
        <f>G107/J107</f>
        <v>1</v>
      </c>
      <c r="L107" s="10" t="s">
        <v>12</v>
      </c>
    </row>
    <row r="108" spans="1:12" x14ac:dyDescent="0.3">
      <c r="A108" s="11">
        <v>4</v>
      </c>
      <c r="B108" s="61" t="s">
        <v>116</v>
      </c>
      <c r="C108" s="11" t="s">
        <v>94</v>
      </c>
      <c r="D108" s="11">
        <v>4</v>
      </c>
      <c r="E108" s="28">
        <v>42002</v>
      </c>
      <c r="F108" s="28">
        <v>42006</v>
      </c>
      <c r="G108" s="11">
        <v>3.5</v>
      </c>
      <c r="H108" s="28">
        <v>42002</v>
      </c>
      <c r="I108" s="28">
        <v>42006</v>
      </c>
      <c r="J108" s="11">
        <v>3.5</v>
      </c>
      <c r="K108" s="16">
        <f>G108/J108</f>
        <v>1</v>
      </c>
      <c r="L108" s="10" t="s">
        <v>12</v>
      </c>
    </row>
    <row r="109" spans="1:12" x14ac:dyDescent="0.3">
      <c r="A109" s="11">
        <v>5</v>
      </c>
      <c r="B109" s="11" t="s">
        <v>117</v>
      </c>
      <c r="C109" s="11" t="s">
        <v>41</v>
      </c>
      <c r="D109" s="11">
        <v>5</v>
      </c>
      <c r="E109" s="8">
        <v>42004</v>
      </c>
      <c r="F109" s="8">
        <v>42011</v>
      </c>
      <c r="G109" s="11">
        <v>5</v>
      </c>
      <c r="H109" s="28">
        <v>42003</v>
      </c>
      <c r="I109" s="8">
        <v>42011</v>
      </c>
      <c r="J109" s="11">
        <v>5.25</v>
      </c>
      <c r="K109" s="16">
        <f>J109/G109</f>
        <v>1.05</v>
      </c>
      <c r="L109" s="10" t="s">
        <v>12</v>
      </c>
    </row>
    <row r="110" spans="1:12" x14ac:dyDescent="0.3">
      <c r="A110" s="6">
        <v>6</v>
      </c>
      <c r="B110" s="7" t="s">
        <v>63</v>
      </c>
      <c r="C110" s="14" t="s">
        <v>64</v>
      </c>
      <c r="D110" s="7">
        <v>5</v>
      </c>
      <c r="E110" s="8">
        <v>42004</v>
      </c>
      <c r="F110" s="8">
        <v>42009</v>
      </c>
      <c r="G110" s="7">
        <v>3</v>
      </c>
      <c r="H110" s="8">
        <v>42004</v>
      </c>
      <c r="I110" s="17">
        <v>42008</v>
      </c>
      <c r="J110" s="15">
        <v>3</v>
      </c>
      <c r="K110" s="16">
        <f t="shared" ref="K110" si="7">G110/J110</f>
        <v>1</v>
      </c>
      <c r="L110" s="10" t="s">
        <v>12</v>
      </c>
    </row>
    <row r="111" spans="1:12" ht="27.75" x14ac:dyDescent="0.3">
      <c r="A111" s="6">
        <v>7</v>
      </c>
      <c r="B111" s="60" t="s">
        <v>118</v>
      </c>
      <c r="C111" s="14" t="s">
        <v>42</v>
      </c>
      <c r="D111" s="7">
        <f>F111-E111</f>
        <v>5</v>
      </c>
      <c r="E111" s="8">
        <v>42004</v>
      </c>
      <c r="F111" s="8">
        <v>42009</v>
      </c>
      <c r="G111" s="7">
        <v>3</v>
      </c>
      <c r="H111" s="28">
        <v>42003</v>
      </c>
      <c r="I111" s="8">
        <v>42009</v>
      </c>
      <c r="J111" s="15">
        <v>3</v>
      </c>
      <c r="K111" s="16">
        <f t="shared" ref="K111" si="8">J111/G111</f>
        <v>1</v>
      </c>
      <c r="L111" s="10" t="s">
        <v>12</v>
      </c>
    </row>
    <row r="112" spans="1:12" x14ac:dyDescent="0.3">
      <c r="A112" s="6">
        <v>8</v>
      </c>
      <c r="B112" s="15" t="s">
        <v>119</v>
      </c>
      <c r="C112" s="14" t="s">
        <v>14</v>
      </c>
      <c r="D112" s="7"/>
      <c r="E112" s="8">
        <v>42004</v>
      </c>
      <c r="F112" s="8">
        <v>42009</v>
      </c>
      <c r="G112" s="7">
        <v>1</v>
      </c>
      <c r="H112" s="8">
        <v>42004</v>
      </c>
      <c r="I112" s="17">
        <v>42005</v>
      </c>
      <c r="J112" s="15">
        <v>1</v>
      </c>
      <c r="K112" s="16">
        <f t="shared" ref="K112" si="9">G112/J112</f>
        <v>1</v>
      </c>
      <c r="L112" s="10" t="s">
        <v>12</v>
      </c>
    </row>
    <row r="113" spans="1:12" x14ac:dyDescent="0.3">
      <c r="A113" s="14">
        <v>9</v>
      </c>
      <c r="B113" s="15" t="s">
        <v>120</v>
      </c>
      <c r="C113" s="14" t="s">
        <v>42</v>
      </c>
      <c r="D113" s="15"/>
      <c r="E113" s="8">
        <v>42004</v>
      </c>
      <c r="F113" s="8">
        <v>42009</v>
      </c>
      <c r="G113" s="15">
        <v>3</v>
      </c>
      <c r="H113" s="28">
        <v>42003</v>
      </c>
      <c r="I113" s="17">
        <v>42009</v>
      </c>
      <c r="J113" s="15">
        <v>4</v>
      </c>
      <c r="K113" s="16">
        <f t="shared" ref="K113" si="10">J113/G113</f>
        <v>1.3333333333333333</v>
      </c>
      <c r="L113" s="10" t="s">
        <v>12</v>
      </c>
    </row>
    <row r="114" spans="1:12" ht="27.75" x14ac:dyDescent="0.3">
      <c r="A114" s="11">
        <v>9</v>
      </c>
      <c r="B114" s="12" t="s">
        <v>121</v>
      </c>
      <c r="C114" s="6" t="s">
        <v>15</v>
      </c>
      <c r="D114" s="7">
        <v>1</v>
      </c>
      <c r="E114" s="8">
        <v>42010</v>
      </c>
      <c r="F114" s="8">
        <v>42011</v>
      </c>
      <c r="G114" s="7">
        <v>3</v>
      </c>
      <c r="H114" s="8">
        <v>42011</v>
      </c>
      <c r="I114" s="8">
        <v>42011</v>
      </c>
      <c r="J114" s="15">
        <v>3.5</v>
      </c>
      <c r="K114" s="16">
        <f>J114/G114</f>
        <v>1.1666666666666667</v>
      </c>
      <c r="L114" s="10" t="s">
        <v>12</v>
      </c>
    </row>
    <row r="115" spans="1:12" x14ac:dyDescent="0.3">
      <c r="A115" s="11">
        <v>10</v>
      </c>
      <c r="B115" s="12" t="s">
        <v>43</v>
      </c>
      <c r="C115" s="6" t="s">
        <v>15</v>
      </c>
      <c r="D115" s="7"/>
      <c r="E115" s="8">
        <v>42011</v>
      </c>
      <c r="F115" s="8">
        <v>42011</v>
      </c>
      <c r="G115" s="7">
        <v>1</v>
      </c>
      <c r="H115" s="8">
        <v>42011</v>
      </c>
      <c r="I115" s="8">
        <v>42011</v>
      </c>
      <c r="J115" s="15">
        <v>1</v>
      </c>
      <c r="K115" s="16">
        <f>100%</f>
        <v>1</v>
      </c>
      <c r="L115" s="10" t="s">
        <v>12</v>
      </c>
    </row>
    <row r="116" spans="1:12" x14ac:dyDescent="0.3">
      <c r="A116" s="6">
        <v>11</v>
      </c>
      <c r="B116" s="7" t="s">
        <v>66</v>
      </c>
      <c r="C116" s="6" t="s">
        <v>13</v>
      </c>
      <c r="D116" s="7">
        <f>F116-E116</f>
        <v>6</v>
      </c>
      <c r="E116" s="8">
        <v>42004</v>
      </c>
      <c r="F116" s="8">
        <v>42010</v>
      </c>
      <c r="G116" s="7">
        <v>3</v>
      </c>
      <c r="H116" s="8">
        <v>42005</v>
      </c>
      <c r="I116" s="17">
        <v>42010</v>
      </c>
      <c r="J116" s="15">
        <v>2.75</v>
      </c>
      <c r="K116" s="16">
        <f>G116/J116</f>
        <v>1.0909090909090908</v>
      </c>
      <c r="L116" s="10" t="s">
        <v>12</v>
      </c>
    </row>
    <row r="117" spans="1:12" ht="27.75" x14ac:dyDescent="0.3">
      <c r="A117" s="6">
        <v>12</v>
      </c>
      <c r="B117" s="7" t="s">
        <v>44</v>
      </c>
      <c r="C117" s="6" t="s">
        <v>13</v>
      </c>
      <c r="D117" s="7">
        <v>2</v>
      </c>
      <c r="E117" s="8">
        <v>42010</v>
      </c>
      <c r="F117" s="8">
        <v>42011</v>
      </c>
      <c r="G117" s="7">
        <v>4.5</v>
      </c>
      <c r="H117" s="8">
        <v>42012</v>
      </c>
      <c r="I117" s="17">
        <v>42013</v>
      </c>
      <c r="J117" s="15">
        <v>5</v>
      </c>
      <c r="K117" s="16">
        <f>G117/J117</f>
        <v>0.9</v>
      </c>
      <c r="L117" s="10" t="s">
        <v>12</v>
      </c>
    </row>
    <row r="118" spans="1:12" x14ac:dyDescent="0.3">
      <c r="A118" s="18">
        <v>13</v>
      </c>
      <c r="B118" s="19" t="s">
        <v>32</v>
      </c>
      <c r="C118" s="18" t="s">
        <v>11</v>
      </c>
      <c r="D118" s="7">
        <v>1</v>
      </c>
      <c r="E118" s="8">
        <v>42012</v>
      </c>
      <c r="F118" s="8">
        <v>42014</v>
      </c>
      <c r="G118" s="7">
        <v>6</v>
      </c>
      <c r="H118" s="8">
        <v>42013</v>
      </c>
      <c r="I118" s="17">
        <v>42015</v>
      </c>
      <c r="J118" s="15">
        <f>0.5+0</f>
        <v>0.5</v>
      </c>
      <c r="K118" s="16">
        <f>E118/F118</f>
        <v>0.99995239682010761</v>
      </c>
      <c r="L118" s="10" t="s">
        <v>12</v>
      </c>
    </row>
    <row r="119" spans="1:12" x14ac:dyDescent="0.3">
      <c r="A119" s="11">
        <v>14</v>
      </c>
      <c r="B119" s="11" t="s">
        <v>122</v>
      </c>
      <c r="C119" s="11" t="s">
        <v>11</v>
      </c>
      <c r="D119" s="11"/>
      <c r="E119" s="28">
        <v>42010</v>
      </c>
      <c r="F119" s="28">
        <v>42010</v>
      </c>
      <c r="G119" s="11">
        <v>1</v>
      </c>
      <c r="H119" s="28">
        <v>42010</v>
      </c>
      <c r="I119" s="28">
        <v>42010</v>
      </c>
      <c r="J119" s="11">
        <v>0.5</v>
      </c>
      <c r="K119" s="16">
        <f>J119/G119</f>
        <v>0.5</v>
      </c>
      <c r="L119" s="10" t="s">
        <v>12</v>
      </c>
    </row>
    <row r="120" spans="1:12" x14ac:dyDescent="0.3">
      <c r="A120" s="11">
        <v>15</v>
      </c>
      <c r="B120" s="12" t="s">
        <v>123</v>
      </c>
      <c r="C120" s="11" t="s">
        <v>11</v>
      </c>
      <c r="D120" s="12"/>
      <c r="E120" s="25">
        <v>42012</v>
      </c>
      <c r="F120" s="25">
        <v>42012</v>
      </c>
      <c r="G120" s="12">
        <v>1.5</v>
      </c>
      <c r="H120" s="25">
        <v>42012</v>
      </c>
      <c r="I120" s="25">
        <v>42012</v>
      </c>
      <c r="J120" s="26">
        <v>1.25</v>
      </c>
      <c r="K120" s="16">
        <f>G120/J120</f>
        <v>1.2</v>
      </c>
      <c r="L120" s="10" t="s">
        <v>12</v>
      </c>
    </row>
    <row r="121" spans="1:12" x14ac:dyDescent="0.3">
      <c r="A121" s="6">
        <v>16</v>
      </c>
      <c r="B121" s="7" t="s">
        <v>34</v>
      </c>
      <c r="C121" s="6" t="s">
        <v>18</v>
      </c>
      <c r="D121" s="7">
        <v>1</v>
      </c>
      <c r="E121" s="8">
        <v>42015</v>
      </c>
      <c r="F121" s="8">
        <v>42015</v>
      </c>
      <c r="G121" s="7">
        <v>1</v>
      </c>
      <c r="H121" s="8">
        <v>42015</v>
      </c>
      <c r="I121" s="8">
        <v>42015</v>
      </c>
      <c r="J121" s="7">
        <v>1</v>
      </c>
      <c r="K121" s="16">
        <f>G121/J121</f>
        <v>1</v>
      </c>
      <c r="L121" s="10" t="s">
        <v>12</v>
      </c>
    </row>
    <row r="122" spans="1:12" x14ac:dyDescent="0.3">
      <c r="A122" s="6">
        <v>17</v>
      </c>
      <c r="B122" s="7" t="s">
        <v>35</v>
      </c>
      <c r="C122" s="6" t="s">
        <v>36</v>
      </c>
      <c r="D122" s="7">
        <v>1</v>
      </c>
      <c r="E122" s="8">
        <v>42015</v>
      </c>
      <c r="F122" s="8">
        <v>42015</v>
      </c>
      <c r="G122" s="7">
        <v>1</v>
      </c>
      <c r="H122" s="8">
        <v>42014</v>
      </c>
      <c r="I122" s="8">
        <v>42014</v>
      </c>
      <c r="J122" s="15">
        <v>1</v>
      </c>
      <c r="K122" s="16">
        <f>G122/J122</f>
        <v>1</v>
      </c>
      <c r="L122" s="10" t="s">
        <v>12</v>
      </c>
    </row>
    <row r="124" spans="1:12" ht="22.5" x14ac:dyDescent="0.3">
      <c r="A124" s="65" t="s">
        <v>67</v>
      </c>
      <c r="B124" s="65"/>
      <c r="C124" s="65"/>
      <c r="D124" s="65"/>
      <c r="E124" s="65"/>
      <c r="F124" s="65"/>
      <c r="G124" s="65"/>
      <c r="H124" s="65"/>
      <c r="I124" s="65"/>
      <c r="J124" s="65"/>
      <c r="K124" s="65"/>
      <c r="L124" s="65"/>
    </row>
    <row r="125" spans="1:12" x14ac:dyDescent="0.3">
      <c r="A125" s="2" t="s">
        <v>0</v>
      </c>
      <c r="B125" s="2" t="s">
        <v>1</v>
      </c>
      <c r="C125" s="2" t="s">
        <v>2</v>
      </c>
      <c r="D125" s="2" t="s">
        <v>3</v>
      </c>
      <c r="E125" s="39" t="s">
        <v>4</v>
      </c>
      <c r="F125" s="39" t="s">
        <v>5</v>
      </c>
      <c r="G125" s="2" t="s">
        <v>6</v>
      </c>
      <c r="H125" s="2" t="s">
        <v>7</v>
      </c>
      <c r="I125" s="2" t="s">
        <v>8</v>
      </c>
      <c r="J125" s="2" t="s">
        <v>9</v>
      </c>
      <c r="K125" s="40" t="s">
        <v>20</v>
      </c>
      <c r="L125" s="2" t="s">
        <v>10</v>
      </c>
    </row>
    <row r="126" spans="1:12" x14ac:dyDescent="0.3">
      <c r="A126" s="6">
        <v>1</v>
      </c>
      <c r="B126" s="12" t="s">
        <v>126</v>
      </c>
      <c r="C126" s="6" t="s">
        <v>11</v>
      </c>
      <c r="D126" s="7">
        <v>1</v>
      </c>
      <c r="E126" s="8">
        <v>42016</v>
      </c>
      <c r="F126" s="8">
        <f>E126</f>
        <v>42016</v>
      </c>
      <c r="G126" s="7">
        <v>1</v>
      </c>
      <c r="H126" s="8">
        <v>42016</v>
      </c>
      <c r="I126" s="8">
        <f>H126</f>
        <v>42016</v>
      </c>
      <c r="J126" s="15">
        <v>1</v>
      </c>
      <c r="K126" s="16">
        <f t="shared" ref="K126:K136" si="11">G126/J126</f>
        <v>1</v>
      </c>
      <c r="L126" s="10" t="s">
        <v>12</v>
      </c>
    </row>
    <row r="127" spans="1:12" x14ac:dyDescent="0.3">
      <c r="A127" s="6">
        <v>2</v>
      </c>
      <c r="B127" s="7" t="s">
        <v>127</v>
      </c>
      <c r="C127" s="6" t="s">
        <v>16</v>
      </c>
      <c r="D127" s="7">
        <v>1</v>
      </c>
      <c r="E127" s="8">
        <v>42016</v>
      </c>
      <c r="F127" s="8">
        <v>42016</v>
      </c>
      <c r="G127" s="7">
        <v>2</v>
      </c>
      <c r="H127" s="8">
        <v>42016</v>
      </c>
      <c r="I127" s="8">
        <v>42016</v>
      </c>
      <c r="J127" s="15">
        <v>1.75</v>
      </c>
      <c r="K127" s="16">
        <f t="shared" si="11"/>
        <v>1.1428571428571428</v>
      </c>
      <c r="L127" s="10" t="s">
        <v>12</v>
      </c>
    </row>
    <row r="128" spans="1:12" x14ac:dyDescent="0.3">
      <c r="A128" s="6">
        <v>3</v>
      </c>
      <c r="B128" s="11" t="s">
        <v>128</v>
      </c>
      <c r="C128" s="14" t="s">
        <v>51</v>
      </c>
      <c r="D128" s="7">
        <v>3</v>
      </c>
      <c r="E128" s="8">
        <v>42017</v>
      </c>
      <c r="F128" s="8">
        <v>42018</v>
      </c>
      <c r="G128" s="7">
        <v>3</v>
      </c>
      <c r="H128" s="8">
        <v>42017</v>
      </c>
      <c r="I128" s="8">
        <v>42018</v>
      </c>
      <c r="J128" s="15">
        <v>2.75</v>
      </c>
      <c r="K128" s="16">
        <f t="shared" si="11"/>
        <v>1.0909090909090908</v>
      </c>
      <c r="L128" s="10" t="s">
        <v>12</v>
      </c>
    </row>
    <row r="129" spans="1:12" x14ac:dyDescent="0.3">
      <c r="A129" s="6">
        <v>4</v>
      </c>
      <c r="B129" s="7" t="s">
        <v>129</v>
      </c>
      <c r="C129" s="14" t="s">
        <v>130</v>
      </c>
      <c r="D129" s="7">
        <v>5</v>
      </c>
      <c r="E129" s="8">
        <v>42017</v>
      </c>
      <c r="F129" s="8">
        <v>42021</v>
      </c>
      <c r="G129" s="7">
        <v>9</v>
      </c>
      <c r="H129" s="8">
        <v>42017</v>
      </c>
      <c r="I129" s="8">
        <v>42023</v>
      </c>
      <c r="J129" s="15">
        <v>9</v>
      </c>
      <c r="K129" s="16">
        <f t="shared" si="11"/>
        <v>1</v>
      </c>
      <c r="L129" s="10" t="s">
        <v>12</v>
      </c>
    </row>
    <row r="130" spans="1:12" x14ac:dyDescent="0.3">
      <c r="A130" s="6">
        <v>5</v>
      </c>
      <c r="B130" s="7" t="s">
        <v>131</v>
      </c>
      <c r="C130" s="14" t="s">
        <v>13</v>
      </c>
      <c r="D130" s="7">
        <v>6</v>
      </c>
      <c r="E130" s="8">
        <v>42017</v>
      </c>
      <c r="F130" s="8">
        <v>42022</v>
      </c>
      <c r="G130" s="7">
        <v>2</v>
      </c>
      <c r="H130" s="8">
        <v>42017</v>
      </c>
      <c r="I130" s="8">
        <v>42022</v>
      </c>
      <c r="J130" s="15">
        <v>2</v>
      </c>
      <c r="K130" s="16">
        <f t="shared" si="11"/>
        <v>1</v>
      </c>
      <c r="L130" s="10" t="s">
        <v>12</v>
      </c>
    </row>
    <row r="131" spans="1:12" x14ac:dyDescent="0.3">
      <c r="A131" s="6">
        <v>6</v>
      </c>
      <c r="B131" s="62" t="s">
        <v>179</v>
      </c>
      <c r="C131" s="14" t="s">
        <v>17</v>
      </c>
      <c r="D131" s="7">
        <v>6</v>
      </c>
      <c r="E131" s="8">
        <v>42017</v>
      </c>
      <c r="F131" s="8">
        <v>42021</v>
      </c>
      <c r="G131" s="7">
        <v>2</v>
      </c>
      <c r="H131" s="8">
        <v>42017</v>
      </c>
      <c r="I131" s="8">
        <v>42022</v>
      </c>
      <c r="J131" s="15">
        <v>2</v>
      </c>
      <c r="K131" s="16">
        <f t="shared" si="11"/>
        <v>1</v>
      </c>
      <c r="L131" s="10" t="s">
        <v>12</v>
      </c>
    </row>
    <row r="132" spans="1:12" x14ac:dyDescent="0.3">
      <c r="A132" s="6">
        <v>7</v>
      </c>
      <c r="B132" s="1" t="s">
        <v>98</v>
      </c>
      <c r="C132" s="14" t="s">
        <v>17</v>
      </c>
      <c r="D132" s="7">
        <v>1</v>
      </c>
      <c r="E132" s="8">
        <v>42016</v>
      </c>
      <c r="F132" s="8">
        <v>42017</v>
      </c>
      <c r="G132" s="7">
        <v>4</v>
      </c>
      <c r="H132" s="8">
        <v>42024</v>
      </c>
      <c r="I132" s="8">
        <v>42024</v>
      </c>
      <c r="J132" s="15">
        <v>3.5</v>
      </c>
      <c r="K132" s="16">
        <f t="shared" si="11"/>
        <v>1.1428571428571428</v>
      </c>
      <c r="L132" s="10" t="s">
        <v>12</v>
      </c>
    </row>
    <row r="133" spans="1:12" x14ac:dyDescent="0.3">
      <c r="A133" s="11">
        <v>8</v>
      </c>
      <c r="B133" s="12" t="s">
        <v>133</v>
      </c>
      <c r="C133" s="6" t="s">
        <v>15</v>
      </c>
      <c r="D133" s="7">
        <v>1</v>
      </c>
      <c r="E133" s="8">
        <v>42019</v>
      </c>
      <c r="F133" s="8">
        <v>42019</v>
      </c>
      <c r="G133" s="7">
        <v>2</v>
      </c>
      <c r="H133" s="8">
        <v>42019</v>
      </c>
      <c r="I133" s="17">
        <v>42019</v>
      </c>
      <c r="J133" s="15">
        <v>4</v>
      </c>
      <c r="K133" s="16">
        <f t="shared" si="11"/>
        <v>0.5</v>
      </c>
      <c r="L133" s="10" t="s">
        <v>12</v>
      </c>
    </row>
    <row r="134" spans="1:12" ht="27.75" x14ac:dyDescent="0.3">
      <c r="A134" s="11">
        <v>9</v>
      </c>
      <c r="B134" s="12" t="s">
        <v>134</v>
      </c>
      <c r="C134" s="11" t="s">
        <v>13</v>
      </c>
      <c r="D134" s="11">
        <v>1</v>
      </c>
      <c r="E134" s="28">
        <v>42018</v>
      </c>
      <c r="F134" s="28">
        <v>42018</v>
      </c>
      <c r="G134" s="11">
        <v>4.5</v>
      </c>
      <c r="H134" s="28">
        <v>42018</v>
      </c>
      <c r="I134" s="28">
        <v>42018</v>
      </c>
      <c r="J134" s="11">
        <v>4</v>
      </c>
      <c r="K134" s="11">
        <f t="shared" si="11"/>
        <v>1.125</v>
      </c>
      <c r="L134" s="10" t="s">
        <v>12</v>
      </c>
    </row>
    <row r="135" spans="1:12" x14ac:dyDescent="0.3">
      <c r="A135" s="6">
        <v>10</v>
      </c>
      <c r="B135" s="7" t="s">
        <v>135</v>
      </c>
      <c r="C135" s="6" t="s">
        <v>13</v>
      </c>
      <c r="D135" s="7">
        <v>1</v>
      </c>
      <c r="E135" s="8">
        <v>42016</v>
      </c>
      <c r="F135" s="8">
        <v>42018</v>
      </c>
      <c r="G135" s="7">
        <v>2</v>
      </c>
      <c r="H135" s="8">
        <v>42016</v>
      </c>
      <c r="I135" s="50">
        <v>42021</v>
      </c>
      <c r="J135" s="20">
        <v>2</v>
      </c>
      <c r="K135" s="9">
        <f t="shared" si="11"/>
        <v>1</v>
      </c>
      <c r="L135" s="10" t="s">
        <v>12</v>
      </c>
    </row>
    <row r="136" spans="1:12" x14ac:dyDescent="0.3">
      <c r="A136" s="6">
        <v>11</v>
      </c>
      <c r="B136" s="7" t="s">
        <v>54</v>
      </c>
      <c r="C136" s="6" t="s">
        <v>11</v>
      </c>
      <c r="D136" s="7">
        <v>1</v>
      </c>
      <c r="E136" s="8">
        <v>42025</v>
      </c>
      <c r="F136" s="8">
        <v>42025</v>
      </c>
      <c r="G136" s="7">
        <v>1</v>
      </c>
      <c r="H136" s="8">
        <v>42025</v>
      </c>
      <c r="I136" s="8">
        <v>42025</v>
      </c>
      <c r="J136" s="20">
        <v>1.1499999999999999</v>
      </c>
      <c r="K136" s="9">
        <f t="shared" si="11"/>
        <v>0.86956521739130443</v>
      </c>
      <c r="L136" s="10" t="s">
        <v>12</v>
      </c>
    </row>
    <row r="137" spans="1:12" x14ac:dyDescent="0.3">
      <c r="A137" s="11">
        <v>12</v>
      </c>
      <c r="B137" s="19" t="s">
        <v>32</v>
      </c>
      <c r="C137" s="11" t="s">
        <v>11</v>
      </c>
      <c r="D137" s="11">
        <v>1</v>
      </c>
      <c r="E137" s="28">
        <v>42027</v>
      </c>
      <c r="F137" s="28">
        <v>42028</v>
      </c>
      <c r="G137" s="11">
        <v>3</v>
      </c>
      <c r="H137" s="28">
        <v>42027</v>
      </c>
      <c r="I137" s="28">
        <v>42028</v>
      </c>
      <c r="J137" s="11">
        <v>3</v>
      </c>
      <c r="K137" s="51">
        <v>1</v>
      </c>
      <c r="L137" s="10" t="s">
        <v>12</v>
      </c>
    </row>
    <row r="138" spans="1:12" x14ac:dyDescent="0.3">
      <c r="A138" s="11">
        <v>13</v>
      </c>
      <c r="B138" s="12" t="s">
        <v>136</v>
      </c>
      <c r="C138" s="11" t="s">
        <v>11</v>
      </c>
      <c r="D138" s="12">
        <v>1</v>
      </c>
      <c r="E138" s="25">
        <v>42025</v>
      </c>
      <c r="F138" s="25">
        <v>42025</v>
      </c>
      <c r="G138" s="12">
        <v>2</v>
      </c>
      <c r="H138" s="25">
        <v>42025</v>
      </c>
      <c r="I138" s="25">
        <v>42025</v>
      </c>
      <c r="J138" s="12">
        <v>1.75</v>
      </c>
      <c r="K138" s="13">
        <f>G138/J138</f>
        <v>1.1428571428571428</v>
      </c>
      <c r="L138" s="10" t="s">
        <v>12</v>
      </c>
    </row>
    <row r="139" spans="1:12" x14ac:dyDescent="0.3">
      <c r="A139" s="11">
        <v>14</v>
      </c>
      <c r="B139" s="12" t="s">
        <v>137</v>
      </c>
      <c r="C139" s="11" t="s">
        <v>11</v>
      </c>
      <c r="D139" s="12"/>
      <c r="E139" s="25">
        <v>42019</v>
      </c>
      <c r="F139" s="25">
        <v>42019</v>
      </c>
      <c r="G139" s="12">
        <v>1</v>
      </c>
      <c r="H139" s="25">
        <v>42019</v>
      </c>
      <c r="I139" s="25">
        <v>42019</v>
      </c>
      <c r="J139" s="26">
        <v>1</v>
      </c>
      <c r="K139" s="27">
        <f>G139/J139</f>
        <v>1</v>
      </c>
      <c r="L139" s="10" t="s">
        <v>12</v>
      </c>
    </row>
    <row r="140" spans="1:12" x14ac:dyDescent="0.3">
      <c r="A140" s="11">
        <v>15</v>
      </c>
      <c r="B140" s="12" t="s">
        <v>138</v>
      </c>
      <c r="C140" s="11" t="s">
        <v>11</v>
      </c>
      <c r="D140" s="12"/>
      <c r="E140" s="25">
        <v>42023</v>
      </c>
      <c r="F140" s="25">
        <v>42023</v>
      </c>
      <c r="G140" s="12">
        <v>1</v>
      </c>
      <c r="H140" s="25">
        <v>42023</v>
      </c>
      <c r="I140" s="25">
        <v>42023</v>
      </c>
      <c r="J140" s="26">
        <v>0.5</v>
      </c>
      <c r="K140" s="27">
        <f>G140/J140</f>
        <v>2</v>
      </c>
      <c r="L140" s="10" t="s">
        <v>12</v>
      </c>
    </row>
    <row r="141" spans="1:12" x14ac:dyDescent="0.3">
      <c r="A141" s="6">
        <v>16</v>
      </c>
      <c r="B141" s="7" t="s">
        <v>34</v>
      </c>
      <c r="C141" s="6" t="s">
        <v>18</v>
      </c>
      <c r="D141" s="7">
        <v>1</v>
      </c>
      <c r="E141" s="8">
        <v>42029</v>
      </c>
      <c r="F141" s="8">
        <v>42029</v>
      </c>
      <c r="G141" s="7">
        <v>1</v>
      </c>
      <c r="H141" s="8">
        <v>42029</v>
      </c>
      <c r="I141" s="8">
        <v>42029</v>
      </c>
      <c r="J141" s="15">
        <v>1.25</v>
      </c>
      <c r="K141" s="16">
        <f>G141/J141</f>
        <v>0.8</v>
      </c>
      <c r="L141" s="10" t="s">
        <v>12</v>
      </c>
    </row>
    <row r="142" spans="1:12" x14ac:dyDescent="0.3">
      <c r="A142" s="6">
        <v>17</v>
      </c>
      <c r="B142" s="7" t="s">
        <v>35</v>
      </c>
      <c r="C142" s="6" t="s">
        <v>36</v>
      </c>
      <c r="D142" s="7">
        <v>1</v>
      </c>
      <c r="E142" s="8">
        <v>42029</v>
      </c>
      <c r="F142" s="8">
        <v>42029</v>
      </c>
      <c r="G142" s="7">
        <v>1.5</v>
      </c>
      <c r="H142" s="8">
        <v>42029</v>
      </c>
      <c r="I142" s="8">
        <v>42029</v>
      </c>
      <c r="J142" s="15">
        <v>1.5</v>
      </c>
      <c r="K142" s="16">
        <f>G142/J142</f>
        <v>1</v>
      </c>
      <c r="L142" s="10" t="s">
        <v>12</v>
      </c>
    </row>
    <row r="144" spans="1:12" ht="22.5" x14ac:dyDescent="0.3">
      <c r="A144" s="65" t="s">
        <v>161</v>
      </c>
      <c r="B144" s="65"/>
      <c r="C144" s="65"/>
      <c r="D144" s="65"/>
      <c r="E144" s="65"/>
      <c r="F144" s="65"/>
      <c r="G144" s="65"/>
      <c r="H144" s="65"/>
      <c r="I144" s="65"/>
      <c r="J144" s="65"/>
      <c r="K144" s="65"/>
      <c r="L144" s="65"/>
    </row>
    <row r="145" spans="1:12" x14ac:dyDescent="0.3">
      <c r="A145" s="2" t="s">
        <v>0</v>
      </c>
      <c r="B145" s="2" t="s">
        <v>1</v>
      </c>
      <c r="C145" s="2" t="s">
        <v>2</v>
      </c>
      <c r="D145" s="2" t="s">
        <v>3</v>
      </c>
      <c r="E145" s="39" t="s">
        <v>4</v>
      </c>
      <c r="F145" s="39" t="s">
        <v>5</v>
      </c>
      <c r="G145" s="2" t="s">
        <v>6</v>
      </c>
      <c r="H145" s="2" t="s">
        <v>7</v>
      </c>
      <c r="I145" s="2" t="s">
        <v>8</v>
      </c>
      <c r="J145" s="2" t="s">
        <v>9</v>
      </c>
      <c r="K145" s="40" t="s">
        <v>20</v>
      </c>
      <c r="L145" s="2" t="s">
        <v>10</v>
      </c>
    </row>
    <row r="146" spans="1:12" x14ac:dyDescent="0.3">
      <c r="A146" s="6">
        <v>1</v>
      </c>
      <c r="B146" s="12" t="s">
        <v>68</v>
      </c>
      <c r="C146" s="6" t="s">
        <v>11</v>
      </c>
      <c r="D146" s="7">
        <v>1</v>
      </c>
      <c r="E146" s="8">
        <v>42030</v>
      </c>
      <c r="F146" s="8">
        <f>E146</f>
        <v>42030</v>
      </c>
      <c r="G146" s="7">
        <v>2</v>
      </c>
      <c r="H146" s="8">
        <v>42030</v>
      </c>
      <c r="I146" s="8">
        <f>H146</f>
        <v>42030</v>
      </c>
      <c r="J146" s="15">
        <v>1.5</v>
      </c>
      <c r="K146" s="16">
        <f>G146/J146</f>
        <v>1.3333333333333333</v>
      </c>
      <c r="L146" s="10" t="s">
        <v>12</v>
      </c>
    </row>
    <row r="147" spans="1:12" x14ac:dyDescent="0.3">
      <c r="A147" s="6">
        <v>2</v>
      </c>
      <c r="B147" s="7" t="s">
        <v>40</v>
      </c>
      <c r="C147" s="6" t="s">
        <v>17</v>
      </c>
      <c r="D147" s="7">
        <v>1</v>
      </c>
      <c r="E147" s="8">
        <v>42030</v>
      </c>
      <c r="F147" s="8">
        <v>42030</v>
      </c>
      <c r="G147" s="7">
        <v>2</v>
      </c>
      <c r="H147" s="8">
        <v>42030</v>
      </c>
      <c r="I147" s="8">
        <v>42030</v>
      </c>
      <c r="J147" s="15">
        <v>2</v>
      </c>
      <c r="K147" s="16">
        <f t="shared" ref="K147:K166" si="12">G147/J147</f>
        <v>1</v>
      </c>
      <c r="L147" s="10" t="s">
        <v>12</v>
      </c>
    </row>
    <row r="148" spans="1:12" x14ac:dyDescent="0.3">
      <c r="A148" s="6">
        <v>3</v>
      </c>
      <c r="B148" s="7" t="s">
        <v>115</v>
      </c>
      <c r="C148" s="6" t="s">
        <v>16</v>
      </c>
      <c r="D148" s="7">
        <v>1</v>
      </c>
      <c r="E148" s="8">
        <v>42030</v>
      </c>
      <c r="F148" s="8">
        <v>42030</v>
      </c>
      <c r="G148" s="7">
        <v>2</v>
      </c>
      <c r="H148" s="8">
        <v>42030</v>
      </c>
      <c r="I148" s="8">
        <v>42030</v>
      </c>
      <c r="J148" s="15">
        <v>2</v>
      </c>
      <c r="K148" s="16">
        <f t="shared" si="12"/>
        <v>1</v>
      </c>
      <c r="L148" s="10" t="s">
        <v>12</v>
      </c>
    </row>
    <row r="149" spans="1:12" ht="27.75" x14ac:dyDescent="0.3">
      <c r="A149" s="6">
        <v>4</v>
      </c>
      <c r="B149" s="8" t="s">
        <v>139</v>
      </c>
      <c r="C149" s="8" t="s">
        <v>140</v>
      </c>
      <c r="D149" s="7">
        <v>9</v>
      </c>
      <c r="E149" s="8">
        <v>42063</v>
      </c>
      <c r="F149" s="8">
        <v>42041</v>
      </c>
      <c r="G149" s="12">
        <v>5.5</v>
      </c>
      <c r="H149" s="8">
        <v>42063</v>
      </c>
      <c r="I149" s="8">
        <v>42041</v>
      </c>
      <c r="J149" s="12">
        <v>6</v>
      </c>
      <c r="K149" s="16">
        <f t="shared" si="12"/>
        <v>0.91666666666666663</v>
      </c>
      <c r="L149" s="10" t="s">
        <v>12</v>
      </c>
    </row>
    <row r="150" spans="1:12" x14ac:dyDescent="0.3">
      <c r="A150" s="6">
        <v>5</v>
      </c>
      <c r="B150" s="8" t="s">
        <v>141</v>
      </c>
      <c r="C150" s="8" t="s">
        <v>18</v>
      </c>
      <c r="D150" s="7">
        <v>3</v>
      </c>
      <c r="E150" s="8">
        <v>42031</v>
      </c>
      <c r="F150" s="8">
        <v>42034</v>
      </c>
      <c r="G150" s="12">
        <v>5</v>
      </c>
      <c r="H150" s="8">
        <v>42031</v>
      </c>
      <c r="I150" s="8">
        <v>42034</v>
      </c>
      <c r="J150" s="12">
        <v>4.5</v>
      </c>
      <c r="K150" s="16">
        <f t="shared" si="12"/>
        <v>1.1111111111111112</v>
      </c>
      <c r="L150" s="10" t="s">
        <v>12</v>
      </c>
    </row>
    <row r="151" spans="1:12" x14ac:dyDescent="0.3">
      <c r="A151" s="6">
        <v>6</v>
      </c>
      <c r="B151" s="8" t="s">
        <v>142</v>
      </c>
      <c r="C151" s="8" t="s">
        <v>65</v>
      </c>
      <c r="D151" s="7">
        <v>4</v>
      </c>
      <c r="E151" s="8">
        <v>42031</v>
      </c>
      <c r="F151" s="8">
        <v>42034</v>
      </c>
      <c r="G151" s="12">
        <v>5</v>
      </c>
      <c r="H151" s="8">
        <v>42031</v>
      </c>
      <c r="I151" s="8">
        <v>42034</v>
      </c>
      <c r="J151" s="12">
        <v>4.5</v>
      </c>
      <c r="K151" s="16">
        <f t="shared" si="12"/>
        <v>1.1111111111111112</v>
      </c>
      <c r="L151" s="10" t="s">
        <v>12</v>
      </c>
    </row>
    <row r="152" spans="1:12" x14ac:dyDescent="0.3">
      <c r="A152" s="6">
        <v>7</v>
      </c>
      <c r="B152" s="8" t="s">
        <v>143</v>
      </c>
      <c r="C152" s="8" t="s">
        <v>18</v>
      </c>
      <c r="D152" s="7">
        <v>1</v>
      </c>
      <c r="E152" s="8">
        <v>42031</v>
      </c>
      <c r="F152" s="8">
        <v>42031</v>
      </c>
      <c r="G152" s="12">
        <v>1</v>
      </c>
      <c r="H152" s="8">
        <v>42031</v>
      </c>
      <c r="I152" s="8">
        <v>42031</v>
      </c>
      <c r="J152" s="12">
        <v>0.75</v>
      </c>
      <c r="K152" s="16">
        <f t="shared" si="12"/>
        <v>1.3333333333333333</v>
      </c>
      <c r="L152" s="10" t="s">
        <v>12</v>
      </c>
    </row>
    <row r="153" spans="1:12" ht="27.75" x14ac:dyDescent="0.3">
      <c r="A153" s="6">
        <v>8</v>
      </c>
      <c r="B153" s="8" t="s">
        <v>144</v>
      </c>
      <c r="C153" s="8" t="s">
        <v>18</v>
      </c>
      <c r="D153" s="7">
        <v>2</v>
      </c>
      <c r="E153" s="8">
        <v>42036</v>
      </c>
      <c r="F153" s="8">
        <v>42037</v>
      </c>
      <c r="G153" s="12">
        <v>5</v>
      </c>
      <c r="H153" s="8">
        <v>42036</v>
      </c>
      <c r="I153" s="8">
        <v>42037</v>
      </c>
      <c r="J153" s="12">
        <v>5</v>
      </c>
      <c r="K153" s="16">
        <f t="shared" si="12"/>
        <v>1</v>
      </c>
      <c r="L153" s="10" t="s">
        <v>12</v>
      </c>
    </row>
    <row r="154" spans="1:12" ht="27.75" x14ac:dyDescent="0.3">
      <c r="A154" s="6">
        <v>9</v>
      </c>
      <c r="B154" s="63" t="s">
        <v>145</v>
      </c>
      <c r="C154" s="8" t="s">
        <v>18</v>
      </c>
      <c r="D154" s="7">
        <v>3</v>
      </c>
      <c r="E154" s="8">
        <v>42063</v>
      </c>
      <c r="F154" s="8" t="s">
        <v>146</v>
      </c>
      <c r="G154" s="12">
        <v>2</v>
      </c>
      <c r="H154" s="8">
        <v>42062</v>
      </c>
      <c r="I154" s="8" t="s">
        <v>146</v>
      </c>
      <c r="J154" s="12">
        <v>3</v>
      </c>
      <c r="K154" s="16">
        <f t="shared" si="12"/>
        <v>0.66666666666666663</v>
      </c>
      <c r="L154" s="10" t="s">
        <v>12</v>
      </c>
    </row>
    <row r="155" spans="1:12" ht="27.75" x14ac:dyDescent="0.3">
      <c r="A155" s="6">
        <v>10</v>
      </c>
      <c r="B155" s="63" t="s">
        <v>147</v>
      </c>
      <c r="C155" s="8" t="s">
        <v>15</v>
      </c>
      <c r="D155" s="7">
        <v>3</v>
      </c>
      <c r="E155" s="8">
        <v>42063</v>
      </c>
      <c r="F155" s="8" t="s">
        <v>146</v>
      </c>
      <c r="G155" s="12">
        <v>2</v>
      </c>
      <c r="H155" s="8">
        <v>42063</v>
      </c>
      <c r="I155" s="8" t="s">
        <v>146</v>
      </c>
      <c r="J155" s="12">
        <v>4</v>
      </c>
      <c r="K155" s="16">
        <f t="shared" si="12"/>
        <v>0.5</v>
      </c>
      <c r="L155" s="10" t="s">
        <v>12</v>
      </c>
    </row>
    <row r="156" spans="1:12" ht="27.75" x14ac:dyDescent="0.3">
      <c r="A156" s="6">
        <v>11</v>
      </c>
      <c r="B156" s="63" t="s">
        <v>148</v>
      </c>
      <c r="C156" s="8" t="s">
        <v>18</v>
      </c>
      <c r="D156" s="7">
        <v>3</v>
      </c>
      <c r="E156" s="8">
        <v>42063</v>
      </c>
      <c r="F156" s="8" t="s">
        <v>146</v>
      </c>
      <c r="G156" s="12">
        <v>2</v>
      </c>
      <c r="H156" s="8">
        <v>42062</v>
      </c>
      <c r="I156" s="8" t="s">
        <v>146</v>
      </c>
      <c r="J156" s="12">
        <v>2</v>
      </c>
      <c r="K156" s="16">
        <f t="shared" si="12"/>
        <v>1</v>
      </c>
      <c r="L156" s="10" t="s">
        <v>12</v>
      </c>
    </row>
    <row r="157" spans="1:12" x14ac:dyDescent="0.3">
      <c r="A157" s="11">
        <v>11</v>
      </c>
      <c r="B157" s="12" t="s">
        <v>43</v>
      </c>
      <c r="C157" s="6" t="s">
        <v>15</v>
      </c>
      <c r="D157" s="7">
        <v>1</v>
      </c>
      <c r="E157" s="8">
        <v>42038</v>
      </c>
      <c r="F157" s="8">
        <v>42038</v>
      </c>
      <c r="G157" s="7">
        <v>0.5</v>
      </c>
      <c r="H157" s="8">
        <v>42041</v>
      </c>
      <c r="I157" s="8">
        <v>42041</v>
      </c>
      <c r="J157" s="15">
        <v>0.5</v>
      </c>
      <c r="K157" s="16">
        <f t="shared" si="12"/>
        <v>1</v>
      </c>
      <c r="L157" s="10" t="s">
        <v>12</v>
      </c>
    </row>
    <row r="158" spans="1:12" x14ac:dyDescent="0.3">
      <c r="A158" s="6">
        <v>12</v>
      </c>
      <c r="B158" s="7" t="s">
        <v>149</v>
      </c>
      <c r="C158" s="6" t="s">
        <v>13</v>
      </c>
      <c r="D158" s="7">
        <f>F158-E158</f>
        <v>7</v>
      </c>
      <c r="E158" s="8">
        <v>42030</v>
      </c>
      <c r="F158" s="8">
        <v>42037</v>
      </c>
      <c r="G158" s="7">
        <v>3</v>
      </c>
      <c r="H158" s="8">
        <v>42042</v>
      </c>
      <c r="I158" s="8">
        <v>42042</v>
      </c>
      <c r="J158" s="15">
        <v>3</v>
      </c>
      <c r="K158" s="16">
        <f t="shared" si="12"/>
        <v>1</v>
      </c>
      <c r="L158" s="10" t="s">
        <v>12</v>
      </c>
    </row>
    <row r="159" spans="1:12" ht="27.75" x14ac:dyDescent="0.3">
      <c r="A159" s="6">
        <v>13</v>
      </c>
      <c r="B159" s="7" t="s">
        <v>44</v>
      </c>
      <c r="C159" s="6" t="s">
        <v>13</v>
      </c>
      <c r="D159" s="7">
        <v>2</v>
      </c>
      <c r="E159" s="8">
        <v>42036</v>
      </c>
      <c r="F159" s="8">
        <v>42036</v>
      </c>
      <c r="G159" s="7">
        <v>4</v>
      </c>
      <c r="H159" s="8">
        <v>42042</v>
      </c>
      <c r="I159" s="8">
        <v>42042</v>
      </c>
      <c r="J159" s="15">
        <v>3.5</v>
      </c>
      <c r="K159" s="16">
        <f t="shared" si="12"/>
        <v>1.1428571428571428</v>
      </c>
      <c r="L159" s="10" t="s">
        <v>12</v>
      </c>
    </row>
    <row r="160" spans="1:12" x14ac:dyDescent="0.3">
      <c r="A160" s="18">
        <v>14</v>
      </c>
      <c r="B160" s="19" t="s">
        <v>32</v>
      </c>
      <c r="C160" s="18" t="s">
        <v>11</v>
      </c>
      <c r="D160" s="7">
        <v>1</v>
      </c>
      <c r="E160" s="8">
        <v>42036</v>
      </c>
      <c r="F160" s="8">
        <v>42040</v>
      </c>
      <c r="G160" s="7">
        <v>8.5</v>
      </c>
      <c r="H160" s="8">
        <v>42042</v>
      </c>
      <c r="I160" s="17">
        <v>42043</v>
      </c>
      <c r="J160" s="15">
        <v>8</v>
      </c>
      <c r="K160" s="16">
        <f t="shared" si="12"/>
        <v>1.0625</v>
      </c>
      <c r="L160" s="10" t="s">
        <v>12</v>
      </c>
    </row>
    <row r="161" spans="1:12" x14ac:dyDescent="0.3">
      <c r="A161" s="7">
        <v>16</v>
      </c>
      <c r="B161" s="7" t="s">
        <v>150</v>
      </c>
      <c r="C161" s="52" t="s">
        <v>11</v>
      </c>
      <c r="D161" s="52">
        <v>1</v>
      </c>
      <c r="E161" s="53">
        <v>42031</v>
      </c>
      <c r="F161" s="53">
        <v>42031</v>
      </c>
      <c r="G161" s="52">
        <v>1</v>
      </c>
      <c r="H161" s="53">
        <v>42031</v>
      </c>
      <c r="I161" s="53">
        <v>42031</v>
      </c>
      <c r="J161" s="52">
        <v>1</v>
      </c>
      <c r="K161" s="16">
        <f t="shared" si="12"/>
        <v>1</v>
      </c>
      <c r="L161" s="10" t="s">
        <v>12</v>
      </c>
    </row>
    <row r="162" spans="1:12" x14ac:dyDescent="0.3">
      <c r="A162" s="7">
        <v>17</v>
      </c>
      <c r="B162" s="7" t="s">
        <v>151</v>
      </c>
      <c r="C162" s="11" t="s">
        <v>11</v>
      </c>
      <c r="D162" s="12">
        <v>1</v>
      </c>
      <c r="E162" s="8">
        <v>42032</v>
      </c>
      <c r="F162" s="8">
        <v>42063</v>
      </c>
      <c r="G162" s="12">
        <v>1</v>
      </c>
      <c r="H162" s="8">
        <v>42038</v>
      </c>
      <c r="I162" s="8">
        <v>42038</v>
      </c>
      <c r="J162" s="26">
        <v>1</v>
      </c>
      <c r="K162" s="16">
        <f t="shared" si="12"/>
        <v>1</v>
      </c>
      <c r="L162" s="10" t="s">
        <v>12</v>
      </c>
    </row>
    <row r="163" spans="1:12" x14ac:dyDescent="0.3">
      <c r="A163" s="7">
        <v>18</v>
      </c>
      <c r="B163" s="7" t="s">
        <v>34</v>
      </c>
      <c r="C163" s="6" t="s">
        <v>18</v>
      </c>
      <c r="D163" s="7">
        <v>1</v>
      </c>
      <c r="E163" s="8">
        <v>42043</v>
      </c>
      <c r="F163" s="8">
        <v>42043</v>
      </c>
      <c r="G163" s="7">
        <v>2</v>
      </c>
      <c r="H163" s="8">
        <v>42043</v>
      </c>
      <c r="I163" s="8">
        <v>42043</v>
      </c>
      <c r="J163" s="15">
        <v>2</v>
      </c>
      <c r="K163" s="16">
        <f t="shared" si="12"/>
        <v>1</v>
      </c>
      <c r="L163" s="10" t="s">
        <v>12</v>
      </c>
    </row>
    <row r="164" spans="1:12" x14ac:dyDescent="0.3">
      <c r="A164" s="7">
        <v>19</v>
      </c>
      <c r="B164" s="7" t="s">
        <v>152</v>
      </c>
      <c r="C164" s="6" t="s">
        <v>11</v>
      </c>
      <c r="D164" s="7">
        <v>2</v>
      </c>
      <c r="E164" s="8">
        <v>42034</v>
      </c>
      <c r="F164" s="8">
        <v>42043</v>
      </c>
      <c r="G164" s="7">
        <v>2</v>
      </c>
      <c r="H164" s="8">
        <v>42034</v>
      </c>
      <c r="I164" s="8">
        <v>42043</v>
      </c>
      <c r="J164" s="15">
        <v>2</v>
      </c>
      <c r="K164" s="16">
        <f t="shared" si="12"/>
        <v>1</v>
      </c>
      <c r="L164" s="10" t="s">
        <v>12</v>
      </c>
    </row>
    <row r="165" spans="1:12" x14ac:dyDescent="0.3">
      <c r="A165" s="7">
        <v>20</v>
      </c>
      <c r="B165" s="7" t="s">
        <v>153</v>
      </c>
      <c r="C165" s="6" t="s">
        <v>11</v>
      </c>
      <c r="D165" s="7">
        <v>1</v>
      </c>
      <c r="E165" s="8">
        <v>42038</v>
      </c>
      <c r="F165" s="8">
        <v>42038</v>
      </c>
      <c r="G165" s="7">
        <v>1</v>
      </c>
      <c r="H165" s="8">
        <v>42038</v>
      </c>
      <c r="I165" s="8">
        <v>42038</v>
      </c>
      <c r="J165" s="15">
        <v>1</v>
      </c>
      <c r="K165" s="16">
        <f t="shared" si="12"/>
        <v>1</v>
      </c>
      <c r="L165" s="10" t="s">
        <v>12</v>
      </c>
    </row>
    <row r="166" spans="1:12" x14ac:dyDescent="0.3">
      <c r="A166" s="7">
        <v>21</v>
      </c>
      <c r="B166" s="7" t="s">
        <v>35</v>
      </c>
      <c r="C166" s="6" t="s">
        <v>18</v>
      </c>
      <c r="D166" s="7">
        <v>1</v>
      </c>
      <c r="E166" s="8">
        <v>42043</v>
      </c>
      <c r="F166" s="8">
        <v>42043</v>
      </c>
      <c r="G166" s="7">
        <v>2</v>
      </c>
      <c r="H166" s="8">
        <v>42043</v>
      </c>
      <c r="I166" s="8">
        <v>42043</v>
      </c>
      <c r="J166" s="15">
        <v>2</v>
      </c>
      <c r="K166" s="16">
        <f t="shared" si="12"/>
        <v>1</v>
      </c>
      <c r="L166" s="10" t="s">
        <v>12</v>
      </c>
    </row>
    <row r="168" spans="1:12" ht="22.5" x14ac:dyDescent="0.3">
      <c r="A168" s="65" t="s">
        <v>166</v>
      </c>
      <c r="B168" s="65"/>
      <c r="C168" s="65"/>
      <c r="D168" s="65"/>
      <c r="E168" s="65"/>
      <c r="F168" s="65"/>
      <c r="G168" s="65"/>
      <c r="H168" s="65"/>
      <c r="I168" s="65"/>
      <c r="J168" s="65"/>
      <c r="K168" s="65"/>
      <c r="L168" s="65"/>
    </row>
    <row r="169" spans="1:12" ht="27" x14ac:dyDescent="0.3">
      <c r="A169" s="2" t="s">
        <v>0</v>
      </c>
      <c r="B169" s="3" t="s">
        <v>1</v>
      </c>
      <c r="C169" s="2" t="s">
        <v>2</v>
      </c>
      <c r="D169" s="3" t="s">
        <v>3</v>
      </c>
      <c r="E169" s="4" t="s">
        <v>4</v>
      </c>
      <c r="F169" s="4" t="s">
        <v>5</v>
      </c>
      <c r="G169" s="3" t="s">
        <v>6</v>
      </c>
      <c r="H169" s="3" t="s">
        <v>7</v>
      </c>
      <c r="I169" s="3" t="s">
        <v>8</v>
      </c>
      <c r="J169" s="3" t="s">
        <v>9</v>
      </c>
      <c r="K169" s="5" t="s">
        <v>20</v>
      </c>
      <c r="L169" s="2" t="s">
        <v>10</v>
      </c>
    </row>
    <row r="170" spans="1:12" x14ac:dyDescent="0.3">
      <c r="A170" s="68" t="s">
        <v>12</v>
      </c>
      <c r="B170" s="68"/>
      <c r="C170" s="68"/>
      <c r="D170" s="68"/>
      <c r="E170" s="68"/>
      <c r="F170" s="68"/>
      <c r="G170" s="68"/>
      <c r="H170" s="68"/>
      <c r="I170" s="68"/>
      <c r="J170" s="68"/>
      <c r="K170" s="68"/>
      <c r="L170" s="68"/>
    </row>
    <row r="171" spans="1:12" x14ac:dyDescent="0.3">
      <c r="A171" s="6">
        <v>2</v>
      </c>
      <c r="B171" s="7" t="s">
        <v>40</v>
      </c>
      <c r="C171" s="6" t="s">
        <v>17</v>
      </c>
      <c r="D171" s="7">
        <v>1</v>
      </c>
      <c r="E171" s="8">
        <v>42044</v>
      </c>
      <c r="F171" s="8">
        <v>42044</v>
      </c>
      <c r="G171" s="7">
        <v>2</v>
      </c>
      <c r="H171" s="8">
        <v>42044</v>
      </c>
      <c r="I171" s="8">
        <v>42044</v>
      </c>
      <c r="J171" s="7">
        <v>2</v>
      </c>
      <c r="K171" s="16">
        <v>1</v>
      </c>
      <c r="L171" s="10" t="s">
        <v>12</v>
      </c>
    </row>
    <row r="172" spans="1:12" x14ac:dyDescent="0.3">
      <c r="A172" s="6">
        <v>3</v>
      </c>
      <c r="B172" s="7" t="s">
        <v>167</v>
      </c>
      <c r="C172" s="6" t="s">
        <v>16</v>
      </c>
      <c r="D172" s="7">
        <v>1</v>
      </c>
      <c r="E172" s="8">
        <v>42044</v>
      </c>
      <c r="F172" s="8">
        <v>42044</v>
      </c>
      <c r="G172" s="7">
        <v>2</v>
      </c>
      <c r="H172" s="8">
        <v>42044</v>
      </c>
      <c r="I172" s="8">
        <v>42044</v>
      </c>
      <c r="J172" s="7">
        <v>2</v>
      </c>
      <c r="K172" s="16">
        <v>1</v>
      </c>
      <c r="L172" s="10" t="s">
        <v>12</v>
      </c>
    </row>
    <row r="173" spans="1:12" x14ac:dyDescent="0.3">
      <c r="A173" s="6">
        <v>1</v>
      </c>
      <c r="B173" s="7" t="s">
        <v>168</v>
      </c>
      <c r="C173" s="6" t="s">
        <v>16</v>
      </c>
      <c r="D173" s="7">
        <v>1</v>
      </c>
      <c r="E173" s="8">
        <v>42044</v>
      </c>
      <c r="F173" s="8">
        <v>42044</v>
      </c>
      <c r="G173" s="7">
        <v>2</v>
      </c>
      <c r="H173" s="8">
        <v>42044</v>
      </c>
      <c r="I173" s="8">
        <v>42044</v>
      </c>
      <c r="J173" s="7">
        <v>2</v>
      </c>
      <c r="K173" s="16">
        <f>G173/J173</f>
        <v>1</v>
      </c>
      <c r="L173" s="10" t="s">
        <v>12</v>
      </c>
    </row>
    <row r="174" spans="1:12" x14ac:dyDescent="0.3">
      <c r="A174" s="11">
        <v>2</v>
      </c>
      <c r="B174" s="11" t="s">
        <v>169</v>
      </c>
      <c r="C174" s="11" t="s">
        <v>18</v>
      </c>
      <c r="D174" s="11">
        <v>1</v>
      </c>
      <c r="E174" s="28">
        <v>42044</v>
      </c>
      <c r="F174" s="28">
        <v>42047</v>
      </c>
      <c r="G174" s="11">
        <v>1.5</v>
      </c>
      <c r="H174" s="28">
        <v>42044</v>
      </c>
      <c r="I174" s="28">
        <v>42047</v>
      </c>
      <c r="J174" s="11">
        <v>1.5</v>
      </c>
      <c r="K174" s="48">
        <f>G174/J174</f>
        <v>1</v>
      </c>
      <c r="L174" s="10" t="s">
        <v>12</v>
      </c>
    </row>
    <row r="175" spans="1:12" x14ac:dyDescent="0.3">
      <c r="A175" s="11">
        <v>3</v>
      </c>
      <c r="B175" s="11" t="s">
        <v>170</v>
      </c>
      <c r="C175" s="11" t="s">
        <v>93</v>
      </c>
      <c r="D175" s="11">
        <v>1</v>
      </c>
      <c r="E175" s="28">
        <v>42044</v>
      </c>
      <c r="F175" s="28">
        <v>42047</v>
      </c>
      <c r="G175" s="11">
        <v>3</v>
      </c>
      <c r="H175" s="28">
        <v>42044</v>
      </c>
      <c r="I175" s="28">
        <v>42046</v>
      </c>
      <c r="J175" s="11">
        <v>3.5</v>
      </c>
      <c r="K175" s="48">
        <f>G175/J175</f>
        <v>0.8571428571428571</v>
      </c>
      <c r="L175" s="10" t="s">
        <v>12</v>
      </c>
    </row>
    <row r="176" spans="1:12" x14ac:dyDescent="0.3">
      <c r="A176" s="11">
        <v>4</v>
      </c>
      <c r="B176" s="11" t="s">
        <v>171</v>
      </c>
      <c r="C176" s="11" t="s">
        <v>65</v>
      </c>
      <c r="D176" s="11">
        <v>2</v>
      </c>
      <c r="E176" s="28">
        <v>42044</v>
      </c>
      <c r="F176" s="28">
        <v>42047</v>
      </c>
      <c r="G176" s="11">
        <v>5</v>
      </c>
      <c r="H176" s="28">
        <v>42044</v>
      </c>
      <c r="I176" s="28">
        <v>42046</v>
      </c>
      <c r="J176" s="11">
        <v>4</v>
      </c>
      <c r="K176" s="48">
        <f>G176/J176</f>
        <v>1.25</v>
      </c>
      <c r="L176" s="10" t="s">
        <v>12</v>
      </c>
    </row>
    <row r="177" spans="1:12" x14ac:dyDescent="0.3">
      <c r="A177" s="11">
        <v>5</v>
      </c>
      <c r="B177" s="11" t="s">
        <v>172</v>
      </c>
      <c r="C177" s="11" t="s">
        <v>17</v>
      </c>
      <c r="D177" s="11"/>
      <c r="E177" s="28">
        <v>42044</v>
      </c>
      <c r="F177" s="28">
        <v>42046</v>
      </c>
      <c r="G177" s="11">
        <v>3.5</v>
      </c>
      <c r="H177" s="28">
        <v>42044</v>
      </c>
      <c r="I177" s="28">
        <v>42046</v>
      </c>
      <c r="J177" s="11">
        <v>3.5</v>
      </c>
      <c r="K177" s="48">
        <f>G177/J177</f>
        <v>1</v>
      </c>
      <c r="L177" s="10" t="s">
        <v>12</v>
      </c>
    </row>
    <row r="178" spans="1:12" x14ac:dyDescent="0.3">
      <c r="A178" s="11">
        <v>6</v>
      </c>
      <c r="B178" s="12" t="s">
        <v>43</v>
      </c>
      <c r="C178" s="6" t="s">
        <v>15</v>
      </c>
      <c r="D178" s="7">
        <v>1</v>
      </c>
      <c r="E178" s="8">
        <v>42048</v>
      </c>
      <c r="F178" s="8">
        <v>42048</v>
      </c>
      <c r="G178" s="7">
        <v>0.5</v>
      </c>
      <c r="H178" s="8">
        <v>42048</v>
      </c>
      <c r="I178" s="8">
        <v>42048</v>
      </c>
      <c r="J178" s="15">
        <v>0.5</v>
      </c>
      <c r="K178" s="16">
        <v>1</v>
      </c>
      <c r="L178" s="10" t="s">
        <v>12</v>
      </c>
    </row>
    <row r="179" spans="1:12" ht="27.75" x14ac:dyDescent="0.3">
      <c r="A179" s="6">
        <v>7</v>
      </c>
      <c r="B179" s="7" t="s">
        <v>44</v>
      </c>
      <c r="C179" s="6" t="s">
        <v>13</v>
      </c>
      <c r="D179" s="7">
        <v>2</v>
      </c>
      <c r="E179" s="8">
        <v>42047</v>
      </c>
      <c r="F179" s="8">
        <v>42048</v>
      </c>
      <c r="G179" s="7">
        <v>6</v>
      </c>
      <c r="H179" s="8">
        <v>42049</v>
      </c>
      <c r="I179" s="8">
        <v>42049</v>
      </c>
      <c r="J179" s="15">
        <v>5.5</v>
      </c>
      <c r="K179" s="16">
        <v>1</v>
      </c>
      <c r="L179" s="10" t="s">
        <v>12</v>
      </c>
    </row>
    <row r="180" spans="1:12" x14ac:dyDescent="0.3">
      <c r="A180" s="18">
        <v>8</v>
      </c>
      <c r="B180" s="19" t="s">
        <v>173</v>
      </c>
      <c r="C180" s="18" t="s">
        <v>11</v>
      </c>
      <c r="D180" s="7">
        <v>1</v>
      </c>
      <c r="E180" s="8">
        <v>42049</v>
      </c>
      <c r="F180" s="8">
        <v>42050</v>
      </c>
      <c r="G180" s="7">
        <v>5</v>
      </c>
      <c r="H180" s="8">
        <v>42049</v>
      </c>
      <c r="I180" s="8">
        <v>42057</v>
      </c>
      <c r="J180" s="15">
        <v>5</v>
      </c>
      <c r="K180" s="16">
        <f>G180/J180</f>
        <v>1</v>
      </c>
      <c r="L180" s="10" t="s">
        <v>12</v>
      </c>
    </row>
    <row r="181" spans="1:12" x14ac:dyDescent="0.3">
      <c r="A181" s="6">
        <v>9</v>
      </c>
      <c r="B181" s="7" t="s">
        <v>34</v>
      </c>
      <c r="C181" s="6" t="s">
        <v>18</v>
      </c>
      <c r="D181" s="7">
        <v>1</v>
      </c>
      <c r="E181" s="8">
        <v>42057</v>
      </c>
      <c r="F181" s="8">
        <v>42057</v>
      </c>
      <c r="G181" s="7">
        <v>1</v>
      </c>
      <c r="H181" s="8">
        <v>42057</v>
      </c>
      <c r="I181" s="8">
        <v>42057</v>
      </c>
      <c r="J181" s="15">
        <v>1.5</v>
      </c>
      <c r="K181" s="16">
        <v>1</v>
      </c>
      <c r="L181" s="10" t="s">
        <v>12</v>
      </c>
    </row>
    <row r="182" spans="1:12" x14ac:dyDescent="0.3">
      <c r="A182" s="6">
        <v>10</v>
      </c>
      <c r="B182" s="7" t="s">
        <v>174</v>
      </c>
      <c r="C182" s="6" t="s">
        <v>18</v>
      </c>
      <c r="D182" s="7">
        <v>1</v>
      </c>
      <c r="E182" s="8">
        <v>42057</v>
      </c>
      <c r="F182" s="8">
        <v>42057</v>
      </c>
      <c r="G182" s="7">
        <v>3</v>
      </c>
      <c r="H182" s="8">
        <v>42057</v>
      </c>
      <c r="I182" s="8">
        <v>42057</v>
      </c>
      <c r="J182" s="15">
        <v>3</v>
      </c>
      <c r="K182" s="16">
        <v>1</v>
      </c>
      <c r="L182" s="10" t="s">
        <v>12</v>
      </c>
    </row>
    <row r="183" spans="1:12" x14ac:dyDescent="0.3">
      <c r="A183" s="6">
        <v>12</v>
      </c>
      <c r="B183" s="7" t="s">
        <v>175</v>
      </c>
      <c r="C183" s="6" t="s">
        <v>11</v>
      </c>
      <c r="D183" s="7">
        <v>1</v>
      </c>
      <c r="E183" s="8">
        <v>42052</v>
      </c>
      <c r="F183" s="8">
        <v>42052</v>
      </c>
      <c r="G183" s="7">
        <v>5</v>
      </c>
      <c r="H183" s="8">
        <v>42052</v>
      </c>
      <c r="I183" s="8">
        <v>42052</v>
      </c>
      <c r="J183" s="15">
        <v>5</v>
      </c>
      <c r="K183" s="16">
        <v>1</v>
      </c>
      <c r="L183" s="10" t="s">
        <v>12</v>
      </c>
    </row>
    <row r="184" spans="1:12" x14ac:dyDescent="0.3">
      <c r="A184" s="21">
        <v>13</v>
      </c>
      <c r="B184" s="22" t="s">
        <v>176</v>
      </c>
      <c r="C184" s="21" t="s">
        <v>11</v>
      </c>
      <c r="D184" s="22">
        <v>1</v>
      </c>
      <c r="E184" s="23">
        <v>42053</v>
      </c>
      <c r="F184" s="23">
        <v>42053</v>
      </c>
      <c r="G184" s="22">
        <v>1.5</v>
      </c>
      <c r="H184" s="23">
        <v>42053</v>
      </c>
      <c r="I184" s="23">
        <v>42053</v>
      </c>
      <c r="J184" s="22">
        <v>1.5</v>
      </c>
      <c r="K184" s="24">
        <v>1</v>
      </c>
      <c r="L184" s="10" t="s">
        <v>12</v>
      </c>
    </row>
    <row r="185" spans="1:12" x14ac:dyDescent="0.3">
      <c r="A185" s="7">
        <v>14</v>
      </c>
      <c r="B185" s="7" t="s">
        <v>177</v>
      </c>
      <c r="C185" s="7" t="s">
        <v>11</v>
      </c>
      <c r="D185" s="7">
        <v>1</v>
      </c>
      <c r="E185" s="8">
        <v>42045</v>
      </c>
      <c r="F185" s="8">
        <v>42045</v>
      </c>
      <c r="G185" s="7">
        <v>1</v>
      </c>
      <c r="H185" s="8">
        <v>42045</v>
      </c>
      <c r="I185" s="8">
        <v>42045</v>
      </c>
      <c r="J185" s="7">
        <v>1</v>
      </c>
      <c r="K185" s="9">
        <f>G185/J185</f>
        <v>1</v>
      </c>
      <c r="L185" s="10" t="s">
        <v>12</v>
      </c>
    </row>
    <row r="187" spans="1:12" ht="22.5" x14ac:dyDescent="0.3">
      <c r="A187" s="65" t="s">
        <v>181</v>
      </c>
      <c r="B187" s="65"/>
      <c r="C187" s="65"/>
      <c r="D187" s="65"/>
      <c r="E187" s="65"/>
      <c r="F187" s="65"/>
      <c r="G187" s="65"/>
      <c r="H187" s="65"/>
      <c r="I187" s="65"/>
      <c r="J187" s="65"/>
      <c r="K187" s="65"/>
      <c r="L187" s="65"/>
    </row>
    <row r="188" spans="1:12" ht="27" x14ac:dyDescent="0.3">
      <c r="A188" s="2" t="s">
        <v>0</v>
      </c>
      <c r="B188" s="3" t="s">
        <v>1</v>
      </c>
      <c r="C188" s="2" t="s">
        <v>2</v>
      </c>
      <c r="D188" s="3" t="s">
        <v>3</v>
      </c>
      <c r="E188" s="4" t="s">
        <v>4</v>
      </c>
      <c r="F188" s="4" t="s">
        <v>5</v>
      </c>
      <c r="G188" s="3" t="s">
        <v>6</v>
      </c>
      <c r="H188" s="3" t="s">
        <v>7</v>
      </c>
      <c r="I188" s="3" t="s">
        <v>8</v>
      </c>
      <c r="J188" s="3" t="s">
        <v>9</v>
      </c>
      <c r="K188" s="5" t="s">
        <v>20</v>
      </c>
      <c r="L188" s="2" t="s">
        <v>10</v>
      </c>
    </row>
    <row r="189" spans="1:12" x14ac:dyDescent="0.3">
      <c r="A189" s="6">
        <v>1</v>
      </c>
      <c r="B189" s="7" t="s">
        <v>182</v>
      </c>
      <c r="C189" s="6" t="s">
        <v>16</v>
      </c>
      <c r="D189" s="7">
        <v>1</v>
      </c>
      <c r="E189" s="8">
        <v>42058</v>
      </c>
      <c r="F189" s="8">
        <v>42058</v>
      </c>
      <c r="G189" s="7">
        <v>2</v>
      </c>
      <c r="H189" s="8">
        <v>42058</v>
      </c>
      <c r="I189" s="8">
        <v>42058</v>
      </c>
      <c r="J189" s="15">
        <v>2</v>
      </c>
      <c r="K189" s="16">
        <f>G189/J189</f>
        <v>1</v>
      </c>
      <c r="L189" s="10" t="s">
        <v>12</v>
      </c>
    </row>
    <row r="190" spans="1:12" x14ac:dyDescent="0.3">
      <c r="A190" s="6">
        <v>2</v>
      </c>
      <c r="B190" s="7" t="s">
        <v>192</v>
      </c>
      <c r="C190" s="6" t="s">
        <v>16</v>
      </c>
      <c r="D190" s="7">
        <v>1</v>
      </c>
      <c r="E190" s="8">
        <v>42061</v>
      </c>
      <c r="F190" s="8">
        <v>42061</v>
      </c>
      <c r="G190" s="7">
        <v>4</v>
      </c>
      <c r="H190" s="8">
        <v>42061</v>
      </c>
      <c r="I190" s="8">
        <v>42061</v>
      </c>
      <c r="J190" s="15">
        <v>4.5</v>
      </c>
      <c r="K190" s="16">
        <v>1</v>
      </c>
      <c r="L190" s="10" t="s">
        <v>12</v>
      </c>
    </row>
    <row r="191" spans="1:12" x14ac:dyDescent="0.3">
      <c r="A191" s="11">
        <v>3</v>
      </c>
      <c r="B191" s="12" t="s">
        <v>183</v>
      </c>
      <c r="C191" s="11" t="s">
        <v>184</v>
      </c>
      <c r="D191" s="11">
        <v>1</v>
      </c>
      <c r="E191" s="28">
        <v>42059</v>
      </c>
      <c r="F191" s="28">
        <v>42063</v>
      </c>
      <c r="G191" s="11">
        <v>10</v>
      </c>
      <c r="H191" s="28">
        <v>42059</v>
      </c>
      <c r="I191" s="28">
        <v>42063</v>
      </c>
      <c r="J191" s="11">
        <v>8.5</v>
      </c>
      <c r="K191" s="16">
        <f>G191/J191</f>
        <v>1.1764705882352942</v>
      </c>
      <c r="L191" s="10" t="s">
        <v>12</v>
      </c>
    </row>
    <row r="192" spans="1:12" x14ac:dyDescent="0.3">
      <c r="A192" s="11">
        <v>4</v>
      </c>
      <c r="B192" s="12" t="s">
        <v>185</v>
      </c>
      <c r="C192" s="11" t="s">
        <v>186</v>
      </c>
      <c r="D192" s="64">
        <f>F192-E192</f>
        <v>10</v>
      </c>
      <c r="E192" s="25">
        <v>42058</v>
      </c>
      <c r="F192" s="25">
        <v>42068</v>
      </c>
      <c r="G192" s="12">
        <v>8</v>
      </c>
      <c r="H192" s="25">
        <v>42058</v>
      </c>
      <c r="I192" s="25">
        <v>42068</v>
      </c>
      <c r="J192" s="12">
        <v>7</v>
      </c>
      <c r="K192" s="13">
        <f>G192/J192</f>
        <v>1.1428571428571428</v>
      </c>
      <c r="L192" s="10" t="s">
        <v>12</v>
      </c>
    </row>
    <row r="193" spans="1:12" x14ac:dyDescent="0.3">
      <c r="A193" s="11">
        <v>5</v>
      </c>
      <c r="B193" s="12" t="s">
        <v>43</v>
      </c>
      <c r="C193" s="6" t="s">
        <v>15</v>
      </c>
      <c r="D193" s="7">
        <v>1</v>
      </c>
      <c r="E193" s="8">
        <v>42060</v>
      </c>
      <c r="F193" s="8">
        <v>42060</v>
      </c>
      <c r="G193" s="7">
        <v>1</v>
      </c>
      <c r="H193" s="8">
        <v>42065</v>
      </c>
      <c r="I193" s="8">
        <v>42065</v>
      </c>
      <c r="J193" s="15">
        <v>1</v>
      </c>
      <c r="K193" s="16">
        <v>1</v>
      </c>
      <c r="L193" s="10" t="s">
        <v>12</v>
      </c>
    </row>
    <row r="194" spans="1:12" x14ac:dyDescent="0.3">
      <c r="A194" s="11">
        <v>6</v>
      </c>
      <c r="B194" s="7" t="s">
        <v>187</v>
      </c>
      <c r="C194" s="6" t="s">
        <v>13</v>
      </c>
      <c r="D194" s="7">
        <v>1</v>
      </c>
      <c r="E194" s="8">
        <v>42057</v>
      </c>
      <c r="F194" s="8">
        <v>42057</v>
      </c>
      <c r="G194" s="7">
        <v>2</v>
      </c>
      <c r="H194" s="8">
        <v>42057</v>
      </c>
      <c r="I194" s="8">
        <v>42057</v>
      </c>
      <c r="J194" s="15">
        <v>1.5</v>
      </c>
      <c r="K194" s="16">
        <f>G194/J194</f>
        <v>1.3333333333333333</v>
      </c>
      <c r="L194" s="10" t="s">
        <v>12</v>
      </c>
    </row>
    <row r="195" spans="1:12" ht="27.75" x14ac:dyDescent="0.3">
      <c r="A195" s="11">
        <v>7</v>
      </c>
      <c r="B195" s="7" t="s">
        <v>44</v>
      </c>
      <c r="C195" s="6" t="s">
        <v>13</v>
      </c>
      <c r="D195" s="7">
        <v>1</v>
      </c>
      <c r="E195" s="8">
        <v>42060</v>
      </c>
      <c r="F195" s="8">
        <v>42060</v>
      </c>
      <c r="G195" s="7">
        <v>4</v>
      </c>
      <c r="H195" s="8">
        <v>42067</v>
      </c>
      <c r="I195" s="8">
        <v>42067</v>
      </c>
      <c r="J195" s="15">
        <v>4</v>
      </c>
      <c r="K195" s="16">
        <f>G195/J195</f>
        <v>1</v>
      </c>
      <c r="L195" s="10" t="s">
        <v>12</v>
      </c>
    </row>
    <row r="196" spans="1:12" x14ac:dyDescent="0.3">
      <c r="A196" s="11">
        <v>8</v>
      </c>
      <c r="B196" s="19" t="s">
        <v>32</v>
      </c>
      <c r="C196" s="18" t="s">
        <v>11</v>
      </c>
      <c r="D196" s="7">
        <v>1</v>
      </c>
      <c r="E196" s="8">
        <v>42061</v>
      </c>
      <c r="F196" s="8">
        <v>42069</v>
      </c>
      <c r="G196" s="7">
        <v>3</v>
      </c>
      <c r="H196" s="8">
        <v>42067</v>
      </c>
      <c r="I196" s="17">
        <v>42068</v>
      </c>
      <c r="J196" s="15">
        <v>3.5</v>
      </c>
      <c r="K196" s="16">
        <f>G196/J196</f>
        <v>0.8571428571428571</v>
      </c>
      <c r="L196" s="10" t="s">
        <v>12</v>
      </c>
    </row>
    <row r="197" spans="1:12" x14ac:dyDescent="0.3">
      <c r="A197" s="11">
        <v>9</v>
      </c>
      <c r="B197" s="11" t="s">
        <v>188</v>
      </c>
      <c r="C197" s="11"/>
      <c r="D197" s="11"/>
      <c r="E197" s="28">
        <v>42060</v>
      </c>
      <c r="F197" s="28">
        <v>42060</v>
      </c>
      <c r="G197" s="11">
        <v>1</v>
      </c>
      <c r="H197" s="28">
        <v>42060</v>
      </c>
      <c r="I197" s="28">
        <v>42060</v>
      </c>
      <c r="J197" s="11">
        <v>1.5</v>
      </c>
      <c r="K197" s="51">
        <v>1</v>
      </c>
      <c r="L197" s="10" t="s">
        <v>12</v>
      </c>
    </row>
    <row r="198" spans="1:12" x14ac:dyDescent="0.3">
      <c r="A198" s="11">
        <v>10</v>
      </c>
      <c r="B198" s="11" t="s">
        <v>189</v>
      </c>
      <c r="C198" s="11"/>
      <c r="D198" s="11"/>
      <c r="E198" s="28">
        <v>42068</v>
      </c>
      <c r="F198" s="28">
        <v>42068</v>
      </c>
      <c r="G198" s="11">
        <v>1</v>
      </c>
      <c r="H198" s="28">
        <v>42068</v>
      </c>
      <c r="I198" s="28">
        <v>42068</v>
      </c>
      <c r="J198" s="11">
        <v>1</v>
      </c>
      <c r="K198" s="51">
        <v>1</v>
      </c>
      <c r="L198" s="10" t="s">
        <v>12</v>
      </c>
    </row>
    <row r="199" spans="1:12" x14ac:dyDescent="0.3">
      <c r="A199" s="11">
        <v>11</v>
      </c>
      <c r="B199" s="11" t="s">
        <v>46</v>
      </c>
      <c r="C199" s="11"/>
      <c r="D199" s="11"/>
      <c r="E199" s="28">
        <v>42059</v>
      </c>
      <c r="F199" s="28">
        <v>42059</v>
      </c>
      <c r="G199" s="11">
        <v>1</v>
      </c>
      <c r="H199" s="28">
        <v>42059</v>
      </c>
      <c r="I199" s="28">
        <v>42059</v>
      </c>
      <c r="J199" s="11">
        <v>1</v>
      </c>
      <c r="K199" s="51">
        <v>1</v>
      </c>
      <c r="L199" s="10" t="s">
        <v>12</v>
      </c>
    </row>
    <row r="200" spans="1:12" x14ac:dyDescent="0.3">
      <c r="A200" s="11">
        <v>12</v>
      </c>
      <c r="B200" s="11" t="s">
        <v>190</v>
      </c>
      <c r="C200" s="11"/>
      <c r="D200" s="11"/>
      <c r="E200" s="28">
        <v>42059</v>
      </c>
      <c r="F200" s="28">
        <v>42059</v>
      </c>
      <c r="G200" s="11">
        <v>1</v>
      </c>
      <c r="H200" s="28">
        <v>42059</v>
      </c>
      <c r="I200" s="28">
        <v>42059</v>
      </c>
      <c r="J200" s="11">
        <v>0.75</v>
      </c>
      <c r="K200" s="48">
        <f>G200/J200</f>
        <v>1.3333333333333333</v>
      </c>
      <c r="L200" s="10" t="s">
        <v>12</v>
      </c>
    </row>
    <row r="201" spans="1:12" x14ac:dyDescent="0.3">
      <c r="A201" s="11">
        <v>13</v>
      </c>
      <c r="B201" s="12" t="s">
        <v>34</v>
      </c>
      <c r="C201" s="11" t="s">
        <v>18</v>
      </c>
      <c r="D201" s="12">
        <v>1</v>
      </c>
      <c r="E201" s="25">
        <v>42071</v>
      </c>
      <c r="F201" s="25">
        <v>42071</v>
      </c>
      <c r="G201" s="12">
        <v>2</v>
      </c>
      <c r="H201" s="25">
        <v>42071</v>
      </c>
      <c r="I201" s="25">
        <v>42071</v>
      </c>
      <c r="J201" s="26">
        <v>2</v>
      </c>
      <c r="K201" s="27">
        <f>G201/J201</f>
        <v>1</v>
      </c>
      <c r="L201" s="10" t="s">
        <v>12</v>
      </c>
    </row>
    <row r="202" spans="1:12" x14ac:dyDescent="0.3">
      <c r="A202" s="11">
        <v>14</v>
      </c>
      <c r="B202" s="12" t="s">
        <v>35</v>
      </c>
      <c r="C202" s="11" t="s">
        <v>36</v>
      </c>
      <c r="D202" s="12">
        <v>1</v>
      </c>
      <c r="E202" s="25">
        <v>42071</v>
      </c>
      <c r="F202" s="25">
        <v>42071</v>
      </c>
      <c r="G202" s="12">
        <v>1</v>
      </c>
      <c r="H202" s="25">
        <v>42071</v>
      </c>
      <c r="I202" s="25">
        <v>42071</v>
      </c>
      <c r="J202" s="26">
        <v>1</v>
      </c>
      <c r="K202" s="27">
        <f>G202/J202</f>
        <v>1</v>
      </c>
      <c r="L202" s="10" t="s">
        <v>12</v>
      </c>
    </row>
    <row r="204" spans="1:12" ht="22.5" x14ac:dyDescent="0.3">
      <c r="A204" s="69" t="s">
        <v>206</v>
      </c>
      <c r="B204" s="70"/>
      <c r="C204" s="70"/>
      <c r="D204" s="70"/>
      <c r="E204" s="70"/>
      <c r="F204" s="70"/>
      <c r="G204" s="70"/>
      <c r="H204" s="70"/>
      <c r="I204" s="70"/>
      <c r="J204" s="70"/>
      <c r="K204" s="70"/>
      <c r="L204" s="71"/>
    </row>
    <row r="205" spans="1:12" ht="27" x14ac:dyDescent="0.3">
      <c r="A205" s="2" t="s">
        <v>0</v>
      </c>
      <c r="B205" s="3" t="s">
        <v>1</v>
      </c>
      <c r="C205" s="2" t="s">
        <v>2</v>
      </c>
      <c r="D205" s="3" t="s">
        <v>3</v>
      </c>
      <c r="E205" s="4" t="s">
        <v>4</v>
      </c>
      <c r="F205" s="4" t="s">
        <v>5</v>
      </c>
      <c r="G205" s="3" t="s">
        <v>6</v>
      </c>
      <c r="H205" s="3" t="s">
        <v>7</v>
      </c>
      <c r="I205" s="3" t="s">
        <v>8</v>
      </c>
      <c r="J205" s="3" t="s">
        <v>9</v>
      </c>
      <c r="K205" s="5" t="s">
        <v>20</v>
      </c>
      <c r="L205" s="2" t="s">
        <v>10</v>
      </c>
    </row>
    <row r="206" spans="1:12" x14ac:dyDescent="0.3">
      <c r="A206" s="11">
        <v>1</v>
      </c>
      <c r="B206" s="12" t="s">
        <v>21</v>
      </c>
      <c r="C206" s="11" t="s">
        <v>11</v>
      </c>
      <c r="D206" s="11">
        <v>1</v>
      </c>
      <c r="E206" s="28">
        <v>42072</v>
      </c>
      <c r="F206" s="28">
        <v>42072</v>
      </c>
      <c r="G206" s="11">
        <v>0.5</v>
      </c>
      <c r="H206" s="28">
        <v>42072</v>
      </c>
      <c r="I206" s="28">
        <v>42072</v>
      </c>
      <c r="J206" s="11">
        <v>0.5</v>
      </c>
      <c r="K206" s="48">
        <v>1</v>
      </c>
      <c r="L206" s="10" t="s">
        <v>12</v>
      </c>
    </row>
    <row r="207" spans="1:12" x14ac:dyDescent="0.3">
      <c r="A207" s="6">
        <v>2</v>
      </c>
      <c r="B207" s="7" t="s">
        <v>194</v>
      </c>
      <c r="C207" s="6" t="s">
        <v>16</v>
      </c>
      <c r="D207" s="7">
        <v>1</v>
      </c>
      <c r="E207" s="8">
        <v>42072</v>
      </c>
      <c r="F207" s="8">
        <v>42072</v>
      </c>
      <c r="G207" s="7">
        <v>1</v>
      </c>
      <c r="H207" s="8">
        <v>42072</v>
      </c>
      <c r="I207" s="8">
        <v>42072</v>
      </c>
      <c r="J207" s="15">
        <v>1</v>
      </c>
      <c r="K207" s="16">
        <v>1</v>
      </c>
      <c r="L207" s="10" t="s">
        <v>12</v>
      </c>
    </row>
    <row r="208" spans="1:12" ht="27.75" x14ac:dyDescent="0.3">
      <c r="A208" s="11">
        <v>3</v>
      </c>
      <c r="B208" s="12" t="s">
        <v>195</v>
      </c>
      <c r="C208" s="12" t="s">
        <v>196</v>
      </c>
      <c r="D208" s="12">
        <f>F208-E208</f>
        <v>5</v>
      </c>
      <c r="E208" s="25">
        <v>42073</v>
      </c>
      <c r="F208" s="25">
        <v>42078</v>
      </c>
      <c r="G208" s="12">
        <v>17</v>
      </c>
      <c r="H208" s="25">
        <v>42073</v>
      </c>
      <c r="I208" s="25">
        <v>42083</v>
      </c>
      <c r="J208" s="12">
        <v>20</v>
      </c>
      <c r="K208" s="13">
        <f>G208/J208</f>
        <v>0.85</v>
      </c>
      <c r="L208" s="10" t="s">
        <v>12</v>
      </c>
    </row>
    <row r="209" spans="1:12" x14ac:dyDescent="0.3">
      <c r="A209" s="6">
        <v>4</v>
      </c>
      <c r="B209" s="12" t="s">
        <v>197</v>
      </c>
      <c r="C209" s="12" t="s">
        <v>18</v>
      </c>
      <c r="D209" s="12">
        <v>5</v>
      </c>
      <c r="E209" s="25">
        <v>42073</v>
      </c>
      <c r="F209" s="25">
        <v>42078</v>
      </c>
      <c r="G209" s="12">
        <v>5</v>
      </c>
      <c r="H209" s="25">
        <v>42073</v>
      </c>
      <c r="I209" s="25">
        <v>42074</v>
      </c>
      <c r="J209" s="12">
        <v>6</v>
      </c>
      <c r="K209" s="13">
        <v>1</v>
      </c>
      <c r="L209" s="10" t="s">
        <v>12</v>
      </c>
    </row>
    <row r="210" spans="1:12" x14ac:dyDescent="0.3">
      <c r="A210" s="11">
        <v>5</v>
      </c>
      <c r="B210" s="12" t="s">
        <v>172</v>
      </c>
      <c r="C210" s="12" t="s">
        <v>17</v>
      </c>
      <c r="D210" s="12">
        <v>5</v>
      </c>
      <c r="E210" s="25">
        <v>42073</v>
      </c>
      <c r="F210" s="25">
        <v>42078</v>
      </c>
      <c r="G210" s="12">
        <v>3</v>
      </c>
      <c r="H210" s="25">
        <v>42073</v>
      </c>
      <c r="I210" s="25">
        <v>42078</v>
      </c>
      <c r="J210" s="12">
        <v>2.5</v>
      </c>
      <c r="K210" s="13">
        <f>G210/J210</f>
        <v>1.2</v>
      </c>
      <c r="L210" s="10" t="s">
        <v>12</v>
      </c>
    </row>
    <row r="211" spans="1:12" x14ac:dyDescent="0.3">
      <c r="A211" s="6">
        <v>6</v>
      </c>
      <c r="B211" s="12" t="s">
        <v>43</v>
      </c>
      <c r="C211" s="11" t="s">
        <v>15</v>
      </c>
      <c r="D211" s="11">
        <v>1</v>
      </c>
      <c r="E211" s="28">
        <v>42083</v>
      </c>
      <c r="F211" s="28">
        <v>42080</v>
      </c>
      <c r="G211" s="11">
        <v>0.5</v>
      </c>
      <c r="H211" s="28">
        <v>42083</v>
      </c>
      <c r="I211" s="28">
        <v>42083</v>
      </c>
      <c r="J211" s="11">
        <v>0.5</v>
      </c>
      <c r="K211" s="48">
        <v>1</v>
      </c>
      <c r="L211" s="10" t="s">
        <v>12</v>
      </c>
    </row>
    <row r="212" spans="1:12" x14ac:dyDescent="0.3">
      <c r="A212" s="11">
        <v>7</v>
      </c>
      <c r="B212" s="7" t="s">
        <v>198</v>
      </c>
      <c r="C212" s="6" t="s">
        <v>13</v>
      </c>
      <c r="D212" s="7">
        <f>F212-E212</f>
        <v>6</v>
      </c>
      <c r="E212" s="8">
        <v>42072</v>
      </c>
      <c r="F212" s="25">
        <v>42078</v>
      </c>
      <c r="G212" s="7">
        <v>1</v>
      </c>
      <c r="H212" s="8">
        <v>42072</v>
      </c>
      <c r="I212" s="25">
        <v>42078</v>
      </c>
      <c r="J212" s="15">
        <v>1</v>
      </c>
      <c r="K212" s="16">
        <f>G212/J212</f>
        <v>1</v>
      </c>
      <c r="L212" s="10" t="s">
        <v>12</v>
      </c>
    </row>
    <row r="213" spans="1:12" ht="27.75" x14ac:dyDescent="0.3">
      <c r="A213" s="6">
        <v>8</v>
      </c>
      <c r="B213" s="7" t="s">
        <v>44</v>
      </c>
      <c r="C213" s="6" t="s">
        <v>13</v>
      </c>
      <c r="D213" s="7">
        <v>1</v>
      </c>
      <c r="E213" s="8">
        <v>42080</v>
      </c>
      <c r="F213" s="8">
        <v>42081</v>
      </c>
      <c r="G213" s="7">
        <v>4</v>
      </c>
      <c r="H213" s="8">
        <v>42083</v>
      </c>
      <c r="I213" s="8">
        <v>42083</v>
      </c>
      <c r="J213" s="15">
        <v>4</v>
      </c>
      <c r="K213" s="16">
        <v>1</v>
      </c>
      <c r="L213" s="10" t="s">
        <v>12</v>
      </c>
    </row>
    <row r="214" spans="1:12" x14ac:dyDescent="0.3">
      <c r="A214" s="11">
        <v>9</v>
      </c>
      <c r="B214" s="19" t="s">
        <v>32</v>
      </c>
      <c r="C214" s="18" t="s">
        <v>11</v>
      </c>
      <c r="D214" s="7">
        <v>1</v>
      </c>
      <c r="E214" s="8">
        <v>42083</v>
      </c>
      <c r="F214" s="8">
        <v>42085</v>
      </c>
      <c r="G214" s="7">
        <v>5</v>
      </c>
      <c r="H214" s="8">
        <v>42083</v>
      </c>
      <c r="I214" s="8">
        <v>42085</v>
      </c>
      <c r="J214" s="15">
        <v>5</v>
      </c>
      <c r="K214" s="16">
        <v>1</v>
      </c>
      <c r="L214" s="10" t="s">
        <v>12</v>
      </c>
    </row>
    <row r="215" spans="1:12" x14ac:dyDescent="0.3">
      <c r="A215" s="6">
        <v>10</v>
      </c>
      <c r="B215" s="7" t="s">
        <v>199</v>
      </c>
      <c r="C215" s="7" t="s">
        <v>11</v>
      </c>
      <c r="D215" s="7">
        <v>1</v>
      </c>
      <c r="E215" s="8">
        <v>42073</v>
      </c>
      <c r="F215" s="8">
        <v>42073</v>
      </c>
      <c r="G215" s="7">
        <v>1</v>
      </c>
      <c r="H215" s="8">
        <v>42073</v>
      </c>
      <c r="I215" s="8">
        <v>42073</v>
      </c>
      <c r="J215" s="7">
        <v>1</v>
      </c>
      <c r="K215" s="9">
        <v>1</v>
      </c>
      <c r="L215" s="10" t="s">
        <v>12</v>
      </c>
    </row>
    <row r="216" spans="1:12" x14ac:dyDescent="0.3">
      <c r="A216" s="11">
        <v>11</v>
      </c>
      <c r="B216" s="7" t="s">
        <v>200</v>
      </c>
      <c r="C216" s="7"/>
      <c r="D216" s="7">
        <v>1.5</v>
      </c>
      <c r="E216" s="8">
        <v>42073</v>
      </c>
      <c r="F216" s="8">
        <v>42073</v>
      </c>
      <c r="G216" s="7">
        <v>1.5</v>
      </c>
      <c r="H216" s="8">
        <v>42073</v>
      </c>
      <c r="I216" s="8">
        <v>42073</v>
      </c>
      <c r="J216" s="7">
        <v>1.5</v>
      </c>
      <c r="K216" s="9">
        <v>1</v>
      </c>
      <c r="L216" s="10" t="s">
        <v>12</v>
      </c>
    </row>
    <row r="217" spans="1:12" x14ac:dyDescent="0.3">
      <c r="A217" s="6">
        <v>12</v>
      </c>
      <c r="B217" s="7" t="s">
        <v>34</v>
      </c>
      <c r="C217" s="7" t="s">
        <v>36</v>
      </c>
      <c r="D217" s="7">
        <v>1</v>
      </c>
      <c r="E217" s="8">
        <v>42085</v>
      </c>
      <c r="F217" s="8">
        <v>42085</v>
      </c>
      <c r="G217" s="7">
        <v>1</v>
      </c>
      <c r="H217" s="8">
        <v>42085</v>
      </c>
      <c r="I217" s="8">
        <v>42085</v>
      </c>
      <c r="J217" s="7">
        <v>1</v>
      </c>
      <c r="K217" s="9">
        <v>1</v>
      </c>
      <c r="L217" s="10" t="s">
        <v>12</v>
      </c>
    </row>
    <row r="218" spans="1:12" x14ac:dyDescent="0.3">
      <c r="A218" s="11">
        <v>13</v>
      </c>
      <c r="B218" s="7" t="s">
        <v>35</v>
      </c>
      <c r="C218" s="6" t="s">
        <v>36</v>
      </c>
      <c r="D218" s="7">
        <v>1</v>
      </c>
      <c r="E218" s="8">
        <v>42085</v>
      </c>
      <c r="F218" s="8">
        <v>42085</v>
      </c>
      <c r="G218" s="7">
        <v>1</v>
      </c>
      <c r="H218" s="8">
        <v>42085</v>
      </c>
      <c r="I218" s="8">
        <v>42085</v>
      </c>
      <c r="J218" s="15">
        <v>1</v>
      </c>
      <c r="K218" s="9">
        <v>1</v>
      </c>
      <c r="L218" s="10" t="s">
        <v>12</v>
      </c>
    </row>
    <row r="219" spans="1:12" x14ac:dyDescent="0.3">
      <c r="A219" s="6">
        <v>14</v>
      </c>
      <c r="B219" s="15" t="s">
        <v>201</v>
      </c>
      <c r="C219" s="7" t="s">
        <v>11</v>
      </c>
      <c r="D219" s="7">
        <v>1</v>
      </c>
      <c r="E219" s="8">
        <v>42078</v>
      </c>
      <c r="F219" s="8">
        <v>42078</v>
      </c>
      <c r="G219" s="7">
        <v>6</v>
      </c>
      <c r="H219" s="8">
        <v>42078</v>
      </c>
      <c r="I219" s="8">
        <v>42078</v>
      </c>
      <c r="J219" s="7">
        <v>6</v>
      </c>
      <c r="K219" s="9">
        <f>G219/J219</f>
        <v>1</v>
      </c>
      <c r="L219" s="10" t="s">
        <v>12</v>
      </c>
    </row>
    <row r="220" spans="1:12" ht="27.75" x14ac:dyDescent="0.3">
      <c r="A220" s="11">
        <v>15</v>
      </c>
      <c r="B220" s="15" t="s">
        <v>202</v>
      </c>
      <c r="C220" s="7" t="s">
        <v>203</v>
      </c>
      <c r="D220" s="7"/>
      <c r="E220" s="8">
        <v>42078</v>
      </c>
      <c r="F220" s="8">
        <v>42085</v>
      </c>
      <c r="G220" s="7">
        <v>13</v>
      </c>
      <c r="H220" s="8">
        <v>42078</v>
      </c>
      <c r="I220" s="8">
        <v>42085</v>
      </c>
      <c r="J220" s="7">
        <v>15</v>
      </c>
      <c r="K220" s="9">
        <f>G220/J220</f>
        <v>0.8666666666666667</v>
      </c>
      <c r="L220" s="10" t="s">
        <v>12</v>
      </c>
    </row>
    <row r="221" spans="1:12" ht="27.75" x14ac:dyDescent="0.3">
      <c r="A221" s="6">
        <v>16</v>
      </c>
      <c r="B221" s="15" t="s">
        <v>204</v>
      </c>
      <c r="C221" s="7" t="s">
        <v>140</v>
      </c>
      <c r="D221" s="7">
        <v>1</v>
      </c>
      <c r="E221" s="8">
        <v>42072</v>
      </c>
      <c r="F221" s="8">
        <v>42085</v>
      </c>
      <c r="G221" s="7">
        <v>4</v>
      </c>
      <c r="H221" s="8">
        <v>42072</v>
      </c>
      <c r="I221" s="8">
        <v>42085</v>
      </c>
      <c r="J221" s="7">
        <v>4.5</v>
      </c>
      <c r="K221" s="9">
        <f>G221/J221</f>
        <v>0.88888888888888884</v>
      </c>
      <c r="L221" s="10" t="s">
        <v>12</v>
      </c>
    </row>
  </sheetData>
  <mergeCells count="13">
    <mergeCell ref="A204:L204"/>
    <mergeCell ref="A187:L187"/>
    <mergeCell ref="O1:R1"/>
    <mergeCell ref="A70:L70"/>
    <mergeCell ref="A88:L88"/>
    <mergeCell ref="A103:L103"/>
    <mergeCell ref="A124:L124"/>
    <mergeCell ref="A168:L168"/>
    <mergeCell ref="A170:L170"/>
    <mergeCell ref="A144:L144"/>
    <mergeCell ref="A1:L1"/>
    <mergeCell ref="A21:L21"/>
    <mergeCell ref="A47:L47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showGridLines="0" zoomScale="55" zoomScaleNormal="55" workbookViewId="0">
      <selection sqref="A1:L23"/>
    </sheetView>
  </sheetViews>
  <sheetFormatPr defaultRowHeight="15" x14ac:dyDescent="0.25"/>
  <cols>
    <col min="1" max="1" width="4.85546875" style="29" bestFit="1" customWidth="1"/>
    <col min="2" max="2" width="45.28515625" style="29" customWidth="1"/>
    <col min="3" max="3" width="14.5703125" style="29" bestFit="1" customWidth="1"/>
    <col min="4" max="4" width="18.28515625" style="29" bestFit="1" customWidth="1"/>
    <col min="5" max="5" width="18.140625" style="29" bestFit="1" customWidth="1"/>
    <col min="6" max="6" width="16.85546875" style="29" bestFit="1" customWidth="1"/>
    <col min="7" max="7" width="19.28515625" style="29" bestFit="1" customWidth="1"/>
    <col min="8" max="8" width="14.28515625" style="29" bestFit="1" customWidth="1"/>
    <col min="9" max="9" width="13" style="29" bestFit="1" customWidth="1"/>
    <col min="10" max="10" width="15.42578125" style="29" bestFit="1" customWidth="1"/>
    <col min="11" max="11" width="7.85546875" style="29" bestFit="1" customWidth="1"/>
    <col min="12" max="12" width="11.7109375" style="29" bestFit="1" customWidth="1"/>
    <col min="13" max="16384" width="9.140625" style="29"/>
  </cols>
  <sheetData>
    <row r="1" spans="1:12" ht="22.5" x14ac:dyDescent="0.25">
      <c r="A1" s="65" t="s">
        <v>161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</row>
    <row r="2" spans="1:12" x14ac:dyDescent="0.25">
      <c r="A2" s="2" t="s">
        <v>0</v>
      </c>
      <c r="B2" s="2" t="s">
        <v>1</v>
      </c>
      <c r="C2" s="2" t="s">
        <v>2</v>
      </c>
      <c r="D2" s="2" t="s">
        <v>3</v>
      </c>
      <c r="E2" s="39" t="s">
        <v>4</v>
      </c>
      <c r="F2" s="39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40" t="s">
        <v>20</v>
      </c>
      <c r="L2" s="2" t="s">
        <v>10</v>
      </c>
    </row>
    <row r="3" spans="1:12" x14ac:dyDescent="0.25">
      <c r="A3" s="6">
        <v>1</v>
      </c>
      <c r="B3" s="12" t="s">
        <v>68</v>
      </c>
      <c r="C3" s="6" t="s">
        <v>11</v>
      </c>
      <c r="D3" s="7">
        <v>1</v>
      </c>
      <c r="E3" s="8">
        <v>42030</v>
      </c>
      <c r="F3" s="8">
        <f>E3</f>
        <v>42030</v>
      </c>
      <c r="G3" s="7">
        <v>2</v>
      </c>
      <c r="H3" s="8">
        <v>42030</v>
      </c>
      <c r="I3" s="8">
        <f>H3</f>
        <v>42030</v>
      </c>
      <c r="J3" s="15">
        <v>1.5</v>
      </c>
      <c r="K3" s="16">
        <f>G3/J3</f>
        <v>1.3333333333333333</v>
      </c>
      <c r="L3" s="10" t="s">
        <v>12</v>
      </c>
    </row>
    <row r="4" spans="1:12" x14ac:dyDescent="0.25">
      <c r="A4" s="6">
        <v>2</v>
      </c>
      <c r="B4" s="7" t="s">
        <v>40</v>
      </c>
      <c r="C4" s="6" t="s">
        <v>17</v>
      </c>
      <c r="D4" s="7">
        <v>1</v>
      </c>
      <c r="E4" s="8">
        <v>42030</v>
      </c>
      <c r="F4" s="8">
        <v>42030</v>
      </c>
      <c r="G4" s="7">
        <v>2</v>
      </c>
      <c r="H4" s="8">
        <v>42030</v>
      </c>
      <c r="I4" s="8">
        <v>42030</v>
      </c>
      <c r="J4" s="15">
        <v>2</v>
      </c>
      <c r="K4" s="16">
        <f t="shared" ref="K4:K23" si="0">G4/J4</f>
        <v>1</v>
      </c>
      <c r="L4" s="10" t="s">
        <v>12</v>
      </c>
    </row>
    <row r="5" spans="1:12" x14ac:dyDescent="0.25">
      <c r="A5" s="6">
        <v>3</v>
      </c>
      <c r="B5" s="7" t="s">
        <v>115</v>
      </c>
      <c r="C5" s="6" t="s">
        <v>16</v>
      </c>
      <c r="D5" s="7">
        <v>1</v>
      </c>
      <c r="E5" s="8">
        <v>42030</v>
      </c>
      <c r="F5" s="8">
        <v>42030</v>
      </c>
      <c r="G5" s="7">
        <v>2</v>
      </c>
      <c r="H5" s="8">
        <v>42030</v>
      </c>
      <c r="I5" s="8">
        <v>42030</v>
      </c>
      <c r="J5" s="15">
        <v>2</v>
      </c>
      <c r="K5" s="16">
        <f t="shared" si="0"/>
        <v>1</v>
      </c>
      <c r="L5" s="10" t="s">
        <v>12</v>
      </c>
    </row>
    <row r="6" spans="1:12" ht="27" x14ac:dyDescent="0.25">
      <c r="A6" s="6">
        <v>4</v>
      </c>
      <c r="B6" s="8" t="s">
        <v>139</v>
      </c>
      <c r="C6" s="8" t="s">
        <v>140</v>
      </c>
      <c r="D6" s="7">
        <v>9</v>
      </c>
      <c r="E6" s="8">
        <v>42063</v>
      </c>
      <c r="F6" s="8">
        <v>42041</v>
      </c>
      <c r="G6" s="12">
        <v>5.5</v>
      </c>
      <c r="H6" s="8">
        <v>42063</v>
      </c>
      <c r="I6" s="8">
        <v>42041</v>
      </c>
      <c r="J6" s="12">
        <v>6</v>
      </c>
      <c r="K6" s="16">
        <f t="shared" si="0"/>
        <v>0.91666666666666663</v>
      </c>
      <c r="L6" s="10" t="s">
        <v>12</v>
      </c>
    </row>
    <row r="7" spans="1:12" x14ac:dyDescent="0.25">
      <c r="A7" s="6">
        <v>5</v>
      </c>
      <c r="B7" s="8" t="s">
        <v>141</v>
      </c>
      <c r="C7" s="8" t="s">
        <v>18</v>
      </c>
      <c r="D7" s="7">
        <v>3</v>
      </c>
      <c r="E7" s="8">
        <v>42031</v>
      </c>
      <c r="F7" s="8">
        <v>42034</v>
      </c>
      <c r="G7" s="12">
        <v>5</v>
      </c>
      <c r="H7" s="8">
        <v>42031</v>
      </c>
      <c r="I7" s="8">
        <v>42034</v>
      </c>
      <c r="J7" s="12">
        <v>4.5</v>
      </c>
      <c r="K7" s="16">
        <f t="shared" si="0"/>
        <v>1.1111111111111112</v>
      </c>
      <c r="L7" s="10" t="s">
        <v>12</v>
      </c>
    </row>
    <row r="8" spans="1:12" x14ac:dyDescent="0.25">
      <c r="A8" s="6">
        <v>6</v>
      </c>
      <c r="B8" s="8" t="s">
        <v>142</v>
      </c>
      <c r="C8" s="8" t="s">
        <v>65</v>
      </c>
      <c r="D8" s="7">
        <v>4</v>
      </c>
      <c r="E8" s="8">
        <v>42031</v>
      </c>
      <c r="F8" s="8">
        <v>42034</v>
      </c>
      <c r="G8" s="12">
        <v>5</v>
      </c>
      <c r="H8" s="8">
        <v>42031</v>
      </c>
      <c r="I8" s="8">
        <v>42034</v>
      </c>
      <c r="J8" s="12">
        <v>4.5</v>
      </c>
      <c r="K8" s="16">
        <f t="shared" si="0"/>
        <v>1.1111111111111112</v>
      </c>
      <c r="L8" s="10" t="s">
        <v>12</v>
      </c>
    </row>
    <row r="9" spans="1:12" ht="27" x14ac:dyDescent="0.25">
      <c r="A9" s="6">
        <v>7</v>
      </c>
      <c r="B9" s="8" t="s">
        <v>143</v>
      </c>
      <c r="C9" s="8" t="s">
        <v>18</v>
      </c>
      <c r="D9" s="7">
        <v>1</v>
      </c>
      <c r="E9" s="8">
        <v>42031</v>
      </c>
      <c r="F9" s="8">
        <v>42031</v>
      </c>
      <c r="G9" s="12">
        <v>1</v>
      </c>
      <c r="H9" s="8">
        <v>42031</v>
      </c>
      <c r="I9" s="8">
        <v>42031</v>
      </c>
      <c r="J9" s="12">
        <v>0.75</v>
      </c>
      <c r="K9" s="16">
        <f t="shared" si="0"/>
        <v>1.3333333333333333</v>
      </c>
      <c r="L9" s="10" t="s">
        <v>12</v>
      </c>
    </row>
    <row r="10" spans="1:12" ht="14.25" customHeight="1" x14ac:dyDescent="0.25">
      <c r="A10" s="6">
        <v>8</v>
      </c>
      <c r="B10" s="8" t="s">
        <v>144</v>
      </c>
      <c r="C10" s="8" t="s">
        <v>18</v>
      </c>
      <c r="D10" s="7">
        <v>2</v>
      </c>
      <c r="E10" s="8">
        <v>42036</v>
      </c>
      <c r="F10" s="8">
        <v>42037</v>
      </c>
      <c r="G10" s="12">
        <v>5</v>
      </c>
      <c r="H10" s="8">
        <v>42036</v>
      </c>
      <c r="I10" s="8">
        <v>42037</v>
      </c>
      <c r="J10" s="12">
        <v>5</v>
      </c>
      <c r="K10" s="16">
        <f t="shared" si="0"/>
        <v>1</v>
      </c>
      <c r="L10" s="10" t="s">
        <v>12</v>
      </c>
    </row>
    <row r="11" spans="1:12" ht="27" x14ac:dyDescent="0.25">
      <c r="A11" s="6">
        <v>9</v>
      </c>
      <c r="B11" s="8" t="s">
        <v>145</v>
      </c>
      <c r="C11" s="8" t="s">
        <v>18</v>
      </c>
      <c r="D11" s="7">
        <v>3</v>
      </c>
      <c r="E11" s="8">
        <v>42063</v>
      </c>
      <c r="F11" s="8" t="s">
        <v>146</v>
      </c>
      <c r="G11" s="12">
        <v>2</v>
      </c>
      <c r="H11" s="8">
        <v>42062</v>
      </c>
      <c r="I11" s="8" t="s">
        <v>146</v>
      </c>
      <c r="J11" s="12">
        <v>2</v>
      </c>
      <c r="K11" s="16">
        <f t="shared" si="0"/>
        <v>1</v>
      </c>
      <c r="L11" s="10" t="s">
        <v>12</v>
      </c>
    </row>
    <row r="12" spans="1:12" ht="27" x14ac:dyDescent="0.25">
      <c r="A12" s="6">
        <v>10</v>
      </c>
      <c r="B12" s="8" t="s">
        <v>147</v>
      </c>
      <c r="C12" s="8" t="s">
        <v>15</v>
      </c>
      <c r="D12" s="7">
        <v>3</v>
      </c>
      <c r="E12" s="8">
        <v>42063</v>
      </c>
      <c r="F12" s="8" t="s">
        <v>146</v>
      </c>
      <c r="G12" s="12">
        <v>2</v>
      </c>
      <c r="H12" s="8">
        <v>42063</v>
      </c>
      <c r="I12" s="8" t="s">
        <v>146</v>
      </c>
      <c r="J12" s="12">
        <v>1.5</v>
      </c>
      <c r="K12" s="16">
        <f t="shared" si="0"/>
        <v>1.3333333333333333</v>
      </c>
      <c r="L12" s="10" t="s">
        <v>12</v>
      </c>
    </row>
    <row r="13" spans="1:12" ht="27" x14ac:dyDescent="0.25">
      <c r="A13" s="6">
        <v>11</v>
      </c>
      <c r="B13" s="8" t="s">
        <v>148</v>
      </c>
      <c r="C13" s="8" t="s">
        <v>18</v>
      </c>
      <c r="D13" s="7">
        <v>3</v>
      </c>
      <c r="E13" s="8">
        <v>42063</v>
      </c>
      <c r="F13" s="8" t="s">
        <v>146</v>
      </c>
      <c r="G13" s="12">
        <v>2</v>
      </c>
      <c r="H13" s="8">
        <v>42062</v>
      </c>
      <c r="I13" s="8" t="s">
        <v>146</v>
      </c>
      <c r="J13" s="12">
        <v>2</v>
      </c>
      <c r="K13" s="16">
        <f t="shared" si="0"/>
        <v>1</v>
      </c>
      <c r="L13" s="10" t="s">
        <v>12</v>
      </c>
    </row>
    <row r="14" spans="1:12" x14ac:dyDescent="0.25">
      <c r="A14" s="11">
        <v>11</v>
      </c>
      <c r="B14" s="12" t="s">
        <v>43</v>
      </c>
      <c r="C14" s="6" t="s">
        <v>15</v>
      </c>
      <c r="D14" s="7">
        <v>1</v>
      </c>
      <c r="E14" s="8">
        <v>42038</v>
      </c>
      <c r="F14" s="8">
        <v>42038</v>
      </c>
      <c r="G14" s="7">
        <v>0.5</v>
      </c>
      <c r="H14" s="8">
        <v>42041</v>
      </c>
      <c r="I14" s="8">
        <v>42041</v>
      </c>
      <c r="J14" s="15">
        <v>0.5</v>
      </c>
      <c r="K14" s="16">
        <f t="shared" si="0"/>
        <v>1</v>
      </c>
      <c r="L14" s="10" t="s">
        <v>12</v>
      </c>
    </row>
    <row r="15" spans="1:12" ht="27" x14ac:dyDescent="0.25">
      <c r="A15" s="6">
        <v>12</v>
      </c>
      <c r="B15" s="7" t="s">
        <v>149</v>
      </c>
      <c r="C15" s="6" t="s">
        <v>13</v>
      </c>
      <c r="D15" s="7">
        <f>F15-E15</f>
        <v>7</v>
      </c>
      <c r="E15" s="8">
        <v>42030</v>
      </c>
      <c r="F15" s="8">
        <v>42037</v>
      </c>
      <c r="G15" s="7">
        <v>3</v>
      </c>
      <c r="H15" s="8">
        <v>42042</v>
      </c>
      <c r="I15" s="8">
        <v>42042</v>
      </c>
      <c r="J15" s="15">
        <v>3</v>
      </c>
      <c r="K15" s="16">
        <f t="shared" si="0"/>
        <v>1</v>
      </c>
      <c r="L15" s="10" t="s">
        <v>12</v>
      </c>
    </row>
    <row r="16" spans="1:12" ht="27" x14ac:dyDescent="0.25">
      <c r="A16" s="6">
        <v>13</v>
      </c>
      <c r="B16" s="7" t="s">
        <v>44</v>
      </c>
      <c r="C16" s="6" t="s">
        <v>13</v>
      </c>
      <c r="D16" s="7">
        <v>2</v>
      </c>
      <c r="E16" s="8">
        <v>42036</v>
      </c>
      <c r="F16" s="8">
        <v>42036</v>
      </c>
      <c r="G16" s="7">
        <v>4</v>
      </c>
      <c r="H16" s="8">
        <v>42042</v>
      </c>
      <c r="I16" s="8">
        <v>42042</v>
      </c>
      <c r="J16" s="15">
        <v>3.5</v>
      </c>
      <c r="K16" s="16">
        <f t="shared" si="0"/>
        <v>1.1428571428571428</v>
      </c>
      <c r="L16" s="10" t="s">
        <v>12</v>
      </c>
    </row>
    <row r="17" spans="1:12" x14ac:dyDescent="0.25">
      <c r="A17" s="18">
        <v>14</v>
      </c>
      <c r="B17" s="19" t="s">
        <v>32</v>
      </c>
      <c r="C17" s="18" t="s">
        <v>11</v>
      </c>
      <c r="D17" s="7">
        <v>1</v>
      </c>
      <c r="E17" s="8">
        <v>42036</v>
      </c>
      <c r="F17" s="8">
        <v>42040</v>
      </c>
      <c r="G17" s="7">
        <v>8.5</v>
      </c>
      <c r="H17" s="8">
        <v>42042</v>
      </c>
      <c r="I17" s="17">
        <v>42043</v>
      </c>
      <c r="J17" s="15">
        <v>8</v>
      </c>
      <c r="K17" s="16">
        <f t="shared" si="0"/>
        <v>1.0625</v>
      </c>
      <c r="L17" s="10" t="s">
        <v>12</v>
      </c>
    </row>
    <row r="18" spans="1:12" x14ac:dyDescent="0.25">
      <c r="A18" s="7">
        <v>16</v>
      </c>
      <c r="B18" s="7" t="s">
        <v>150</v>
      </c>
      <c r="C18" s="52" t="s">
        <v>11</v>
      </c>
      <c r="D18" s="52">
        <v>1</v>
      </c>
      <c r="E18" s="53">
        <v>42031</v>
      </c>
      <c r="F18" s="53">
        <v>42031</v>
      </c>
      <c r="G18" s="52">
        <v>1</v>
      </c>
      <c r="H18" s="53">
        <v>42031</v>
      </c>
      <c r="I18" s="53">
        <v>42031</v>
      </c>
      <c r="J18" s="52">
        <v>1</v>
      </c>
      <c r="K18" s="16">
        <f t="shared" si="0"/>
        <v>1</v>
      </c>
      <c r="L18" s="10" t="s">
        <v>12</v>
      </c>
    </row>
    <row r="19" spans="1:12" x14ac:dyDescent="0.25">
      <c r="A19" s="7">
        <v>17</v>
      </c>
      <c r="B19" s="7" t="s">
        <v>151</v>
      </c>
      <c r="C19" s="11" t="s">
        <v>11</v>
      </c>
      <c r="D19" s="12">
        <v>1</v>
      </c>
      <c r="E19" s="8">
        <v>42032</v>
      </c>
      <c r="F19" s="8">
        <v>42063</v>
      </c>
      <c r="G19" s="12">
        <v>1</v>
      </c>
      <c r="H19" s="8">
        <v>42038</v>
      </c>
      <c r="I19" s="8">
        <v>42038</v>
      </c>
      <c r="J19" s="26">
        <v>1</v>
      </c>
      <c r="K19" s="16">
        <f t="shared" si="0"/>
        <v>1</v>
      </c>
      <c r="L19" s="10" t="s">
        <v>12</v>
      </c>
    </row>
    <row r="20" spans="1:12" x14ac:dyDescent="0.25">
      <c r="A20" s="7">
        <v>18</v>
      </c>
      <c r="B20" s="7" t="s">
        <v>34</v>
      </c>
      <c r="C20" s="6" t="s">
        <v>18</v>
      </c>
      <c r="D20" s="7">
        <v>1</v>
      </c>
      <c r="E20" s="8">
        <v>42043</v>
      </c>
      <c r="F20" s="8">
        <v>42043</v>
      </c>
      <c r="G20" s="7">
        <v>2</v>
      </c>
      <c r="H20" s="8">
        <v>42043</v>
      </c>
      <c r="I20" s="8">
        <v>42043</v>
      </c>
      <c r="J20" s="15">
        <v>2</v>
      </c>
      <c r="K20" s="16">
        <f t="shared" si="0"/>
        <v>1</v>
      </c>
      <c r="L20" s="10" t="s">
        <v>12</v>
      </c>
    </row>
    <row r="21" spans="1:12" x14ac:dyDescent="0.25">
      <c r="A21" s="7">
        <v>19</v>
      </c>
      <c r="B21" s="7" t="s">
        <v>152</v>
      </c>
      <c r="C21" s="6" t="s">
        <v>11</v>
      </c>
      <c r="D21" s="7">
        <v>2</v>
      </c>
      <c r="E21" s="8">
        <v>42034</v>
      </c>
      <c r="F21" s="8">
        <v>42043</v>
      </c>
      <c r="G21" s="7">
        <v>2</v>
      </c>
      <c r="H21" s="8">
        <v>42034</v>
      </c>
      <c r="I21" s="8">
        <v>42043</v>
      </c>
      <c r="J21" s="15">
        <v>2</v>
      </c>
      <c r="K21" s="16">
        <f t="shared" si="0"/>
        <v>1</v>
      </c>
      <c r="L21" s="10" t="s">
        <v>12</v>
      </c>
    </row>
    <row r="22" spans="1:12" x14ac:dyDescent="0.25">
      <c r="A22" s="7">
        <v>20</v>
      </c>
      <c r="B22" s="7" t="s">
        <v>153</v>
      </c>
      <c r="C22" s="6" t="s">
        <v>11</v>
      </c>
      <c r="D22" s="7">
        <v>1</v>
      </c>
      <c r="E22" s="8">
        <v>42038</v>
      </c>
      <c r="F22" s="8">
        <v>42038</v>
      </c>
      <c r="G22" s="7">
        <v>1</v>
      </c>
      <c r="H22" s="8">
        <v>42038</v>
      </c>
      <c r="I22" s="8">
        <v>42038</v>
      </c>
      <c r="J22" s="15">
        <v>1</v>
      </c>
      <c r="K22" s="16">
        <f t="shared" si="0"/>
        <v>1</v>
      </c>
      <c r="L22" s="10" t="s">
        <v>12</v>
      </c>
    </row>
    <row r="23" spans="1:12" x14ac:dyDescent="0.25">
      <c r="A23" s="7">
        <v>21</v>
      </c>
      <c r="B23" s="7" t="s">
        <v>35</v>
      </c>
      <c r="C23" s="6" t="s">
        <v>18</v>
      </c>
      <c r="D23" s="7">
        <v>1</v>
      </c>
      <c r="E23" s="8">
        <v>42043</v>
      </c>
      <c r="F23" s="8">
        <v>42043</v>
      </c>
      <c r="G23" s="7">
        <v>2</v>
      </c>
      <c r="H23" s="8">
        <v>42043</v>
      </c>
      <c r="I23" s="8">
        <v>42043</v>
      </c>
      <c r="J23" s="15">
        <v>2</v>
      </c>
      <c r="K23" s="16">
        <f t="shared" si="0"/>
        <v>1</v>
      </c>
      <c r="L23" s="10" t="s">
        <v>12</v>
      </c>
    </row>
  </sheetData>
  <mergeCells count="1">
    <mergeCell ref="A1:L1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showGridLines="0" zoomScale="55" zoomScaleNormal="55" workbookViewId="0">
      <selection sqref="A1:L1"/>
    </sheetView>
  </sheetViews>
  <sheetFormatPr defaultRowHeight="15" x14ac:dyDescent="0.25"/>
  <cols>
    <col min="1" max="1" width="4.85546875" style="29" bestFit="1" customWidth="1"/>
    <col min="2" max="2" width="45.28515625" style="29" customWidth="1"/>
    <col min="3" max="3" width="14.5703125" style="29" bestFit="1" customWidth="1"/>
    <col min="4" max="4" width="18.28515625" style="29" bestFit="1" customWidth="1"/>
    <col min="5" max="5" width="18.140625" style="29" bestFit="1" customWidth="1"/>
    <col min="6" max="6" width="16.85546875" style="29" bestFit="1" customWidth="1"/>
    <col min="7" max="7" width="19.28515625" style="29" bestFit="1" customWidth="1"/>
    <col min="8" max="8" width="14.28515625" style="29" bestFit="1" customWidth="1"/>
    <col min="9" max="9" width="13" style="29" bestFit="1" customWidth="1"/>
    <col min="10" max="10" width="15.42578125" style="29" bestFit="1" customWidth="1"/>
    <col min="11" max="11" width="7.85546875" style="29" bestFit="1" customWidth="1"/>
    <col min="12" max="12" width="11.7109375" style="29" bestFit="1" customWidth="1"/>
    <col min="13" max="16384" width="9.140625" style="29"/>
  </cols>
  <sheetData>
    <row r="1" spans="1:12" ht="22.5" x14ac:dyDescent="0.25">
      <c r="A1" s="65" t="s">
        <v>181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</row>
    <row r="2" spans="1:12" x14ac:dyDescent="0.25">
      <c r="A2" s="2" t="s">
        <v>0</v>
      </c>
      <c r="B2" s="3" t="s">
        <v>1</v>
      </c>
      <c r="C2" s="2" t="s">
        <v>2</v>
      </c>
      <c r="D2" s="3" t="s">
        <v>3</v>
      </c>
      <c r="E2" s="4" t="s">
        <v>4</v>
      </c>
      <c r="F2" s="4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5" t="s">
        <v>20</v>
      </c>
      <c r="L2" s="2" t="s">
        <v>10</v>
      </c>
    </row>
    <row r="3" spans="1:12" x14ac:dyDescent="0.25">
      <c r="A3" s="68" t="s">
        <v>12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</row>
    <row r="4" spans="1:12" x14ac:dyDescent="0.25">
      <c r="A4" s="6">
        <v>2</v>
      </c>
      <c r="B4" s="7" t="s">
        <v>40</v>
      </c>
      <c r="C4" s="6" t="s">
        <v>17</v>
      </c>
      <c r="D4" s="7">
        <v>1</v>
      </c>
      <c r="E4" s="8">
        <v>42044</v>
      </c>
      <c r="F4" s="8">
        <v>42044</v>
      </c>
      <c r="G4" s="7">
        <v>2</v>
      </c>
      <c r="H4" s="8">
        <v>42044</v>
      </c>
      <c r="I4" s="8">
        <v>42044</v>
      </c>
      <c r="J4" s="7">
        <v>2</v>
      </c>
      <c r="K4" s="16">
        <v>1</v>
      </c>
      <c r="L4" s="10" t="s">
        <v>12</v>
      </c>
    </row>
    <row r="5" spans="1:12" x14ac:dyDescent="0.25">
      <c r="A5" s="6">
        <v>3</v>
      </c>
      <c r="B5" s="7" t="s">
        <v>167</v>
      </c>
      <c r="C5" s="6" t="s">
        <v>16</v>
      </c>
      <c r="D5" s="7">
        <v>1</v>
      </c>
      <c r="E5" s="8">
        <v>42044</v>
      </c>
      <c r="F5" s="8">
        <v>42044</v>
      </c>
      <c r="G5" s="7">
        <v>2</v>
      </c>
      <c r="H5" s="8">
        <v>42044</v>
      </c>
      <c r="I5" s="8">
        <v>42044</v>
      </c>
      <c r="J5" s="7">
        <v>2</v>
      </c>
      <c r="K5" s="16">
        <v>1</v>
      </c>
      <c r="L5" s="10" t="s">
        <v>12</v>
      </c>
    </row>
    <row r="6" spans="1:12" ht="27" x14ac:dyDescent="0.25">
      <c r="A6" s="6">
        <v>1</v>
      </c>
      <c r="B6" s="7" t="s">
        <v>168</v>
      </c>
      <c r="C6" s="6" t="s">
        <v>16</v>
      </c>
      <c r="D6" s="7">
        <v>1</v>
      </c>
      <c r="E6" s="8">
        <v>42044</v>
      </c>
      <c r="F6" s="8">
        <v>42044</v>
      </c>
      <c r="G6" s="7">
        <v>2</v>
      </c>
      <c r="H6" s="8">
        <v>42044</v>
      </c>
      <c r="I6" s="8">
        <v>42044</v>
      </c>
      <c r="J6" s="7">
        <v>2</v>
      </c>
      <c r="K6" s="16">
        <f>G6/J6</f>
        <v>1</v>
      </c>
      <c r="L6" s="10" t="s">
        <v>12</v>
      </c>
    </row>
    <row r="7" spans="1:12" x14ac:dyDescent="0.25">
      <c r="A7" s="11">
        <v>2</v>
      </c>
      <c r="B7" s="11" t="s">
        <v>169</v>
      </c>
      <c r="C7" s="11" t="s">
        <v>18</v>
      </c>
      <c r="D7" s="11">
        <v>1</v>
      </c>
      <c r="E7" s="28">
        <v>42044</v>
      </c>
      <c r="F7" s="28">
        <v>42047</v>
      </c>
      <c r="G7" s="11">
        <v>1.5</v>
      </c>
      <c r="H7" s="28">
        <v>42044</v>
      </c>
      <c r="I7" s="28">
        <v>42047</v>
      </c>
      <c r="J7" s="11">
        <v>1.5</v>
      </c>
      <c r="K7" s="48">
        <f>G7/J7</f>
        <v>1</v>
      </c>
      <c r="L7" s="10" t="s">
        <v>12</v>
      </c>
    </row>
    <row r="8" spans="1:12" x14ac:dyDescent="0.25">
      <c r="A8" s="11">
        <v>3</v>
      </c>
      <c r="B8" s="11" t="s">
        <v>170</v>
      </c>
      <c r="C8" s="11" t="s">
        <v>93</v>
      </c>
      <c r="D8" s="11">
        <v>1</v>
      </c>
      <c r="E8" s="28">
        <v>42044</v>
      </c>
      <c r="F8" s="28">
        <v>42047</v>
      </c>
      <c r="G8" s="11">
        <v>3</v>
      </c>
      <c r="H8" s="28">
        <v>42044</v>
      </c>
      <c r="I8" s="28">
        <v>42046</v>
      </c>
      <c r="J8" s="11">
        <v>3.5</v>
      </c>
      <c r="K8" s="48">
        <f>G8/J8</f>
        <v>0.8571428571428571</v>
      </c>
      <c r="L8" s="10" t="s">
        <v>12</v>
      </c>
    </row>
    <row r="9" spans="1:12" x14ac:dyDescent="0.25">
      <c r="A9" s="11">
        <v>4</v>
      </c>
      <c r="B9" s="11" t="s">
        <v>171</v>
      </c>
      <c r="C9" s="11" t="s">
        <v>65</v>
      </c>
      <c r="D9" s="11">
        <v>2</v>
      </c>
      <c r="E9" s="28">
        <v>42044</v>
      </c>
      <c r="F9" s="28">
        <v>42047</v>
      </c>
      <c r="G9" s="11">
        <v>5</v>
      </c>
      <c r="H9" s="28">
        <v>42044</v>
      </c>
      <c r="I9" s="28">
        <v>42046</v>
      </c>
      <c r="J9" s="11">
        <v>4</v>
      </c>
      <c r="K9" s="48">
        <f>G9/J9</f>
        <v>1.25</v>
      </c>
      <c r="L9" s="10" t="s">
        <v>12</v>
      </c>
    </row>
    <row r="10" spans="1:12" ht="14.25" customHeight="1" x14ac:dyDescent="0.25">
      <c r="A10" s="11">
        <v>5</v>
      </c>
      <c r="B10" s="11" t="s">
        <v>172</v>
      </c>
      <c r="C10" s="11" t="s">
        <v>17</v>
      </c>
      <c r="D10" s="11"/>
      <c r="E10" s="28">
        <v>42044</v>
      </c>
      <c r="F10" s="28">
        <v>42046</v>
      </c>
      <c r="G10" s="11">
        <v>3.5</v>
      </c>
      <c r="H10" s="28">
        <v>42044</v>
      </c>
      <c r="I10" s="28">
        <v>42046</v>
      </c>
      <c r="J10" s="11">
        <v>3.5</v>
      </c>
      <c r="K10" s="48">
        <f>G10/J10</f>
        <v>1</v>
      </c>
      <c r="L10" s="10" t="s">
        <v>12</v>
      </c>
    </row>
    <row r="11" spans="1:12" x14ac:dyDescent="0.25">
      <c r="A11" s="11">
        <v>6</v>
      </c>
      <c r="B11" s="12" t="s">
        <v>43</v>
      </c>
      <c r="C11" s="6" t="s">
        <v>15</v>
      </c>
      <c r="D11" s="7">
        <v>1</v>
      </c>
      <c r="E11" s="8">
        <v>42048</v>
      </c>
      <c r="F11" s="8">
        <v>42048</v>
      </c>
      <c r="G11" s="7">
        <v>0.5</v>
      </c>
      <c r="H11" s="8">
        <v>42048</v>
      </c>
      <c r="I11" s="8">
        <v>42048</v>
      </c>
      <c r="J11" s="15">
        <v>0.5</v>
      </c>
      <c r="K11" s="16">
        <v>1</v>
      </c>
      <c r="L11" s="10" t="s">
        <v>12</v>
      </c>
    </row>
    <row r="12" spans="1:12" ht="27" x14ac:dyDescent="0.25">
      <c r="A12" s="6">
        <v>7</v>
      </c>
      <c r="B12" s="7" t="s">
        <v>44</v>
      </c>
      <c r="C12" s="6" t="s">
        <v>13</v>
      </c>
      <c r="D12" s="7">
        <v>2</v>
      </c>
      <c r="E12" s="8">
        <v>42047</v>
      </c>
      <c r="F12" s="8">
        <v>42048</v>
      </c>
      <c r="G12" s="7">
        <v>6</v>
      </c>
      <c r="H12" s="8">
        <v>42049</v>
      </c>
      <c r="I12" s="8">
        <v>42049</v>
      </c>
      <c r="J12" s="15">
        <v>4.5</v>
      </c>
      <c r="K12" s="16">
        <v>1</v>
      </c>
      <c r="L12" s="10" t="s">
        <v>12</v>
      </c>
    </row>
    <row r="13" spans="1:12" x14ac:dyDescent="0.25">
      <c r="A13" s="18">
        <v>8</v>
      </c>
      <c r="B13" s="19" t="s">
        <v>173</v>
      </c>
      <c r="C13" s="18" t="s">
        <v>11</v>
      </c>
      <c r="D13" s="7">
        <v>1</v>
      </c>
      <c r="E13" s="8">
        <v>42049</v>
      </c>
      <c r="F13" s="8">
        <v>42050</v>
      </c>
      <c r="G13" s="7">
        <v>5</v>
      </c>
      <c r="H13" s="8">
        <v>42049</v>
      </c>
      <c r="I13" s="8">
        <v>42057</v>
      </c>
      <c r="J13" s="15">
        <v>4.5</v>
      </c>
      <c r="K13" s="16">
        <f>G13/J13</f>
        <v>1.1111111111111112</v>
      </c>
      <c r="L13" s="10" t="s">
        <v>12</v>
      </c>
    </row>
    <row r="14" spans="1:12" x14ac:dyDescent="0.25">
      <c r="A14" s="6">
        <v>9</v>
      </c>
      <c r="B14" s="7" t="s">
        <v>34</v>
      </c>
      <c r="C14" s="6" t="s">
        <v>18</v>
      </c>
      <c r="D14" s="7">
        <v>1</v>
      </c>
      <c r="E14" s="8">
        <v>42057</v>
      </c>
      <c r="F14" s="8">
        <v>42057</v>
      </c>
      <c r="G14" s="7">
        <v>1</v>
      </c>
      <c r="H14" s="8">
        <v>42057</v>
      </c>
      <c r="I14" s="8">
        <v>42057</v>
      </c>
      <c r="J14" s="15">
        <v>1.5</v>
      </c>
      <c r="K14" s="16">
        <v>1</v>
      </c>
      <c r="L14" s="10" t="s">
        <v>12</v>
      </c>
    </row>
    <row r="15" spans="1:12" ht="27" x14ac:dyDescent="0.25">
      <c r="A15" s="6">
        <v>10</v>
      </c>
      <c r="B15" s="7" t="s">
        <v>174</v>
      </c>
      <c r="C15" s="6" t="s">
        <v>18</v>
      </c>
      <c r="D15" s="7">
        <v>1</v>
      </c>
      <c r="E15" s="8">
        <v>42057</v>
      </c>
      <c r="F15" s="8">
        <v>42057</v>
      </c>
      <c r="G15" s="7">
        <v>3</v>
      </c>
      <c r="H15" s="8">
        <v>42057</v>
      </c>
      <c r="I15" s="8">
        <v>42057</v>
      </c>
      <c r="J15" s="15">
        <v>3</v>
      </c>
      <c r="K15" s="16">
        <v>1</v>
      </c>
      <c r="L15" s="10" t="s">
        <v>12</v>
      </c>
    </row>
    <row r="16" spans="1:12" ht="27" x14ac:dyDescent="0.25">
      <c r="A16" s="6">
        <v>12</v>
      </c>
      <c r="B16" s="7" t="s">
        <v>175</v>
      </c>
      <c r="C16" s="6" t="s">
        <v>11</v>
      </c>
      <c r="D16" s="7">
        <v>1</v>
      </c>
      <c r="E16" s="8">
        <v>42052</v>
      </c>
      <c r="F16" s="8">
        <v>42052</v>
      </c>
      <c r="G16" s="7">
        <v>5</v>
      </c>
      <c r="H16" s="8">
        <v>42052</v>
      </c>
      <c r="I16" s="8">
        <v>42052</v>
      </c>
      <c r="J16" s="15">
        <v>5</v>
      </c>
      <c r="K16" s="16">
        <v>1</v>
      </c>
      <c r="L16" s="10" t="s">
        <v>12</v>
      </c>
    </row>
    <row r="17" spans="1:12" x14ac:dyDescent="0.25">
      <c r="A17" s="21">
        <v>13</v>
      </c>
      <c r="B17" s="22" t="s">
        <v>176</v>
      </c>
      <c r="C17" s="21" t="s">
        <v>11</v>
      </c>
      <c r="D17" s="22">
        <v>1</v>
      </c>
      <c r="E17" s="23">
        <v>42053</v>
      </c>
      <c r="F17" s="23">
        <v>42053</v>
      </c>
      <c r="G17" s="22">
        <v>1.5</v>
      </c>
      <c r="H17" s="23">
        <v>42053</v>
      </c>
      <c r="I17" s="23">
        <v>42053</v>
      </c>
      <c r="J17" s="22">
        <v>1.5</v>
      </c>
      <c r="K17" s="24">
        <v>1</v>
      </c>
      <c r="L17" s="10" t="s">
        <v>12</v>
      </c>
    </row>
    <row r="18" spans="1:12" x14ac:dyDescent="0.25">
      <c r="A18" s="7">
        <v>14</v>
      </c>
      <c r="B18" s="7" t="s">
        <v>177</v>
      </c>
      <c r="C18" s="7" t="s">
        <v>11</v>
      </c>
      <c r="D18" s="7">
        <v>1</v>
      </c>
      <c r="E18" s="8">
        <v>42045</v>
      </c>
      <c r="F18" s="8">
        <v>42045</v>
      </c>
      <c r="G18" s="7">
        <v>1</v>
      </c>
      <c r="H18" s="8">
        <v>42045</v>
      </c>
      <c r="I18" s="8">
        <v>42045</v>
      </c>
      <c r="J18" s="7">
        <v>1</v>
      </c>
      <c r="K18" s="9">
        <f>G18/J18</f>
        <v>1</v>
      </c>
      <c r="L18" s="10" t="s">
        <v>12</v>
      </c>
    </row>
  </sheetData>
  <mergeCells count="2">
    <mergeCell ref="A1:L1"/>
    <mergeCell ref="A3:L3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showGridLines="0" zoomScale="55" zoomScaleNormal="55" workbookViewId="0">
      <selection sqref="A1:L1"/>
    </sheetView>
  </sheetViews>
  <sheetFormatPr defaultRowHeight="15" x14ac:dyDescent="0.25"/>
  <cols>
    <col min="1" max="1" width="4.85546875" style="29" bestFit="1" customWidth="1"/>
    <col min="2" max="2" width="45.28515625" style="29" customWidth="1"/>
    <col min="3" max="3" width="14.5703125" style="29" bestFit="1" customWidth="1"/>
    <col min="4" max="4" width="18.28515625" style="29" bestFit="1" customWidth="1"/>
    <col min="5" max="5" width="18.140625" style="29" bestFit="1" customWidth="1"/>
    <col min="6" max="6" width="16.85546875" style="29" bestFit="1" customWidth="1"/>
    <col min="7" max="7" width="19.28515625" style="29" bestFit="1" customWidth="1"/>
    <col min="8" max="8" width="14.28515625" style="29" bestFit="1" customWidth="1"/>
    <col min="9" max="9" width="13" style="29" bestFit="1" customWidth="1"/>
    <col min="10" max="10" width="15.42578125" style="29" bestFit="1" customWidth="1"/>
    <col min="11" max="11" width="7.85546875" style="29" bestFit="1" customWidth="1"/>
    <col min="12" max="12" width="11.7109375" style="29" bestFit="1" customWidth="1"/>
    <col min="13" max="16384" width="9.140625" style="29"/>
  </cols>
  <sheetData>
    <row r="1" spans="1:12" ht="22.5" x14ac:dyDescent="0.25">
      <c r="A1" s="69" t="s">
        <v>205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1"/>
    </row>
    <row r="2" spans="1:12" x14ac:dyDescent="0.25">
      <c r="A2" s="2" t="s">
        <v>0</v>
      </c>
      <c r="B2" s="3" t="s">
        <v>1</v>
      </c>
      <c r="C2" s="2" t="s">
        <v>2</v>
      </c>
      <c r="D2" s="3" t="s">
        <v>3</v>
      </c>
      <c r="E2" s="4" t="s">
        <v>4</v>
      </c>
      <c r="F2" s="4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5" t="s">
        <v>20</v>
      </c>
      <c r="L2" s="2" t="s">
        <v>10</v>
      </c>
    </row>
    <row r="3" spans="1:12" x14ac:dyDescent="0.25">
      <c r="A3" s="6">
        <v>1</v>
      </c>
      <c r="B3" s="7" t="s">
        <v>182</v>
      </c>
      <c r="C3" s="6" t="s">
        <v>16</v>
      </c>
      <c r="D3" s="7">
        <v>1</v>
      </c>
      <c r="E3" s="8">
        <v>42058</v>
      </c>
      <c r="F3" s="8">
        <v>42058</v>
      </c>
      <c r="G3" s="7">
        <v>2</v>
      </c>
      <c r="H3" s="8">
        <v>42058</v>
      </c>
      <c r="I3" s="8">
        <v>42058</v>
      </c>
      <c r="J3" s="15">
        <v>2</v>
      </c>
      <c r="K3" s="16">
        <f>G3/J3</f>
        <v>1</v>
      </c>
      <c r="L3" s="10" t="s">
        <v>12</v>
      </c>
    </row>
    <row r="4" spans="1:12" ht="27" x14ac:dyDescent="0.25">
      <c r="A4" s="11">
        <v>2</v>
      </c>
      <c r="B4" s="12" t="s">
        <v>183</v>
      </c>
      <c r="C4" s="11" t="s">
        <v>184</v>
      </c>
      <c r="D4" s="11">
        <v>1</v>
      </c>
      <c r="E4" s="28">
        <v>42059</v>
      </c>
      <c r="F4" s="28">
        <v>42063</v>
      </c>
      <c r="G4" s="11">
        <v>7</v>
      </c>
      <c r="H4" s="28">
        <v>42059</v>
      </c>
      <c r="I4" s="28">
        <v>42063</v>
      </c>
      <c r="J4" s="11">
        <v>6.5</v>
      </c>
      <c r="K4" s="16">
        <f>G4/J4</f>
        <v>1.0769230769230769</v>
      </c>
      <c r="L4" s="10" t="s">
        <v>12</v>
      </c>
    </row>
    <row r="5" spans="1:12" x14ac:dyDescent="0.25">
      <c r="A5" s="11">
        <v>3</v>
      </c>
      <c r="B5" s="12" t="s">
        <v>185</v>
      </c>
      <c r="C5" s="11" t="s">
        <v>186</v>
      </c>
      <c r="D5" s="64">
        <f>F5-E5</f>
        <v>10</v>
      </c>
      <c r="E5" s="25">
        <v>42058</v>
      </c>
      <c r="F5" s="25">
        <v>42068</v>
      </c>
      <c r="G5" s="12">
        <v>8</v>
      </c>
      <c r="H5" s="25">
        <v>42058</v>
      </c>
      <c r="I5" s="25">
        <v>42068</v>
      </c>
      <c r="J5" s="12">
        <v>7</v>
      </c>
      <c r="K5" s="13">
        <f>G5/J5</f>
        <v>1.1428571428571428</v>
      </c>
      <c r="L5" s="10" t="s">
        <v>12</v>
      </c>
    </row>
    <row r="6" spans="1:12" x14ac:dyDescent="0.25">
      <c r="A6" s="11">
        <v>4</v>
      </c>
      <c r="B6" s="12" t="s">
        <v>43</v>
      </c>
      <c r="C6" s="6" t="s">
        <v>15</v>
      </c>
      <c r="D6" s="7">
        <v>1</v>
      </c>
      <c r="E6" s="8">
        <v>42060</v>
      </c>
      <c r="F6" s="8">
        <v>42060</v>
      </c>
      <c r="G6" s="7">
        <v>1</v>
      </c>
      <c r="H6" s="8">
        <v>42065</v>
      </c>
      <c r="I6" s="8">
        <v>42065</v>
      </c>
      <c r="J6" s="15">
        <v>1</v>
      </c>
      <c r="K6" s="16">
        <v>1</v>
      </c>
      <c r="L6" s="10" t="s">
        <v>12</v>
      </c>
    </row>
    <row r="7" spans="1:12" ht="27" x14ac:dyDescent="0.25">
      <c r="A7" s="6">
        <v>5</v>
      </c>
      <c r="B7" s="7" t="s">
        <v>187</v>
      </c>
      <c r="C7" s="6" t="s">
        <v>13</v>
      </c>
      <c r="D7" s="7">
        <v>1</v>
      </c>
      <c r="E7" s="8">
        <v>42057</v>
      </c>
      <c r="F7" s="8">
        <v>42057</v>
      </c>
      <c r="G7" s="7">
        <v>2</v>
      </c>
      <c r="H7" s="8">
        <v>42057</v>
      </c>
      <c r="I7" s="8">
        <v>42057</v>
      </c>
      <c r="J7" s="15">
        <v>1.5</v>
      </c>
      <c r="K7" s="16">
        <f>G7/J7</f>
        <v>1.3333333333333333</v>
      </c>
      <c r="L7" s="10" t="s">
        <v>12</v>
      </c>
    </row>
    <row r="8" spans="1:12" ht="27" x14ac:dyDescent="0.25">
      <c r="A8" s="6">
        <v>6</v>
      </c>
      <c r="B8" s="7" t="s">
        <v>44</v>
      </c>
      <c r="C8" s="6" t="s">
        <v>13</v>
      </c>
      <c r="D8" s="7">
        <v>1</v>
      </c>
      <c r="E8" s="8">
        <v>42060</v>
      </c>
      <c r="F8" s="8">
        <v>42060</v>
      </c>
      <c r="G8" s="7">
        <v>4</v>
      </c>
      <c r="H8" s="8">
        <v>42067</v>
      </c>
      <c r="I8" s="8">
        <v>42067</v>
      </c>
      <c r="J8" s="15">
        <v>4</v>
      </c>
      <c r="K8" s="16">
        <f>G8/J8</f>
        <v>1</v>
      </c>
      <c r="L8" s="10" t="s">
        <v>12</v>
      </c>
    </row>
    <row r="9" spans="1:12" x14ac:dyDescent="0.25">
      <c r="A9" s="18">
        <v>7</v>
      </c>
      <c r="B9" s="19" t="s">
        <v>32</v>
      </c>
      <c r="C9" s="18" t="s">
        <v>11</v>
      </c>
      <c r="D9" s="7">
        <v>1</v>
      </c>
      <c r="E9" s="8">
        <v>42061</v>
      </c>
      <c r="F9" s="8">
        <v>42069</v>
      </c>
      <c r="G9" s="7">
        <v>3</v>
      </c>
      <c r="H9" s="8">
        <v>42067</v>
      </c>
      <c r="I9" s="17">
        <v>42068</v>
      </c>
      <c r="J9" s="15">
        <v>3.5</v>
      </c>
      <c r="K9" s="16">
        <f>G9/J9</f>
        <v>0.8571428571428571</v>
      </c>
      <c r="L9" s="10" t="s">
        <v>12</v>
      </c>
    </row>
    <row r="10" spans="1:12" ht="14.25" customHeight="1" x14ac:dyDescent="0.25">
      <c r="A10" s="11">
        <v>8</v>
      </c>
      <c r="B10" s="11" t="s">
        <v>188</v>
      </c>
      <c r="C10" s="11"/>
      <c r="D10" s="11"/>
      <c r="E10" s="28">
        <v>42060</v>
      </c>
      <c r="F10" s="28">
        <v>42060</v>
      </c>
      <c r="G10" s="11">
        <v>1</v>
      </c>
      <c r="H10" s="28">
        <v>42060</v>
      </c>
      <c r="I10" s="28">
        <v>42060</v>
      </c>
      <c r="J10" s="11">
        <v>1.5</v>
      </c>
      <c r="K10" s="51">
        <v>1</v>
      </c>
      <c r="L10" s="10" t="s">
        <v>12</v>
      </c>
    </row>
    <row r="11" spans="1:12" x14ac:dyDescent="0.25">
      <c r="A11" s="11">
        <v>9</v>
      </c>
      <c r="B11" s="11" t="s">
        <v>189</v>
      </c>
      <c r="C11" s="11"/>
      <c r="D11" s="11"/>
      <c r="E11" s="28">
        <v>42068</v>
      </c>
      <c r="F11" s="28">
        <v>42068</v>
      </c>
      <c r="G11" s="11">
        <v>1</v>
      </c>
      <c r="H11" s="28">
        <v>42068</v>
      </c>
      <c r="I11" s="28">
        <v>42068</v>
      </c>
      <c r="J11" s="11">
        <v>1</v>
      </c>
      <c r="K11" s="51">
        <v>1</v>
      </c>
      <c r="L11" s="10" t="s">
        <v>12</v>
      </c>
    </row>
    <row r="12" spans="1:12" x14ac:dyDescent="0.25">
      <c r="A12" s="11">
        <v>10</v>
      </c>
      <c r="B12" s="11" t="s">
        <v>46</v>
      </c>
      <c r="C12" s="11"/>
      <c r="D12" s="11"/>
      <c r="E12" s="28">
        <v>42059</v>
      </c>
      <c r="F12" s="28">
        <v>42059</v>
      </c>
      <c r="G12" s="11">
        <v>1</v>
      </c>
      <c r="H12" s="28">
        <v>42059</v>
      </c>
      <c r="I12" s="28">
        <v>42059</v>
      </c>
      <c r="J12" s="11">
        <v>1</v>
      </c>
      <c r="K12" s="51">
        <v>1</v>
      </c>
      <c r="L12" s="10" t="s">
        <v>12</v>
      </c>
    </row>
    <row r="13" spans="1:12" x14ac:dyDescent="0.25">
      <c r="A13" s="11">
        <v>11</v>
      </c>
      <c r="B13" s="11" t="s">
        <v>190</v>
      </c>
      <c r="C13" s="11"/>
      <c r="D13" s="11"/>
      <c r="E13" s="28">
        <v>42059</v>
      </c>
      <c r="F13" s="28">
        <v>42059</v>
      </c>
      <c r="G13" s="11">
        <v>1</v>
      </c>
      <c r="H13" s="28">
        <v>42059</v>
      </c>
      <c r="I13" s="28">
        <v>42059</v>
      </c>
      <c r="J13" s="11">
        <v>0.75</v>
      </c>
      <c r="K13" s="48">
        <f>G13/J13</f>
        <v>1.3333333333333333</v>
      </c>
      <c r="L13" s="10" t="s">
        <v>12</v>
      </c>
    </row>
    <row r="14" spans="1:12" x14ac:dyDescent="0.25">
      <c r="A14" s="11">
        <v>12</v>
      </c>
      <c r="B14" s="12" t="s">
        <v>34</v>
      </c>
      <c r="C14" s="11" t="s">
        <v>18</v>
      </c>
      <c r="D14" s="12">
        <v>1</v>
      </c>
      <c r="E14" s="25">
        <v>42071</v>
      </c>
      <c r="F14" s="25">
        <v>42071</v>
      </c>
      <c r="G14" s="12">
        <v>2</v>
      </c>
      <c r="H14" s="25">
        <v>42071</v>
      </c>
      <c r="I14" s="25">
        <v>42071</v>
      </c>
      <c r="J14" s="26">
        <v>2</v>
      </c>
      <c r="K14" s="27">
        <f>G14/J14</f>
        <v>1</v>
      </c>
      <c r="L14" s="10" t="s">
        <v>12</v>
      </c>
    </row>
    <row r="15" spans="1:12" x14ac:dyDescent="0.25">
      <c r="A15" s="11">
        <v>13</v>
      </c>
      <c r="B15" s="12" t="s">
        <v>35</v>
      </c>
      <c r="C15" s="11" t="s">
        <v>36</v>
      </c>
      <c r="D15" s="12">
        <v>1</v>
      </c>
      <c r="E15" s="25">
        <v>42071</v>
      </c>
      <c r="F15" s="25">
        <v>42071</v>
      </c>
      <c r="G15" s="12">
        <v>1</v>
      </c>
      <c r="H15" s="25">
        <v>42071</v>
      </c>
      <c r="I15" s="25">
        <v>42071</v>
      </c>
      <c r="J15" s="26">
        <v>1</v>
      </c>
      <c r="K15" s="27">
        <f>G15/J15</f>
        <v>1</v>
      </c>
      <c r="L15" s="10" t="s">
        <v>12</v>
      </c>
    </row>
    <row r="16" spans="1:12" x14ac:dyDescent="0.25">
      <c r="A16" s="6">
        <v>14</v>
      </c>
      <c r="B16" s="7" t="s">
        <v>192</v>
      </c>
      <c r="C16" s="6" t="s">
        <v>16</v>
      </c>
      <c r="D16" s="7">
        <v>1</v>
      </c>
      <c r="E16" s="8">
        <v>42061</v>
      </c>
      <c r="F16" s="8">
        <v>42061</v>
      </c>
      <c r="G16" s="7">
        <v>4</v>
      </c>
      <c r="H16" s="8">
        <v>42061</v>
      </c>
      <c r="I16" s="8">
        <v>42061</v>
      </c>
      <c r="J16" s="15">
        <v>4.5</v>
      </c>
      <c r="K16" s="16">
        <v>1</v>
      </c>
      <c r="L16" s="10" t="s">
        <v>12</v>
      </c>
    </row>
  </sheetData>
  <mergeCells count="1">
    <mergeCell ref="A1:L1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showGridLines="0" tabSelected="1" zoomScale="55" zoomScaleNormal="55" workbookViewId="0">
      <selection activeCell="T26" sqref="T26"/>
    </sheetView>
  </sheetViews>
  <sheetFormatPr defaultRowHeight="15" x14ac:dyDescent="0.25"/>
  <cols>
    <col min="1" max="1" width="4.85546875" style="29" bestFit="1" customWidth="1"/>
    <col min="2" max="2" width="45.28515625" style="29" customWidth="1"/>
    <col min="3" max="3" width="14.5703125" style="29" bestFit="1" customWidth="1"/>
    <col min="4" max="4" width="18.28515625" style="29" bestFit="1" customWidth="1"/>
    <col min="5" max="5" width="18.140625" style="29" bestFit="1" customWidth="1"/>
    <col min="6" max="6" width="16.85546875" style="29" bestFit="1" customWidth="1"/>
    <col min="7" max="7" width="19.28515625" style="29" bestFit="1" customWidth="1"/>
    <col min="8" max="8" width="14.28515625" style="29" bestFit="1" customWidth="1"/>
    <col min="9" max="9" width="13" style="29" bestFit="1" customWidth="1"/>
    <col min="10" max="10" width="15.42578125" style="29" bestFit="1" customWidth="1"/>
    <col min="11" max="11" width="7.85546875" style="29" bestFit="1" customWidth="1"/>
    <col min="12" max="12" width="11.7109375" style="29" bestFit="1" customWidth="1"/>
    <col min="13" max="16384" width="9.140625" style="29"/>
  </cols>
  <sheetData>
    <row r="1" spans="1:12" ht="22.5" x14ac:dyDescent="0.25">
      <c r="A1" s="69" t="s">
        <v>206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1"/>
    </row>
    <row r="2" spans="1:12" x14ac:dyDescent="0.25">
      <c r="A2" s="2" t="s">
        <v>0</v>
      </c>
      <c r="B2" s="3" t="s">
        <v>1</v>
      </c>
      <c r="C2" s="2" t="s">
        <v>2</v>
      </c>
      <c r="D2" s="3" t="s">
        <v>3</v>
      </c>
      <c r="E2" s="4" t="s">
        <v>4</v>
      </c>
      <c r="F2" s="4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5" t="s">
        <v>20</v>
      </c>
      <c r="L2" s="2" t="s">
        <v>10</v>
      </c>
    </row>
    <row r="3" spans="1:12" x14ac:dyDescent="0.25">
      <c r="A3" s="11">
        <v>1</v>
      </c>
      <c r="B3" s="12" t="s">
        <v>21</v>
      </c>
      <c r="C3" s="11" t="s">
        <v>11</v>
      </c>
      <c r="D3" s="11">
        <v>1</v>
      </c>
      <c r="E3" s="28">
        <v>42072</v>
      </c>
      <c r="F3" s="28">
        <v>42072</v>
      </c>
      <c r="G3" s="11">
        <v>0.5</v>
      </c>
      <c r="H3" s="28">
        <v>42072</v>
      </c>
      <c r="I3" s="28">
        <v>42072</v>
      </c>
      <c r="J3" s="11">
        <v>0.5</v>
      </c>
      <c r="K3" s="48">
        <v>1</v>
      </c>
      <c r="L3" s="10" t="s">
        <v>12</v>
      </c>
    </row>
    <row r="4" spans="1:12" x14ac:dyDescent="0.25">
      <c r="A4" s="6">
        <v>2</v>
      </c>
      <c r="B4" s="7" t="s">
        <v>194</v>
      </c>
      <c r="C4" s="6" t="s">
        <v>16</v>
      </c>
      <c r="D4" s="7">
        <v>1</v>
      </c>
      <c r="E4" s="8">
        <v>42072</v>
      </c>
      <c r="F4" s="8">
        <v>42072</v>
      </c>
      <c r="G4" s="7">
        <v>1</v>
      </c>
      <c r="H4" s="8">
        <v>42072</v>
      </c>
      <c r="I4" s="8">
        <v>42072</v>
      </c>
      <c r="J4" s="15">
        <v>1</v>
      </c>
      <c r="K4" s="16">
        <v>1</v>
      </c>
      <c r="L4" s="10" t="s">
        <v>12</v>
      </c>
    </row>
    <row r="5" spans="1:12" ht="27" x14ac:dyDescent="0.25">
      <c r="A5" s="11">
        <v>3</v>
      </c>
      <c r="B5" s="12" t="s">
        <v>195</v>
      </c>
      <c r="C5" s="12" t="s">
        <v>196</v>
      </c>
      <c r="D5" s="12">
        <f>F5-E5</f>
        <v>5</v>
      </c>
      <c r="E5" s="25">
        <v>42073</v>
      </c>
      <c r="F5" s="25">
        <v>42078</v>
      </c>
      <c r="G5" s="12">
        <v>17</v>
      </c>
      <c r="H5" s="25">
        <v>42073</v>
      </c>
      <c r="I5" s="25">
        <v>42083</v>
      </c>
      <c r="J5" s="12">
        <v>20</v>
      </c>
      <c r="K5" s="13">
        <f>G5/J5</f>
        <v>0.85</v>
      </c>
      <c r="L5" s="10" t="s">
        <v>12</v>
      </c>
    </row>
    <row r="6" spans="1:12" x14ac:dyDescent="0.25">
      <c r="A6" s="6">
        <v>4</v>
      </c>
      <c r="B6" s="12" t="s">
        <v>197</v>
      </c>
      <c r="C6" s="12" t="s">
        <v>18</v>
      </c>
      <c r="D6" s="12">
        <v>5</v>
      </c>
      <c r="E6" s="25">
        <v>42073</v>
      </c>
      <c r="F6" s="25">
        <v>42078</v>
      </c>
      <c r="G6" s="12">
        <v>5</v>
      </c>
      <c r="H6" s="25">
        <v>42073</v>
      </c>
      <c r="I6" s="25">
        <v>42074</v>
      </c>
      <c r="J6" s="12">
        <v>6</v>
      </c>
      <c r="K6" s="13">
        <v>1</v>
      </c>
      <c r="L6" s="10" t="s">
        <v>12</v>
      </c>
    </row>
    <row r="7" spans="1:12" ht="14.25" customHeight="1" x14ac:dyDescent="0.25">
      <c r="A7" s="11">
        <v>5</v>
      </c>
      <c r="B7" s="12" t="s">
        <v>172</v>
      </c>
      <c r="C7" s="12" t="s">
        <v>17</v>
      </c>
      <c r="D7" s="12">
        <v>5</v>
      </c>
      <c r="E7" s="25">
        <v>42073</v>
      </c>
      <c r="F7" s="25">
        <v>42078</v>
      </c>
      <c r="G7" s="12">
        <v>3</v>
      </c>
      <c r="H7" s="25">
        <v>42073</v>
      </c>
      <c r="I7" s="25">
        <v>42078</v>
      </c>
      <c r="J7" s="12">
        <v>2.5</v>
      </c>
      <c r="K7" s="13">
        <f>G7/J7</f>
        <v>1.2</v>
      </c>
      <c r="L7" s="10" t="s">
        <v>12</v>
      </c>
    </row>
    <row r="8" spans="1:12" x14ac:dyDescent="0.25">
      <c r="A8" s="6">
        <v>6</v>
      </c>
      <c r="B8" s="12" t="s">
        <v>43</v>
      </c>
      <c r="C8" s="11" t="s">
        <v>15</v>
      </c>
      <c r="D8" s="11">
        <v>1</v>
      </c>
      <c r="E8" s="28">
        <v>42083</v>
      </c>
      <c r="F8" s="28">
        <v>42080</v>
      </c>
      <c r="G8" s="11">
        <v>0.5</v>
      </c>
      <c r="H8" s="28">
        <v>42083</v>
      </c>
      <c r="I8" s="28">
        <v>42083</v>
      </c>
      <c r="J8" s="11">
        <v>0.5</v>
      </c>
      <c r="K8" s="48">
        <v>1</v>
      </c>
      <c r="L8" s="10" t="s">
        <v>12</v>
      </c>
    </row>
    <row r="9" spans="1:12" ht="27" x14ac:dyDescent="0.25">
      <c r="A9" s="11">
        <v>7</v>
      </c>
      <c r="B9" s="7" t="s">
        <v>198</v>
      </c>
      <c r="C9" s="6" t="s">
        <v>13</v>
      </c>
      <c r="D9" s="7">
        <f>F9-E9</f>
        <v>6</v>
      </c>
      <c r="E9" s="8">
        <v>42072</v>
      </c>
      <c r="F9" s="25">
        <v>42078</v>
      </c>
      <c r="G9" s="7">
        <v>1</v>
      </c>
      <c r="H9" s="8">
        <v>42072</v>
      </c>
      <c r="I9" s="25">
        <v>42078</v>
      </c>
      <c r="J9" s="15">
        <v>1</v>
      </c>
      <c r="K9" s="16">
        <f>G9/J9</f>
        <v>1</v>
      </c>
      <c r="L9" s="10" t="s">
        <v>12</v>
      </c>
    </row>
    <row r="10" spans="1:12" ht="27" x14ac:dyDescent="0.25">
      <c r="A10" s="6">
        <v>8</v>
      </c>
      <c r="B10" s="7" t="s">
        <v>44</v>
      </c>
      <c r="C10" s="6" t="s">
        <v>13</v>
      </c>
      <c r="D10" s="7">
        <v>1</v>
      </c>
      <c r="E10" s="8">
        <v>42080</v>
      </c>
      <c r="F10" s="8">
        <v>42081</v>
      </c>
      <c r="G10" s="7">
        <v>4</v>
      </c>
      <c r="H10" s="8">
        <v>42083</v>
      </c>
      <c r="I10" s="8">
        <v>42083</v>
      </c>
      <c r="J10" s="15">
        <v>4</v>
      </c>
      <c r="K10" s="16">
        <v>1</v>
      </c>
      <c r="L10" s="10" t="s">
        <v>12</v>
      </c>
    </row>
    <row r="11" spans="1:12" x14ac:dyDescent="0.25">
      <c r="A11" s="11">
        <v>9</v>
      </c>
      <c r="B11" s="19" t="s">
        <v>32</v>
      </c>
      <c r="C11" s="18" t="s">
        <v>11</v>
      </c>
      <c r="D11" s="7">
        <v>1</v>
      </c>
      <c r="E11" s="8">
        <v>42083</v>
      </c>
      <c r="F11" s="8">
        <v>42085</v>
      </c>
      <c r="G11" s="7">
        <v>5</v>
      </c>
      <c r="H11" s="8">
        <v>42083</v>
      </c>
      <c r="I11" s="8">
        <v>42085</v>
      </c>
      <c r="J11" s="15">
        <v>5</v>
      </c>
      <c r="K11" s="16">
        <v>1</v>
      </c>
      <c r="L11" s="10" t="s">
        <v>12</v>
      </c>
    </row>
    <row r="12" spans="1:12" x14ac:dyDescent="0.25">
      <c r="A12" s="6">
        <v>10</v>
      </c>
      <c r="B12" s="7" t="s">
        <v>199</v>
      </c>
      <c r="C12" s="7" t="s">
        <v>11</v>
      </c>
      <c r="D12" s="7">
        <v>1</v>
      </c>
      <c r="E12" s="8">
        <v>42073</v>
      </c>
      <c r="F12" s="8">
        <v>42073</v>
      </c>
      <c r="G12" s="7">
        <v>1</v>
      </c>
      <c r="H12" s="8">
        <v>42073</v>
      </c>
      <c r="I12" s="8">
        <v>42073</v>
      </c>
      <c r="J12" s="7">
        <v>1</v>
      </c>
      <c r="K12" s="9">
        <v>1</v>
      </c>
      <c r="L12" s="10" t="s">
        <v>12</v>
      </c>
    </row>
    <row r="13" spans="1:12" x14ac:dyDescent="0.25">
      <c r="A13" s="11">
        <v>11</v>
      </c>
      <c r="B13" s="7" t="s">
        <v>200</v>
      </c>
      <c r="C13" s="7"/>
      <c r="D13" s="7">
        <v>1.5</v>
      </c>
      <c r="E13" s="8">
        <v>42073</v>
      </c>
      <c r="F13" s="8">
        <v>42073</v>
      </c>
      <c r="G13" s="7">
        <v>1.5</v>
      </c>
      <c r="H13" s="8">
        <v>42073</v>
      </c>
      <c r="I13" s="8">
        <v>42073</v>
      </c>
      <c r="J13" s="7">
        <v>1.5</v>
      </c>
      <c r="K13" s="9">
        <v>1</v>
      </c>
      <c r="L13" s="10" t="s">
        <v>12</v>
      </c>
    </row>
    <row r="14" spans="1:12" x14ac:dyDescent="0.25">
      <c r="A14" s="6">
        <v>12</v>
      </c>
      <c r="B14" s="7" t="s">
        <v>34</v>
      </c>
      <c r="C14" s="7" t="s">
        <v>36</v>
      </c>
      <c r="D14" s="7">
        <v>1</v>
      </c>
      <c r="E14" s="8">
        <v>42085</v>
      </c>
      <c r="F14" s="8">
        <v>42085</v>
      </c>
      <c r="G14" s="7">
        <v>1</v>
      </c>
      <c r="H14" s="8">
        <v>42085</v>
      </c>
      <c r="I14" s="8">
        <v>42085</v>
      </c>
      <c r="J14" s="7">
        <v>1</v>
      </c>
      <c r="K14" s="9">
        <v>1</v>
      </c>
      <c r="L14" s="10" t="s">
        <v>12</v>
      </c>
    </row>
    <row r="15" spans="1:12" x14ac:dyDescent="0.25">
      <c r="A15" s="11">
        <v>13</v>
      </c>
      <c r="B15" s="7" t="s">
        <v>35</v>
      </c>
      <c r="C15" s="6" t="s">
        <v>36</v>
      </c>
      <c r="D15" s="7">
        <v>1</v>
      </c>
      <c r="E15" s="8">
        <v>42085</v>
      </c>
      <c r="F15" s="8">
        <v>42085</v>
      </c>
      <c r="G15" s="7">
        <v>1</v>
      </c>
      <c r="H15" s="8">
        <v>42085</v>
      </c>
      <c r="I15" s="8">
        <v>42085</v>
      </c>
      <c r="J15" s="15">
        <v>1</v>
      </c>
      <c r="K15" s="9">
        <v>1</v>
      </c>
      <c r="L15" s="10" t="s">
        <v>12</v>
      </c>
    </row>
    <row r="16" spans="1:12" x14ac:dyDescent="0.25">
      <c r="A16" s="6">
        <v>14</v>
      </c>
      <c r="B16" s="15" t="s">
        <v>201</v>
      </c>
      <c r="C16" s="7" t="s">
        <v>11</v>
      </c>
      <c r="D16" s="7">
        <v>1</v>
      </c>
      <c r="E16" s="8">
        <v>42078</v>
      </c>
      <c r="F16" s="8">
        <v>42078</v>
      </c>
      <c r="G16" s="7">
        <v>6</v>
      </c>
      <c r="H16" s="8">
        <v>42078</v>
      </c>
      <c r="I16" s="8">
        <v>42078</v>
      </c>
      <c r="J16" s="7">
        <v>6</v>
      </c>
      <c r="K16" s="9">
        <f>G16/J16</f>
        <v>1</v>
      </c>
      <c r="L16" s="10" t="s">
        <v>12</v>
      </c>
    </row>
    <row r="17" spans="1:12" ht="27" x14ac:dyDescent="0.25">
      <c r="A17" s="11">
        <v>15</v>
      </c>
      <c r="B17" s="15" t="s">
        <v>202</v>
      </c>
      <c r="C17" s="7" t="s">
        <v>203</v>
      </c>
      <c r="D17" s="7"/>
      <c r="E17" s="8">
        <v>42078</v>
      </c>
      <c r="F17" s="8">
        <v>42085</v>
      </c>
      <c r="G17" s="7">
        <v>13</v>
      </c>
      <c r="H17" s="8">
        <v>42078</v>
      </c>
      <c r="I17" s="8">
        <v>42085</v>
      </c>
      <c r="J17" s="7">
        <v>15</v>
      </c>
      <c r="K17" s="9">
        <f>G17/J17</f>
        <v>0.8666666666666667</v>
      </c>
      <c r="L17" s="10" t="s">
        <v>12</v>
      </c>
    </row>
    <row r="18" spans="1:12" ht="27" x14ac:dyDescent="0.25">
      <c r="A18" s="6">
        <v>16</v>
      </c>
      <c r="B18" s="15" t="s">
        <v>204</v>
      </c>
      <c r="C18" s="7" t="s">
        <v>140</v>
      </c>
      <c r="D18" s="7">
        <v>1</v>
      </c>
      <c r="E18" s="8">
        <v>42072</v>
      </c>
      <c r="F18" s="8">
        <v>42085</v>
      </c>
      <c r="G18" s="7">
        <v>4</v>
      </c>
      <c r="H18" s="8">
        <v>42072</v>
      </c>
      <c r="I18" s="8">
        <v>42085</v>
      </c>
      <c r="J18" s="7">
        <v>4.5</v>
      </c>
      <c r="K18" s="9">
        <f>G18/J18</f>
        <v>0.88888888888888884</v>
      </c>
      <c r="L18" s="10" t="s">
        <v>12</v>
      </c>
    </row>
  </sheetData>
  <mergeCells count="1">
    <mergeCell ref="A1:L1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showGridLines="0" zoomScale="85" zoomScaleNormal="85" workbookViewId="0">
      <selection activeCell="F13" sqref="F13"/>
    </sheetView>
  </sheetViews>
  <sheetFormatPr defaultRowHeight="15" x14ac:dyDescent="0.25"/>
  <cols>
    <col min="1" max="1" width="9.140625" style="32"/>
    <col min="2" max="2" width="13.42578125" style="32" customWidth="1"/>
    <col min="3" max="3" width="17.5703125" style="32" customWidth="1"/>
    <col min="4" max="4" width="94" style="32" customWidth="1"/>
    <col min="5" max="16384" width="9.140625" style="32"/>
  </cols>
  <sheetData>
    <row r="1" spans="1:4" ht="17.25" thickBot="1" x14ac:dyDescent="0.35">
      <c r="A1" s="31"/>
      <c r="B1" s="31"/>
      <c r="C1" s="31"/>
      <c r="D1" s="31"/>
    </row>
    <row r="2" spans="1:4" ht="26.25" thickBot="1" x14ac:dyDescent="0.35">
      <c r="A2" s="31"/>
      <c r="B2" s="33" t="s">
        <v>70</v>
      </c>
      <c r="C2" s="34" t="s">
        <v>72</v>
      </c>
      <c r="D2" s="34" t="s">
        <v>71</v>
      </c>
    </row>
    <row r="3" spans="1:4" ht="68.25" thickBot="1" x14ac:dyDescent="0.35">
      <c r="A3" s="31"/>
      <c r="B3" s="37"/>
      <c r="C3" s="36" t="s">
        <v>73</v>
      </c>
      <c r="D3" s="36" t="s">
        <v>74</v>
      </c>
    </row>
    <row r="4" spans="1:4" ht="17.25" thickBot="1" x14ac:dyDescent="0.35">
      <c r="A4" s="31"/>
      <c r="B4" s="35"/>
      <c r="C4" s="36" t="s">
        <v>75</v>
      </c>
      <c r="D4" s="36" t="s">
        <v>76</v>
      </c>
    </row>
    <row r="5" spans="1:4" ht="54.75" thickBot="1" x14ac:dyDescent="0.35">
      <c r="A5" s="31"/>
      <c r="B5" s="35"/>
      <c r="C5" s="30" t="s">
        <v>78</v>
      </c>
      <c r="D5" s="30" t="s">
        <v>77</v>
      </c>
    </row>
    <row r="6" spans="1:4" ht="16.5" x14ac:dyDescent="0.3">
      <c r="A6" s="31"/>
      <c r="B6" s="31"/>
      <c r="C6" s="31"/>
      <c r="D6" s="31"/>
    </row>
    <row r="7" spans="1:4" ht="16.5" x14ac:dyDescent="0.3">
      <c r="A7" s="31"/>
      <c r="B7" s="31"/>
      <c r="C7" s="31"/>
      <c r="D7" s="31"/>
    </row>
    <row r="8" spans="1:4" ht="16.5" x14ac:dyDescent="0.3">
      <c r="A8" s="31"/>
      <c r="B8" s="31"/>
      <c r="C8" s="31"/>
      <c r="D8" s="3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U166"/>
  <sheetViews>
    <sheetView showGridLines="0" topLeftCell="C1" zoomScale="70" zoomScaleNormal="70" workbookViewId="0">
      <selection activeCell="B57" sqref="A57:M83"/>
    </sheetView>
  </sheetViews>
  <sheetFormatPr defaultRowHeight="16.5" x14ac:dyDescent="0.3"/>
  <cols>
    <col min="1" max="1" width="3.7109375" style="31" bestFit="1" customWidth="1"/>
    <col min="2" max="2" width="75.140625" style="31" customWidth="1"/>
    <col min="3" max="3" width="14.140625" style="31" customWidth="1"/>
    <col min="4" max="4" width="9" style="31" customWidth="1"/>
    <col min="5" max="6" width="9.5703125" style="31" customWidth="1"/>
    <col min="7" max="7" width="8.85546875" style="31" customWidth="1"/>
    <col min="8" max="9" width="10.7109375" style="31" customWidth="1"/>
    <col min="10" max="10" width="15.42578125" style="31" bestFit="1" customWidth="1"/>
    <col min="11" max="11" width="6.28515625" style="31" customWidth="1"/>
    <col min="12" max="12" width="11.7109375" style="31" customWidth="1"/>
    <col min="13" max="13" width="11" style="31" bestFit="1" customWidth="1"/>
    <col min="14" max="14" width="9.140625" style="31"/>
    <col min="15" max="15" width="9.85546875" style="31" bestFit="1" customWidth="1"/>
    <col min="16" max="16" width="10" style="31" bestFit="1" customWidth="1"/>
    <col min="17" max="17" width="8" style="31" bestFit="1" customWidth="1"/>
    <col min="18" max="18" width="7.85546875" style="31" bestFit="1" customWidth="1"/>
    <col min="19" max="19" width="9.140625" style="31"/>
    <col min="20" max="20" width="7.140625" style="31" bestFit="1" customWidth="1"/>
    <col min="21" max="21" width="7.140625" style="31" customWidth="1"/>
    <col min="22" max="16384" width="9.140625" style="31"/>
  </cols>
  <sheetData>
    <row r="1" spans="1:21" ht="22.5" customHeight="1" x14ac:dyDescent="0.3">
      <c r="A1" s="66" t="s">
        <v>19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</row>
    <row r="2" spans="1:21" ht="27" x14ac:dyDescent="0.3">
      <c r="A2" s="2" t="s">
        <v>0</v>
      </c>
      <c r="B2" s="2" t="s">
        <v>1</v>
      </c>
      <c r="C2" s="2" t="s">
        <v>2</v>
      </c>
      <c r="D2" s="3" t="s">
        <v>3</v>
      </c>
      <c r="E2" s="4" t="s">
        <v>4</v>
      </c>
      <c r="F2" s="4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5" t="s">
        <v>20</v>
      </c>
      <c r="L2" s="2" t="s">
        <v>10</v>
      </c>
      <c r="M2" s="2" t="s">
        <v>154</v>
      </c>
      <c r="O2" s="72" t="s">
        <v>159</v>
      </c>
      <c r="P2" s="72"/>
      <c r="Q2" s="72"/>
      <c r="R2" s="72"/>
      <c r="S2" s="72"/>
      <c r="T2" s="72"/>
      <c r="U2" s="59"/>
    </row>
    <row r="3" spans="1:21" x14ac:dyDescent="0.3">
      <c r="A3" s="6">
        <v>1</v>
      </c>
      <c r="B3" s="11" t="s">
        <v>21</v>
      </c>
      <c r="C3" s="6" t="s">
        <v>11</v>
      </c>
      <c r="D3" s="7"/>
      <c r="E3" s="8">
        <v>41904</v>
      </c>
      <c r="F3" s="8">
        <v>41904</v>
      </c>
      <c r="G3" s="7">
        <v>1</v>
      </c>
      <c r="H3" s="8">
        <v>41904</v>
      </c>
      <c r="I3" s="8">
        <v>41904</v>
      </c>
      <c r="J3" s="7">
        <v>1</v>
      </c>
      <c r="K3" s="9">
        <f>G3/J3</f>
        <v>1</v>
      </c>
      <c r="L3" s="10" t="s">
        <v>12</v>
      </c>
      <c r="M3" s="54" t="s">
        <v>0</v>
      </c>
      <c r="O3" s="58" t="s">
        <v>157</v>
      </c>
      <c r="P3" s="58" t="s">
        <v>13</v>
      </c>
      <c r="Q3" s="58" t="s">
        <v>15</v>
      </c>
      <c r="R3" s="58" t="s">
        <v>16</v>
      </c>
      <c r="S3" s="58" t="s">
        <v>17</v>
      </c>
      <c r="T3" s="58" t="s">
        <v>18</v>
      </c>
      <c r="U3" s="58" t="s">
        <v>11</v>
      </c>
    </row>
    <row r="4" spans="1:21" x14ac:dyDescent="0.3">
      <c r="A4" s="6">
        <v>2</v>
      </c>
      <c r="B4" s="6" t="s">
        <v>22</v>
      </c>
      <c r="C4" s="6" t="s">
        <v>16</v>
      </c>
      <c r="D4" s="7"/>
      <c r="E4" s="8">
        <v>41905</v>
      </c>
      <c r="F4" s="8">
        <v>41905</v>
      </c>
      <c r="G4" s="7">
        <v>1</v>
      </c>
      <c r="H4" s="8">
        <v>41905</v>
      </c>
      <c r="I4" s="8">
        <v>41905</v>
      </c>
      <c r="J4" s="7">
        <v>1</v>
      </c>
      <c r="K4" s="9">
        <f>G4/J4</f>
        <v>1</v>
      </c>
      <c r="L4" s="10" t="s">
        <v>12</v>
      </c>
      <c r="M4" s="54" t="s">
        <v>0</v>
      </c>
      <c r="O4" s="54">
        <v>1</v>
      </c>
      <c r="P4" s="54">
        <f>SUMIF($C$3:$C$19,"*Gladys*",$J$3:$J$19)+$U$4</f>
        <v>9.75</v>
      </c>
      <c r="Q4" s="54">
        <f>SUMIF($C$3:$C$19,"*Wei Yi*",$J$3:$J$19)+$U$4</f>
        <v>9</v>
      </c>
      <c r="R4" s="54">
        <f>SUMIF($C$3:$C$19,"*Grace*",$J$3:$J$19)+$U$4</f>
        <v>7</v>
      </c>
      <c r="S4" s="54">
        <f>SUMIF($C$3:$C$19,"*Jocelyn*",$J$3:$J$19)+$U$4</f>
        <v>9.75</v>
      </c>
      <c r="T4" s="54">
        <f>SUMIF($C$3:$C$19,"*Shi Qi*",$J$3:$J$19)+$U$4</f>
        <v>9</v>
      </c>
      <c r="U4" s="54">
        <f>SUMIF($C$3:$C$19,"*All*",$J$3:$J$19)</f>
        <v>4.25</v>
      </c>
    </row>
    <row r="5" spans="1:21" x14ac:dyDescent="0.3">
      <c r="A5" s="6">
        <v>3</v>
      </c>
      <c r="B5" s="6" t="s">
        <v>23</v>
      </c>
      <c r="C5" s="6" t="s">
        <v>16</v>
      </c>
      <c r="D5" s="7">
        <f>(F5-E5)+1</f>
        <v>1</v>
      </c>
      <c r="E5" s="8">
        <v>41905</v>
      </c>
      <c r="F5" s="8">
        <v>41905</v>
      </c>
      <c r="G5" s="7">
        <v>2</v>
      </c>
      <c r="H5" s="8">
        <v>41905</v>
      </c>
      <c r="I5" s="8">
        <v>41905</v>
      </c>
      <c r="J5" s="7">
        <v>1.75</v>
      </c>
      <c r="K5" s="9">
        <f>G5/J5</f>
        <v>1.1428571428571428</v>
      </c>
      <c r="L5" s="10" t="s">
        <v>12</v>
      </c>
      <c r="M5" s="54" t="s">
        <v>0</v>
      </c>
      <c r="O5" s="54">
        <v>2</v>
      </c>
      <c r="P5" s="54"/>
      <c r="Q5" s="54"/>
      <c r="R5" s="54"/>
      <c r="S5" s="54"/>
      <c r="T5" s="54"/>
      <c r="U5" s="54"/>
    </row>
    <row r="6" spans="1:21" x14ac:dyDescent="0.3">
      <c r="A6" s="6">
        <v>4</v>
      </c>
      <c r="B6" s="6" t="s">
        <v>24</v>
      </c>
      <c r="C6" s="6" t="s">
        <v>15</v>
      </c>
      <c r="D6" s="7">
        <f t="shared" ref="D6" si="0">(F6-E6)+1</f>
        <v>1</v>
      </c>
      <c r="E6" s="8">
        <v>41906</v>
      </c>
      <c r="F6" s="8">
        <v>41906</v>
      </c>
      <c r="G6" s="7">
        <v>2</v>
      </c>
      <c r="H6" s="8">
        <v>41906</v>
      </c>
      <c r="I6" s="8">
        <v>41906</v>
      </c>
      <c r="J6" s="7">
        <v>1.75</v>
      </c>
      <c r="K6" s="9">
        <f t="shared" ref="K6:K15" si="1">G6/J6</f>
        <v>1.1428571428571428</v>
      </c>
      <c r="L6" s="10" t="s">
        <v>12</v>
      </c>
      <c r="M6" s="54" t="s">
        <v>156</v>
      </c>
      <c r="O6" s="54">
        <v>3</v>
      </c>
      <c r="P6" s="54"/>
      <c r="Q6" s="54"/>
      <c r="R6" s="54"/>
      <c r="S6" s="54"/>
      <c r="T6" s="54"/>
      <c r="U6" s="54"/>
    </row>
    <row r="7" spans="1:21" x14ac:dyDescent="0.3">
      <c r="A7" s="6">
        <v>5</v>
      </c>
      <c r="B7" s="6" t="s">
        <v>25</v>
      </c>
      <c r="C7" s="6" t="s">
        <v>17</v>
      </c>
      <c r="D7" s="7">
        <f>(F7-E7)+1</f>
        <v>1</v>
      </c>
      <c r="E7" s="8">
        <v>41906</v>
      </c>
      <c r="F7" s="8">
        <v>41906</v>
      </c>
      <c r="G7" s="7">
        <v>1.5</v>
      </c>
      <c r="H7" s="8">
        <v>41906</v>
      </c>
      <c r="I7" s="8">
        <v>41906</v>
      </c>
      <c r="J7" s="7">
        <v>1.5</v>
      </c>
      <c r="K7" s="9">
        <f t="shared" si="1"/>
        <v>1</v>
      </c>
      <c r="L7" s="10" t="s">
        <v>12</v>
      </c>
      <c r="M7" s="54" t="s">
        <v>156</v>
      </c>
      <c r="O7" s="54">
        <v>4</v>
      </c>
      <c r="P7" s="54"/>
      <c r="Q7" s="54"/>
      <c r="R7" s="54"/>
      <c r="S7" s="54"/>
      <c r="T7" s="54"/>
      <c r="U7" s="54"/>
    </row>
    <row r="8" spans="1:21" x14ac:dyDescent="0.3">
      <c r="A8" s="6">
        <v>6</v>
      </c>
      <c r="B8" s="6" t="s">
        <v>26</v>
      </c>
      <c r="C8" s="6" t="s">
        <v>17</v>
      </c>
      <c r="D8" s="7">
        <f>(F8-E8)+1</f>
        <v>1</v>
      </c>
      <c r="E8" s="8">
        <v>41906</v>
      </c>
      <c r="F8" s="8">
        <v>41906</v>
      </c>
      <c r="G8" s="7">
        <v>1</v>
      </c>
      <c r="H8" s="8">
        <v>41906</v>
      </c>
      <c r="I8" s="8">
        <v>41906</v>
      </c>
      <c r="J8" s="7">
        <v>1</v>
      </c>
      <c r="K8" s="9">
        <f t="shared" si="1"/>
        <v>1</v>
      </c>
      <c r="L8" s="10" t="s">
        <v>12</v>
      </c>
      <c r="M8" s="54" t="s">
        <v>156</v>
      </c>
      <c r="O8" s="54">
        <v>5</v>
      </c>
      <c r="P8" s="54"/>
      <c r="Q8" s="54"/>
      <c r="R8" s="54"/>
      <c r="S8" s="54"/>
      <c r="T8" s="54"/>
      <c r="U8" s="54"/>
    </row>
    <row r="9" spans="1:21" x14ac:dyDescent="0.3">
      <c r="A9" s="6">
        <v>7</v>
      </c>
      <c r="B9" s="6" t="s">
        <v>27</v>
      </c>
      <c r="C9" s="6" t="s">
        <v>17</v>
      </c>
      <c r="D9" s="7">
        <f>(F9-E9)+1</f>
        <v>1</v>
      </c>
      <c r="E9" s="8">
        <v>41906</v>
      </c>
      <c r="F9" s="8">
        <v>41906</v>
      </c>
      <c r="G9" s="7">
        <v>1</v>
      </c>
      <c r="H9" s="8">
        <v>41906</v>
      </c>
      <c r="I9" s="8">
        <v>41906</v>
      </c>
      <c r="J9" s="7">
        <v>1</v>
      </c>
      <c r="K9" s="9">
        <f t="shared" si="1"/>
        <v>1</v>
      </c>
      <c r="L9" s="10" t="s">
        <v>12</v>
      </c>
      <c r="M9" s="54" t="s">
        <v>156</v>
      </c>
      <c r="O9" s="54">
        <v>6</v>
      </c>
      <c r="P9" s="54"/>
      <c r="Q9" s="54"/>
      <c r="R9" s="54"/>
      <c r="S9" s="54"/>
      <c r="T9" s="54"/>
      <c r="U9" s="54"/>
    </row>
    <row r="10" spans="1:21" x14ac:dyDescent="0.3">
      <c r="A10" s="6">
        <v>8</v>
      </c>
      <c r="B10" s="6" t="s">
        <v>28</v>
      </c>
      <c r="C10" s="6" t="s">
        <v>15</v>
      </c>
      <c r="D10" s="7">
        <f>(F10-E10)+1</f>
        <v>6</v>
      </c>
      <c r="E10" s="8">
        <v>41907</v>
      </c>
      <c r="F10" s="8">
        <v>41912</v>
      </c>
      <c r="G10" s="7">
        <v>2.5</v>
      </c>
      <c r="H10" s="8">
        <v>41912</v>
      </c>
      <c r="I10" s="8">
        <v>41912</v>
      </c>
      <c r="J10" s="7">
        <v>3</v>
      </c>
      <c r="K10" s="9">
        <f t="shared" si="1"/>
        <v>0.83333333333333337</v>
      </c>
      <c r="L10" s="10" t="s">
        <v>12</v>
      </c>
      <c r="M10" s="54" t="s">
        <v>156</v>
      </c>
      <c r="O10" s="54">
        <v>7</v>
      </c>
      <c r="P10" s="54"/>
      <c r="Q10" s="54"/>
      <c r="R10" s="54"/>
      <c r="S10" s="54"/>
      <c r="T10" s="54"/>
      <c r="U10" s="54"/>
    </row>
    <row r="11" spans="1:21" x14ac:dyDescent="0.3">
      <c r="A11" s="6">
        <v>10</v>
      </c>
      <c r="B11" s="6" t="s">
        <v>29</v>
      </c>
      <c r="C11" s="6" t="s">
        <v>13</v>
      </c>
      <c r="D11" s="7">
        <f>F11-E11</f>
        <v>5</v>
      </c>
      <c r="E11" s="8">
        <v>41905</v>
      </c>
      <c r="F11" s="8">
        <v>41910</v>
      </c>
      <c r="G11" s="7">
        <v>2</v>
      </c>
      <c r="H11" s="8">
        <v>41905</v>
      </c>
      <c r="I11" s="8">
        <v>41910</v>
      </c>
      <c r="J11" s="7">
        <v>1.75</v>
      </c>
      <c r="K11" s="9">
        <f t="shared" si="1"/>
        <v>1.1428571428571428</v>
      </c>
      <c r="L11" s="10" t="s">
        <v>12</v>
      </c>
      <c r="M11" s="54" t="s">
        <v>0</v>
      </c>
      <c r="O11" s="54">
        <v>8</v>
      </c>
      <c r="P11" s="54"/>
      <c r="Q11" s="54"/>
      <c r="R11" s="54"/>
      <c r="S11" s="54"/>
      <c r="T11" s="54"/>
      <c r="U11" s="54"/>
    </row>
    <row r="12" spans="1:21" x14ac:dyDescent="0.3">
      <c r="A12" s="6">
        <v>11</v>
      </c>
      <c r="B12" s="6" t="s">
        <v>30</v>
      </c>
      <c r="C12" s="6" t="s">
        <v>13</v>
      </c>
      <c r="D12" s="7">
        <v>5</v>
      </c>
      <c r="E12" s="8">
        <v>41905</v>
      </c>
      <c r="F12" s="8">
        <v>41910</v>
      </c>
      <c r="G12" s="7">
        <v>2</v>
      </c>
      <c r="H12" s="8">
        <v>41905</v>
      </c>
      <c r="I12" s="8">
        <v>41910</v>
      </c>
      <c r="J12" s="7">
        <v>1.75</v>
      </c>
      <c r="K12" s="9">
        <f t="shared" si="1"/>
        <v>1.1428571428571428</v>
      </c>
      <c r="L12" s="10" t="s">
        <v>12</v>
      </c>
      <c r="M12" s="54" t="s">
        <v>0</v>
      </c>
      <c r="O12" s="54">
        <v>9</v>
      </c>
      <c r="P12" s="54"/>
      <c r="Q12" s="54"/>
      <c r="R12" s="54"/>
      <c r="S12" s="54"/>
      <c r="T12" s="54"/>
      <c r="U12" s="54"/>
    </row>
    <row r="13" spans="1:21" x14ac:dyDescent="0.3">
      <c r="A13" s="6">
        <v>12</v>
      </c>
      <c r="B13" s="6" t="s">
        <v>31</v>
      </c>
      <c r="C13" s="6" t="s">
        <v>13</v>
      </c>
      <c r="D13" s="7">
        <v>1</v>
      </c>
      <c r="E13" s="8">
        <v>41913</v>
      </c>
      <c r="F13" s="8">
        <v>41913</v>
      </c>
      <c r="G13" s="7">
        <v>2</v>
      </c>
      <c r="H13" s="8">
        <v>41913</v>
      </c>
      <c r="I13" s="8">
        <v>41913</v>
      </c>
      <c r="J13" s="7">
        <v>2</v>
      </c>
      <c r="K13" s="9">
        <f t="shared" si="1"/>
        <v>1</v>
      </c>
      <c r="L13" s="10" t="s">
        <v>12</v>
      </c>
      <c r="M13" s="54" t="s">
        <v>0</v>
      </c>
      <c r="O13" s="54">
        <v>10</v>
      </c>
      <c r="P13" s="54"/>
      <c r="Q13" s="54"/>
      <c r="R13" s="54"/>
      <c r="S13" s="54"/>
      <c r="T13" s="54"/>
      <c r="U13" s="54"/>
    </row>
    <row r="14" spans="1:21" x14ac:dyDescent="0.3">
      <c r="A14" s="6">
        <v>13</v>
      </c>
      <c r="B14" s="6" t="s">
        <v>32</v>
      </c>
      <c r="C14" s="6" t="s">
        <v>11</v>
      </c>
      <c r="D14" s="7">
        <f>F14-E14</f>
        <v>1</v>
      </c>
      <c r="E14" s="8">
        <v>41914</v>
      </c>
      <c r="F14" s="8">
        <v>41915</v>
      </c>
      <c r="G14" s="7">
        <v>4</v>
      </c>
      <c r="H14" s="8">
        <v>41916</v>
      </c>
      <c r="I14" s="8">
        <v>41916</v>
      </c>
      <c r="J14" s="7">
        <v>0.75</v>
      </c>
      <c r="K14" s="9">
        <f t="shared" si="1"/>
        <v>5.333333333333333</v>
      </c>
      <c r="L14" s="10" t="s">
        <v>12</v>
      </c>
      <c r="M14" s="54" t="s">
        <v>156</v>
      </c>
      <c r="O14" s="54">
        <v>11</v>
      </c>
      <c r="P14" s="54"/>
      <c r="Q14" s="54"/>
      <c r="R14" s="54"/>
      <c r="S14" s="54"/>
      <c r="T14" s="54"/>
      <c r="U14" s="54"/>
    </row>
    <row r="15" spans="1:21" x14ac:dyDescent="0.3">
      <c r="A15" s="6">
        <v>14</v>
      </c>
      <c r="B15" s="6" t="s">
        <v>33</v>
      </c>
      <c r="C15" s="6" t="s">
        <v>18</v>
      </c>
      <c r="D15" s="7">
        <f>(F15-E15)+1</f>
        <v>8</v>
      </c>
      <c r="E15" s="8">
        <v>41904</v>
      </c>
      <c r="F15" s="8">
        <v>41911</v>
      </c>
      <c r="G15" s="7">
        <v>2</v>
      </c>
      <c r="H15" s="8">
        <v>41904</v>
      </c>
      <c r="I15" s="8">
        <v>41916</v>
      </c>
      <c r="J15" s="7">
        <v>1.75</v>
      </c>
      <c r="K15" s="9">
        <f t="shared" si="1"/>
        <v>1.1428571428571428</v>
      </c>
      <c r="L15" s="10" t="s">
        <v>12</v>
      </c>
      <c r="M15" s="54" t="s">
        <v>0</v>
      </c>
      <c r="O15" s="54">
        <v>12</v>
      </c>
      <c r="P15" s="54"/>
      <c r="Q15" s="54"/>
      <c r="R15" s="54"/>
      <c r="S15" s="54"/>
      <c r="T15" s="54"/>
      <c r="U15" s="54"/>
    </row>
    <row r="16" spans="1:21" x14ac:dyDescent="0.3">
      <c r="A16" s="6">
        <v>15</v>
      </c>
      <c r="B16" s="6" t="s">
        <v>34</v>
      </c>
      <c r="C16" s="6" t="s">
        <v>18</v>
      </c>
      <c r="D16" s="7">
        <f>E16-F16+1</f>
        <v>1</v>
      </c>
      <c r="E16" s="8">
        <v>41917</v>
      </c>
      <c r="F16" s="8">
        <v>41917</v>
      </c>
      <c r="G16" s="7">
        <v>1</v>
      </c>
      <c r="H16" s="8">
        <v>41915</v>
      </c>
      <c r="I16" s="8">
        <v>41917</v>
      </c>
      <c r="J16" s="7">
        <v>1</v>
      </c>
      <c r="K16" s="9">
        <v>1</v>
      </c>
      <c r="L16" s="10" t="s">
        <v>12</v>
      </c>
      <c r="M16" s="54" t="s">
        <v>0</v>
      </c>
      <c r="O16" s="54">
        <v>13</v>
      </c>
      <c r="P16" s="54"/>
      <c r="Q16" s="54"/>
      <c r="R16" s="54"/>
      <c r="S16" s="54"/>
      <c r="T16" s="54"/>
      <c r="U16" s="54"/>
    </row>
    <row r="17" spans="1:13" x14ac:dyDescent="0.3">
      <c r="A17" s="6">
        <v>16</v>
      </c>
      <c r="B17" s="6" t="s">
        <v>69</v>
      </c>
      <c r="C17" s="6" t="s">
        <v>36</v>
      </c>
      <c r="D17" s="7">
        <f>E17-F17+1</f>
        <v>1</v>
      </c>
      <c r="E17" s="8">
        <v>41917</v>
      </c>
      <c r="F17" s="8">
        <v>41917</v>
      </c>
      <c r="G17" s="7">
        <v>2</v>
      </c>
      <c r="H17" s="8">
        <v>41904</v>
      </c>
      <c r="I17" s="8">
        <v>41917</v>
      </c>
      <c r="J17" s="7">
        <v>2</v>
      </c>
      <c r="K17" s="9">
        <v>1</v>
      </c>
      <c r="L17" s="10" t="s">
        <v>12</v>
      </c>
      <c r="M17" s="54" t="s">
        <v>0</v>
      </c>
    </row>
    <row r="18" spans="1:13" x14ac:dyDescent="0.3">
      <c r="A18" s="14">
        <v>17</v>
      </c>
      <c r="B18" s="14" t="s">
        <v>37</v>
      </c>
      <c r="C18" s="14" t="s">
        <v>11</v>
      </c>
      <c r="D18" s="15">
        <v>1</v>
      </c>
      <c r="E18" s="17">
        <v>41906</v>
      </c>
      <c r="F18" s="17">
        <v>41906</v>
      </c>
      <c r="G18" s="15">
        <v>1</v>
      </c>
      <c r="H18" s="17">
        <v>41906</v>
      </c>
      <c r="I18" s="17">
        <v>41906</v>
      </c>
      <c r="J18" s="15">
        <v>1</v>
      </c>
      <c r="K18" s="16">
        <f>G18/J18</f>
        <v>1</v>
      </c>
      <c r="L18" s="10" t="s">
        <v>12</v>
      </c>
      <c r="M18" s="54" t="s">
        <v>0</v>
      </c>
    </row>
    <row r="19" spans="1:13" x14ac:dyDescent="0.3">
      <c r="A19" s="14">
        <v>18</v>
      </c>
      <c r="B19" s="14" t="s">
        <v>38</v>
      </c>
      <c r="C19" s="14" t="s">
        <v>11</v>
      </c>
      <c r="D19" s="15">
        <v>1</v>
      </c>
      <c r="E19" s="17">
        <v>41913</v>
      </c>
      <c r="F19" s="17">
        <v>41913</v>
      </c>
      <c r="G19" s="15">
        <v>1.5</v>
      </c>
      <c r="H19" s="17">
        <v>41913</v>
      </c>
      <c r="I19" s="17">
        <v>41913</v>
      </c>
      <c r="J19" s="15">
        <v>1.5</v>
      </c>
      <c r="K19" s="16">
        <f>G19/J19</f>
        <v>1</v>
      </c>
      <c r="L19" s="10" t="s">
        <v>12</v>
      </c>
      <c r="M19" s="54" t="s">
        <v>0</v>
      </c>
    </row>
    <row r="21" spans="1:13" ht="22.5" x14ac:dyDescent="0.3">
      <c r="A21" s="69" t="s">
        <v>39</v>
      </c>
      <c r="B21" s="70"/>
      <c r="C21" s="70"/>
      <c r="D21" s="70"/>
      <c r="E21" s="70"/>
      <c r="F21" s="70"/>
      <c r="G21" s="70"/>
      <c r="H21" s="70"/>
      <c r="I21" s="70"/>
      <c r="J21" s="70"/>
      <c r="K21" s="70"/>
      <c r="L21" s="71"/>
    </row>
    <row r="22" spans="1:13" x14ac:dyDescent="0.3">
      <c r="A22" s="2" t="s">
        <v>0</v>
      </c>
      <c r="B22" s="2" t="s">
        <v>1</v>
      </c>
      <c r="C22" s="2" t="s">
        <v>2</v>
      </c>
      <c r="D22" s="2" t="s">
        <v>3</v>
      </c>
      <c r="E22" s="39" t="s">
        <v>4</v>
      </c>
      <c r="F22" s="39" t="s">
        <v>5</v>
      </c>
      <c r="G22" s="2" t="s">
        <v>6</v>
      </c>
      <c r="H22" s="2" t="s">
        <v>7</v>
      </c>
      <c r="I22" s="2" t="s">
        <v>8</v>
      </c>
      <c r="J22" s="2" t="s">
        <v>9</v>
      </c>
      <c r="K22" s="40" t="s">
        <v>20</v>
      </c>
      <c r="L22" s="2" t="s">
        <v>10</v>
      </c>
      <c r="M22" s="55" t="s">
        <v>155</v>
      </c>
    </row>
    <row r="23" spans="1:13" x14ac:dyDescent="0.3">
      <c r="A23" s="6">
        <v>1</v>
      </c>
      <c r="B23" s="11" t="s">
        <v>21</v>
      </c>
      <c r="C23" s="6" t="s">
        <v>11</v>
      </c>
      <c r="D23" s="6">
        <v>1</v>
      </c>
      <c r="E23" s="41">
        <v>41918</v>
      </c>
      <c r="F23" s="41">
        <f>E23</f>
        <v>41918</v>
      </c>
      <c r="G23" s="6">
        <v>1</v>
      </c>
      <c r="H23" s="41">
        <v>41918</v>
      </c>
      <c r="I23" s="41">
        <f>H23</f>
        <v>41918</v>
      </c>
      <c r="J23" s="6">
        <v>1</v>
      </c>
      <c r="K23" s="42">
        <v>1</v>
      </c>
      <c r="L23" s="10" t="s">
        <v>12</v>
      </c>
      <c r="M23" s="54" t="s">
        <v>0</v>
      </c>
    </row>
    <row r="24" spans="1:13" x14ac:dyDescent="0.3">
      <c r="A24" s="6">
        <v>2</v>
      </c>
      <c r="B24" s="6" t="s">
        <v>40</v>
      </c>
      <c r="C24" s="6" t="s">
        <v>17</v>
      </c>
      <c r="D24" s="6">
        <v>1</v>
      </c>
      <c r="E24" s="41">
        <v>41918</v>
      </c>
      <c r="F24" s="41">
        <f>E24</f>
        <v>41918</v>
      </c>
      <c r="G24" s="6">
        <v>1.5</v>
      </c>
      <c r="H24" s="41">
        <v>41918</v>
      </c>
      <c r="I24" s="41">
        <f>H24</f>
        <v>41918</v>
      </c>
      <c r="J24" s="6">
        <v>1.5</v>
      </c>
      <c r="K24" s="42">
        <f>G24/J24</f>
        <v>1</v>
      </c>
      <c r="L24" s="10" t="s">
        <v>12</v>
      </c>
      <c r="M24" s="54" t="s">
        <v>0</v>
      </c>
    </row>
    <row r="25" spans="1:13" x14ac:dyDescent="0.3">
      <c r="A25" s="6">
        <v>3</v>
      </c>
      <c r="B25" s="7" t="s">
        <v>79</v>
      </c>
      <c r="C25" s="6" t="s">
        <v>16</v>
      </c>
      <c r="D25" s="7">
        <v>1</v>
      </c>
      <c r="E25" s="8">
        <v>41919</v>
      </c>
      <c r="F25" s="8">
        <v>41923</v>
      </c>
      <c r="G25" s="7">
        <v>3.5</v>
      </c>
      <c r="H25" s="8">
        <v>41919</v>
      </c>
      <c r="I25" s="8">
        <v>41921</v>
      </c>
      <c r="J25" s="7">
        <v>3.25</v>
      </c>
      <c r="K25" s="9">
        <f>G25/J25</f>
        <v>1.0769230769230769</v>
      </c>
      <c r="L25" s="10" t="s">
        <v>12</v>
      </c>
      <c r="M25" s="54" t="s">
        <v>0</v>
      </c>
    </row>
    <row r="26" spans="1:13" x14ac:dyDescent="0.3">
      <c r="A26" s="6">
        <v>4</v>
      </c>
      <c r="B26" s="7" t="s">
        <v>91</v>
      </c>
      <c r="C26" s="6" t="s">
        <v>16</v>
      </c>
      <c r="D26" s="7">
        <v>2</v>
      </c>
      <c r="E26" s="8">
        <v>41921</v>
      </c>
      <c r="F26" s="8">
        <v>41923</v>
      </c>
      <c r="G26" s="7">
        <v>3</v>
      </c>
      <c r="H26" s="8">
        <v>41921</v>
      </c>
      <c r="I26" s="8">
        <v>41923</v>
      </c>
      <c r="J26" s="7">
        <v>2.75</v>
      </c>
      <c r="K26" s="9">
        <f>G26/J26</f>
        <v>1.0909090909090908</v>
      </c>
      <c r="L26" s="10" t="s">
        <v>12</v>
      </c>
      <c r="M26" s="54" t="s">
        <v>0</v>
      </c>
    </row>
    <row r="27" spans="1:13" x14ac:dyDescent="0.3">
      <c r="A27" s="6">
        <v>5</v>
      </c>
      <c r="B27" s="7" t="s">
        <v>92</v>
      </c>
      <c r="C27" s="6" t="s">
        <v>16</v>
      </c>
      <c r="D27" s="7">
        <v>2</v>
      </c>
      <c r="E27" s="8">
        <v>41921</v>
      </c>
      <c r="F27" s="8">
        <v>41923</v>
      </c>
      <c r="G27" s="7">
        <v>4</v>
      </c>
      <c r="H27" s="8">
        <v>41921</v>
      </c>
      <c r="I27" s="8">
        <v>41926</v>
      </c>
      <c r="J27" s="7">
        <v>3.75</v>
      </c>
      <c r="K27" s="9">
        <f>G27/J27</f>
        <v>1.0666666666666667</v>
      </c>
      <c r="L27" s="10" t="s">
        <v>12</v>
      </c>
      <c r="M27" s="54" t="s">
        <v>0</v>
      </c>
    </row>
    <row r="28" spans="1:13" x14ac:dyDescent="0.3">
      <c r="A28" s="6">
        <v>6</v>
      </c>
      <c r="B28" s="6" t="s">
        <v>80</v>
      </c>
      <c r="C28" s="6" t="s">
        <v>41</v>
      </c>
      <c r="D28" s="6">
        <f>F28-E28</f>
        <v>2</v>
      </c>
      <c r="E28" s="41">
        <v>41919</v>
      </c>
      <c r="F28" s="41">
        <v>41921</v>
      </c>
      <c r="G28" s="6">
        <v>3</v>
      </c>
      <c r="H28" s="41">
        <v>41919</v>
      </c>
      <c r="I28" s="41">
        <v>41921</v>
      </c>
      <c r="J28" s="6">
        <v>2</v>
      </c>
      <c r="K28" s="42">
        <f t="shared" ref="K28:K36" si="2">G28/J28</f>
        <v>1.5</v>
      </c>
      <c r="L28" s="10" t="s">
        <v>12</v>
      </c>
      <c r="M28" s="54" t="s">
        <v>156</v>
      </c>
    </row>
    <row r="29" spans="1:13" x14ac:dyDescent="0.3">
      <c r="A29" s="6">
        <v>7</v>
      </c>
      <c r="B29" s="6" t="s">
        <v>81</v>
      </c>
      <c r="C29" s="6" t="s">
        <v>41</v>
      </c>
      <c r="D29" s="6">
        <f>F29-E29</f>
        <v>2</v>
      </c>
      <c r="E29" s="41">
        <v>41919</v>
      </c>
      <c r="F29" s="41">
        <v>41921</v>
      </c>
      <c r="G29" s="6">
        <v>1.5</v>
      </c>
      <c r="H29" s="41">
        <v>41919</v>
      </c>
      <c r="I29" s="41">
        <v>41921</v>
      </c>
      <c r="J29" s="6">
        <v>1.5</v>
      </c>
      <c r="K29" s="42">
        <f t="shared" si="2"/>
        <v>1</v>
      </c>
      <c r="L29" s="10" t="s">
        <v>12</v>
      </c>
      <c r="M29" s="54" t="s">
        <v>156</v>
      </c>
    </row>
    <row r="30" spans="1:13" x14ac:dyDescent="0.3">
      <c r="A30" s="6">
        <v>8</v>
      </c>
      <c r="B30" s="6" t="s">
        <v>82</v>
      </c>
      <c r="C30" s="6" t="s">
        <v>18</v>
      </c>
      <c r="D30" s="6">
        <v>1</v>
      </c>
      <c r="E30" s="41">
        <v>41919</v>
      </c>
      <c r="F30" s="41">
        <v>41920</v>
      </c>
      <c r="G30" s="6">
        <v>2.5</v>
      </c>
      <c r="H30" s="41">
        <v>41919</v>
      </c>
      <c r="I30" s="41">
        <v>41920</v>
      </c>
      <c r="J30" s="6">
        <v>2.5</v>
      </c>
      <c r="K30" s="42">
        <f t="shared" si="2"/>
        <v>1</v>
      </c>
      <c r="L30" s="10" t="s">
        <v>12</v>
      </c>
      <c r="M30" s="54" t="s">
        <v>156</v>
      </c>
    </row>
    <row r="31" spans="1:13" x14ac:dyDescent="0.3">
      <c r="A31" s="6">
        <v>9</v>
      </c>
      <c r="B31" s="6" t="s">
        <v>83</v>
      </c>
      <c r="C31" s="6" t="s">
        <v>42</v>
      </c>
      <c r="D31" s="6">
        <v>1</v>
      </c>
      <c r="E31" s="41">
        <v>41919</v>
      </c>
      <c r="F31" s="41">
        <v>41921</v>
      </c>
      <c r="G31" s="6">
        <v>1.5</v>
      </c>
      <c r="H31" s="41">
        <v>41919</v>
      </c>
      <c r="I31" s="41">
        <v>41921</v>
      </c>
      <c r="J31" s="6">
        <v>1.5</v>
      </c>
      <c r="K31" s="42">
        <f t="shared" si="2"/>
        <v>1</v>
      </c>
      <c r="L31" s="10" t="s">
        <v>12</v>
      </c>
      <c r="M31" s="54" t="s">
        <v>156</v>
      </c>
    </row>
    <row r="32" spans="1:13" x14ac:dyDescent="0.3">
      <c r="A32" s="6">
        <v>10</v>
      </c>
      <c r="B32" s="6" t="s">
        <v>84</v>
      </c>
      <c r="C32" s="6" t="s">
        <v>42</v>
      </c>
      <c r="D32" s="6">
        <v>1</v>
      </c>
      <c r="E32" s="41">
        <v>41919</v>
      </c>
      <c r="F32" s="41">
        <v>41921</v>
      </c>
      <c r="G32" s="6">
        <v>1.5</v>
      </c>
      <c r="H32" s="41">
        <v>41919</v>
      </c>
      <c r="I32" s="41">
        <v>41921</v>
      </c>
      <c r="J32" s="6">
        <v>1.5</v>
      </c>
      <c r="K32" s="42">
        <f t="shared" si="2"/>
        <v>1</v>
      </c>
      <c r="L32" s="10" t="s">
        <v>12</v>
      </c>
      <c r="M32" s="54" t="s">
        <v>156</v>
      </c>
    </row>
    <row r="33" spans="1:13" x14ac:dyDescent="0.3">
      <c r="A33" s="6">
        <v>11</v>
      </c>
      <c r="B33" s="14" t="s">
        <v>85</v>
      </c>
      <c r="C33" s="14" t="s">
        <v>15</v>
      </c>
      <c r="D33" s="14">
        <v>1</v>
      </c>
      <c r="E33" s="38">
        <v>41922</v>
      </c>
      <c r="F33" s="38">
        <v>41925</v>
      </c>
      <c r="G33" s="14">
        <v>1.5</v>
      </c>
      <c r="H33" s="41">
        <v>41923</v>
      </c>
      <c r="I33" s="41">
        <v>41923</v>
      </c>
      <c r="J33" s="6">
        <v>1.5</v>
      </c>
      <c r="K33" s="42">
        <f t="shared" si="2"/>
        <v>1</v>
      </c>
      <c r="L33" s="10" t="s">
        <v>12</v>
      </c>
      <c r="M33" s="54" t="s">
        <v>156</v>
      </c>
    </row>
    <row r="34" spans="1:13" x14ac:dyDescent="0.3">
      <c r="A34" s="6">
        <v>12</v>
      </c>
      <c r="B34" s="14" t="s">
        <v>86</v>
      </c>
      <c r="C34" s="14" t="s">
        <v>15</v>
      </c>
      <c r="D34" s="14">
        <v>1</v>
      </c>
      <c r="E34" s="38">
        <v>41922</v>
      </c>
      <c r="F34" s="38">
        <v>41925</v>
      </c>
      <c r="G34" s="14">
        <v>0.75</v>
      </c>
      <c r="H34" s="41">
        <v>41923</v>
      </c>
      <c r="I34" s="41">
        <v>41923</v>
      </c>
      <c r="J34" s="6">
        <v>0.5</v>
      </c>
      <c r="K34" s="42">
        <f t="shared" si="2"/>
        <v>1.5</v>
      </c>
      <c r="L34" s="10" t="s">
        <v>12</v>
      </c>
      <c r="M34" s="54" t="s">
        <v>156</v>
      </c>
    </row>
    <row r="35" spans="1:13" x14ac:dyDescent="0.3">
      <c r="A35" s="6">
        <v>13</v>
      </c>
      <c r="B35" s="14" t="s">
        <v>87</v>
      </c>
      <c r="C35" s="14" t="s">
        <v>15</v>
      </c>
      <c r="D35" s="14">
        <v>1</v>
      </c>
      <c r="E35" s="38">
        <v>41927</v>
      </c>
      <c r="F35" s="38">
        <v>41927</v>
      </c>
      <c r="G35" s="14">
        <v>4.5</v>
      </c>
      <c r="H35" s="38">
        <v>41927</v>
      </c>
      <c r="I35" s="38">
        <v>41927</v>
      </c>
      <c r="J35" s="6">
        <v>5</v>
      </c>
      <c r="K35" s="42">
        <f t="shared" si="2"/>
        <v>0.9</v>
      </c>
      <c r="L35" s="10" t="s">
        <v>12</v>
      </c>
      <c r="M35" s="54" t="s">
        <v>156</v>
      </c>
    </row>
    <row r="36" spans="1:13" x14ac:dyDescent="0.3">
      <c r="A36" s="6">
        <v>14</v>
      </c>
      <c r="B36" s="14" t="s">
        <v>88</v>
      </c>
      <c r="C36" s="14" t="s">
        <v>17</v>
      </c>
      <c r="D36" s="14">
        <v>1</v>
      </c>
      <c r="E36" s="38">
        <v>41927</v>
      </c>
      <c r="F36" s="38">
        <v>41927</v>
      </c>
      <c r="G36" s="14">
        <v>6</v>
      </c>
      <c r="H36" s="38">
        <v>41927</v>
      </c>
      <c r="I36" s="38">
        <v>41928</v>
      </c>
      <c r="J36" s="6">
        <v>6</v>
      </c>
      <c r="K36" s="42">
        <f t="shared" si="2"/>
        <v>1</v>
      </c>
      <c r="L36" s="10" t="s">
        <v>12</v>
      </c>
      <c r="M36" s="54" t="s">
        <v>156</v>
      </c>
    </row>
    <row r="37" spans="1:13" x14ac:dyDescent="0.3">
      <c r="A37" s="6">
        <v>15</v>
      </c>
      <c r="B37" s="11" t="s">
        <v>43</v>
      </c>
      <c r="C37" s="6" t="s">
        <v>15</v>
      </c>
      <c r="D37" s="6">
        <v>1</v>
      </c>
      <c r="E37" s="41">
        <v>41927</v>
      </c>
      <c r="F37" s="41">
        <v>41927</v>
      </c>
      <c r="G37" s="6">
        <v>1</v>
      </c>
      <c r="H37" s="43">
        <v>41929</v>
      </c>
      <c r="I37" s="43">
        <v>41929</v>
      </c>
      <c r="J37" s="6">
        <v>1</v>
      </c>
      <c r="K37" s="42">
        <f>J37/G37</f>
        <v>1</v>
      </c>
      <c r="L37" s="10" t="s">
        <v>12</v>
      </c>
      <c r="M37" s="54" t="s">
        <v>0</v>
      </c>
    </row>
    <row r="38" spans="1:13" x14ac:dyDescent="0.3">
      <c r="A38" s="6">
        <v>16</v>
      </c>
      <c r="B38" s="6" t="s">
        <v>89</v>
      </c>
      <c r="C38" s="6" t="s">
        <v>13</v>
      </c>
      <c r="D38" s="6">
        <f>F38-E38</f>
        <v>2</v>
      </c>
      <c r="E38" s="41">
        <v>41921</v>
      </c>
      <c r="F38" s="41">
        <v>41923</v>
      </c>
      <c r="G38" s="6">
        <v>1.5</v>
      </c>
      <c r="H38" s="41">
        <v>41921</v>
      </c>
      <c r="I38" s="41">
        <v>41924</v>
      </c>
      <c r="J38" s="6">
        <v>1.25</v>
      </c>
      <c r="K38" s="42">
        <f t="shared" ref="K38:K45" si="3">G38/J38</f>
        <v>1.2</v>
      </c>
      <c r="L38" s="10" t="s">
        <v>12</v>
      </c>
      <c r="M38" s="54" t="s">
        <v>0</v>
      </c>
    </row>
    <row r="39" spans="1:13" x14ac:dyDescent="0.3">
      <c r="A39" s="6">
        <v>17</v>
      </c>
      <c r="B39" s="7" t="s">
        <v>44</v>
      </c>
      <c r="C39" s="6" t="s">
        <v>13</v>
      </c>
      <c r="D39" s="7">
        <v>1</v>
      </c>
      <c r="E39" s="8">
        <v>41927</v>
      </c>
      <c r="F39" s="8">
        <v>41927</v>
      </c>
      <c r="G39" s="7">
        <v>2</v>
      </c>
      <c r="H39" s="8">
        <v>41930</v>
      </c>
      <c r="I39" s="8">
        <v>41930</v>
      </c>
      <c r="J39" s="7">
        <v>2</v>
      </c>
      <c r="K39" s="9">
        <f t="shared" si="3"/>
        <v>1</v>
      </c>
      <c r="L39" s="10" t="s">
        <v>12</v>
      </c>
      <c r="M39" s="54" t="s">
        <v>0</v>
      </c>
    </row>
    <row r="40" spans="1:13" x14ac:dyDescent="0.3">
      <c r="A40" s="18">
        <v>18</v>
      </c>
      <c r="B40" s="7" t="s">
        <v>45</v>
      </c>
      <c r="C40" s="6" t="s">
        <v>94</v>
      </c>
      <c r="D40" s="7">
        <v>1</v>
      </c>
      <c r="E40" s="8">
        <v>41928</v>
      </c>
      <c r="F40" s="8">
        <v>41928</v>
      </c>
      <c r="G40" s="7">
        <v>4</v>
      </c>
      <c r="H40" s="44">
        <v>41931</v>
      </c>
      <c r="I40" s="44">
        <v>41931</v>
      </c>
      <c r="J40" s="7">
        <v>3.75</v>
      </c>
      <c r="K40" s="9">
        <f t="shared" si="3"/>
        <v>1.0666666666666667</v>
      </c>
      <c r="L40" s="10" t="s">
        <v>12</v>
      </c>
      <c r="M40" s="54" t="s">
        <v>156</v>
      </c>
    </row>
    <row r="41" spans="1:13" x14ac:dyDescent="0.3">
      <c r="A41" s="6">
        <v>19</v>
      </c>
      <c r="B41" s="7" t="s">
        <v>46</v>
      </c>
      <c r="C41" s="6" t="s">
        <v>11</v>
      </c>
      <c r="D41" s="7">
        <v>1</v>
      </c>
      <c r="E41" s="8">
        <v>41921</v>
      </c>
      <c r="F41" s="8">
        <v>41921</v>
      </c>
      <c r="G41" s="7">
        <v>1</v>
      </c>
      <c r="H41" s="8">
        <v>41921</v>
      </c>
      <c r="I41" s="8">
        <v>41921</v>
      </c>
      <c r="J41" s="7">
        <v>1.5</v>
      </c>
      <c r="K41" s="9">
        <f t="shared" si="3"/>
        <v>0.66666666666666663</v>
      </c>
      <c r="L41" s="10" t="s">
        <v>12</v>
      </c>
      <c r="M41" s="54" t="s">
        <v>0</v>
      </c>
    </row>
    <row r="42" spans="1:13" x14ac:dyDescent="0.3">
      <c r="A42" s="6">
        <v>20</v>
      </c>
      <c r="B42" s="7" t="s">
        <v>47</v>
      </c>
      <c r="C42" s="6" t="s">
        <v>11</v>
      </c>
      <c r="D42" s="7">
        <v>1</v>
      </c>
      <c r="E42" s="8">
        <v>41927</v>
      </c>
      <c r="F42" s="8">
        <v>41927</v>
      </c>
      <c r="G42" s="7">
        <v>1</v>
      </c>
      <c r="H42" s="8">
        <v>41927</v>
      </c>
      <c r="I42" s="8">
        <v>41927</v>
      </c>
      <c r="J42" s="7">
        <v>1</v>
      </c>
      <c r="K42" s="9">
        <f t="shared" si="3"/>
        <v>1</v>
      </c>
      <c r="L42" s="10" t="s">
        <v>12</v>
      </c>
      <c r="M42" s="54" t="s">
        <v>0</v>
      </c>
    </row>
    <row r="43" spans="1:13" x14ac:dyDescent="0.3">
      <c r="A43" s="6">
        <v>21</v>
      </c>
      <c r="B43" s="7" t="s">
        <v>34</v>
      </c>
      <c r="C43" s="6" t="s">
        <v>18</v>
      </c>
      <c r="D43" s="7">
        <v>1</v>
      </c>
      <c r="E43" s="8">
        <v>41931</v>
      </c>
      <c r="F43" s="8">
        <v>41931</v>
      </c>
      <c r="G43" s="7">
        <v>1</v>
      </c>
      <c r="H43" s="8">
        <v>41931</v>
      </c>
      <c r="I43" s="8">
        <v>41931</v>
      </c>
      <c r="J43" s="7">
        <v>1</v>
      </c>
      <c r="K43" s="9">
        <f t="shared" si="3"/>
        <v>1</v>
      </c>
      <c r="L43" s="10" t="s">
        <v>12</v>
      </c>
      <c r="M43" s="54" t="s">
        <v>0</v>
      </c>
    </row>
    <row r="44" spans="1:13" x14ac:dyDescent="0.3">
      <c r="A44" s="6">
        <v>22</v>
      </c>
      <c r="B44" s="7" t="s">
        <v>35</v>
      </c>
      <c r="C44" s="6" t="s">
        <v>36</v>
      </c>
      <c r="D44" s="7">
        <v>1</v>
      </c>
      <c r="E44" s="8">
        <v>41931</v>
      </c>
      <c r="F44" s="8">
        <v>41931</v>
      </c>
      <c r="G44" s="7">
        <v>2</v>
      </c>
      <c r="H44" s="8">
        <v>41918</v>
      </c>
      <c r="I44" s="8">
        <v>41931</v>
      </c>
      <c r="J44" s="7">
        <v>1.75</v>
      </c>
      <c r="K44" s="9">
        <f t="shared" si="3"/>
        <v>1.1428571428571428</v>
      </c>
      <c r="L44" s="10" t="s">
        <v>12</v>
      </c>
      <c r="M44" s="54" t="s">
        <v>0</v>
      </c>
    </row>
    <row r="45" spans="1:13" x14ac:dyDescent="0.3">
      <c r="A45" s="6">
        <v>23</v>
      </c>
      <c r="B45" s="7" t="s">
        <v>90</v>
      </c>
      <c r="C45" s="6" t="s">
        <v>93</v>
      </c>
      <c r="D45" s="7">
        <f>F45-E45+1</f>
        <v>14</v>
      </c>
      <c r="E45" s="8">
        <v>41918</v>
      </c>
      <c r="F45" s="8">
        <v>41931</v>
      </c>
      <c r="G45" s="7">
        <v>5</v>
      </c>
      <c r="H45" s="8">
        <v>41922</v>
      </c>
      <c r="I45" s="8">
        <v>41931</v>
      </c>
      <c r="J45" s="7">
        <v>4.5</v>
      </c>
      <c r="K45" s="9">
        <f t="shared" si="3"/>
        <v>1.1111111111111112</v>
      </c>
      <c r="L45" s="10" t="s">
        <v>12</v>
      </c>
      <c r="M45" s="54" t="s">
        <v>0</v>
      </c>
    </row>
    <row r="47" spans="1:13" ht="22.5" x14ac:dyDescent="0.3">
      <c r="A47" s="69" t="s">
        <v>48</v>
      </c>
      <c r="B47" s="70"/>
      <c r="C47" s="70"/>
      <c r="D47" s="70"/>
      <c r="E47" s="70"/>
      <c r="F47" s="70"/>
      <c r="G47" s="70"/>
      <c r="H47" s="70"/>
      <c r="I47" s="70"/>
      <c r="J47" s="70"/>
      <c r="K47" s="70"/>
      <c r="L47" s="71"/>
    </row>
    <row r="48" spans="1:13" x14ac:dyDescent="0.3">
      <c r="A48" s="2" t="s">
        <v>0</v>
      </c>
      <c r="B48" s="2" t="s">
        <v>1</v>
      </c>
      <c r="C48" s="2" t="s">
        <v>2</v>
      </c>
      <c r="D48" s="2" t="s">
        <v>3</v>
      </c>
      <c r="E48" s="39" t="s">
        <v>4</v>
      </c>
      <c r="F48" s="39" t="s">
        <v>5</v>
      </c>
      <c r="G48" s="2" t="s">
        <v>6</v>
      </c>
      <c r="H48" s="2" t="s">
        <v>7</v>
      </c>
      <c r="I48" s="2" t="s">
        <v>8</v>
      </c>
      <c r="J48" s="2" t="s">
        <v>9</v>
      </c>
      <c r="K48" s="40" t="s">
        <v>20</v>
      </c>
      <c r="L48" s="2" t="s">
        <v>10</v>
      </c>
      <c r="M48" s="54" t="s">
        <v>155</v>
      </c>
    </row>
    <row r="49" spans="1:13" x14ac:dyDescent="0.3">
      <c r="A49" s="6">
        <v>1</v>
      </c>
      <c r="B49" s="11" t="s">
        <v>21</v>
      </c>
      <c r="C49" s="6" t="s">
        <v>11</v>
      </c>
      <c r="D49" s="6">
        <v>1</v>
      </c>
      <c r="E49" s="41">
        <v>41918</v>
      </c>
      <c r="F49" s="41">
        <f>E49</f>
        <v>41918</v>
      </c>
      <c r="G49" s="6">
        <v>1</v>
      </c>
      <c r="H49" s="41">
        <v>41918</v>
      </c>
      <c r="I49" s="41">
        <f>H49</f>
        <v>41918</v>
      </c>
      <c r="J49" s="6">
        <v>1</v>
      </c>
      <c r="K49" s="42">
        <v>1</v>
      </c>
      <c r="L49" s="10" t="s">
        <v>12</v>
      </c>
      <c r="M49" s="54" t="s">
        <v>0</v>
      </c>
    </row>
    <row r="50" spans="1:13" x14ac:dyDescent="0.3">
      <c r="A50" s="6">
        <v>2</v>
      </c>
      <c r="B50" s="7" t="s">
        <v>40</v>
      </c>
      <c r="C50" s="6" t="s">
        <v>13</v>
      </c>
      <c r="D50" s="7">
        <v>1</v>
      </c>
      <c r="E50" s="8">
        <v>41932</v>
      </c>
      <c r="F50" s="8">
        <v>41932</v>
      </c>
      <c r="G50" s="7">
        <v>1.5</v>
      </c>
      <c r="H50" s="8">
        <v>41932</v>
      </c>
      <c r="I50" s="8">
        <v>41933</v>
      </c>
      <c r="J50" s="15">
        <v>1.5</v>
      </c>
      <c r="K50" s="16">
        <f t="shared" ref="K50:K68" si="4">G50/J50</f>
        <v>1</v>
      </c>
      <c r="L50" s="10" t="s">
        <v>12</v>
      </c>
      <c r="M50" s="54" t="s">
        <v>0</v>
      </c>
    </row>
    <row r="51" spans="1:13" x14ac:dyDescent="0.3">
      <c r="A51" s="6">
        <v>3</v>
      </c>
      <c r="B51" s="7" t="s">
        <v>95</v>
      </c>
      <c r="C51" s="6" t="s">
        <v>16</v>
      </c>
      <c r="D51" s="7">
        <v>1</v>
      </c>
      <c r="E51" s="8">
        <v>41932</v>
      </c>
      <c r="F51" s="8">
        <v>41933</v>
      </c>
      <c r="G51" s="7">
        <v>2</v>
      </c>
      <c r="H51" s="8">
        <v>41932</v>
      </c>
      <c r="I51" s="8">
        <v>41933</v>
      </c>
      <c r="J51" s="15">
        <v>2</v>
      </c>
      <c r="K51" s="16">
        <f t="shared" si="4"/>
        <v>1</v>
      </c>
      <c r="L51" s="10" t="s">
        <v>12</v>
      </c>
      <c r="M51" s="54" t="s">
        <v>0</v>
      </c>
    </row>
    <row r="52" spans="1:13" x14ac:dyDescent="0.3">
      <c r="A52" s="6">
        <v>4</v>
      </c>
      <c r="B52" s="7" t="s">
        <v>49</v>
      </c>
      <c r="C52" s="14" t="s">
        <v>36</v>
      </c>
      <c r="D52" s="7">
        <v>1</v>
      </c>
      <c r="E52" s="8">
        <v>41934</v>
      </c>
      <c r="F52" s="8">
        <v>41936</v>
      </c>
      <c r="G52" s="7">
        <v>2</v>
      </c>
      <c r="H52" s="8">
        <v>41934</v>
      </c>
      <c r="I52" s="17">
        <v>41934</v>
      </c>
      <c r="J52" s="15">
        <v>2.1</v>
      </c>
      <c r="K52" s="16">
        <f t="shared" si="4"/>
        <v>0.95238095238095233</v>
      </c>
      <c r="L52" s="10" t="s">
        <v>12</v>
      </c>
      <c r="M52" s="54" t="s">
        <v>156</v>
      </c>
    </row>
    <row r="53" spans="1:13" ht="27.75" x14ac:dyDescent="0.3">
      <c r="A53" s="6">
        <v>5</v>
      </c>
      <c r="B53" s="7" t="s">
        <v>96</v>
      </c>
      <c r="C53" s="14" t="s">
        <v>16</v>
      </c>
      <c r="D53" s="7">
        <v>1</v>
      </c>
      <c r="E53" s="8">
        <v>41934</v>
      </c>
      <c r="F53" s="8">
        <v>41936</v>
      </c>
      <c r="G53" s="7">
        <v>2</v>
      </c>
      <c r="H53" s="8">
        <v>41934</v>
      </c>
      <c r="I53" s="17">
        <v>41934</v>
      </c>
      <c r="J53" s="15">
        <v>2</v>
      </c>
      <c r="K53" s="16">
        <f t="shared" si="4"/>
        <v>1</v>
      </c>
      <c r="L53" s="10" t="s">
        <v>12</v>
      </c>
      <c r="M53" s="54" t="s">
        <v>156</v>
      </c>
    </row>
    <row r="54" spans="1:13" x14ac:dyDescent="0.3">
      <c r="A54" s="6">
        <v>6</v>
      </c>
      <c r="B54" s="7" t="s">
        <v>50</v>
      </c>
      <c r="C54" s="6" t="s">
        <v>15</v>
      </c>
      <c r="D54" s="7">
        <v>2</v>
      </c>
      <c r="E54" s="8">
        <v>41934</v>
      </c>
      <c r="F54" s="8">
        <v>41936</v>
      </c>
      <c r="G54" s="7">
        <v>2.5</v>
      </c>
      <c r="H54" s="8">
        <v>41934</v>
      </c>
      <c r="I54" s="17">
        <v>41935</v>
      </c>
      <c r="J54" s="15">
        <v>2.5</v>
      </c>
      <c r="K54" s="16">
        <f t="shared" si="4"/>
        <v>1</v>
      </c>
      <c r="L54" s="10" t="s">
        <v>12</v>
      </c>
      <c r="M54" s="54" t="s">
        <v>156</v>
      </c>
    </row>
    <row r="55" spans="1:13" ht="27.75" x14ac:dyDescent="0.3">
      <c r="A55" s="6">
        <v>7</v>
      </c>
      <c r="B55" s="7" t="s">
        <v>97</v>
      </c>
      <c r="C55" s="14" t="s">
        <v>15</v>
      </c>
      <c r="D55" s="7">
        <v>1</v>
      </c>
      <c r="E55" s="8">
        <v>41936</v>
      </c>
      <c r="F55" s="8">
        <v>41936</v>
      </c>
      <c r="G55" s="7">
        <v>2</v>
      </c>
      <c r="H55" s="8">
        <v>41936</v>
      </c>
      <c r="I55" s="8">
        <v>41936</v>
      </c>
      <c r="J55" s="15">
        <v>1.75</v>
      </c>
      <c r="K55" s="16">
        <f t="shared" si="4"/>
        <v>1.1428571428571428</v>
      </c>
      <c r="L55" s="10" t="s">
        <v>12</v>
      </c>
      <c r="M55" s="54" t="s">
        <v>156</v>
      </c>
    </row>
    <row r="56" spans="1:13" x14ac:dyDescent="0.3">
      <c r="A56" s="6">
        <v>8</v>
      </c>
      <c r="B56" s="7" t="s">
        <v>98</v>
      </c>
      <c r="C56" s="14" t="s">
        <v>17</v>
      </c>
      <c r="D56" s="7">
        <v>1</v>
      </c>
      <c r="E56" s="8">
        <v>41937</v>
      </c>
      <c r="F56" s="8">
        <v>41938</v>
      </c>
      <c r="G56" s="7">
        <v>6</v>
      </c>
      <c r="H56" s="8">
        <v>41937</v>
      </c>
      <c r="I56" s="8">
        <v>41938</v>
      </c>
      <c r="J56" s="15">
        <v>5.75</v>
      </c>
      <c r="K56" s="16">
        <f t="shared" si="4"/>
        <v>1.0434782608695652</v>
      </c>
      <c r="L56" s="10" t="s">
        <v>12</v>
      </c>
      <c r="M56" s="54" t="s">
        <v>156</v>
      </c>
    </row>
    <row r="57" spans="1:13" x14ac:dyDescent="0.3">
      <c r="A57" s="11">
        <v>9</v>
      </c>
      <c r="B57" s="12" t="s">
        <v>43</v>
      </c>
      <c r="C57" s="6" t="s">
        <v>15</v>
      </c>
      <c r="D57" s="7">
        <v>1</v>
      </c>
      <c r="E57" s="8">
        <v>41939</v>
      </c>
      <c r="F57" s="8">
        <v>41939</v>
      </c>
      <c r="G57" s="7">
        <v>0.5</v>
      </c>
      <c r="H57" s="8">
        <v>41939</v>
      </c>
      <c r="I57" s="8">
        <v>41939</v>
      </c>
      <c r="J57" s="15">
        <v>0.5</v>
      </c>
      <c r="K57" s="16">
        <f t="shared" si="4"/>
        <v>1</v>
      </c>
      <c r="L57" s="10" t="s">
        <v>12</v>
      </c>
      <c r="M57" s="54" t="s">
        <v>0</v>
      </c>
    </row>
    <row r="58" spans="1:13" x14ac:dyDescent="0.3">
      <c r="A58" s="6">
        <v>10</v>
      </c>
      <c r="B58" s="7" t="s">
        <v>52</v>
      </c>
      <c r="C58" s="6" t="s">
        <v>13</v>
      </c>
      <c r="D58" s="7">
        <f>F58-E58</f>
        <v>3</v>
      </c>
      <c r="E58" s="8">
        <v>41935</v>
      </c>
      <c r="F58" s="8">
        <v>41938</v>
      </c>
      <c r="G58" s="7">
        <v>2</v>
      </c>
      <c r="H58" s="8">
        <v>41935</v>
      </c>
      <c r="I58" s="8">
        <v>41940</v>
      </c>
      <c r="J58" s="15">
        <v>1.75</v>
      </c>
      <c r="K58" s="16">
        <f t="shared" si="4"/>
        <v>1.1428571428571428</v>
      </c>
      <c r="L58" s="10" t="s">
        <v>12</v>
      </c>
      <c r="M58" s="54" t="s">
        <v>0</v>
      </c>
    </row>
    <row r="59" spans="1:13" x14ac:dyDescent="0.3">
      <c r="A59" s="6">
        <v>11</v>
      </c>
      <c r="B59" s="7" t="s">
        <v>44</v>
      </c>
      <c r="C59" s="6" t="s">
        <v>13</v>
      </c>
      <c r="D59" s="7">
        <v>1</v>
      </c>
      <c r="E59" s="8">
        <v>41942</v>
      </c>
      <c r="F59" s="8">
        <v>41942</v>
      </c>
      <c r="G59" s="7">
        <v>3.5</v>
      </c>
      <c r="H59" s="8">
        <v>41940</v>
      </c>
      <c r="I59" s="8">
        <v>41940</v>
      </c>
      <c r="J59" s="15">
        <v>3</v>
      </c>
      <c r="K59" s="16">
        <f t="shared" si="4"/>
        <v>1.1666666666666667</v>
      </c>
      <c r="L59" s="10" t="s">
        <v>12</v>
      </c>
      <c r="M59" s="54" t="s">
        <v>0</v>
      </c>
    </row>
    <row r="60" spans="1:13" x14ac:dyDescent="0.3">
      <c r="A60" s="6">
        <v>12</v>
      </c>
      <c r="B60" s="7" t="s">
        <v>53</v>
      </c>
      <c r="C60" s="6" t="s">
        <v>13</v>
      </c>
      <c r="D60" s="7">
        <v>5</v>
      </c>
      <c r="E60" s="8">
        <v>41932</v>
      </c>
      <c r="F60" s="8">
        <v>41937</v>
      </c>
      <c r="G60" s="7">
        <v>3</v>
      </c>
      <c r="H60" s="8">
        <v>41932</v>
      </c>
      <c r="I60" s="8">
        <v>41937</v>
      </c>
      <c r="J60" s="15">
        <v>3</v>
      </c>
      <c r="K60" s="16">
        <f t="shared" si="4"/>
        <v>1</v>
      </c>
      <c r="L60" s="10" t="s">
        <v>12</v>
      </c>
      <c r="M60" s="54" t="s">
        <v>0</v>
      </c>
    </row>
    <row r="61" spans="1:13" x14ac:dyDescent="0.3">
      <c r="A61" s="7">
        <v>13</v>
      </c>
      <c r="B61" s="7" t="s">
        <v>99</v>
      </c>
      <c r="C61" s="7" t="s">
        <v>11</v>
      </c>
      <c r="D61" s="7">
        <v>1</v>
      </c>
      <c r="E61" s="8">
        <v>41941</v>
      </c>
      <c r="F61" s="8">
        <v>41941</v>
      </c>
      <c r="G61" s="7">
        <v>1</v>
      </c>
      <c r="H61" s="8">
        <v>41941</v>
      </c>
      <c r="I61" s="8">
        <v>41941</v>
      </c>
      <c r="J61" s="7">
        <v>1</v>
      </c>
      <c r="K61" s="9">
        <f t="shared" si="4"/>
        <v>1</v>
      </c>
      <c r="L61" s="10" t="s">
        <v>12</v>
      </c>
      <c r="M61" s="54" t="s">
        <v>0</v>
      </c>
    </row>
    <row r="62" spans="1:13" x14ac:dyDescent="0.3">
      <c r="A62" s="18">
        <v>14</v>
      </c>
      <c r="B62" s="19" t="s">
        <v>45</v>
      </c>
      <c r="C62" s="18" t="s">
        <v>11</v>
      </c>
      <c r="D62" s="7">
        <v>1</v>
      </c>
      <c r="E62" s="8">
        <v>41943</v>
      </c>
      <c r="F62" s="8">
        <v>41943</v>
      </c>
      <c r="G62" s="7">
        <v>2</v>
      </c>
      <c r="H62" s="8">
        <v>41942</v>
      </c>
      <c r="I62" s="8">
        <v>41942</v>
      </c>
      <c r="J62" s="15">
        <v>1.5</v>
      </c>
      <c r="K62" s="16">
        <f t="shared" si="4"/>
        <v>1.3333333333333333</v>
      </c>
      <c r="L62" s="10" t="s">
        <v>12</v>
      </c>
      <c r="M62" s="54" t="s">
        <v>156</v>
      </c>
    </row>
    <row r="63" spans="1:13" x14ac:dyDescent="0.3">
      <c r="A63" s="6">
        <v>15</v>
      </c>
      <c r="B63" s="7" t="s">
        <v>46</v>
      </c>
      <c r="C63" s="6" t="s">
        <v>11</v>
      </c>
      <c r="D63" s="7">
        <v>1</v>
      </c>
      <c r="E63" s="8">
        <v>41941</v>
      </c>
      <c r="F63" s="8">
        <v>41941</v>
      </c>
      <c r="G63" s="7">
        <v>1</v>
      </c>
      <c r="H63" s="8">
        <v>41941</v>
      </c>
      <c r="I63" s="8">
        <v>41941</v>
      </c>
      <c r="J63" s="20">
        <v>1</v>
      </c>
      <c r="K63" s="9">
        <f t="shared" si="4"/>
        <v>1</v>
      </c>
      <c r="L63" s="10" t="s">
        <v>12</v>
      </c>
      <c r="M63" s="54" t="s">
        <v>0</v>
      </c>
    </row>
    <row r="64" spans="1:13" x14ac:dyDescent="0.3">
      <c r="A64" s="6">
        <v>16</v>
      </c>
      <c r="B64" s="7" t="s">
        <v>100</v>
      </c>
      <c r="C64" s="6" t="s">
        <v>11</v>
      </c>
      <c r="D64" s="7">
        <v>1</v>
      </c>
      <c r="E64" s="8">
        <v>41942</v>
      </c>
      <c r="F64" s="8">
        <v>41942</v>
      </c>
      <c r="G64" s="7">
        <v>1.5</v>
      </c>
      <c r="H64" s="8">
        <v>41942</v>
      </c>
      <c r="I64" s="8">
        <v>41942</v>
      </c>
      <c r="J64" s="20">
        <v>1</v>
      </c>
      <c r="K64" s="9">
        <f t="shared" si="4"/>
        <v>1.5</v>
      </c>
      <c r="L64" s="10" t="s">
        <v>12</v>
      </c>
      <c r="M64" s="54" t="s">
        <v>0</v>
      </c>
    </row>
    <row r="65" spans="1:13" x14ac:dyDescent="0.3">
      <c r="A65" s="6">
        <v>17</v>
      </c>
      <c r="B65" s="7" t="s">
        <v>34</v>
      </c>
      <c r="C65" s="6" t="s">
        <v>18</v>
      </c>
      <c r="D65" s="7">
        <v>1</v>
      </c>
      <c r="E65" s="8">
        <v>41945</v>
      </c>
      <c r="F65" s="8">
        <v>41945</v>
      </c>
      <c r="G65" s="7">
        <v>1</v>
      </c>
      <c r="H65" s="8">
        <v>41945</v>
      </c>
      <c r="I65" s="8">
        <v>41945</v>
      </c>
      <c r="J65" s="15">
        <v>1</v>
      </c>
      <c r="K65" s="16">
        <f t="shared" si="4"/>
        <v>1</v>
      </c>
      <c r="L65" s="10" t="s">
        <v>12</v>
      </c>
      <c r="M65" s="54" t="s">
        <v>0</v>
      </c>
    </row>
    <row r="66" spans="1:13" x14ac:dyDescent="0.3">
      <c r="A66" s="6">
        <v>18</v>
      </c>
      <c r="B66" s="7" t="s">
        <v>35</v>
      </c>
      <c r="C66" s="6" t="s">
        <v>36</v>
      </c>
      <c r="D66" s="7">
        <v>1</v>
      </c>
      <c r="E66" s="8">
        <v>41945</v>
      </c>
      <c r="F66" s="8">
        <v>41945</v>
      </c>
      <c r="G66" s="7">
        <v>4</v>
      </c>
      <c r="H66" s="8">
        <v>41942</v>
      </c>
      <c r="I66" s="8">
        <v>41945</v>
      </c>
      <c r="J66" s="15">
        <v>3.5</v>
      </c>
      <c r="K66" s="16">
        <f t="shared" si="4"/>
        <v>1.1428571428571428</v>
      </c>
      <c r="L66" s="10" t="s">
        <v>12</v>
      </c>
      <c r="M66" s="54" t="s">
        <v>0</v>
      </c>
    </row>
    <row r="67" spans="1:13" x14ac:dyDescent="0.3">
      <c r="A67" s="6">
        <v>19</v>
      </c>
      <c r="B67" s="7" t="s">
        <v>55</v>
      </c>
      <c r="C67" s="6" t="s">
        <v>13</v>
      </c>
      <c r="D67" s="7">
        <f>F67-E67+1</f>
        <v>1</v>
      </c>
      <c r="E67" s="8">
        <v>41934</v>
      </c>
      <c r="F67" s="8">
        <v>41934</v>
      </c>
      <c r="G67" s="7">
        <v>1.5</v>
      </c>
      <c r="H67" s="8">
        <v>41934</v>
      </c>
      <c r="I67" s="8">
        <v>41934</v>
      </c>
      <c r="J67" s="15">
        <v>1.4</v>
      </c>
      <c r="K67" s="16">
        <f t="shared" si="4"/>
        <v>1.0714285714285714</v>
      </c>
      <c r="L67" s="10" t="s">
        <v>12</v>
      </c>
      <c r="M67" s="54" t="s">
        <v>0</v>
      </c>
    </row>
    <row r="68" spans="1:13" x14ac:dyDescent="0.3">
      <c r="A68" s="21">
        <v>21</v>
      </c>
      <c r="B68" s="22" t="s">
        <v>56</v>
      </c>
      <c r="C68" s="21" t="s">
        <v>18</v>
      </c>
      <c r="D68" s="22"/>
      <c r="E68" s="23">
        <v>41932</v>
      </c>
      <c r="F68" s="23">
        <v>41932</v>
      </c>
      <c r="G68" s="22">
        <v>0.5</v>
      </c>
      <c r="H68" s="23">
        <v>41932</v>
      </c>
      <c r="I68" s="23">
        <v>41932</v>
      </c>
      <c r="J68" s="22">
        <v>0.5</v>
      </c>
      <c r="K68" s="24">
        <f t="shared" si="4"/>
        <v>1</v>
      </c>
      <c r="L68" s="10" t="s">
        <v>12</v>
      </c>
      <c r="M68" s="54" t="s">
        <v>0</v>
      </c>
    </row>
    <row r="70" spans="1:13" ht="22.5" x14ac:dyDescent="0.3">
      <c r="A70" s="65" t="s">
        <v>57</v>
      </c>
      <c r="B70" s="65"/>
      <c r="C70" s="65"/>
      <c r="D70" s="65"/>
      <c r="E70" s="65"/>
      <c r="F70" s="65"/>
      <c r="G70" s="65"/>
      <c r="H70" s="65"/>
      <c r="I70" s="65"/>
      <c r="J70" s="65"/>
      <c r="K70" s="65"/>
      <c r="L70" s="65"/>
    </row>
    <row r="71" spans="1:13" x14ac:dyDescent="0.3">
      <c r="A71" s="2" t="s">
        <v>0</v>
      </c>
      <c r="B71" s="2" t="s">
        <v>1</v>
      </c>
      <c r="C71" s="2" t="s">
        <v>2</v>
      </c>
      <c r="D71" s="2" t="s">
        <v>3</v>
      </c>
      <c r="E71" s="39" t="s">
        <v>4</v>
      </c>
      <c r="F71" s="39" t="s">
        <v>5</v>
      </c>
      <c r="G71" s="2" t="s">
        <v>6</v>
      </c>
      <c r="H71" s="2" t="s">
        <v>7</v>
      </c>
      <c r="I71" s="2" t="s">
        <v>8</v>
      </c>
      <c r="J71" s="2" t="s">
        <v>9</v>
      </c>
      <c r="K71" s="40" t="s">
        <v>20</v>
      </c>
      <c r="L71" s="2" t="s">
        <v>10</v>
      </c>
    </row>
    <row r="72" spans="1:13" x14ac:dyDescent="0.3">
      <c r="A72" s="6">
        <v>1</v>
      </c>
      <c r="B72" s="11" t="s">
        <v>58</v>
      </c>
      <c r="C72" s="6" t="s">
        <v>11</v>
      </c>
      <c r="D72" s="6">
        <v>1</v>
      </c>
      <c r="E72" s="41">
        <v>41947</v>
      </c>
      <c r="F72" s="41">
        <f>E72</f>
        <v>41947</v>
      </c>
      <c r="G72" s="6">
        <v>1</v>
      </c>
      <c r="H72" s="41">
        <v>41947</v>
      </c>
      <c r="I72" s="41">
        <f>H72</f>
        <v>41947</v>
      </c>
      <c r="J72" s="6">
        <v>1</v>
      </c>
      <c r="K72" s="45">
        <v>1</v>
      </c>
      <c r="L72" s="10" t="s">
        <v>12</v>
      </c>
    </row>
    <row r="73" spans="1:13" x14ac:dyDescent="0.3">
      <c r="A73" s="6">
        <v>2</v>
      </c>
      <c r="B73" s="6" t="s">
        <v>40</v>
      </c>
      <c r="C73" s="6" t="s">
        <v>17</v>
      </c>
      <c r="D73" s="6">
        <v>1</v>
      </c>
      <c r="E73" s="41">
        <v>41947</v>
      </c>
      <c r="F73" s="41">
        <v>41947</v>
      </c>
      <c r="G73" s="6">
        <v>1</v>
      </c>
      <c r="H73" s="41">
        <v>41947</v>
      </c>
      <c r="I73" s="41">
        <v>41947</v>
      </c>
      <c r="J73" s="14">
        <v>1</v>
      </c>
      <c r="K73" s="45">
        <f>G73/J73</f>
        <v>1</v>
      </c>
      <c r="L73" s="10" t="s">
        <v>12</v>
      </c>
    </row>
    <row r="74" spans="1:13" x14ac:dyDescent="0.3">
      <c r="A74" s="6">
        <v>3</v>
      </c>
      <c r="B74" s="6" t="s">
        <v>101</v>
      </c>
      <c r="C74" s="6" t="s">
        <v>16</v>
      </c>
      <c r="D74" s="6">
        <v>1</v>
      </c>
      <c r="E74" s="41">
        <v>41947</v>
      </c>
      <c r="F74" s="41">
        <v>41947</v>
      </c>
      <c r="G74" s="6">
        <v>2</v>
      </c>
      <c r="H74" s="41">
        <v>41946</v>
      </c>
      <c r="I74" s="41">
        <v>41946</v>
      </c>
      <c r="J74" s="14">
        <v>2.25</v>
      </c>
      <c r="K74" s="45">
        <f>G74/J74</f>
        <v>0.88888888888888884</v>
      </c>
      <c r="L74" s="10" t="s">
        <v>12</v>
      </c>
    </row>
    <row r="75" spans="1:13" x14ac:dyDescent="0.3">
      <c r="A75" s="6">
        <v>4</v>
      </c>
      <c r="B75" s="6" t="s">
        <v>102</v>
      </c>
      <c r="C75" s="14" t="s">
        <v>41</v>
      </c>
      <c r="D75" s="6">
        <v>1</v>
      </c>
      <c r="E75" s="41">
        <v>41948</v>
      </c>
      <c r="F75" s="41">
        <v>41948</v>
      </c>
      <c r="G75" s="6">
        <v>1</v>
      </c>
      <c r="H75" s="41">
        <v>41948</v>
      </c>
      <c r="I75" s="41">
        <v>41948</v>
      </c>
      <c r="J75" s="14">
        <v>1</v>
      </c>
      <c r="K75" s="45">
        <f>G75/J75</f>
        <v>1</v>
      </c>
      <c r="L75" s="10" t="s">
        <v>12</v>
      </c>
    </row>
    <row r="76" spans="1:13" x14ac:dyDescent="0.3">
      <c r="A76" s="6">
        <v>5</v>
      </c>
      <c r="B76" s="14" t="s">
        <v>103</v>
      </c>
      <c r="C76" s="14" t="s">
        <v>15</v>
      </c>
      <c r="D76" s="6">
        <v>1</v>
      </c>
      <c r="E76" s="41">
        <v>41948</v>
      </c>
      <c r="F76" s="41">
        <v>41948</v>
      </c>
      <c r="G76" s="6">
        <v>1</v>
      </c>
      <c r="H76" s="41">
        <v>41949</v>
      </c>
      <c r="I76" s="41">
        <v>41949</v>
      </c>
      <c r="J76" s="14">
        <v>1</v>
      </c>
      <c r="K76" s="45">
        <f>G76/J76</f>
        <v>1</v>
      </c>
      <c r="L76" s="10" t="s">
        <v>12</v>
      </c>
    </row>
    <row r="77" spans="1:13" x14ac:dyDescent="0.3">
      <c r="A77" s="6">
        <v>6</v>
      </c>
      <c r="B77" s="14" t="s">
        <v>59</v>
      </c>
      <c r="C77" s="14" t="s">
        <v>15</v>
      </c>
      <c r="D77" s="6">
        <f>I77-H77</f>
        <v>3</v>
      </c>
      <c r="E77" s="41">
        <v>41949</v>
      </c>
      <c r="F77" s="41">
        <v>41955</v>
      </c>
      <c r="G77" s="6">
        <v>7</v>
      </c>
      <c r="H77" s="41">
        <v>41949</v>
      </c>
      <c r="I77" s="38">
        <v>41952</v>
      </c>
      <c r="J77" s="14">
        <v>6</v>
      </c>
      <c r="K77" s="45">
        <f>G77/J77</f>
        <v>1.1666666666666667</v>
      </c>
      <c r="L77" s="10" t="s">
        <v>12</v>
      </c>
    </row>
    <row r="78" spans="1:13" x14ac:dyDescent="0.3">
      <c r="A78" s="11">
        <v>8</v>
      </c>
      <c r="B78" s="11" t="s">
        <v>43</v>
      </c>
      <c r="C78" s="6" t="s">
        <v>15</v>
      </c>
      <c r="D78" s="6">
        <v>1</v>
      </c>
      <c r="E78" s="41">
        <v>41955</v>
      </c>
      <c r="F78" s="41">
        <v>41955</v>
      </c>
      <c r="G78" s="6">
        <v>0.5</v>
      </c>
      <c r="H78" s="41">
        <v>41957</v>
      </c>
      <c r="I78" s="41">
        <v>41957</v>
      </c>
      <c r="J78" s="14">
        <v>0.5</v>
      </c>
      <c r="K78" s="45">
        <v>1</v>
      </c>
      <c r="L78" s="10" t="s">
        <v>12</v>
      </c>
    </row>
    <row r="79" spans="1:13" x14ac:dyDescent="0.3">
      <c r="A79" s="6">
        <v>9</v>
      </c>
      <c r="B79" s="6" t="s">
        <v>104</v>
      </c>
      <c r="C79" s="6" t="s">
        <v>13</v>
      </c>
      <c r="D79" s="6">
        <f>F79-E79</f>
        <v>8</v>
      </c>
      <c r="E79" s="41">
        <v>41948</v>
      </c>
      <c r="F79" s="41">
        <v>41956</v>
      </c>
      <c r="G79" s="6">
        <v>2</v>
      </c>
      <c r="H79" s="41">
        <v>41948</v>
      </c>
      <c r="I79" s="41">
        <v>41956</v>
      </c>
      <c r="J79" s="14">
        <v>1.75</v>
      </c>
      <c r="K79" s="45">
        <f>G79/J79</f>
        <v>1.1428571428571428</v>
      </c>
      <c r="L79" s="10" t="s">
        <v>12</v>
      </c>
    </row>
    <row r="80" spans="1:13" x14ac:dyDescent="0.3">
      <c r="A80" s="6">
        <v>10</v>
      </c>
      <c r="B80" s="6" t="s">
        <v>44</v>
      </c>
      <c r="C80" s="6" t="s">
        <v>13</v>
      </c>
      <c r="D80" s="6">
        <v>1</v>
      </c>
      <c r="E80" s="41">
        <v>41956</v>
      </c>
      <c r="F80" s="41">
        <v>41956</v>
      </c>
      <c r="G80" s="6">
        <v>3.5</v>
      </c>
      <c r="H80" s="41">
        <v>41957</v>
      </c>
      <c r="I80" s="41">
        <v>41957</v>
      </c>
      <c r="J80" s="14">
        <v>3.25</v>
      </c>
      <c r="K80" s="45">
        <f>J80/G80</f>
        <v>0.9285714285714286</v>
      </c>
      <c r="L80" s="10" t="s">
        <v>12</v>
      </c>
    </row>
    <row r="81" spans="1:12" x14ac:dyDescent="0.3">
      <c r="A81" s="18">
        <v>11</v>
      </c>
      <c r="B81" s="18" t="s">
        <v>45</v>
      </c>
      <c r="C81" s="18" t="s">
        <v>11</v>
      </c>
      <c r="D81" s="6">
        <v>1</v>
      </c>
      <c r="E81" s="41">
        <v>41957</v>
      </c>
      <c r="F81" s="41">
        <v>41958</v>
      </c>
      <c r="G81" s="6">
        <v>2.5</v>
      </c>
      <c r="H81" s="41">
        <v>41958</v>
      </c>
      <c r="I81" s="41">
        <v>41958</v>
      </c>
      <c r="J81" s="14">
        <v>2.25</v>
      </c>
      <c r="K81" s="45">
        <f>G81/J81</f>
        <v>1.1111111111111112</v>
      </c>
      <c r="L81" s="10" t="s">
        <v>12</v>
      </c>
    </row>
    <row r="82" spans="1:12" x14ac:dyDescent="0.3">
      <c r="A82" s="6">
        <v>12</v>
      </c>
      <c r="B82" s="6" t="s">
        <v>105</v>
      </c>
      <c r="C82" s="6" t="s">
        <v>11</v>
      </c>
      <c r="D82" s="6">
        <v>1</v>
      </c>
      <c r="E82" s="41">
        <v>41955</v>
      </c>
      <c r="F82" s="41">
        <v>41955</v>
      </c>
      <c r="G82" s="6">
        <v>1</v>
      </c>
      <c r="H82" s="41">
        <v>41955</v>
      </c>
      <c r="I82" s="41">
        <v>41955</v>
      </c>
      <c r="J82" s="14">
        <v>1</v>
      </c>
      <c r="K82" s="45">
        <v>1</v>
      </c>
      <c r="L82" s="10" t="s">
        <v>12</v>
      </c>
    </row>
    <row r="83" spans="1:12" x14ac:dyDescent="0.3">
      <c r="A83" s="6">
        <v>13</v>
      </c>
      <c r="B83" s="6" t="s">
        <v>34</v>
      </c>
      <c r="C83" s="6" t="s">
        <v>18</v>
      </c>
      <c r="D83" s="6">
        <v>1</v>
      </c>
      <c r="E83" s="41">
        <v>41958</v>
      </c>
      <c r="F83" s="41">
        <v>41958</v>
      </c>
      <c r="G83" s="6">
        <v>1.5</v>
      </c>
      <c r="H83" s="41">
        <v>41958</v>
      </c>
      <c r="I83" s="41">
        <v>41958</v>
      </c>
      <c r="J83" s="14">
        <v>1.5</v>
      </c>
      <c r="K83" s="45">
        <v>1</v>
      </c>
      <c r="L83" s="10" t="s">
        <v>12</v>
      </c>
    </row>
    <row r="84" spans="1:12" x14ac:dyDescent="0.3">
      <c r="A84" s="6">
        <v>14</v>
      </c>
      <c r="B84" s="6" t="s">
        <v>35</v>
      </c>
      <c r="C84" s="6" t="s">
        <v>36</v>
      </c>
      <c r="D84" s="6">
        <v>1</v>
      </c>
      <c r="E84" s="41">
        <v>41959</v>
      </c>
      <c r="F84" s="41">
        <v>41959</v>
      </c>
      <c r="G84" s="6">
        <v>1</v>
      </c>
      <c r="H84" s="41">
        <v>41958</v>
      </c>
      <c r="I84" s="41">
        <v>41958</v>
      </c>
      <c r="J84" s="14">
        <v>1</v>
      </c>
      <c r="K84" s="45">
        <f>G84/J84</f>
        <v>1</v>
      </c>
      <c r="L84" s="10" t="s">
        <v>12</v>
      </c>
    </row>
    <row r="85" spans="1:12" x14ac:dyDescent="0.3">
      <c r="A85" s="6">
        <v>15</v>
      </c>
      <c r="B85" s="6" t="s">
        <v>60</v>
      </c>
      <c r="C85" s="6" t="s">
        <v>36</v>
      </c>
      <c r="D85" s="6">
        <f>F85-E85+1</f>
        <v>3</v>
      </c>
      <c r="E85" s="41">
        <v>41944</v>
      </c>
      <c r="F85" s="41">
        <v>41946</v>
      </c>
      <c r="G85" s="6">
        <v>7</v>
      </c>
      <c r="H85" s="41">
        <v>41944</v>
      </c>
      <c r="I85" s="41">
        <v>41946</v>
      </c>
      <c r="J85" s="14">
        <v>6.5</v>
      </c>
      <c r="K85" s="45">
        <f>G85/J85</f>
        <v>1.0769230769230769</v>
      </c>
      <c r="L85" s="10" t="s">
        <v>12</v>
      </c>
    </row>
    <row r="86" spans="1:12" x14ac:dyDescent="0.3">
      <c r="A86" s="21">
        <v>16</v>
      </c>
      <c r="B86" s="21" t="s">
        <v>61</v>
      </c>
      <c r="C86" s="21" t="s">
        <v>62</v>
      </c>
      <c r="D86" s="21"/>
      <c r="E86" s="46">
        <v>41946</v>
      </c>
      <c r="F86" s="46">
        <v>41946</v>
      </c>
      <c r="G86" s="21">
        <v>1</v>
      </c>
      <c r="H86" s="46">
        <v>41946</v>
      </c>
      <c r="I86" s="46">
        <v>41946</v>
      </c>
      <c r="J86" s="21">
        <v>1</v>
      </c>
      <c r="K86" s="47">
        <f>J86/G86</f>
        <v>1</v>
      </c>
      <c r="L86" s="47" t="s">
        <v>12</v>
      </c>
    </row>
    <row r="88" spans="1:12" ht="22.5" x14ac:dyDescent="0.3">
      <c r="A88" s="65" t="s">
        <v>124</v>
      </c>
      <c r="B88" s="65"/>
      <c r="C88" s="65"/>
      <c r="D88" s="65"/>
      <c r="E88" s="65"/>
      <c r="F88" s="65"/>
      <c r="G88" s="65"/>
      <c r="H88" s="65"/>
      <c r="I88" s="65"/>
      <c r="J88" s="65"/>
      <c r="K88" s="65"/>
      <c r="L88" s="65"/>
    </row>
    <row r="89" spans="1:12" x14ac:dyDescent="0.3">
      <c r="A89" s="2" t="s">
        <v>0</v>
      </c>
      <c r="B89" s="2" t="s">
        <v>1</v>
      </c>
      <c r="C89" s="2" t="s">
        <v>2</v>
      </c>
      <c r="D89" s="2" t="s">
        <v>3</v>
      </c>
      <c r="E89" s="39" t="s">
        <v>4</v>
      </c>
      <c r="F89" s="39" t="s">
        <v>5</v>
      </c>
      <c r="G89" s="2" t="s">
        <v>6</v>
      </c>
      <c r="H89" s="2" t="s">
        <v>7</v>
      </c>
      <c r="I89" s="2" t="s">
        <v>8</v>
      </c>
      <c r="J89" s="2" t="s">
        <v>9</v>
      </c>
      <c r="K89" s="40" t="s">
        <v>20</v>
      </c>
      <c r="L89" s="2" t="s">
        <v>10</v>
      </c>
    </row>
    <row r="90" spans="1:12" x14ac:dyDescent="0.3">
      <c r="A90" s="11">
        <v>1</v>
      </c>
      <c r="B90" s="11" t="s">
        <v>106</v>
      </c>
      <c r="C90" s="11" t="s">
        <v>18</v>
      </c>
      <c r="D90" s="11">
        <v>1</v>
      </c>
      <c r="E90" s="8">
        <v>41988</v>
      </c>
      <c r="F90" s="8">
        <v>41988</v>
      </c>
      <c r="G90" s="11">
        <v>1</v>
      </c>
      <c r="H90" s="8">
        <v>41988</v>
      </c>
      <c r="I90" s="8">
        <v>41988</v>
      </c>
      <c r="J90" s="11">
        <v>1</v>
      </c>
      <c r="K90" s="48">
        <f>J90/G90</f>
        <v>1</v>
      </c>
      <c r="L90" s="10" t="s">
        <v>12</v>
      </c>
    </row>
    <row r="91" spans="1:12" x14ac:dyDescent="0.3">
      <c r="A91" s="6">
        <v>2</v>
      </c>
      <c r="B91" s="7" t="s">
        <v>107</v>
      </c>
      <c r="C91" s="6" t="s">
        <v>16</v>
      </c>
      <c r="D91" s="7">
        <v>2</v>
      </c>
      <c r="E91" s="8">
        <v>41988</v>
      </c>
      <c r="F91" s="8">
        <v>41989</v>
      </c>
      <c r="G91" s="7">
        <v>1.5</v>
      </c>
      <c r="H91" s="8">
        <v>41988</v>
      </c>
      <c r="I91" s="17">
        <v>41991</v>
      </c>
      <c r="J91" s="15">
        <v>1.5</v>
      </c>
      <c r="K91" s="16">
        <f>J91/G91</f>
        <v>1</v>
      </c>
      <c r="L91" s="10" t="s">
        <v>12</v>
      </c>
    </row>
    <row r="92" spans="1:12" x14ac:dyDescent="0.3">
      <c r="A92" s="6">
        <v>3</v>
      </c>
      <c r="B92" s="15" t="s">
        <v>108</v>
      </c>
      <c r="C92" s="14" t="s">
        <v>17</v>
      </c>
      <c r="D92" s="7">
        <f>F92-E92+1</f>
        <v>3</v>
      </c>
      <c r="E92" s="8">
        <v>41989</v>
      </c>
      <c r="F92" s="8">
        <v>41991</v>
      </c>
      <c r="G92" s="7">
        <v>3</v>
      </c>
      <c r="H92" s="8">
        <v>41991</v>
      </c>
      <c r="I92" s="8">
        <v>41994</v>
      </c>
      <c r="J92" s="14">
        <v>2.75</v>
      </c>
      <c r="K92" s="45">
        <f>J92/G92</f>
        <v>0.91666666666666663</v>
      </c>
      <c r="L92" s="10" t="s">
        <v>12</v>
      </c>
    </row>
    <row r="93" spans="1:12" x14ac:dyDescent="0.3">
      <c r="A93" s="11">
        <v>4</v>
      </c>
      <c r="B93" s="26" t="s">
        <v>109</v>
      </c>
      <c r="C93" s="14" t="s">
        <v>64</v>
      </c>
      <c r="D93" s="7">
        <f t="shared" ref="D93:D94" si="5">F93-E93+1</f>
        <v>5</v>
      </c>
      <c r="E93" s="8">
        <v>41989</v>
      </c>
      <c r="F93" s="8">
        <v>41993</v>
      </c>
      <c r="G93" s="12">
        <v>3</v>
      </c>
      <c r="H93" s="8">
        <v>41991</v>
      </c>
      <c r="I93" s="49">
        <v>41994</v>
      </c>
      <c r="J93" s="14">
        <v>2.75</v>
      </c>
      <c r="K93" s="27">
        <f>J93/G93</f>
        <v>0.91666666666666663</v>
      </c>
      <c r="L93" s="10" t="s">
        <v>12</v>
      </c>
    </row>
    <row r="94" spans="1:12" x14ac:dyDescent="0.3">
      <c r="A94" s="14">
        <v>5</v>
      </c>
      <c r="B94" s="15" t="s">
        <v>110</v>
      </c>
      <c r="C94" s="14" t="s">
        <v>65</v>
      </c>
      <c r="D94" s="7">
        <f t="shared" si="5"/>
        <v>3</v>
      </c>
      <c r="E94" s="8">
        <v>41992</v>
      </c>
      <c r="F94" s="8">
        <v>41994</v>
      </c>
      <c r="G94" s="7">
        <v>10</v>
      </c>
      <c r="H94" s="8">
        <v>41992</v>
      </c>
      <c r="I94" s="17">
        <v>41995</v>
      </c>
      <c r="J94" s="15">
        <v>11</v>
      </c>
      <c r="K94" s="16">
        <f>J94/G94</f>
        <v>1.1000000000000001</v>
      </c>
      <c r="L94" s="10" t="s">
        <v>12</v>
      </c>
    </row>
    <row r="95" spans="1:12" x14ac:dyDescent="0.3">
      <c r="A95" s="14">
        <v>6</v>
      </c>
      <c r="B95" s="15" t="s">
        <v>111</v>
      </c>
      <c r="C95" s="14" t="s">
        <v>15</v>
      </c>
      <c r="D95" s="7">
        <v>1</v>
      </c>
      <c r="E95" s="8">
        <v>41994</v>
      </c>
      <c r="F95" s="8">
        <v>41995</v>
      </c>
      <c r="G95" s="7">
        <v>1</v>
      </c>
      <c r="H95" s="8">
        <v>41994</v>
      </c>
      <c r="I95" s="8">
        <v>41995</v>
      </c>
      <c r="J95" s="15">
        <v>1</v>
      </c>
      <c r="K95" s="48">
        <f t="shared" ref="K95:K96" si="6">J95/G95</f>
        <v>1</v>
      </c>
      <c r="L95" s="10" t="s">
        <v>12</v>
      </c>
    </row>
    <row r="96" spans="1:12" ht="27.75" x14ac:dyDescent="0.3">
      <c r="A96" s="14">
        <v>7</v>
      </c>
      <c r="B96" s="15" t="s">
        <v>112</v>
      </c>
      <c r="C96" s="14" t="s">
        <v>15</v>
      </c>
      <c r="D96" s="7">
        <v>1</v>
      </c>
      <c r="E96" s="8">
        <v>41994</v>
      </c>
      <c r="F96" s="8">
        <v>41995</v>
      </c>
      <c r="G96" s="7">
        <v>1</v>
      </c>
      <c r="H96" s="8">
        <v>41994</v>
      </c>
      <c r="I96" s="8">
        <v>41995</v>
      </c>
      <c r="J96" s="15">
        <v>1</v>
      </c>
      <c r="K96" s="48">
        <f t="shared" si="6"/>
        <v>1</v>
      </c>
      <c r="L96" s="10" t="s">
        <v>12</v>
      </c>
    </row>
    <row r="97" spans="1:12" x14ac:dyDescent="0.3">
      <c r="A97" s="11">
        <v>8</v>
      </c>
      <c r="B97" s="12" t="s">
        <v>43</v>
      </c>
      <c r="C97" s="6" t="s">
        <v>15</v>
      </c>
      <c r="D97" s="7">
        <v>1</v>
      </c>
      <c r="E97" s="8">
        <v>41996</v>
      </c>
      <c r="F97" s="8">
        <v>41996</v>
      </c>
      <c r="G97" s="7">
        <v>0.5</v>
      </c>
      <c r="H97" s="8">
        <v>41995</v>
      </c>
      <c r="I97" s="8">
        <v>42002</v>
      </c>
      <c r="J97" s="15">
        <v>1</v>
      </c>
      <c r="K97" s="16">
        <v>1</v>
      </c>
      <c r="L97" s="10" t="s">
        <v>12</v>
      </c>
    </row>
    <row r="98" spans="1:12" x14ac:dyDescent="0.3">
      <c r="A98" s="6">
        <v>9</v>
      </c>
      <c r="B98" s="7" t="s">
        <v>113</v>
      </c>
      <c r="C98" s="6" t="s">
        <v>13</v>
      </c>
      <c r="D98" s="7">
        <f>F98-E98</f>
        <v>7</v>
      </c>
      <c r="E98" s="8">
        <v>41989</v>
      </c>
      <c r="F98" s="8">
        <v>41996</v>
      </c>
      <c r="G98" s="7">
        <v>2</v>
      </c>
      <c r="H98" s="8">
        <v>41989</v>
      </c>
      <c r="I98" s="8">
        <v>41996</v>
      </c>
      <c r="J98" s="15">
        <v>2</v>
      </c>
      <c r="K98" s="16">
        <v>1</v>
      </c>
      <c r="L98" s="10" t="s">
        <v>12</v>
      </c>
    </row>
    <row r="99" spans="1:12" x14ac:dyDescent="0.3">
      <c r="A99" s="6">
        <v>10</v>
      </c>
      <c r="B99" s="7" t="s">
        <v>44</v>
      </c>
      <c r="C99" s="6" t="s">
        <v>13</v>
      </c>
      <c r="D99" s="7">
        <v>1</v>
      </c>
      <c r="E99" s="8">
        <v>41999</v>
      </c>
      <c r="F99" s="8">
        <v>42000</v>
      </c>
      <c r="G99" s="7">
        <v>4.5</v>
      </c>
      <c r="H99" s="8">
        <v>41998</v>
      </c>
      <c r="I99" s="8">
        <v>41999</v>
      </c>
      <c r="J99" s="15">
        <v>4</v>
      </c>
      <c r="K99" s="16">
        <f>J99/G99</f>
        <v>0.88888888888888884</v>
      </c>
      <c r="L99" s="10" t="s">
        <v>12</v>
      </c>
    </row>
    <row r="100" spans="1:12" x14ac:dyDescent="0.3">
      <c r="A100" s="18">
        <v>11</v>
      </c>
      <c r="B100" s="19" t="s">
        <v>32</v>
      </c>
      <c r="C100" s="18" t="s">
        <v>11</v>
      </c>
      <c r="D100" s="7">
        <v>1</v>
      </c>
      <c r="E100" s="8">
        <v>42000</v>
      </c>
      <c r="F100" s="8">
        <v>42001</v>
      </c>
      <c r="G100" s="7">
        <v>3</v>
      </c>
      <c r="H100" s="8">
        <v>42000</v>
      </c>
      <c r="I100" s="8">
        <v>42002</v>
      </c>
      <c r="J100" s="15">
        <v>5</v>
      </c>
      <c r="K100" s="16">
        <f>G100/J100</f>
        <v>0.6</v>
      </c>
      <c r="L100" s="10" t="s">
        <v>12</v>
      </c>
    </row>
    <row r="101" spans="1:12" x14ac:dyDescent="0.3">
      <c r="A101" s="6">
        <v>12</v>
      </c>
      <c r="B101" s="7" t="s">
        <v>34</v>
      </c>
      <c r="C101" s="6" t="s">
        <v>18</v>
      </c>
      <c r="D101" s="7">
        <v>1</v>
      </c>
      <c r="E101" s="8">
        <v>42001</v>
      </c>
      <c r="F101" s="8">
        <v>42001</v>
      </c>
      <c r="G101" s="7">
        <v>1</v>
      </c>
      <c r="H101" s="8">
        <v>42002</v>
      </c>
      <c r="I101" s="8">
        <v>42002</v>
      </c>
      <c r="J101" s="15">
        <v>1</v>
      </c>
      <c r="K101" s="16">
        <v>1</v>
      </c>
      <c r="L101" s="10" t="s">
        <v>12</v>
      </c>
    </row>
    <row r="103" spans="1:12" ht="22.5" x14ac:dyDescent="0.3">
      <c r="A103" s="65" t="s">
        <v>125</v>
      </c>
      <c r="B103" s="65"/>
      <c r="C103" s="65"/>
      <c r="D103" s="65"/>
      <c r="E103" s="65"/>
      <c r="F103" s="65"/>
      <c r="G103" s="65"/>
      <c r="H103" s="65"/>
      <c r="I103" s="65"/>
      <c r="J103" s="65"/>
      <c r="K103" s="65"/>
      <c r="L103" s="65"/>
    </row>
    <row r="104" spans="1:12" x14ac:dyDescent="0.3">
      <c r="A104" s="2" t="s">
        <v>0</v>
      </c>
      <c r="B104" s="2" t="s">
        <v>1</v>
      </c>
      <c r="C104" s="2" t="s">
        <v>2</v>
      </c>
      <c r="D104" s="2" t="s">
        <v>3</v>
      </c>
      <c r="E104" s="39" t="s">
        <v>4</v>
      </c>
      <c r="F104" s="39" t="s">
        <v>5</v>
      </c>
      <c r="G104" s="2" t="s">
        <v>6</v>
      </c>
      <c r="H104" s="2" t="s">
        <v>7</v>
      </c>
      <c r="I104" s="2" t="s">
        <v>8</v>
      </c>
      <c r="J104" s="2" t="s">
        <v>9</v>
      </c>
      <c r="K104" s="40" t="s">
        <v>20</v>
      </c>
      <c r="L104" s="2" t="s">
        <v>10</v>
      </c>
    </row>
    <row r="105" spans="1:12" x14ac:dyDescent="0.3">
      <c r="A105" s="6">
        <v>1</v>
      </c>
      <c r="B105" s="12" t="s">
        <v>114</v>
      </c>
      <c r="C105" s="6" t="s">
        <v>11</v>
      </c>
      <c r="D105" s="7">
        <v>1</v>
      </c>
      <c r="E105" s="8">
        <v>42002</v>
      </c>
      <c r="F105" s="8">
        <f>E105</f>
        <v>42002</v>
      </c>
      <c r="G105" s="7">
        <v>1</v>
      </c>
      <c r="H105" s="8">
        <v>42002</v>
      </c>
      <c r="I105" s="8">
        <f>H105</f>
        <v>42002</v>
      </c>
      <c r="J105" s="15">
        <v>1</v>
      </c>
      <c r="K105" s="16">
        <v>1</v>
      </c>
      <c r="L105" s="10" t="s">
        <v>12</v>
      </c>
    </row>
    <row r="106" spans="1:12" x14ac:dyDescent="0.3">
      <c r="A106" s="6">
        <v>2</v>
      </c>
      <c r="B106" s="7" t="s">
        <v>40</v>
      </c>
      <c r="C106" s="6" t="s">
        <v>17</v>
      </c>
      <c r="D106" s="7">
        <v>1</v>
      </c>
      <c r="E106" s="8">
        <v>42002</v>
      </c>
      <c r="F106" s="8">
        <v>42002</v>
      </c>
      <c r="G106" s="7">
        <v>2</v>
      </c>
      <c r="H106" s="8">
        <v>42002</v>
      </c>
      <c r="I106" s="8">
        <v>42002</v>
      </c>
      <c r="J106" s="15">
        <v>2</v>
      </c>
      <c r="K106" s="16">
        <f>G106/J106</f>
        <v>1</v>
      </c>
      <c r="L106" s="10" t="s">
        <v>12</v>
      </c>
    </row>
    <row r="107" spans="1:12" x14ac:dyDescent="0.3">
      <c r="A107" s="6">
        <v>3</v>
      </c>
      <c r="B107" s="7" t="s">
        <v>115</v>
      </c>
      <c r="C107" s="6" t="s">
        <v>16</v>
      </c>
      <c r="D107" s="7">
        <v>1</v>
      </c>
      <c r="E107" s="8">
        <v>42002</v>
      </c>
      <c r="F107" s="8">
        <v>42002</v>
      </c>
      <c r="G107" s="7">
        <v>2</v>
      </c>
      <c r="H107" s="8">
        <v>42002</v>
      </c>
      <c r="I107" s="8">
        <v>42002</v>
      </c>
      <c r="J107" s="15">
        <v>2</v>
      </c>
      <c r="K107" s="16">
        <f>G107/J107</f>
        <v>1</v>
      </c>
      <c r="L107" s="10" t="s">
        <v>12</v>
      </c>
    </row>
    <row r="108" spans="1:12" x14ac:dyDescent="0.3">
      <c r="A108" s="11">
        <v>4</v>
      </c>
      <c r="B108" s="11" t="s">
        <v>116</v>
      </c>
      <c r="C108" s="11" t="s">
        <v>94</v>
      </c>
      <c r="D108" s="11">
        <v>4</v>
      </c>
      <c r="E108" s="28">
        <v>42002</v>
      </c>
      <c r="F108" s="28">
        <v>42006</v>
      </c>
      <c r="G108" s="11">
        <v>3.5</v>
      </c>
      <c r="H108" s="28">
        <v>42002</v>
      </c>
      <c r="I108" s="28">
        <v>42006</v>
      </c>
      <c r="J108" s="11">
        <v>3.5</v>
      </c>
      <c r="K108" s="16">
        <f>G108/J108</f>
        <v>1</v>
      </c>
      <c r="L108" s="10" t="s">
        <v>12</v>
      </c>
    </row>
    <row r="109" spans="1:12" x14ac:dyDescent="0.3">
      <c r="A109" s="11">
        <v>5</v>
      </c>
      <c r="B109" s="11" t="s">
        <v>117</v>
      </c>
      <c r="C109" s="11" t="s">
        <v>41</v>
      </c>
      <c r="D109" s="11">
        <v>5</v>
      </c>
      <c r="E109" s="8">
        <v>42004</v>
      </c>
      <c r="F109" s="8">
        <v>42011</v>
      </c>
      <c r="G109" s="11">
        <v>5</v>
      </c>
      <c r="H109" s="28">
        <v>42003</v>
      </c>
      <c r="I109" s="8">
        <v>42011</v>
      </c>
      <c r="J109" s="11">
        <v>5.25</v>
      </c>
      <c r="K109" s="16">
        <f>J109/G109</f>
        <v>1.05</v>
      </c>
      <c r="L109" s="10" t="s">
        <v>12</v>
      </c>
    </row>
    <row r="110" spans="1:12" x14ac:dyDescent="0.3">
      <c r="A110" s="6">
        <v>6</v>
      </c>
      <c r="B110" s="7" t="s">
        <v>63</v>
      </c>
      <c r="C110" s="14" t="s">
        <v>64</v>
      </c>
      <c r="D110" s="7">
        <v>5</v>
      </c>
      <c r="E110" s="8">
        <v>42004</v>
      </c>
      <c r="F110" s="8">
        <v>42009</v>
      </c>
      <c r="G110" s="7">
        <v>3</v>
      </c>
      <c r="H110" s="8">
        <v>42004</v>
      </c>
      <c r="I110" s="17">
        <v>42008</v>
      </c>
      <c r="J110" s="15">
        <v>3</v>
      </c>
      <c r="K110" s="16">
        <f t="shared" ref="K110" si="7">G110/J110</f>
        <v>1</v>
      </c>
      <c r="L110" s="10" t="s">
        <v>12</v>
      </c>
    </row>
    <row r="111" spans="1:12" x14ac:dyDescent="0.3">
      <c r="A111" s="6">
        <v>7</v>
      </c>
      <c r="B111" s="15" t="s">
        <v>118</v>
      </c>
      <c r="C111" s="14" t="s">
        <v>42</v>
      </c>
      <c r="D111" s="7">
        <f>F111-E111</f>
        <v>5</v>
      </c>
      <c r="E111" s="8">
        <v>42004</v>
      </c>
      <c r="F111" s="8">
        <v>42009</v>
      </c>
      <c r="G111" s="7">
        <v>3</v>
      </c>
      <c r="H111" s="28">
        <v>42003</v>
      </c>
      <c r="I111" s="8">
        <v>42009</v>
      </c>
      <c r="J111" s="15">
        <v>3</v>
      </c>
      <c r="K111" s="16">
        <f t="shared" ref="K111" si="8">J111/G111</f>
        <v>1</v>
      </c>
      <c r="L111" s="10" t="s">
        <v>12</v>
      </c>
    </row>
    <row r="112" spans="1:12" x14ac:dyDescent="0.3">
      <c r="A112" s="6">
        <v>8</v>
      </c>
      <c r="B112" s="15" t="s">
        <v>119</v>
      </c>
      <c r="C112" s="14" t="s">
        <v>14</v>
      </c>
      <c r="D112" s="7"/>
      <c r="E112" s="8">
        <v>42004</v>
      </c>
      <c r="F112" s="8">
        <v>42009</v>
      </c>
      <c r="G112" s="7">
        <v>1</v>
      </c>
      <c r="H112" s="8">
        <v>42004</v>
      </c>
      <c r="I112" s="17">
        <v>42005</v>
      </c>
      <c r="J112" s="15">
        <v>1</v>
      </c>
      <c r="K112" s="16">
        <f t="shared" ref="K112" si="9">G112/J112</f>
        <v>1</v>
      </c>
      <c r="L112" s="10" t="s">
        <v>12</v>
      </c>
    </row>
    <row r="113" spans="1:12" x14ac:dyDescent="0.3">
      <c r="A113" s="14">
        <v>9</v>
      </c>
      <c r="B113" s="15" t="s">
        <v>120</v>
      </c>
      <c r="C113" s="14" t="s">
        <v>42</v>
      </c>
      <c r="D113" s="15"/>
      <c r="E113" s="8">
        <v>42004</v>
      </c>
      <c r="F113" s="8">
        <v>42009</v>
      </c>
      <c r="G113" s="15">
        <v>3</v>
      </c>
      <c r="H113" s="28">
        <v>42003</v>
      </c>
      <c r="I113" s="17">
        <v>42009</v>
      </c>
      <c r="J113" s="15">
        <v>4</v>
      </c>
      <c r="K113" s="16">
        <f t="shared" ref="K113" si="10">J113/G113</f>
        <v>1.3333333333333333</v>
      </c>
      <c r="L113" s="10" t="s">
        <v>12</v>
      </c>
    </row>
    <row r="114" spans="1:12" ht="27.75" x14ac:dyDescent="0.3">
      <c r="A114" s="11">
        <v>9</v>
      </c>
      <c r="B114" s="12" t="s">
        <v>121</v>
      </c>
      <c r="C114" s="6" t="s">
        <v>15</v>
      </c>
      <c r="D114" s="7">
        <v>1</v>
      </c>
      <c r="E114" s="8">
        <v>42010</v>
      </c>
      <c r="F114" s="8">
        <v>42011</v>
      </c>
      <c r="G114" s="7">
        <v>3</v>
      </c>
      <c r="H114" s="8">
        <v>42011</v>
      </c>
      <c r="I114" s="8">
        <v>42011</v>
      </c>
      <c r="J114" s="15">
        <v>3.5</v>
      </c>
      <c r="K114" s="16">
        <f>J114/G114</f>
        <v>1.1666666666666667</v>
      </c>
      <c r="L114" s="10" t="s">
        <v>12</v>
      </c>
    </row>
    <row r="115" spans="1:12" x14ac:dyDescent="0.3">
      <c r="A115" s="11">
        <v>10</v>
      </c>
      <c r="B115" s="12" t="s">
        <v>43</v>
      </c>
      <c r="C115" s="6" t="s">
        <v>15</v>
      </c>
      <c r="D115" s="7"/>
      <c r="E115" s="8">
        <v>42011</v>
      </c>
      <c r="F115" s="8">
        <v>42011</v>
      </c>
      <c r="G115" s="7">
        <v>1</v>
      </c>
      <c r="H115" s="8">
        <v>42011</v>
      </c>
      <c r="I115" s="8">
        <v>42011</v>
      </c>
      <c r="J115" s="15">
        <v>1</v>
      </c>
      <c r="K115" s="16">
        <f>100%</f>
        <v>1</v>
      </c>
      <c r="L115" s="10" t="s">
        <v>12</v>
      </c>
    </row>
    <row r="116" spans="1:12" x14ac:dyDescent="0.3">
      <c r="A116" s="6">
        <v>11</v>
      </c>
      <c r="B116" s="7" t="s">
        <v>66</v>
      </c>
      <c r="C116" s="6" t="s">
        <v>13</v>
      </c>
      <c r="D116" s="7">
        <f>F116-E116</f>
        <v>6</v>
      </c>
      <c r="E116" s="8">
        <v>42004</v>
      </c>
      <c r="F116" s="8">
        <v>42010</v>
      </c>
      <c r="G116" s="7">
        <v>3</v>
      </c>
      <c r="H116" s="8">
        <v>42005</v>
      </c>
      <c r="I116" s="17">
        <v>42010</v>
      </c>
      <c r="J116" s="15">
        <v>2.75</v>
      </c>
      <c r="K116" s="16">
        <f>G116/J116</f>
        <v>1.0909090909090908</v>
      </c>
      <c r="L116" s="10" t="s">
        <v>12</v>
      </c>
    </row>
    <row r="117" spans="1:12" x14ac:dyDescent="0.3">
      <c r="A117" s="6">
        <v>12</v>
      </c>
      <c r="B117" s="7" t="s">
        <v>44</v>
      </c>
      <c r="C117" s="6" t="s">
        <v>13</v>
      </c>
      <c r="D117" s="7">
        <v>2</v>
      </c>
      <c r="E117" s="8">
        <v>42010</v>
      </c>
      <c r="F117" s="8">
        <v>42011</v>
      </c>
      <c r="G117" s="7">
        <v>4.5</v>
      </c>
      <c r="H117" s="8">
        <v>42012</v>
      </c>
      <c r="I117" s="17">
        <v>42013</v>
      </c>
      <c r="J117" s="15">
        <v>5</v>
      </c>
      <c r="K117" s="16">
        <f>G117/J117</f>
        <v>0.9</v>
      </c>
      <c r="L117" s="10" t="s">
        <v>12</v>
      </c>
    </row>
    <row r="118" spans="1:12" x14ac:dyDescent="0.3">
      <c r="A118" s="18">
        <v>13</v>
      </c>
      <c r="B118" s="19" t="s">
        <v>32</v>
      </c>
      <c r="C118" s="18" t="s">
        <v>11</v>
      </c>
      <c r="D118" s="7">
        <v>1</v>
      </c>
      <c r="E118" s="8">
        <v>42012</v>
      </c>
      <c r="F118" s="8">
        <v>42014</v>
      </c>
      <c r="G118" s="7">
        <v>6</v>
      </c>
      <c r="H118" s="8">
        <v>42013</v>
      </c>
      <c r="I118" s="17">
        <v>42015</v>
      </c>
      <c r="J118" s="15">
        <f>0.5+0</f>
        <v>0.5</v>
      </c>
      <c r="K118" s="16">
        <f>E118/F118</f>
        <v>0.99995239682010761</v>
      </c>
      <c r="L118" s="10" t="s">
        <v>12</v>
      </c>
    </row>
    <row r="119" spans="1:12" x14ac:dyDescent="0.3">
      <c r="A119" s="11">
        <v>14</v>
      </c>
      <c r="B119" s="11" t="s">
        <v>122</v>
      </c>
      <c r="C119" s="11" t="s">
        <v>11</v>
      </c>
      <c r="D119" s="11"/>
      <c r="E119" s="28">
        <v>42010</v>
      </c>
      <c r="F119" s="28">
        <v>42010</v>
      </c>
      <c r="G119" s="11">
        <v>1</v>
      </c>
      <c r="H119" s="28">
        <v>42010</v>
      </c>
      <c r="I119" s="28">
        <v>42010</v>
      </c>
      <c r="J119" s="11">
        <v>0.5</v>
      </c>
      <c r="K119" s="16">
        <f>J119/G119</f>
        <v>0.5</v>
      </c>
      <c r="L119" s="10" t="s">
        <v>12</v>
      </c>
    </row>
    <row r="120" spans="1:12" x14ac:dyDescent="0.3">
      <c r="A120" s="11">
        <v>15</v>
      </c>
      <c r="B120" s="12" t="s">
        <v>123</v>
      </c>
      <c r="C120" s="11" t="s">
        <v>11</v>
      </c>
      <c r="D120" s="12"/>
      <c r="E120" s="25">
        <v>42012</v>
      </c>
      <c r="F120" s="25">
        <v>42012</v>
      </c>
      <c r="G120" s="12">
        <v>1.5</v>
      </c>
      <c r="H120" s="25">
        <v>42012</v>
      </c>
      <c r="I120" s="25">
        <v>42012</v>
      </c>
      <c r="J120" s="26">
        <v>1.25</v>
      </c>
      <c r="K120" s="16">
        <f>G120/J120</f>
        <v>1.2</v>
      </c>
      <c r="L120" s="10" t="s">
        <v>12</v>
      </c>
    </row>
    <row r="121" spans="1:12" x14ac:dyDescent="0.3">
      <c r="A121" s="6">
        <v>16</v>
      </c>
      <c r="B121" s="7" t="s">
        <v>34</v>
      </c>
      <c r="C121" s="6" t="s">
        <v>18</v>
      </c>
      <c r="D121" s="7">
        <v>1</v>
      </c>
      <c r="E121" s="8">
        <v>42015</v>
      </c>
      <c r="F121" s="8">
        <v>42015</v>
      </c>
      <c r="G121" s="7">
        <v>1</v>
      </c>
      <c r="H121" s="8">
        <v>42015</v>
      </c>
      <c r="I121" s="8">
        <v>42015</v>
      </c>
      <c r="J121" s="7">
        <v>1</v>
      </c>
      <c r="K121" s="16">
        <f>G121/J121</f>
        <v>1</v>
      </c>
      <c r="L121" s="10" t="s">
        <v>12</v>
      </c>
    </row>
    <row r="122" spans="1:12" x14ac:dyDescent="0.3">
      <c r="A122" s="6">
        <v>17</v>
      </c>
      <c r="B122" s="7" t="s">
        <v>35</v>
      </c>
      <c r="C122" s="6" t="s">
        <v>36</v>
      </c>
      <c r="D122" s="7">
        <v>1</v>
      </c>
      <c r="E122" s="8">
        <v>42015</v>
      </c>
      <c r="F122" s="8">
        <v>42015</v>
      </c>
      <c r="G122" s="7">
        <v>1</v>
      </c>
      <c r="H122" s="8">
        <v>42014</v>
      </c>
      <c r="I122" s="8">
        <v>42014</v>
      </c>
      <c r="J122" s="15">
        <v>1</v>
      </c>
      <c r="K122" s="16">
        <f>G122/J122</f>
        <v>1</v>
      </c>
      <c r="L122" s="10" t="s">
        <v>12</v>
      </c>
    </row>
    <row r="124" spans="1:12" ht="22.5" x14ac:dyDescent="0.3">
      <c r="A124" s="65" t="s">
        <v>67</v>
      </c>
      <c r="B124" s="65"/>
      <c r="C124" s="65"/>
      <c r="D124" s="65"/>
      <c r="E124" s="65"/>
      <c r="F124" s="65"/>
      <c r="G124" s="65"/>
      <c r="H124" s="65"/>
      <c r="I124" s="65"/>
      <c r="J124" s="65"/>
      <c r="K124" s="65"/>
      <c r="L124" s="65"/>
    </row>
    <row r="125" spans="1:12" x14ac:dyDescent="0.3">
      <c r="A125" s="2" t="s">
        <v>0</v>
      </c>
      <c r="B125" s="2" t="s">
        <v>1</v>
      </c>
      <c r="C125" s="2" t="s">
        <v>2</v>
      </c>
      <c r="D125" s="2" t="s">
        <v>3</v>
      </c>
      <c r="E125" s="39" t="s">
        <v>4</v>
      </c>
      <c r="F125" s="39" t="s">
        <v>5</v>
      </c>
      <c r="G125" s="2" t="s">
        <v>6</v>
      </c>
      <c r="H125" s="2" t="s">
        <v>7</v>
      </c>
      <c r="I125" s="2" t="s">
        <v>8</v>
      </c>
      <c r="J125" s="2" t="s">
        <v>9</v>
      </c>
      <c r="K125" s="40" t="s">
        <v>20</v>
      </c>
      <c r="L125" s="2" t="s">
        <v>10</v>
      </c>
    </row>
    <row r="126" spans="1:12" x14ac:dyDescent="0.3">
      <c r="A126" s="6">
        <v>1</v>
      </c>
      <c r="B126" s="12" t="s">
        <v>126</v>
      </c>
      <c r="C126" s="6" t="s">
        <v>11</v>
      </c>
      <c r="D126" s="7">
        <v>1</v>
      </c>
      <c r="E126" s="8">
        <v>42016</v>
      </c>
      <c r="F126" s="8">
        <f>E126</f>
        <v>42016</v>
      </c>
      <c r="G126" s="7">
        <v>1</v>
      </c>
      <c r="H126" s="8">
        <v>42016</v>
      </c>
      <c r="I126" s="8">
        <f>H126</f>
        <v>42016</v>
      </c>
      <c r="J126" s="15">
        <v>1</v>
      </c>
      <c r="K126" s="16">
        <f t="shared" ref="K126:K136" si="11">G126/J126</f>
        <v>1</v>
      </c>
      <c r="L126" s="10" t="s">
        <v>12</v>
      </c>
    </row>
    <row r="127" spans="1:12" x14ac:dyDescent="0.3">
      <c r="A127" s="6">
        <v>2</v>
      </c>
      <c r="B127" s="7" t="s">
        <v>127</v>
      </c>
      <c r="C127" s="6" t="s">
        <v>16</v>
      </c>
      <c r="D127" s="7">
        <v>1</v>
      </c>
      <c r="E127" s="8">
        <v>42016</v>
      </c>
      <c r="F127" s="8">
        <v>42016</v>
      </c>
      <c r="G127" s="7">
        <v>2</v>
      </c>
      <c r="H127" s="8">
        <v>42016</v>
      </c>
      <c r="I127" s="8">
        <v>42016</v>
      </c>
      <c r="J127" s="15">
        <v>1.75</v>
      </c>
      <c r="K127" s="16">
        <f t="shared" si="11"/>
        <v>1.1428571428571428</v>
      </c>
      <c r="L127" s="10" t="s">
        <v>12</v>
      </c>
    </row>
    <row r="128" spans="1:12" x14ac:dyDescent="0.3">
      <c r="A128" s="6">
        <v>3</v>
      </c>
      <c r="B128" s="11" t="s">
        <v>128</v>
      </c>
      <c r="C128" s="14" t="s">
        <v>51</v>
      </c>
      <c r="D128" s="7">
        <v>3</v>
      </c>
      <c r="E128" s="8">
        <v>42017</v>
      </c>
      <c r="F128" s="8">
        <v>42018</v>
      </c>
      <c r="G128" s="7">
        <v>3</v>
      </c>
      <c r="H128" s="8">
        <v>42017</v>
      </c>
      <c r="I128" s="8">
        <v>42018</v>
      </c>
      <c r="J128" s="15">
        <v>2.75</v>
      </c>
      <c r="K128" s="16">
        <f t="shared" si="11"/>
        <v>1.0909090909090908</v>
      </c>
      <c r="L128" s="10" t="s">
        <v>12</v>
      </c>
    </row>
    <row r="129" spans="1:12" x14ac:dyDescent="0.3">
      <c r="A129" s="6">
        <v>4</v>
      </c>
      <c r="B129" s="7" t="s">
        <v>129</v>
      </c>
      <c r="C129" s="14" t="s">
        <v>130</v>
      </c>
      <c r="D129" s="7">
        <v>5</v>
      </c>
      <c r="E129" s="8">
        <v>42017</v>
      </c>
      <c r="F129" s="8">
        <v>42021</v>
      </c>
      <c r="G129" s="7">
        <v>9</v>
      </c>
      <c r="H129" s="8">
        <v>42017</v>
      </c>
      <c r="I129" s="8">
        <v>42023</v>
      </c>
      <c r="J129" s="15">
        <v>9</v>
      </c>
      <c r="K129" s="16">
        <f t="shared" si="11"/>
        <v>1</v>
      </c>
      <c r="L129" s="10" t="s">
        <v>12</v>
      </c>
    </row>
    <row r="130" spans="1:12" x14ac:dyDescent="0.3">
      <c r="A130" s="6">
        <v>5</v>
      </c>
      <c r="B130" s="7" t="s">
        <v>131</v>
      </c>
      <c r="C130" s="14" t="s">
        <v>13</v>
      </c>
      <c r="D130" s="7">
        <v>6</v>
      </c>
      <c r="E130" s="8">
        <v>42017</v>
      </c>
      <c r="F130" s="8">
        <v>42022</v>
      </c>
      <c r="G130" s="7">
        <v>2</v>
      </c>
      <c r="H130" s="8">
        <v>42017</v>
      </c>
      <c r="I130" s="8">
        <v>42022</v>
      </c>
      <c r="J130" s="15">
        <v>2</v>
      </c>
      <c r="K130" s="16">
        <f t="shared" si="11"/>
        <v>1</v>
      </c>
      <c r="L130" s="10" t="s">
        <v>12</v>
      </c>
    </row>
    <row r="131" spans="1:12" x14ac:dyDescent="0.3">
      <c r="A131" s="6">
        <v>6</v>
      </c>
      <c r="B131" s="7" t="s">
        <v>132</v>
      </c>
      <c r="C131" s="14" t="s">
        <v>17</v>
      </c>
      <c r="D131" s="7">
        <v>6</v>
      </c>
      <c r="E131" s="8">
        <v>42017</v>
      </c>
      <c r="F131" s="8">
        <v>42021</v>
      </c>
      <c r="G131" s="7">
        <v>2</v>
      </c>
      <c r="H131" s="8">
        <v>42017</v>
      </c>
      <c r="I131" s="8">
        <v>42022</v>
      </c>
      <c r="J131" s="15">
        <v>2</v>
      </c>
      <c r="K131" s="16">
        <f t="shared" si="11"/>
        <v>1</v>
      </c>
      <c r="L131" s="10" t="s">
        <v>12</v>
      </c>
    </row>
    <row r="132" spans="1:12" x14ac:dyDescent="0.3">
      <c r="A132" s="6">
        <v>7</v>
      </c>
      <c r="B132" s="1" t="s">
        <v>98</v>
      </c>
      <c r="C132" s="14" t="s">
        <v>17</v>
      </c>
      <c r="D132" s="7">
        <v>1</v>
      </c>
      <c r="E132" s="8">
        <v>42016</v>
      </c>
      <c r="F132" s="8">
        <v>42017</v>
      </c>
      <c r="G132" s="7">
        <v>4</v>
      </c>
      <c r="H132" s="8">
        <v>42024</v>
      </c>
      <c r="I132" s="8">
        <v>42024</v>
      </c>
      <c r="J132" s="15">
        <v>3.5</v>
      </c>
      <c r="K132" s="16">
        <f t="shared" si="11"/>
        <v>1.1428571428571428</v>
      </c>
      <c r="L132" s="10" t="s">
        <v>12</v>
      </c>
    </row>
    <row r="133" spans="1:12" x14ac:dyDescent="0.3">
      <c r="A133" s="11">
        <v>8</v>
      </c>
      <c r="B133" s="12" t="s">
        <v>133</v>
      </c>
      <c r="C133" s="6" t="s">
        <v>15</v>
      </c>
      <c r="D133" s="7">
        <v>1</v>
      </c>
      <c r="E133" s="8">
        <v>42019</v>
      </c>
      <c r="F133" s="8">
        <v>42019</v>
      </c>
      <c r="G133" s="7">
        <v>2</v>
      </c>
      <c r="H133" s="8">
        <v>42019</v>
      </c>
      <c r="I133" s="17">
        <v>42019</v>
      </c>
      <c r="J133" s="15">
        <v>4</v>
      </c>
      <c r="K133" s="16">
        <f t="shared" si="11"/>
        <v>0.5</v>
      </c>
      <c r="L133" s="10" t="s">
        <v>12</v>
      </c>
    </row>
    <row r="134" spans="1:12" ht="27.75" x14ac:dyDescent="0.3">
      <c r="A134" s="11">
        <v>9</v>
      </c>
      <c r="B134" s="12" t="s">
        <v>134</v>
      </c>
      <c r="C134" s="11" t="s">
        <v>13</v>
      </c>
      <c r="D134" s="11">
        <v>1</v>
      </c>
      <c r="E134" s="28">
        <v>42018</v>
      </c>
      <c r="F134" s="28">
        <v>42018</v>
      </c>
      <c r="G134" s="11">
        <v>4.5</v>
      </c>
      <c r="H134" s="28">
        <v>42018</v>
      </c>
      <c r="I134" s="28">
        <v>42018</v>
      </c>
      <c r="J134" s="11">
        <v>4</v>
      </c>
      <c r="K134" s="11">
        <f t="shared" si="11"/>
        <v>1.125</v>
      </c>
      <c r="L134" s="10" t="s">
        <v>12</v>
      </c>
    </row>
    <row r="135" spans="1:12" x14ac:dyDescent="0.3">
      <c r="A135" s="6">
        <v>10</v>
      </c>
      <c r="B135" s="7" t="s">
        <v>135</v>
      </c>
      <c r="C135" s="6" t="s">
        <v>13</v>
      </c>
      <c r="D135" s="7">
        <v>1</v>
      </c>
      <c r="E135" s="8">
        <v>42016</v>
      </c>
      <c r="F135" s="8">
        <v>42018</v>
      </c>
      <c r="G135" s="7">
        <v>2</v>
      </c>
      <c r="H135" s="8">
        <v>42016</v>
      </c>
      <c r="I135" s="50">
        <v>42021</v>
      </c>
      <c r="J135" s="20">
        <v>2</v>
      </c>
      <c r="K135" s="9">
        <f t="shared" si="11"/>
        <v>1</v>
      </c>
      <c r="L135" s="10" t="s">
        <v>12</v>
      </c>
    </row>
    <row r="136" spans="1:12" x14ac:dyDescent="0.3">
      <c r="A136" s="6">
        <v>11</v>
      </c>
      <c r="B136" s="7" t="s">
        <v>54</v>
      </c>
      <c r="C136" s="6" t="s">
        <v>11</v>
      </c>
      <c r="D136" s="7">
        <v>1</v>
      </c>
      <c r="E136" s="8">
        <v>42025</v>
      </c>
      <c r="F136" s="8">
        <v>42025</v>
      </c>
      <c r="G136" s="7">
        <v>1</v>
      </c>
      <c r="H136" s="8">
        <v>42025</v>
      </c>
      <c r="I136" s="8">
        <v>42025</v>
      </c>
      <c r="J136" s="20">
        <v>1.1499999999999999</v>
      </c>
      <c r="K136" s="9">
        <f t="shared" si="11"/>
        <v>0.86956521739130443</v>
      </c>
      <c r="L136" s="10" t="s">
        <v>12</v>
      </c>
    </row>
    <row r="137" spans="1:12" x14ac:dyDescent="0.3">
      <c r="A137" s="11">
        <v>12</v>
      </c>
      <c r="B137" s="19" t="s">
        <v>32</v>
      </c>
      <c r="C137" s="11" t="s">
        <v>11</v>
      </c>
      <c r="D137" s="11">
        <v>1</v>
      </c>
      <c r="E137" s="28">
        <v>42027</v>
      </c>
      <c r="F137" s="28">
        <v>42028</v>
      </c>
      <c r="G137" s="11">
        <v>3</v>
      </c>
      <c r="H137" s="28">
        <v>42027</v>
      </c>
      <c r="I137" s="28">
        <v>42028</v>
      </c>
      <c r="J137" s="11">
        <v>3</v>
      </c>
      <c r="K137" s="51">
        <v>1</v>
      </c>
      <c r="L137" s="10" t="s">
        <v>12</v>
      </c>
    </row>
    <row r="138" spans="1:12" x14ac:dyDescent="0.3">
      <c r="A138" s="11">
        <v>13</v>
      </c>
      <c r="B138" s="12" t="s">
        <v>136</v>
      </c>
      <c r="C138" s="11" t="s">
        <v>11</v>
      </c>
      <c r="D138" s="12">
        <v>1</v>
      </c>
      <c r="E138" s="25">
        <v>42025</v>
      </c>
      <c r="F138" s="25">
        <v>42025</v>
      </c>
      <c r="G138" s="12">
        <v>2</v>
      </c>
      <c r="H138" s="25">
        <v>42025</v>
      </c>
      <c r="I138" s="25">
        <v>42025</v>
      </c>
      <c r="J138" s="12">
        <v>1.75</v>
      </c>
      <c r="K138" s="13">
        <f>G138/J138</f>
        <v>1.1428571428571428</v>
      </c>
      <c r="L138" s="10" t="s">
        <v>12</v>
      </c>
    </row>
    <row r="139" spans="1:12" x14ac:dyDescent="0.3">
      <c r="A139" s="11">
        <v>14</v>
      </c>
      <c r="B139" s="12" t="s">
        <v>137</v>
      </c>
      <c r="C139" s="11" t="s">
        <v>11</v>
      </c>
      <c r="D139" s="12"/>
      <c r="E139" s="25">
        <v>42019</v>
      </c>
      <c r="F139" s="25">
        <v>42019</v>
      </c>
      <c r="G139" s="12">
        <v>1</v>
      </c>
      <c r="H139" s="25">
        <v>42019</v>
      </c>
      <c r="I139" s="25">
        <v>42019</v>
      </c>
      <c r="J139" s="26">
        <v>1</v>
      </c>
      <c r="K139" s="27">
        <f>G139/J139</f>
        <v>1</v>
      </c>
      <c r="L139" s="10" t="s">
        <v>12</v>
      </c>
    </row>
    <row r="140" spans="1:12" x14ac:dyDescent="0.3">
      <c r="A140" s="11">
        <v>15</v>
      </c>
      <c r="B140" s="12" t="s">
        <v>138</v>
      </c>
      <c r="C140" s="11" t="s">
        <v>11</v>
      </c>
      <c r="D140" s="12"/>
      <c r="E140" s="25">
        <v>42023</v>
      </c>
      <c r="F140" s="25">
        <v>42023</v>
      </c>
      <c r="G140" s="12">
        <v>1</v>
      </c>
      <c r="H140" s="25">
        <v>42023</v>
      </c>
      <c r="I140" s="25">
        <v>42023</v>
      </c>
      <c r="J140" s="26">
        <v>0.5</v>
      </c>
      <c r="K140" s="27">
        <f>G140/J140</f>
        <v>2</v>
      </c>
      <c r="L140" s="10" t="s">
        <v>12</v>
      </c>
    </row>
    <row r="141" spans="1:12" x14ac:dyDescent="0.3">
      <c r="A141" s="6">
        <v>16</v>
      </c>
      <c r="B141" s="7" t="s">
        <v>34</v>
      </c>
      <c r="C141" s="6" t="s">
        <v>18</v>
      </c>
      <c r="D141" s="7">
        <v>1</v>
      </c>
      <c r="E141" s="8">
        <v>42029</v>
      </c>
      <c r="F141" s="8">
        <v>42029</v>
      </c>
      <c r="G141" s="7">
        <v>1</v>
      </c>
      <c r="H141" s="8">
        <v>42029</v>
      </c>
      <c r="I141" s="8">
        <v>42029</v>
      </c>
      <c r="J141" s="15">
        <v>1.25</v>
      </c>
      <c r="K141" s="16">
        <f>G141/J141</f>
        <v>0.8</v>
      </c>
      <c r="L141" s="10" t="s">
        <v>12</v>
      </c>
    </row>
    <row r="142" spans="1:12" x14ac:dyDescent="0.3">
      <c r="A142" s="6">
        <v>17</v>
      </c>
      <c r="B142" s="7" t="s">
        <v>35</v>
      </c>
      <c r="C142" s="6" t="s">
        <v>36</v>
      </c>
      <c r="D142" s="7">
        <v>1</v>
      </c>
      <c r="E142" s="8">
        <v>42029</v>
      </c>
      <c r="F142" s="8">
        <v>42029</v>
      </c>
      <c r="G142" s="7">
        <v>1.5</v>
      </c>
      <c r="H142" s="8">
        <v>42029</v>
      </c>
      <c r="I142" s="8">
        <v>42029</v>
      </c>
      <c r="J142" s="15">
        <v>1.5</v>
      </c>
      <c r="K142" s="16">
        <f>G142/J142</f>
        <v>1</v>
      </c>
      <c r="L142" s="10" t="s">
        <v>12</v>
      </c>
    </row>
    <row r="144" spans="1:12" ht="22.5" x14ac:dyDescent="0.3">
      <c r="A144" s="65" t="s">
        <v>161</v>
      </c>
      <c r="B144" s="65"/>
      <c r="C144" s="65"/>
      <c r="D144" s="65"/>
      <c r="E144" s="65"/>
      <c r="F144" s="65"/>
      <c r="G144" s="65"/>
      <c r="H144" s="65"/>
      <c r="I144" s="65"/>
      <c r="J144" s="65"/>
      <c r="K144" s="65"/>
      <c r="L144" s="65"/>
    </row>
    <row r="145" spans="1:12" x14ac:dyDescent="0.3">
      <c r="A145" s="2" t="s">
        <v>0</v>
      </c>
      <c r="B145" s="2" t="s">
        <v>1</v>
      </c>
      <c r="C145" s="2" t="s">
        <v>2</v>
      </c>
      <c r="D145" s="2" t="s">
        <v>3</v>
      </c>
      <c r="E145" s="39" t="s">
        <v>4</v>
      </c>
      <c r="F145" s="39" t="s">
        <v>5</v>
      </c>
      <c r="G145" s="2" t="s">
        <v>6</v>
      </c>
      <c r="H145" s="2" t="s">
        <v>7</v>
      </c>
      <c r="I145" s="2" t="s">
        <v>8</v>
      </c>
      <c r="J145" s="2" t="s">
        <v>9</v>
      </c>
      <c r="K145" s="40" t="s">
        <v>20</v>
      </c>
      <c r="L145" s="2" t="s">
        <v>10</v>
      </c>
    </row>
    <row r="146" spans="1:12" x14ac:dyDescent="0.3">
      <c r="A146" s="6">
        <v>1</v>
      </c>
      <c r="B146" s="12" t="s">
        <v>68</v>
      </c>
      <c r="C146" s="6" t="s">
        <v>11</v>
      </c>
      <c r="D146" s="7">
        <v>1</v>
      </c>
      <c r="E146" s="8">
        <v>42030</v>
      </c>
      <c r="F146" s="8">
        <f>E146</f>
        <v>42030</v>
      </c>
      <c r="G146" s="7">
        <v>2</v>
      </c>
      <c r="H146" s="8">
        <v>42030</v>
      </c>
      <c r="I146" s="8">
        <f>H146</f>
        <v>42030</v>
      </c>
      <c r="J146" s="15">
        <v>1.5</v>
      </c>
      <c r="K146" s="16">
        <f>G146/J146</f>
        <v>1.3333333333333333</v>
      </c>
      <c r="L146" s="10" t="s">
        <v>12</v>
      </c>
    </row>
    <row r="147" spans="1:12" x14ac:dyDescent="0.3">
      <c r="A147" s="6">
        <v>2</v>
      </c>
      <c r="B147" s="7" t="s">
        <v>40</v>
      </c>
      <c r="C147" s="6" t="s">
        <v>17</v>
      </c>
      <c r="D147" s="7">
        <v>1</v>
      </c>
      <c r="E147" s="8">
        <v>42030</v>
      </c>
      <c r="F147" s="8">
        <v>42030</v>
      </c>
      <c r="G147" s="7">
        <v>2</v>
      </c>
      <c r="H147" s="8">
        <v>42030</v>
      </c>
      <c r="I147" s="8">
        <v>42030</v>
      </c>
      <c r="J147" s="15">
        <v>2</v>
      </c>
      <c r="K147" s="16">
        <f t="shared" ref="K147:K166" si="12">G147/J147</f>
        <v>1</v>
      </c>
      <c r="L147" s="10" t="s">
        <v>12</v>
      </c>
    </row>
    <row r="148" spans="1:12" x14ac:dyDescent="0.3">
      <c r="A148" s="6">
        <v>3</v>
      </c>
      <c r="B148" s="7" t="s">
        <v>115</v>
      </c>
      <c r="C148" s="6" t="s">
        <v>16</v>
      </c>
      <c r="D148" s="7">
        <v>1</v>
      </c>
      <c r="E148" s="8">
        <v>42030</v>
      </c>
      <c r="F148" s="8">
        <v>42030</v>
      </c>
      <c r="G148" s="7">
        <v>2</v>
      </c>
      <c r="H148" s="8">
        <v>42030</v>
      </c>
      <c r="I148" s="8">
        <v>42030</v>
      </c>
      <c r="J148" s="15">
        <v>2</v>
      </c>
      <c r="K148" s="16">
        <f t="shared" si="12"/>
        <v>1</v>
      </c>
      <c r="L148" s="10" t="s">
        <v>12</v>
      </c>
    </row>
    <row r="149" spans="1:12" ht="27.75" x14ac:dyDescent="0.3">
      <c r="A149" s="6">
        <v>4</v>
      </c>
      <c r="B149" s="8" t="s">
        <v>139</v>
      </c>
      <c r="C149" s="8" t="s">
        <v>140</v>
      </c>
      <c r="D149" s="7">
        <v>9</v>
      </c>
      <c r="E149" s="8">
        <v>42063</v>
      </c>
      <c r="F149" s="8">
        <v>42041</v>
      </c>
      <c r="G149" s="12">
        <v>5.5</v>
      </c>
      <c r="H149" s="8">
        <v>42063</v>
      </c>
      <c r="I149" s="8">
        <v>42041</v>
      </c>
      <c r="J149" s="12">
        <v>6</v>
      </c>
      <c r="K149" s="16">
        <f t="shared" si="12"/>
        <v>0.91666666666666663</v>
      </c>
      <c r="L149" s="10" t="s">
        <v>12</v>
      </c>
    </row>
    <row r="150" spans="1:12" x14ac:dyDescent="0.3">
      <c r="A150" s="6">
        <v>5</v>
      </c>
      <c r="B150" s="8" t="s">
        <v>141</v>
      </c>
      <c r="C150" s="8" t="s">
        <v>18</v>
      </c>
      <c r="D150" s="7">
        <v>3</v>
      </c>
      <c r="E150" s="8">
        <v>42031</v>
      </c>
      <c r="F150" s="8">
        <v>42034</v>
      </c>
      <c r="G150" s="12">
        <v>5</v>
      </c>
      <c r="H150" s="8">
        <v>42031</v>
      </c>
      <c r="I150" s="8">
        <v>42034</v>
      </c>
      <c r="J150" s="12">
        <v>4.5</v>
      </c>
      <c r="K150" s="16">
        <f t="shared" si="12"/>
        <v>1.1111111111111112</v>
      </c>
      <c r="L150" s="10" t="s">
        <v>12</v>
      </c>
    </row>
    <row r="151" spans="1:12" x14ac:dyDescent="0.3">
      <c r="A151" s="6">
        <v>6</v>
      </c>
      <c r="B151" s="8" t="s">
        <v>142</v>
      </c>
      <c r="C151" s="8" t="s">
        <v>65</v>
      </c>
      <c r="D151" s="7">
        <v>4</v>
      </c>
      <c r="E151" s="8">
        <v>42031</v>
      </c>
      <c r="F151" s="8">
        <v>42034</v>
      </c>
      <c r="G151" s="12">
        <v>5</v>
      </c>
      <c r="H151" s="8">
        <v>42031</v>
      </c>
      <c r="I151" s="8">
        <v>42034</v>
      </c>
      <c r="J151" s="12">
        <v>4.5</v>
      </c>
      <c r="K151" s="16">
        <f t="shared" si="12"/>
        <v>1.1111111111111112</v>
      </c>
      <c r="L151" s="10" t="s">
        <v>12</v>
      </c>
    </row>
    <row r="152" spans="1:12" x14ac:dyDescent="0.3">
      <c r="A152" s="6">
        <v>7</v>
      </c>
      <c r="B152" s="8" t="s">
        <v>143</v>
      </c>
      <c r="C152" s="8" t="s">
        <v>18</v>
      </c>
      <c r="D152" s="7">
        <v>1</v>
      </c>
      <c r="E152" s="8">
        <v>42031</v>
      </c>
      <c r="F152" s="8">
        <v>42031</v>
      </c>
      <c r="G152" s="12">
        <v>1</v>
      </c>
      <c r="H152" s="8">
        <v>42031</v>
      </c>
      <c r="I152" s="8">
        <v>42031</v>
      </c>
      <c r="J152" s="12">
        <v>0.75</v>
      </c>
      <c r="K152" s="16">
        <f t="shared" si="12"/>
        <v>1.3333333333333333</v>
      </c>
      <c r="L152" s="10" t="s">
        <v>12</v>
      </c>
    </row>
    <row r="153" spans="1:12" ht="27.75" x14ac:dyDescent="0.3">
      <c r="A153" s="6">
        <v>8</v>
      </c>
      <c r="B153" s="8" t="s">
        <v>144</v>
      </c>
      <c r="C153" s="8" t="s">
        <v>18</v>
      </c>
      <c r="D153" s="7">
        <v>2</v>
      </c>
      <c r="E153" s="8">
        <v>42036</v>
      </c>
      <c r="F153" s="8">
        <v>42037</v>
      </c>
      <c r="G153" s="12">
        <v>5</v>
      </c>
      <c r="H153" s="8">
        <v>42036</v>
      </c>
      <c r="I153" s="8">
        <v>42037</v>
      </c>
      <c r="J153" s="12">
        <v>5</v>
      </c>
      <c r="K153" s="16">
        <f t="shared" si="12"/>
        <v>1</v>
      </c>
      <c r="L153" s="10" t="s">
        <v>12</v>
      </c>
    </row>
    <row r="154" spans="1:12" ht="27.75" x14ac:dyDescent="0.3">
      <c r="A154" s="6">
        <v>9</v>
      </c>
      <c r="B154" s="8" t="s">
        <v>145</v>
      </c>
      <c r="C154" s="8" t="s">
        <v>18</v>
      </c>
      <c r="D154" s="7">
        <v>3</v>
      </c>
      <c r="E154" s="8">
        <v>42063</v>
      </c>
      <c r="F154" s="8" t="s">
        <v>146</v>
      </c>
      <c r="G154" s="12">
        <v>2</v>
      </c>
      <c r="H154" s="8">
        <v>42062</v>
      </c>
      <c r="I154" s="8" t="s">
        <v>146</v>
      </c>
      <c r="J154" s="12">
        <v>3</v>
      </c>
      <c r="K154" s="16">
        <f t="shared" si="12"/>
        <v>0.66666666666666663</v>
      </c>
      <c r="L154" s="10" t="s">
        <v>12</v>
      </c>
    </row>
    <row r="155" spans="1:12" ht="27.75" x14ac:dyDescent="0.3">
      <c r="A155" s="6">
        <v>10</v>
      </c>
      <c r="B155" s="8" t="s">
        <v>147</v>
      </c>
      <c r="C155" s="8" t="s">
        <v>15</v>
      </c>
      <c r="D155" s="7">
        <v>3</v>
      </c>
      <c r="E155" s="8">
        <v>42063</v>
      </c>
      <c r="F155" s="8" t="s">
        <v>146</v>
      </c>
      <c r="G155" s="12">
        <v>2</v>
      </c>
      <c r="H155" s="8">
        <v>42063</v>
      </c>
      <c r="I155" s="8" t="s">
        <v>146</v>
      </c>
      <c r="J155" s="12">
        <v>4</v>
      </c>
      <c r="K155" s="16">
        <f t="shared" si="12"/>
        <v>0.5</v>
      </c>
      <c r="L155" s="10" t="s">
        <v>12</v>
      </c>
    </row>
    <row r="156" spans="1:12" ht="27.75" x14ac:dyDescent="0.3">
      <c r="A156" s="6">
        <v>11</v>
      </c>
      <c r="B156" s="8" t="s">
        <v>148</v>
      </c>
      <c r="C156" s="8" t="s">
        <v>18</v>
      </c>
      <c r="D156" s="7">
        <v>3</v>
      </c>
      <c r="E156" s="8">
        <v>42063</v>
      </c>
      <c r="F156" s="8" t="s">
        <v>146</v>
      </c>
      <c r="G156" s="12">
        <v>2</v>
      </c>
      <c r="H156" s="8">
        <v>42062</v>
      </c>
      <c r="I156" s="8" t="s">
        <v>146</v>
      </c>
      <c r="J156" s="12">
        <v>2</v>
      </c>
      <c r="K156" s="16">
        <f t="shared" si="12"/>
        <v>1</v>
      </c>
      <c r="L156" s="10" t="s">
        <v>12</v>
      </c>
    </row>
    <row r="157" spans="1:12" x14ac:dyDescent="0.3">
      <c r="A157" s="11">
        <v>11</v>
      </c>
      <c r="B157" s="12" t="s">
        <v>43</v>
      </c>
      <c r="C157" s="6" t="s">
        <v>15</v>
      </c>
      <c r="D157" s="7">
        <v>1</v>
      </c>
      <c r="E157" s="8">
        <v>42038</v>
      </c>
      <c r="F157" s="8">
        <v>42038</v>
      </c>
      <c r="G157" s="7">
        <v>0.5</v>
      </c>
      <c r="H157" s="8">
        <v>42041</v>
      </c>
      <c r="I157" s="8">
        <v>42041</v>
      </c>
      <c r="J157" s="15">
        <v>0.5</v>
      </c>
      <c r="K157" s="16">
        <f t="shared" si="12"/>
        <v>1</v>
      </c>
      <c r="L157" s="10" t="s">
        <v>12</v>
      </c>
    </row>
    <row r="158" spans="1:12" x14ac:dyDescent="0.3">
      <c r="A158" s="6">
        <v>12</v>
      </c>
      <c r="B158" s="7" t="s">
        <v>149</v>
      </c>
      <c r="C158" s="6" t="s">
        <v>13</v>
      </c>
      <c r="D158" s="7">
        <f>F158-E158</f>
        <v>7</v>
      </c>
      <c r="E158" s="8">
        <v>42030</v>
      </c>
      <c r="F158" s="8">
        <v>42037</v>
      </c>
      <c r="G158" s="7">
        <v>3</v>
      </c>
      <c r="H158" s="8">
        <v>42042</v>
      </c>
      <c r="I158" s="8">
        <v>42042</v>
      </c>
      <c r="J158" s="15">
        <v>3</v>
      </c>
      <c r="K158" s="16">
        <f t="shared" si="12"/>
        <v>1</v>
      </c>
      <c r="L158" s="10" t="s">
        <v>12</v>
      </c>
    </row>
    <row r="159" spans="1:12" x14ac:dyDescent="0.3">
      <c r="A159" s="6">
        <v>13</v>
      </c>
      <c r="B159" s="7" t="s">
        <v>44</v>
      </c>
      <c r="C159" s="6" t="s">
        <v>13</v>
      </c>
      <c r="D159" s="7">
        <v>2</v>
      </c>
      <c r="E159" s="8">
        <v>42036</v>
      </c>
      <c r="F159" s="8">
        <v>42036</v>
      </c>
      <c r="G159" s="7">
        <v>4</v>
      </c>
      <c r="H159" s="8">
        <v>42042</v>
      </c>
      <c r="I159" s="8">
        <v>42042</v>
      </c>
      <c r="J159" s="15">
        <v>3.5</v>
      </c>
      <c r="K159" s="16">
        <f t="shared" si="12"/>
        <v>1.1428571428571428</v>
      </c>
      <c r="L159" s="10" t="s">
        <v>12</v>
      </c>
    </row>
    <row r="160" spans="1:12" x14ac:dyDescent="0.3">
      <c r="A160" s="18">
        <v>14</v>
      </c>
      <c r="B160" s="19" t="s">
        <v>32</v>
      </c>
      <c r="C160" s="18" t="s">
        <v>11</v>
      </c>
      <c r="D160" s="7">
        <v>1</v>
      </c>
      <c r="E160" s="8">
        <v>42036</v>
      </c>
      <c r="F160" s="8">
        <v>42040</v>
      </c>
      <c r="G160" s="7">
        <v>8.5</v>
      </c>
      <c r="H160" s="8">
        <v>42042</v>
      </c>
      <c r="I160" s="17">
        <v>42043</v>
      </c>
      <c r="J160" s="15">
        <v>8</v>
      </c>
      <c r="K160" s="16">
        <f t="shared" si="12"/>
        <v>1.0625</v>
      </c>
      <c r="L160" s="10" t="s">
        <v>12</v>
      </c>
    </row>
    <row r="161" spans="1:12" x14ac:dyDescent="0.3">
      <c r="A161" s="7">
        <v>16</v>
      </c>
      <c r="B161" s="7" t="s">
        <v>150</v>
      </c>
      <c r="C161" s="52" t="s">
        <v>11</v>
      </c>
      <c r="D161" s="52">
        <v>1</v>
      </c>
      <c r="E161" s="53">
        <v>42031</v>
      </c>
      <c r="F161" s="53">
        <v>42031</v>
      </c>
      <c r="G161" s="52">
        <v>1</v>
      </c>
      <c r="H161" s="53">
        <v>42031</v>
      </c>
      <c r="I161" s="53">
        <v>42031</v>
      </c>
      <c r="J161" s="52">
        <v>1</v>
      </c>
      <c r="K161" s="16">
        <f t="shared" si="12"/>
        <v>1</v>
      </c>
      <c r="L161" s="10" t="s">
        <v>12</v>
      </c>
    </row>
    <row r="162" spans="1:12" x14ac:dyDescent="0.3">
      <c r="A162" s="7">
        <v>17</v>
      </c>
      <c r="B162" s="7" t="s">
        <v>151</v>
      </c>
      <c r="C162" s="11" t="s">
        <v>11</v>
      </c>
      <c r="D162" s="12">
        <v>1</v>
      </c>
      <c r="E162" s="8">
        <v>42032</v>
      </c>
      <c r="F162" s="8">
        <v>42063</v>
      </c>
      <c r="G162" s="12">
        <v>1</v>
      </c>
      <c r="H162" s="8">
        <v>42038</v>
      </c>
      <c r="I162" s="8">
        <v>42038</v>
      </c>
      <c r="J162" s="26">
        <v>1</v>
      </c>
      <c r="K162" s="16">
        <f t="shared" si="12"/>
        <v>1</v>
      </c>
      <c r="L162" s="10" t="s">
        <v>12</v>
      </c>
    </row>
    <row r="163" spans="1:12" x14ac:dyDescent="0.3">
      <c r="A163" s="7">
        <v>18</v>
      </c>
      <c r="B163" s="7" t="s">
        <v>34</v>
      </c>
      <c r="C163" s="6" t="s">
        <v>18</v>
      </c>
      <c r="D163" s="7">
        <v>1</v>
      </c>
      <c r="E163" s="8">
        <v>42043</v>
      </c>
      <c r="F163" s="8">
        <v>42043</v>
      </c>
      <c r="G163" s="7">
        <v>2</v>
      </c>
      <c r="H163" s="8">
        <v>42043</v>
      </c>
      <c r="I163" s="8">
        <v>42043</v>
      </c>
      <c r="J163" s="15">
        <v>2</v>
      </c>
      <c r="K163" s="16">
        <f t="shared" si="12"/>
        <v>1</v>
      </c>
      <c r="L163" s="10" t="s">
        <v>12</v>
      </c>
    </row>
    <row r="164" spans="1:12" x14ac:dyDescent="0.3">
      <c r="A164" s="7">
        <v>19</v>
      </c>
      <c r="B164" s="7" t="s">
        <v>152</v>
      </c>
      <c r="C164" s="6" t="s">
        <v>11</v>
      </c>
      <c r="D164" s="7">
        <v>2</v>
      </c>
      <c r="E164" s="8">
        <v>42034</v>
      </c>
      <c r="F164" s="8">
        <v>42043</v>
      </c>
      <c r="G164" s="7">
        <v>2</v>
      </c>
      <c r="H164" s="8">
        <v>42034</v>
      </c>
      <c r="I164" s="8">
        <v>42043</v>
      </c>
      <c r="J164" s="15">
        <v>2</v>
      </c>
      <c r="K164" s="16">
        <f t="shared" si="12"/>
        <v>1</v>
      </c>
      <c r="L164" s="10" t="s">
        <v>12</v>
      </c>
    </row>
    <row r="165" spans="1:12" x14ac:dyDescent="0.3">
      <c r="A165" s="7">
        <v>20</v>
      </c>
      <c r="B165" s="7" t="s">
        <v>153</v>
      </c>
      <c r="C165" s="6" t="s">
        <v>11</v>
      </c>
      <c r="D165" s="7">
        <v>1</v>
      </c>
      <c r="E165" s="8">
        <v>42038</v>
      </c>
      <c r="F165" s="8">
        <v>42038</v>
      </c>
      <c r="G165" s="7">
        <v>1</v>
      </c>
      <c r="H165" s="8">
        <v>42038</v>
      </c>
      <c r="I165" s="8">
        <v>42038</v>
      </c>
      <c r="J165" s="15">
        <v>1</v>
      </c>
      <c r="K165" s="16">
        <f t="shared" si="12"/>
        <v>1</v>
      </c>
      <c r="L165" s="10" t="s">
        <v>12</v>
      </c>
    </row>
    <row r="166" spans="1:12" x14ac:dyDescent="0.3">
      <c r="A166" s="7">
        <v>21</v>
      </c>
      <c r="B166" s="7" t="s">
        <v>35</v>
      </c>
      <c r="C166" s="6" t="s">
        <v>18</v>
      </c>
      <c r="D166" s="7">
        <v>1</v>
      </c>
      <c r="E166" s="8">
        <v>42043</v>
      </c>
      <c r="F166" s="8">
        <v>42043</v>
      </c>
      <c r="G166" s="7">
        <v>2</v>
      </c>
      <c r="H166" s="8">
        <v>42043</v>
      </c>
      <c r="I166" s="8">
        <v>42043</v>
      </c>
      <c r="J166" s="15">
        <v>2</v>
      </c>
      <c r="K166" s="16">
        <f t="shared" si="12"/>
        <v>1</v>
      </c>
      <c r="L166" s="10" t="s">
        <v>12</v>
      </c>
    </row>
  </sheetData>
  <mergeCells count="9">
    <mergeCell ref="A103:L103"/>
    <mergeCell ref="A124:L124"/>
    <mergeCell ref="A144:L144"/>
    <mergeCell ref="O2:T2"/>
    <mergeCell ref="A1:L1"/>
    <mergeCell ref="A21:L21"/>
    <mergeCell ref="A47:L47"/>
    <mergeCell ref="A70:L70"/>
    <mergeCell ref="A88:L88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showGridLines="0" zoomScale="55" zoomScaleNormal="55" workbookViewId="0">
      <selection activeCell="L19" sqref="A1:L19"/>
    </sheetView>
  </sheetViews>
  <sheetFormatPr defaultRowHeight="15" x14ac:dyDescent="0.25"/>
  <cols>
    <col min="1" max="1" width="4.85546875" bestFit="1" customWidth="1"/>
    <col min="2" max="2" width="26.5703125" style="29" customWidth="1"/>
    <col min="3" max="3" width="14.140625" bestFit="1" customWidth="1"/>
    <col min="4" max="4" width="10.7109375" bestFit="1" customWidth="1"/>
    <col min="5" max="7" width="12.140625" bestFit="1" customWidth="1"/>
    <col min="8" max="8" width="10" bestFit="1" customWidth="1"/>
    <col min="9" max="9" width="13" bestFit="1" customWidth="1"/>
    <col min="10" max="10" width="8.5703125" bestFit="1" customWidth="1"/>
    <col min="11" max="11" width="7.85546875" bestFit="1" customWidth="1"/>
    <col min="12" max="12" width="11.7109375" bestFit="1" customWidth="1"/>
  </cols>
  <sheetData>
    <row r="1" spans="1:12" ht="22.5" x14ac:dyDescent="0.25">
      <c r="A1" s="66" t="s">
        <v>19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</row>
    <row r="2" spans="1:12" ht="26.25" x14ac:dyDescent="0.25">
      <c r="A2" s="2" t="s">
        <v>0</v>
      </c>
      <c r="B2" s="2" t="s">
        <v>1</v>
      </c>
      <c r="C2" s="2" t="s">
        <v>2</v>
      </c>
      <c r="D2" s="3" t="s">
        <v>3</v>
      </c>
      <c r="E2" s="4" t="s">
        <v>4</v>
      </c>
      <c r="F2" s="4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5" t="s">
        <v>20</v>
      </c>
      <c r="L2" s="2" t="s">
        <v>10</v>
      </c>
    </row>
    <row r="3" spans="1:12" x14ac:dyDescent="0.25">
      <c r="A3" s="6">
        <v>1</v>
      </c>
      <c r="B3" s="11" t="s">
        <v>21</v>
      </c>
      <c r="C3" s="6" t="s">
        <v>11</v>
      </c>
      <c r="D3" s="7"/>
      <c r="E3" s="8">
        <v>41904</v>
      </c>
      <c r="F3" s="8">
        <v>41904</v>
      </c>
      <c r="G3" s="7">
        <v>1</v>
      </c>
      <c r="H3" s="8">
        <v>41904</v>
      </c>
      <c r="I3" s="8">
        <v>41904</v>
      </c>
      <c r="J3" s="7">
        <v>1</v>
      </c>
      <c r="K3" s="9">
        <f>G3/J3</f>
        <v>1</v>
      </c>
      <c r="L3" s="10" t="s">
        <v>12</v>
      </c>
    </row>
    <row r="4" spans="1:12" x14ac:dyDescent="0.25">
      <c r="A4" s="6">
        <v>2</v>
      </c>
      <c r="B4" s="6" t="s">
        <v>22</v>
      </c>
      <c r="C4" s="6" t="s">
        <v>16</v>
      </c>
      <c r="D4" s="7"/>
      <c r="E4" s="8">
        <v>41905</v>
      </c>
      <c r="F4" s="8">
        <v>41905</v>
      </c>
      <c r="G4" s="7">
        <v>1</v>
      </c>
      <c r="H4" s="8">
        <v>41905</v>
      </c>
      <c r="I4" s="8">
        <v>41905</v>
      </c>
      <c r="J4" s="7">
        <v>1</v>
      </c>
      <c r="K4" s="9">
        <f>G4/J4</f>
        <v>1</v>
      </c>
      <c r="L4" s="10" t="s">
        <v>12</v>
      </c>
    </row>
    <row r="5" spans="1:12" x14ac:dyDescent="0.25">
      <c r="A5" s="6">
        <v>3</v>
      </c>
      <c r="B5" s="6" t="s">
        <v>23</v>
      </c>
      <c r="C5" s="6" t="s">
        <v>16</v>
      </c>
      <c r="D5" s="7">
        <f>(F5-E5)+1</f>
        <v>1</v>
      </c>
      <c r="E5" s="8">
        <v>41905</v>
      </c>
      <c r="F5" s="8">
        <v>41905</v>
      </c>
      <c r="G5" s="7">
        <v>2</v>
      </c>
      <c r="H5" s="8">
        <v>41905</v>
      </c>
      <c r="I5" s="8">
        <v>41905</v>
      </c>
      <c r="J5" s="7">
        <v>1.75</v>
      </c>
      <c r="K5" s="9">
        <f>G5/J5</f>
        <v>1.1428571428571428</v>
      </c>
      <c r="L5" s="10" t="s">
        <v>12</v>
      </c>
    </row>
    <row r="6" spans="1:12" x14ac:dyDescent="0.25">
      <c r="A6" s="6">
        <v>4</v>
      </c>
      <c r="B6" s="6" t="s">
        <v>24</v>
      </c>
      <c r="C6" s="6" t="s">
        <v>15</v>
      </c>
      <c r="D6" s="7">
        <f t="shared" ref="D6" si="0">(F6-E6)+1</f>
        <v>1</v>
      </c>
      <c r="E6" s="8">
        <v>41906</v>
      </c>
      <c r="F6" s="8">
        <v>41906</v>
      </c>
      <c r="G6" s="7">
        <v>2</v>
      </c>
      <c r="H6" s="8">
        <v>41906</v>
      </c>
      <c r="I6" s="8">
        <v>41906</v>
      </c>
      <c r="J6" s="7">
        <v>1.75</v>
      </c>
      <c r="K6" s="9">
        <f t="shared" ref="K6:K9" si="1">G6/J6</f>
        <v>1.1428571428571428</v>
      </c>
      <c r="L6" s="10" t="s">
        <v>12</v>
      </c>
    </row>
    <row r="7" spans="1:12" x14ac:dyDescent="0.25">
      <c r="A7" s="6">
        <v>5</v>
      </c>
      <c r="B7" s="6" t="s">
        <v>25</v>
      </c>
      <c r="C7" s="6" t="s">
        <v>17</v>
      </c>
      <c r="D7" s="7">
        <f>(F7-E7)+1</f>
        <v>1</v>
      </c>
      <c r="E7" s="8">
        <v>41906</v>
      </c>
      <c r="F7" s="8">
        <v>41906</v>
      </c>
      <c r="G7" s="7">
        <v>1.5</v>
      </c>
      <c r="H7" s="8">
        <v>41906</v>
      </c>
      <c r="I7" s="8">
        <v>41906</v>
      </c>
      <c r="J7" s="7">
        <v>1.5</v>
      </c>
      <c r="K7" s="9">
        <f t="shared" si="1"/>
        <v>1</v>
      </c>
      <c r="L7" s="10" t="s">
        <v>12</v>
      </c>
    </row>
    <row r="8" spans="1:12" x14ac:dyDescent="0.25">
      <c r="A8" s="6">
        <v>6</v>
      </c>
      <c r="B8" s="6" t="s">
        <v>26</v>
      </c>
      <c r="C8" s="6" t="s">
        <v>17</v>
      </c>
      <c r="D8" s="7">
        <f>(F8-E8)+1</f>
        <v>1</v>
      </c>
      <c r="E8" s="8">
        <v>41906</v>
      </c>
      <c r="F8" s="8">
        <v>41906</v>
      </c>
      <c r="G8" s="7">
        <v>1</v>
      </c>
      <c r="H8" s="8">
        <v>41906</v>
      </c>
      <c r="I8" s="8">
        <v>41906</v>
      </c>
      <c r="J8" s="7">
        <v>1</v>
      </c>
      <c r="K8" s="9">
        <f t="shared" si="1"/>
        <v>1</v>
      </c>
      <c r="L8" s="10" t="s">
        <v>12</v>
      </c>
    </row>
    <row r="9" spans="1:12" x14ac:dyDescent="0.25">
      <c r="A9" s="6">
        <v>7</v>
      </c>
      <c r="B9" s="6" t="s">
        <v>27</v>
      </c>
      <c r="C9" s="6" t="s">
        <v>17</v>
      </c>
      <c r="D9" s="7">
        <f>(F9-E9)+1</f>
        <v>1</v>
      </c>
      <c r="E9" s="8">
        <v>41906</v>
      </c>
      <c r="F9" s="8">
        <v>41906</v>
      </c>
      <c r="G9" s="7">
        <v>1</v>
      </c>
      <c r="H9" s="8">
        <v>41906</v>
      </c>
      <c r="I9" s="8">
        <v>41906</v>
      </c>
      <c r="J9" s="7">
        <v>1</v>
      </c>
      <c r="K9" s="9">
        <f t="shared" si="1"/>
        <v>1</v>
      </c>
      <c r="L9" s="10" t="s">
        <v>12</v>
      </c>
    </row>
    <row r="10" spans="1:12" x14ac:dyDescent="0.25">
      <c r="A10" s="6">
        <v>8</v>
      </c>
      <c r="B10" s="6" t="s">
        <v>28</v>
      </c>
      <c r="C10" s="6" t="s">
        <v>15</v>
      </c>
      <c r="D10" s="7">
        <f>(F10-E10)+1</f>
        <v>6</v>
      </c>
      <c r="E10" s="8">
        <v>41907</v>
      </c>
      <c r="F10" s="8">
        <v>41912</v>
      </c>
      <c r="G10" s="7">
        <v>2.5</v>
      </c>
      <c r="H10" s="8">
        <v>41912</v>
      </c>
      <c r="I10" s="8">
        <v>41912</v>
      </c>
      <c r="J10" s="7">
        <v>3</v>
      </c>
      <c r="K10" s="9">
        <f t="shared" ref="K10:K15" si="2">G10/J10</f>
        <v>0.83333333333333337</v>
      </c>
      <c r="L10" s="10" t="s">
        <v>12</v>
      </c>
    </row>
    <row r="11" spans="1:12" x14ac:dyDescent="0.25">
      <c r="A11" s="6">
        <v>10</v>
      </c>
      <c r="B11" s="6" t="s">
        <v>29</v>
      </c>
      <c r="C11" s="6" t="s">
        <v>13</v>
      </c>
      <c r="D11" s="7">
        <f>F11-E11</f>
        <v>5</v>
      </c>
      <c r="E11" s="8">
        <v>41905</v>
      </c>
      <c r="F11" s="8">
        <v>41910</v>
      </c>
      <c r="G11" s="7">
        <v>2</v>
      </c>
      <c r="H11" s="8">
        <v>41905</v>
      </c>
      <c r="I11" s="8">
        <v>41910</v>
      </c>
      <c r="J11" s="7">
        <v>1.75</v>
      </c>
      <c r="K11" s="9">
        <f t="shared" si="2"/>
        <v>1.1428571428571428</v>
      </c>
      <c r="L11" s="10" t="s">
        <v>12</v>
      </c>
    </row>
    <row r="12" spans="1:12" x14ac:dyDescent="0.25">
      <c r="A12" s="6">
        <v>11</v>
      </c>
      <c r="B12" s="6" t="s">
        <v>30</v>
      </c>
      <c r="C12" s="6" t="s">
        <v>13</v>
      </c>
      <c r="D12" s="7">
        <v>5</v>
      </c>
      <c r="E12" s="8">
        <v>41905</v>
      </c>
      <c r="F12" s="8">
        <v>41910</v>
      </c>
      <c r="G12" s="7">
        <v>2</v>
      </c>
      <c r="H12" s="8">
        <v>41905</v>
      </c>
      <c r="I12" s="8">
        <v>41910</v>
      </c>
      <c r="J12" s="7">
        <v>1.75</v>
      </c>
      <c r="K12" s="9">
        <f t="shared" si="2"/>
        <v>1.1428571428571428</v>
      </c>
      <c r="L12" s="10" t="s">
        <v>12</v>
      </c>
    </row>
    <row r="13" spans="1:12" x14ac:dyDescent="0.25">
      <c r="A13" s="6">
        <v>12</v>
      </c>
      <c r="B13" s="6" t="s">
        <v>31</v>
      </c>
      <c r="C13" s="6" t="s">
        <v>13</v>
      </c>
      <c r="D13" s="7">
        <v>1</v>
      </c>
      <c r="E13" s="8">
        <v>41913</v>
      </c>
      <c r="F13" s="8">
        <v>41913</v>
      </c>
      <c r="G13" s="7">
        <v>2</v>
      </c>
      <c r="H13" s="8">
        <v>41913</v>
      </c>
      <c r="I13" s="8">
        <v>41913</v>
      </c>
      <c r="J13" s="7">
        <v>2</v>
      </c>
      <c r="K13" s="9">
        <f t="shared" si="2"/>
        <v>1</v>
      </c>
      <c r="L13" s="10" t="s">
        <v>12</v>
      </c>
    </row>
    <row r="14" spans="1:12" x14ac:dyDescent="0.25">
      <c r="A14" s="6">
        <v>13</v>
      </c>
      <c r="B14" s="6" t="s">
        <v>32</v>
      </c>
      <c r="C14" s="6" t="s">
        <v>11</v>
      </c>
      <c r="D14" s="7">
        <f>F14-E14</f>
        <v>1</v>
      </c>
      <c r="E14" s="8">
        <v>41914</v>
      </c>
      <c r="F14" s="8">
        <v>41915</v>
      </c>
      <c r="G14" s="7">
        <v>4</v>
      </c>
      <c r="H14" s="8">
        <v>41916</v>
      </c>
      <c r="I14" s="8">
        <v>41916</v>
      </c>
      <c r="J14" s="7">
        <v>0.75</v>
      </c>
      <c r="K14" s="9">
        <f t="shared" si="2"/>
        <v>5.333333333333333</v>
      </c>
      <c r="L14" s="10" t="s">
        <v>12</v>
      </c>
    </row>
    <row r="15" spans="1:12" x14ac:dyDescent="0.25">
      <c r="A15" s="6">
        <v>14</v>
      </c>
      <c r="B15" s="6" t="s">
        <v>33</v>
      </c>
      <c r="C15" s="6" t="s">
        <v>18</v>
      </c>
      <c r="D15" s="7">
        <f>(F15-E15)+1</f>
        <v>8</v>
      </c>
      <c r="E15" s="8">
        <v>41904</v>
      </c>
      <c r="F15" s="8">
        <v>41911</v>
      </c>
      <c r="G15" s="7">
        <v>2</v>
      </c>
      <c r="H15" s="8">
        <v>41904</v>
      </c>
      <c r="I15" s="8">
        <v>41916</v>
      </c>
      <c r="J15" s="7">
        <v>1.75</v>
      </c>
      <c r="K15" s="9">
        <f t="shared" si="2"/>
        <v>1.1428571428571428</v>
      </c>
      <c r="L15" s="10" t="s">
        <v>12</v>
      </c>
    </row>
    <row r="16" spans="1:12" x14ac:dyDescent="0.25">
      <c r="A16" s="6">
        <v>15</v>
      </c>
      <c r="B16" s="6" t="s">
        <v>34</v>
      </c>
      <c r="C16" s="6" t="s">
        <v>18</v>
      </c>
      <c r="D16" s="7">
        <f>E16-F16+1</f>
        <v>1</v>
      </c>
      <c r="E16" s="8">
        <v>41917</v>
      </c>
      <c r="F16" s="8">
        <v>41917</v>
      </c>
      <c r="G16" s="7">
        <v>1</v>
      </c>
      <c r="H16" s="8">
        <v>41915</v>
      </c>
      <c r="I16" s="8">
        <v>41917</v>
      </c>
      <c r="J16" s="7">
        <v>1</v>
      </c>
      <c r="K16" s="9">
        <v>1</v>
      </c>
      <c r="L16" s="10" t="s">
        <v>12</v>
      </c>
    </row>
    <row r="17" spans="1:12" x14ac:dyDescent="0.25">
      <c r="A17" s="6">
        <v>16</v>
      </c>
      <c r="B17" s="6" t="s">
        <v>69</v>
      </c>
      <c r="C17" s="6" t="s">
        <v>36</v>
      </c>
      <c r="D17" s="7">
        <f>E17-F17+1</f>
        <v>1</v>
      </c>
      <c r="E17" s="8">
        <v>41917</v>
      </c>
      <c r="F17" s="8">
        <v>41917</v>
      </c>
      <c r="G17" s="7">
        <v>2</v>
      </c>
      <c r="H17" s="8">
        <v>41904</v>
      </c>
      <c r="I17" s="8">
        <v>41917</v>
      </c>
      <c r="J17" s="7">
        <v>2</v>
      </c>
      <c r="K17" s="9">
        <v>1</v>
      </c>
      <c r="L17" s="10" t="s">
        <v>12</v>
      </c>
    </row>
    <row r="18" spans="1:12" x14ac:dyDescent="0.25">
      <c r="A18" s="14">
        <v>17</v>
      </c>
      <c r="B18" s="14" t="s">
        <v>37</v>
      </c>
      <c r="C18" s="14" t="s">
        <v>11</v>
      </c>
      <c r="D18" s="15">
        <v>1</v>
      </c>
      <c r="E18" s="17">
        <v>41906</v>
      </c>
      <c r="F18" s="17">
        <v>41906</v>
      </c>
      <c r="G18" s="15">
        <v>1</v>
      </c>
      <c r="H18" s="17">
        <v>41906</v>
      </c>
      <c r="I18" s="17">
        <v>41906</v>
      </c>
      <c r="J18" s="15">
        <v>1</v>
      </c>
      <c r="K18" s="16">
        <f>G18/J18</f>
        <v>1</v>
      </c>
      <c r="L18" s="10" t="s">
        <v>12</v>
      </c>
    </row>
    <row r="19" spans="1:12" x14ac:dyDescent="0.25">
      <c r="A19" s="14">
        <v>18</v>
      </c>
      <c r="B19" s="14" t="s">
        <v>38</v>
      </c>
      <c r="C19" s="14" t="s">
        <v>11</v>
      </c>
      <c r="D19" s="15">
        <v>1</v>
      </c>
      <c r="E19" s="17">
        <v>41913</v>
      </c>
      <c r="F19" s="17">
        <v>41913</v>
      </c>
      <c r="G19" s="15">
        <v>1.5</v>
      </c>
      <c r="H19" s="17">
        <v>41913</v>
      </c>
      <c r="I19" s="17">
        <v>41913</v>
      </c>
      <c r="J19" s="15">
        <v>1.5</v>
      </c>
      <c r="K19" s="16">
        <f>G19/J19</f>
        <v>1</v>
      </c>
      <c r="L19" s="10" t="s">
        <v>12</v>
      </c>
    </row>
  </sheetData>
  <mergeCells count="1">
    <mergeCell ref="A1:L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showGridLines="0" zoomScale="70" zoomScaleNormal="70" workbookViewId="0">
      <selection activeCell="L25" sqref="A1:L25"/>
    </sheetView>
  </sheetViews>
  <sheetFormatPr defaultRowHeight="15" x14ac:dyDescent="0.25"/>
  <cols>
    <col min="1" max="1" width="4.85546875" style="29" bestFit="1" customWidth="1"/>
    <col min="2" max="2" width="45.28515625" style="29" customWidth="1"/>
    <col min="3" max="3" width="14.5703125" style="29" bestFit="1" customWidth="1"/>
    <col min="4" max="4" width="18.28515625" style="29" bestFit="1" customWidth="1"/>
    <col min="5" max="5" width="18.140625" style="29" bestFit="1" customWidth="1"/>
    <col min="6" max="6" width="16.85546875" style="29" bestFit="1" customWidth="1"/>
    <col min="7" max="7" width="19.28515625" style="29" bestFit="1" customWidth="1"/>
    <col min="8" max="8" width="14.28515625" style="29" bestFit="1" customWidth="1"/>
    <col min="9" max="9" width="13" style="29" bestFit="1" customWidth="1"/>
    <col min="10" max="10" width="15.42578125" style="29" bestFit="1" customWidth="1"/>
    <col min="11" max="11" width="7.85546875" style="29" bestFit="1" customWidth="1"/>
    <col min="12" max="12" width="11.7109375" style="29" bestFit="1" customWidth="1"/>
    <col min="13" max="16384" width="9.140625" style="29"/>
  </cols>
  <sheetData>
    <row r="1" spans="1:12" ht="22.5" x14ac:dyDescent="0.25">
      <c r="A1" s="69" t="s">
        <v>39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1"/>
    </row>
    <row r="2" spans="1:12" x14ac:dyDescent="0.25">
      <c r="A2" s="2" t="s">
        <v>0</v>
      </c>
      <c r="B2" s="2" t="s">
        <v>1</v>
      </c>
      <c r="C2" s="2" t="s">
        <v>2</v>
      </c>
      <c r="D2" s="2" t="s">
        <v>3</v>
      </c>
      <c r="E2" s="39" t="s">
        <v>4</v>
      </c>
      <c r="F2" s="39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40" t="s">
        <v>20</v>
      </c>
      <c r="L2" s="2" t="s">
        <v>10</v>
      </c>
    </row>
    <row r="3" spans="1:12" x14ac:dyDescent="0.25">
      <c r="A3" s="6">
        <v>1</v>
      </c>
      <c r="B3" s="11" t="s">
        <v>21</v>
      </c>
      <c r="C3" s="6" t="s">
        <v>11</v>
      </c>
      <c r="D3" s="6">
        <v>1</v>
      </c>
      <c r="E3" s="41">
        <v>41918</v>
      </c>
      <c r="F3" s="41">
        <f>E3</f>
        <v>41918</v>
      </c>
      <c r="G3" s="6">
        <v>1</v>
      </c>
      <c r="H3" s="41">
        <v>41918</v>
      </c>
      <c r="I3" s="41">
        <f>H3</f>
        <v>41918</v>
      </c>
      <c r="J3" s="6">
        <v>1</v>
      </c>
      <c r="K3" s="42">
        <v>1</v>
      </c>
      <c r="L3" s="10" t="s">
        <v>12</v>
      </c>
    </row>
    <row r="4" spans="1:12" x14ac:dyDescent="0.25">
      <c r="A4" s="6">
        <v>2</v>
      </c>
      <c r="B4" s="6" t="s">
        <v>40</v>
      </c>
      <c r="C4" s="6" t="s">
        <v>17</v>
      </c>
      <c r="D4" s="6">
        <v>1</v>
      </c>
      <c r="E4" s="41">
        <v>41918</v>
      </c>
      <c r="F4" s="41">
        <f>E4</f>
        <v>41918</v>
      </c>
      <c r="G4" s="6">
        <v>1.5</v>
      </c>
      <c r="H4" s="41">
        <v>41918</v>
      </c>
      <c r="I4" s="41">
        <f>H4</f>
        <v>41918</v>
      </c>
      <c r="J4" s="6">
        <v>1.5</v>
      </c>
      <c r="K4" s="42">
        <f>G4/J4</f>
        <v>1</v>
      </c>
      <c r="L4" s="10" t="s">
        <v>12</v>
      </c>
    </row>
    <row r="5" spans="1:12" x14ac:dyDescent="0.25">
      <c r="A5" s="6">
        <v>3</v>
      </c>
      <c r="B5" s="7" t="s">
        <v>79</v>
      </c>
      <c r="C5" s="6" t="s">
        <v>16</v>
      </c>
      <c r="D5" s="7">
        <v>1</v>
      </c>
      <c r="E5" s="8">
        <v>41919</v>
      </c>
      <c r="F5" s="8">
        <v>41923</v>
      </c>
      <c r="G5" s="7">
        <v>3.5</v>
      </c>
      <c r="H5" s="8">
        <v>41919</v>
      </c>
      <c r="I5" s="8">
        <v>41921</v>
      </c>
      <c r="J5" s="7">
        <v>3.25</v>
      </c>
      <c r="K5" s="9">
        <f>G5/J5</f>
        <v>1.0769230769230769</v>
      </c>
      <c r="L5" s="10" t="s">
        <v>12</v>
      </c>
    </row>
    <row r="6" spans="1:12" x14ac:dyDescent="0.25">
      <c r="A6" s="6">
        <v>4</v>
      </c>
      <c r="B6" s="7" t="s">
        <v>91</v>
      </c>
      <c r="C6" s="6" t="s">
        <v>16</v>
      </c>
      <c r="D6" s="7">
        <v>2</v>
      </c>
      <c r="E6" s="8">
        <v>41921</v>
      </c>
      <c r="F6" s="8">
        <v>41923</v>
      </c>
      <c r="G6" s="7">
        <v>3</v>
      </c>
      <c r="H6" s="8">
        <v>41921</v>
      </c>
      <c r="I6" s="8">
        <v>41923</v>
      </c>
      <c r="J6" s="7">
        <v>2.75</v>
      </c>
      <c r="K6" s="9">
        <f>G6/J6</f>
        <v>1.0909090909090908</v>
      </c>
      <c r="L6" s="10" t="s">
        <v>12</v>
      </c>
    </row>
    <row r="7" spans="1:12" ht="27" x14ac:dyDescent="0.25">
      <c r="A7" s="6">
        <v>5</v>
      </c>
      <c r="B7" s="7" t="s">
        <v>92</v>
      </c>
      <c r="C7" s="6" t="s">
        <v>16</v>
      </c>
      <c r="D7" s="7">
        <v>2</v>
      </c>
      <c r="E7" s="8">
        <v>41921</v>
      </c>
      <c r="F7" s="8">
        <v>41923</v>
      </c>
      <c r="G7" s="7">
        <v>4</v>
      </c>
      <c r="H7" s="8">
        <v>41921</v>
      </c>
      <c r="I7" s="8">
        <v>41926</v>
      </c>
      <c r="J7" s="7">
        <v>3.75</v>
      </c>
      <c r="K7" s="9">
        <f>G7/J7</f>
        <v>1.0666666666666667</v>
      </c>
      <c r="L7" s="10" t="s">
        <v>12</v>
      </c>
    </row>
    <row r="8" spans="1:12" x14ac:dyDescent="0.25">
      <c r="A8" s="6">
        <v>6</v>
      </c>
      <c r="B8" s="6" t="s">
        <v>80</v>
      </c>
      <c r="C8" s="6" t="s">
        <v>41</v>
      </c>
      <c r="D8" s="6">
        <f>F8-E8</f>
        <v>2</v>
      </c>
      <c r="E8" s="41">
        <v>41919</v>
      </c>
      <c r="F8" s="41">
        <v>41921</v>
      </c>
      <c r="G8" s="6">
        <v>3</v>
      </c>
      <c r="H8" s="41">
        <v>41919</v>
      </c>
      <c r="I8" s="41">
        <v>41921</v>
      </c>
      <c r="J8" s="6">
        <v>2</v>
      </c>
      <c r="K8" s="42">
        <f t="shared" ref="K8:K16" si="0">G8/J8</f>
        <v>1.5</v>
      </c>
      <c r="L8" s="10" t="s">
        <v>12</v>
      </c>
    </row>
    <row r="9" spans="1:12" x14ac:dyDescent="0.25">
      <c r="A9" s="6">
        <v>7</v>
      </c>
      <c r="B9" s="6" t="s">
        <v>81</v>
      </c>
      <c r="C9" s="6" t="s">
        <v>41</v>
      </c>
      <c r="D9" s="6">
        <f>F9-E9</f>
        <v>2</v>
      </c>
      <c r="E9" s="41">
        <v>41919</v>
      </c>
      <c r="F9" s="41">
        <v>41921</v>
      </c>
      <c r="G9" s="6">
        <v>1.5</v>
      </c>
      <c r="H9" s="41">
        <v>41919</v>
      </c>
      <c r="I9" s="41">
        <v>41921</v>
      </c>
      <c r="J9" s="6">
        <v>1.5</v>
      </c>
      <c r="K9" s="42">
        <f t="shared" si="0"/>
        <v>1</v>
      </c>
      <c r="L9" s="10" t="s">
        <v>12</v>
      </c>
    </row>
    <row r="10" spans="1:12" x14ac:dyDescent="0.25">
      <c r="A10" s="6">
        <v>8</v>
      </c>
      <c r="B10" s="6" t="s">
        <v>82</v>
      </c>
      <c r="C10" s="6" t="s">
        <v>18</v>
      </c>
      <c r="D10" s="6">
        <v>1</v>
      </c>
      <c r="E10" s="41">
        <v>41919</v>
      </c>
      <c r="F10" s="41">
        <v>41920</v>
      </c>
      <c r="G10" s="6">
        <v>2.5</v>
      </c>
      <c r="H10" s="41">
        <v>41919</v>
      </c>
      <c r="I10" s="41">
        <v>41920</v>
      </c>
      <c r="J10" s="6">
        <v>2.5</v>
      </c>
      <c r="K10" s="42">
        <f t="shared" si="0"/>
        <v>1</v>
      </c>
      <c r="L10" s="10" t="s">
        <v>12</v>
      </c>
    </row>
    <row r="11" spans="1:12" x14ac:dyDescent="0.25">
      <c r="A11" s="6">
        <v>9</v>
      </c>
      <c r="B11" s="6" t="s">
        <v>83</v>
      </c>
      <c r="C11" s="6" t="s">
        <v>42</v>
      </c>
      <c r="D11" s="6">
        <v>1</v>
      </c>
      <c r="E11" s="41">
        <v>41919</v>
      </c>
      <c r="F11" s="41">
        <v>41921</v>
      </c>
      <c r="G11" s="6">
        <v>1.5</v>
      </c>
      <c r="H11" s="41">
        <v>41919</v>
      </c>
      <c r="I11" s="41">
        <v>41921</v>
      </c>
      <c r="J11" s="6">
        <v>1.5</v>
      </c>
      <c r="K11" s="42">
        <f t="shared" si="0"/>
        <v>1</v>
      </c>
      <c r="L11" s="10" t="s">
        <v>12</v>
      </c>
    </row>
    <row r="12" spans="1:12" x14ac:dyDescent="0.25">
      <c r="A12" s="6">
        <v>10</v>
      </c>
      <c r="B12" s="6" t="s">
        <v>84</v>
      </c>
      <c r="C12" s="6" t="s">
        <v>42</v>
      </c>
      <c r="D12" s="6">
        <v>1</v>
      </c>
      <c r="E12" s="41">
        <v>41919</v>
      </c>
      <c r="F12" s="41">
        <v>41921</v>
      </c>
      <c r="G12" s="6">
        <v>1.5</v>
      </c>
      <c r="H12" s="41">
        <v>41919</v>
      </c>
      <c r="I12" s="41">
        <v>41921</v>
      </c>
      <c r="J12" s="6">
        <v>1.5</v>
      </c>
      <c r="K12" s="42">
        <f t="shared" si="0"/>
        <v>1</v>
      </c>
      <c r="L12" s="10" t="s">
        <v>12</v>
      </c>
    </row>
    <row r="13" spans="1:12" x14ac:dyDescent="0.25">
      <c r="A13" s="6">
        <v>11</v>
      </c>
      <c r="B13" s="14" t="s">
        <v>85</v>
      </c>
      <c r="C13" s="14" t="s">
        <v>15</v>
      </c>
      <c r="D13" s="14">
        <v>1</v>
      </c>
      <c r="E13" s="38">
        <v>41922</v>
      </c>
      <c r="F13" s="38">
        <v>41925</v>
      </c>
      <c r="G13" s="14">
        <v>1.5</v>
      </c>
      <c r="H13" s="41">
        <v>41923</v>
      </c>
      <c r="I13" s="41">
        <v>41923</v>
      </c>
      <c r="J13" s="6">
        <v>1.5</v>
      </c>
      <c r="K13" s="42">
        <f t="shared" si="0"/>
        <v>1</v>
      </c>
      <c r="L13" s="10" t="s">
        <v>12</v>
      </c>
    </row>
    <row r="14" spans="1:12" x14ac:dyDescent="0.25">
      <c r="A14" s="6">
        <v>12</v>
      </c>
      <c r="B14" s="14" t="s">
        <v>86</v>
      </c>
      <c r="C14" s="14" t="s">
        <v>15</v>
      </c>
      <c r="D14" s="14">
        <v>1</v>
      </c>
      <c r="E14" s="38">
        <v>41922</v>
      </c>
      <c r="F14" s="38">
        <v>41925</v>
      </c>
      <c r="G14" s="14">
        <v>0.75</v>
      </c>
      <c r="H14" s="41">
        <v>41923</v>
      </c>
      <c r="I14" s="41">
        <v>41923</v>
      </c>
      <c r="J14" s="6">
        <v>0.5</v>
      </c>
      <c r="K14" s="42">
        <f t="shared" si="0"/>
        <v>1.5</v>
      </c>
      <c r="L14" s="10" t="s">
        <v>12</v>
      </c>
    </row>
    <row r="15" spans="1:12" x14ac:dyDescent="0.25">
      <c r="A15" s="6">
        <v>13</v>
      </c>
      <c r="B15" s="14" t="s">
        <v>87</v>
      </c>
      <c r="C15" s="14" t="s">
        <v>15</v>
      </c>
      <c r="D15" s="14">
        <v>1</v>
      </c>
      <c r="E15" s="38">
        <v>41927</v>
      </c>
      <c r="F15" s="38">
        <v>41927</v>
      </c>
      <c r="G15" s="14">
        <v>4.5</v>
      </c>
      <c r="H15" s="38">
        <v>41927</v>
      </c>
      <c r="I15" s="38">
        <v>41927</v>
      </c>
      <c r="J15" s="6">
        <v>5</v>
      </c>
      <c r="K15" s="42">
        <f t="shared" si="0"/>
        <v>0.9</v>
      </c>
      <c r="L15" s="10" t="s">
        <v>12</v>
      </c>
    </row>
    <row r="16" spans="1:12" x14ac:dyDescent="0.25">
      <c r="A16" s="6">
        <v>14</v>
      </c>
      <c r="B16" s="14" t="s">
        <v>88</v>
      </c>
      <c r="C16" s="14" t="s">
        <v>17</v>
      </c>
      <c r="D16" s="14">
        <v>1</v>
      </c>
      <c r="E16" s="38">
        <v>41927</v>
      </c>
      <c r="F16" s="38">
        <v>41927</v>
      </c>
      <c r="G16" s="14">
        <v>6</v>
      </c>
      <c r="H16" s="38">
        <v>41927</v>
      </c>
      <c r="I16" s="38">
        <v>41928</v>
      </c>
      <c r="J16" s="6">
        <v>6</v>
      </c>
      <c r="K16" s="42">
        <f t="shared" si="0"/>
        <v>1</v>
      </c>
      <c r="L16" s="10" t="s">
        <v>12</v>
      </c>
    </row>
    <row r="17" spans="1:12" x14ac:dyDescent="0.25">
      <c r="A17" s="6">
        <v>15</v>
      </c>
      <c r="B17" s="11" t="s">
        <v>43</v>
      </c>
      <c r="C17" s="6" t="s">
        <v>15</v>
      </c>
      <c r="D17" s="6">
        <v>1</v>
      </c>
      <c r="E17" s="41">
        <v>41927</v>
      </c>
      <c r="F17" s="41">
        <v>41927</v>
      </c>
      <c r="G17" s="6">
        <v>1</v>
      </c>
      <c r="H17" s="43">
        <v>41929</v>
      </c>
      <c r="I17" s="43">
        <v>41929</v>
      </c>
      <c r="J17" s="6">
        <v>1</v>
      </c>
      <c r="K17" s="42">
        <f>J17/G17</f>
        <v>1</v>
      </c>
      <c r="L17" s="10" t="s">
        <v>12</v>
      </c>
    </row>
    <row r="18" spans="1:12" x14ac:dyDescent="0.25">
      <c r="A18" s="6">
        <v>16</v>
      </c>
      <c r="B18" s="6" t="s">
        <v>89</v>
      </c>
      <c r="C18" s="6" t="s">
        <v>13</v>
      </c>
      <c r="D18" s="6">
        <f>F18-E18</f>
        <v>2</v>
      </c>
      <c r="E18" s="41">
        <v>41921</v>
      </c>
      <c r="F18" s="41">
        <v>41923</v>
      </c>
      <c r="G18" s="6">
        <v>1.5</v>
      </c>
      <c r="H18" s="41">
        <v>41921</v>
      </c>
      <c r="I18" s="41">
        <v>41924</v>
      </c>
      <c r="J18" s="6">
        <v>1.25</v>
      </c>
      <c r="K18" s="42">
        <f t="shared" ref="K18:K25" si="1">G18/J18</f>
        <v>1.2</v>
      </c>
      <c r="L18" s="10" t="s">
        <v>12</v>
      </c>
    </row>
    <row r="19" spans="1:12" ht="27" x14ac:dyDescent="0.25">
      <c r="A19" s="6">
        <v>17</v>
      </c>
      <c r="B19" s="7" t="s">
        <v>44</v>
      </c>
      <c r="C19" s="6" t="s">
        <v>13</v>
      </c>
      <c r="D19" s="7">
        <v>1</v>
      </c>
      <c r="E19" s="8">
        <v>41927</v>
      </c>
      <c r="F19" s="8">
        <v>41927</v>
      </c>
      <c r="G19" s="7">
        <v>2</v>
      </c>
      <c r="H19" s="8">
        <v>41930</v>
      </c>
      <c r="I19" s="8">
        <v>41930</v>
      </c>
      <c r="J19" s="7">
        <v>2</v>
      </c>
      <c r="K19" s="9">
        <f t="shared" si="1"/>
        <v>1</v>
      </c>
      <c r="L19" s="10" t="s">
        <v>12</v>
      </c>
    </row>
    <row r="20" spans="1:12" x14ac:dyDescent="0.25">
      <c r="A20" s="18">
        <v>18</v>
      </c>
      <c r="B20" s="7" t="s">
        <v>45</v>
      </c>
      <c r="C20" s="6" t="s">
        <v>94</v>
      </c>
      <c r="D20" s="7">
        <v>1</v>
      </c>
      <c r="E20" s="8">
        <v>41928</v>
      </c>
      <c r="F20" s="8">
        <v>41928</v>
      </c>
      <c r="G20" s="7">
        <v>4</v>
      </c>
      <c r="H20" s="44">
        <v>41931</v>
      </c>
      <c r="I20" s="44">
        <v>41931</v>
      </c>
      <c r="J20" s="7">
        <v>3.75</v>
      </c>
      <c r="K20" s="9">
        <f t="shared" si="1"/>
        <v>1.0666666666666667</v>
      </c>
      <c r="L20" s="10" t="s">
        <v>12</v>
      </c>
    </row>
    <row r="21" spans="1:12" x14ac:dyDescent="0.25">
      <c r="A21" s="6">
        <v>19</v>
      </c>
      <c r="B21" s="7" t="s">
        <v>46</v>
      </c>
      <c r="C21" s="6" t="s">
        <v>11</v>
      </c>
      <c r="D21" s="7">
        <v>1</v>
      </c>
      <c r="E21" s="8">
        <v>41921</v>
      </c>
      <c r="F21" s="8">
        <v>41921</v>
      </c>
      <c r="G21" s="7">
        <v>1</v>
      </c>
      <c r="H21" s="8">
        <v>41921</v>
      </c>
      <c r="I21" s="8">
        <v>41921</v>
      </c>
      <c r="J21" s="7">
        <v>1.5</v>
      </c>
      <c r="K21" s="9">
        <f t="shared" si="1"/>
        <v>0.66666666666666663</v>
      </c>
      <c r="L21" s="10" t="s">
        <v>12</v>
      </c>
    </row>
    <row r="22" spans="1:12" x14ac:dyDescent="0.25">
      <c r="A22" s="6">
        <v>20</v>
      </c>
      <c r="B22" s="7" t="s">
        <v>47</v>
      </c>
      <c r="C22" s="6" t="s">
        <v>11</v>
      </c>
      <c r="D22" s="7">
        <v>1</v>
      </c>
      <c r="E22" s="8">
        <v>41927</v>
      </c>
      <c r="F22" s="8">
        <v>41927</v>
      </c>
      <c r="G22" s="7">
        <v>1</v>
      </c>
      <c r="H22" s="8">
        <v>41927</v>
      </c>
      <c r="I22" s="8">
        <v>41927</v>
      </c>
      <c r="J22" s="7">
        <v>1</v>
      </c>
      <c r="K22" s="9">
        <f t="shared" si="1"/>
        <v>1</v>
      </c>
      <c r="L22" s="10" t="s">
        <v>12</v>
      </c>
    </row>
    <row r="23" spans="1:12" x14ac:dyDescent="0.25">
      <c r="A23" s="6">
        <v>21</v>
      </c>
      <c r="B23" s="7" t="s">
        <v>34</v>
      </c>
      <c r="C23" s="6" t="s">
        <v>18</v>
      </c>
      <c r="D23" s="7">
        <v>1</v>
      </c>
      <c r="E23" s="8">
        <v>41931</v>
      </c>
      <c r="F23" s="8">
        <v>41931</v>
      </c>
      <c r="G23" s="7">
        <v>1</v>
      </c>
      <c r="H23" s="8">
        <v>41931</v>
      </c>
      <c r="I23" s="8">
        <v>41931</v>
      </c>
      <c r="J23" s="7">
        <v>1</v>
      </c>
      <c r="K23" s="9">
        <f t="shared" si="1"/>
        <v>1</v>
      </c>
      <c r="L23" s="10" t="s">
        <v>12</v>
      </c>
    </row>
    <row r="24" spans="1:12" x14ac:dyDescent="0.25">
      <c r="A24" s="6">
        <v>22</v>
      </c>
      <c r="B24" s="7" t="s">
        <v>35</v>
      </c>
      <c r="C24" s="6" t="s">
        <v>36</v>
      </c>
      <c r="D24" s="7">
        <v>1</v>
      </c>
      <c r="E24" s="8">
        <v>41931</v>
      </c>
      <c r="F24" s="8">
        <v>41931</v>
      </c>
      <c r="G24" s="7">
        <v>2</v>
      </c>
      <c r="H24" s="8">
        <v>41918</v>
      </c>
      <c r="I24" s="8">
        <v>41931</v>
      </c>
      <c r="J24" s="7">
        <v>1.75</v>
      </c>
      <c r="K24" s="9">
        <f t="shared" si="1"/>
        <v>1.1428571428571428</v>
      </c>
      <c r="L24" s="10" t="s">
        <v>12</v>
      </c>
    </row>
    <row r="25" spans="1:12" x14ac:dyDescent="0.25">
      <c r="A25" s="6">
        <v>23</v>
      </c>
      <c r="B25" s="7" t="s">
        <v>90</v>
      </c>
      <c r="C25" s="6" t="s">
        <v>93</v>
      </c>
      <c r="D25" s="7">
        <f>F25-E25+1</f>
        <v>14</v>
      </c>
      <c r="E25" s="8">
        <v>41918</v>
      </c>
      <c r="F25" s="8">
        <v>41931</v>
      </c>
      <c r="G25" s="7">
        <v>5</v>
      </c>
      <c r="H25" s="8">
        <v>41922</v>
      </c>
      <c r="I25" s="8">
        <v>41931</v>
      </c>
      <c r="J25" s="7">
        <v>4.5</v>
      </c>
      <c r="K25" s="9">
        <f t="shared" si="1"/>
        <v>1.1111111111111112</v>
      </c>
      <c r="L25" s="10" t="s">
        <v>12</v>
      </c>
    </row>
  </sheetData>
  <mergeCells count="1">
    <mergeCell ref="A1:L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showGridLines="0" zoomScale="70" zoomScaleNormal="70" workbookViewId="0">
      <selection activeCell="L22" sqref="A1:L22"/>
    </sheetView>
  </sheetViews>
  <sheetFormatPr defaultRowHeight="15" x14ac:dyDescent="0.25"/>
  <cols>
    <col min="1" max="1" width="4.85546875" style="29" bestFit="1" customWidth="1"/>
    <col min="2" max="2" width="45.28515625" style="29" customWidth="1"/>
    <col min="3" max="3" width="14.5703125" style="29" bestFit="1" customWidth="1"/>
    <col min="4" max="4" width="18.28515625" style="29" bestFit="1" customWidth="1"/>
    <col min="5" max="5" width="18.140625" style="29" bestFit="1" customWidth="1"/>
    <col min="6" max="6" width="16.85546875" style="29" bestFit="1" customWidth="1"/>
    <col min="7" max="7" width="19.28515625" style="29" bestFit="1" customWidth="1"/>
    <col min="8" max="8" width="14.28515625" style="29" bestFit="1" customWidth="1"/>
    <col min="9" max="9" width="13" style="29" bestFit="1" customWidth="1"/>
    <col min="10" max="10" width="15.42578125" style="29" bestFit="1" customWidth="1"/>
    <col min="11" max="11" width="7.85546875" style="29" bestFit="1" customWidth="1"/>
    <col min="12" max="12" width="11.7109375" style="29" bestFit="1" customWidth="1"/>
    <col min="13" max="16384" width="9.140625" style="29"/>
  </cols>
  <sheetData>
    <row r="1" spans="1:12" ht="22.5" x14ac:dyDescent="0.25">
      <c r="A1" s="69" t="s">
        <v>48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1"/>
    </row>
    <row r="2" spans="1:12" x14ac:dyDescent="0.25">
      <c r="A2" s="2" t="s">
        <v>0</v>
      </c>
      <c r="B2" s="2" t="s">
        <v>1</v>
      </c>
      <c r="C2" s="2" t="s">
        <v>2</v>
      </c>
      <c r="D2" s="2" t="s">
        <v>3</v>
      </c>
      <c r="E2" s="39" t="s">
        <v>4</v>
      </c>
      <c r="F2" s="39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40" t="s">
        <v>20</v>
      </c>
      <c r="L2" s="2" t="s">
        <v>10</v>
      </c>
    </row>
    <row r="3" spans="1:12" x14ac:dyDescent="0.25">
      <c r="A3" s="6">
        <v>1</v>
      </c>
      <c r="B3" s="11" t="s">
        <v>21</v>
      </c>
      <c r="C3" s="6" t="s">
        <v>11</v>
      </c>
      <c r="D3" s="6">
        <v>1</v>
      </c>
      <c r="E3" s="41">
        <v>41918</v>
      </c>
      <c r="F3" s="41">
        <f>E3</f>
        <v>41918</v>
      </c>
      <c r="G3" s="6">
        <v>1</v>
      </c>
      <c r="H3" s="41">
        <v>41918</v>
      </c>
      <c r="I3" s="41">
        <f>H3</f>
        <v>41918</v>
      </c>
      <c r="J3" s="6">
        <v>1</v>
      </c>
      <c r="K3" s="42">
        <v>1</v>
      </c>
      <c r="L3" s="10" t="s">
        <v>12</v>
      </c>
    </row>
    <row r="4" spans="1:12" x14ac:dyDescent="0.25">
      <c r="A4" s="6">
        <v>2</v>
      </c>
      <c r="B4" s="7" t="s">
        <v>40</v>
      </c>
      <c r="C4" s="6" t="s">
        <v>13</v>
      </c>
      <c r="D4" s="7">
        <v>1</v>
      </c>
      <c r="E4" s="8">
        <v>41932</v>
      </c>
      <c r="F4" s="8">
        <v>41932</v>
      </c>
      <c r="G4" s="7">
        <v>1.5</v>
      </c>
      <c r="H4" s="8">
        <v>41932</v>
      </c>
      <c r="I4" s="8">
        <v>41933</v>
      </c>
      <c r="J4" s="15">
        <v>1.5</v>
      </c>
      <c r="K4" s="16">
        <f t="shared" ref="K4:K22" si="0">G4/J4</f>
        <v>1</v>
      </c>
      <c r="L4" s="10" t="s">
        <v>12</v>
      </c>
    </row>
    <row r="5" spans="1:12" ht="27" x14ac:dyDescent="0.25">
      <c r="A5" s="6">
        <v>3</v>
      </c>
      <c r="B5" s="7" t="s">
        <v>95</v>
      </c>
      <c r="C5" s="6" t="s">
        <v>16</v>
      </c>
      <c r="D5" s="7">
        <v>1</v>
      </c>
      <c r="E5" s="8">
        <v>41932</v>
      </c>
      <c r="F5" s="8">
        <v>41933</v>
      </c>
      <c r="G5" s="7">
        <v>2</v>
      </c>
      <c r="H5" s="8">
        <v>41932</v>
      </c>
      <c r="I5" s="8">
        <v>41933</v>
      </c>
      <c r="J5" s="15">
        <v>2</v>
      </c>
      <c r="K5" s="16">
        <f t="shared" si="0"/>
        <v>1</v>
      </c>
      <c r="L5" s="10" t="s">
        <v>12</v>
      </c>
    </row>
    <row r="6" spans="1:12" x14ac:dyDescent="0.25">
      <c r="A6" s="6">
        <v>4</v>
      </c>
      <c r="B6" s="7" t="s">
        <v>49</v>
      </c>
      <c r="C6" s="14" t="s">
        <v>36</v>
      </c>
      <c r="D6" s="7">
        <v>1</v>
      </c>
      <c r="E6" s="8">
        <v>41934</v>
      </c>
      <c r="F6" s="8">
        <v>41936</v>
      </c>
      <c r="G6" s="7">
        <v>2</v>
      </c>
      <c r="H6" s="8">
        <v>41934</v>
      </c>
      <c r="I6" s="17">
        <v>41934</v>
      </c>
      <c r="J6" s="15">
        <v>2.1</v>
      </c>
      <c r="K6" s="16">
        <f t="shared" si="0"/>
        <v>0.95238095238095233</v>
      </c>
      <c r="L6" s="10" t="s">
        <v>12</v>
      </c>
    </row>
    <row r="7" spans="1:12" ht="27" x14ac:dyDescent="0.25">
      <c r="A7" s="6">
        <v>5</v>
      </c>
      <c r="B7" s="7" t="s">
        <v>96</v>
      </c>
      <c r="C7" s="14" t="s">
        <v>16</v>
      </c>
      <c r="D7" s="7">
        <v>1</v>
      </c>
      <c r="E7" s="8">
        <v>41934</v>
      </c>
      <c r="F7" s="8">
        <v>41936</v>
      </c>
      <c r="G7" s="7">
        <v>2</v>
      </c>
      <c r="H7" s="8">
        <v>41934</v>
      </c>
      <c r="I7" s="17">
        <v>41934</v>
      </c>
      <c r="J7" s="15">
        <v>2</v>
      </c>
      <c r="K7" s="16">
        <f t="shared" si="0"/>
        <v>1</v>
      </c>
      <c r="L7" s="10" t="s">
        <v>12</v>
      </c>
    </row>
    <row r="8" spans="1:12" ht="27" x14ac:dyDescent="0.25">
      <c r="A8" s="6">
        <v>6</v>
      </c>
      <c r="B8" s="7" t="s">
        <v>50</v>
      </c>
      <c r="C8" s="6" t="s">
        <v>15</v>
      </c>
      <c r="D8" s="7">
        <v>2</v>
      </c>
      <c r="E8" s="8">
        <v>41934</v>
      </c>
      <c r="F8" s="8">
        <v>41936</v>
      </c>
      <c r="G8" s="7">
        <v>2.5</v>
      </c>
      <c r="H8" s="8">
        <v>41934</v>
      </c>
      <c r="I8" s="17">
        <v>41935</v>
      </c>
      <c r="J8" s="15">
        <v>2.5</v>
      </c>
      <c r="K8" s="16">
        <f t="shared" si="0"/>
        <v>1</v>
      </c>
      <c r="L8" s="10" t="s">
        <v>12</v>
      </c>
    </row>
    <row r="9" spans="1:12" ht="40.5" x14ac:dyDescent="0.25">
      <c r="A9" s="6">
        <v>7</v>
      </c>
      <c r="B9" s="7" t="s">
        <v>97</v>
      </c>
      <c r="C9" s="14" t="s">
        <v>15</v>
      </c>
      <c r="D9" s="7">
        <v>1</v>
      </c>
      <c r="E9" s="8">
        <v>41936</v>
      </c>
      <c r="F9" s="8">
        <v>41936</v>
      </c>
      <c r="G9" s="7">
        <v>2</v>
      </c>
      <c r="H9" s="8">
        <v>41936</v>
      </c>
      <c r="I9" s="8">
        <v>41936</v>
      </c>
      <c r="J9" s="15">
        <v>1.75</v>
      </c>
      <c r="K9" s="16">
        <f t="shared" si="0"/>
        <v>1.1428571428571428</v>
      </c>
      <c r="L9" s="10" t="s">
        <v>12</v>
      </c>
    </row>
    <row r="10" spans="1:12" x14ac:dyDescent="0.25">
      <c r="A10" s="6">
        <v>8</v>
      </c>
      <c r="B10" s="7" t="s">
        <v>98</v>
      </c>
      <c r="C10" s="14" t="s">
        <v>17</v>
      </c>
      <c r="D10" s="7">
        <v>1</v>
      </c>
      <c r="E10" s="8">
        <v>41937</v>
      </c>
      <c r="F10" s="8">
        <v>41938</v>
      </c>
      <c r="G10" s="7">
        <v>6</v>
      </c>
      <c r="H10" s="8">
        <v>41937</v>
      </c>
      <c r="I10" s="8">
        <v>41938</v>
      </c>
      <c r="J10" s="15">
        <v>5.75</v>
      </c>
      <c r="K10" s="16">
        <f t="shared" si="0"/>
        <v>1.0434782608695652</v>
      </c>
      <c r="L10" s="10" t="s">
        <v>12</v>
      </c>
    </row>
    <row r="11" spans="1:12" x14ac:dyDescent="0.25">
      <c r="A11" s="11">
        <v>9</v>
      </c>
      <c r="B11" s="12" t="s">
        <v>43</v>
      </c>
      <c r="C11" s="6" t="s">
        <v>15</v>
      </c>
      <c r="D11" s="7">
        <v>1</v>
      </c>
      <c r="E11" s="8">
        <v>41939</v>
      </c>
      <c r="F11" s="8">
        <v>41939</v>
      </c>
      <c r="G11" s="7">
        <v>0.5</v>
      </c>
      <c r="H11" s="8">
        <v>41939</v>
      </c>
      <c r="I11" s="8">
        <v>41939</v>
      </c>
      <c r="J11" s="15">
        <v>0.5</v>
      </c>
      <c r="K11" s="16">
        <f t="shared" si="0"/>
        <v>1</v>
      </c>
      <c r="L11" s="10" t="s">
        <v>12</v>
      </c>
    </row>
    <row r="12" spans="1:12" ht="27" x14ac:dyDescent="0.25">
      <c r="A12" s="6">
        <v>10</v>
      </c>
      <c r="B12" s="7" t="s">
        <v>52</v>
      </c>
      <c r="C12" s="6" t="s">
        <v>13</v>
      </c>
      <c r="D12" s="7">
        <f>F12-E12</f>
        <v>3</v>
      </c>
      <c r="E12" s="8">
        <v>41935</v>
      </c>
      <c r="F12" s="8">
        <v>41938</v>
      </c>
      <c r="G12" s="7">
        <v>2</v>
      </c>
      <c r="H12" s="8">
        <v>41935</v>
      </c>
      <c r="I12" s="8">
        <v>41940</v>
      </c>
      <c r="J12" s="15">
        <v>1.75</v>
      </c>
      <c r="K12" s="16">
        <f t="shared" si="0"/>
        <v>1.1428571428571428</v>
      </c>
      <c r="L12" s="10" t="s">
        <v>12</v>
      </c>
    </row>
    <row r="13" spans="1:12" ht="27" x14ac:dyDescent="0.25">
      <c r="A13" s="6">
        <v>11</v>
      </c>
      <c r="B13" s="7" t="s">
        <v>44</v>
      </c>
      <c r="C13" s="6" t="s">
        <v>13</v>
      </c>
      <c r="D13" s="7">
        <v>1</v>
      </c>
      <c r="E13" s="8">
        <v>41942</v>
      </c>
      <c r="F13" s="8">
        <v>41942</v>
      </c>
      <c r="G13" s="7">
        <v>3.5</v>
      </c>
      <c r="H13" s="8">
        <v>41940</v>
      </c>
      <c r="I13" s="8">
        <v>41940</v>
      </c>
      <c r="J13" s="15">
        <v>3</v>
      </c>
      <c r="K13" s="16">
        <f t="shared" si="0"/>
        <v>1.1666666666666667</v>
      </c>
      <c r="L13" s="10" t="s">
        <v>12</v>
      </c>
    </row>
    <row r="14" spans="1:12" ht="27" x14ac:dyDescent="0.25">
      <c r="A14" s="6">
        <v>12</v>
      </c>
      <c r="B14" s="7" t="s">
        <v>53</v>
      </c>
      <c r="C14" s="6" t="s">
        <v>13</v>
      </c>
      <c r="D14" s="7">
        <v>5</v>
      </c>
      <c r="E14" s="8">
        <v>41932</v>
      </c>
      <c r="F14" s="8">
        <v>41937</v>
      </c>
      <c r="G14" s="7">
        <v>3</v>
      </c>
      <c r="H14" s="8">
        <v>41932</v>
      </c>
      <c r="I14" s="8">
        <v>41937</v>
      </c>
      <c r="J14" s="15">
        <v>3</v>
      </c>
      <c r="K14" s="16">
        <f t="shared" si="0"/>
        <v>1</v>
      </c>
      <c r="L14" s="10" t="s">
        <v>12</v>
      </c>
    </row>
    <row r="15" spans="1:12" x14ac:dyDescent="0.25">
      <c r="A15" s="7">
        <v>13</v>
      </c>
      <c r="B15" s="7" t="s">
        <v>99</v>
      </c>
      <c r="C15" s="7" t="s">
        <v>11</v>
      </c>
      <c r="D15" s="7">
        <v>1</v>
      </c>
      <c r="E15" s="8">
        <v>41941</v>
      </c>
      <c r="F15" s="8">
        <v>41941</v>
      </c>
      <c r="G15" s="7">
        <v>1</v>
      </c>
      <c r="H15" s="8">
        <v>41941</v>
      </c>
      <c r="I15" s="8">
        <v>41941</v>
      </c>
      <c r="J15" s="7">
        <v>1</v>
      </c>
      <c r="K15" s="9">
        <f t="shared" si="0"/>
        <v>1</v>
      </c>
      <c r="L15" s="10" t="s">
        <v>12</v>
      </c>
    </row>
    <row r="16" spans="1:12" x14ac:dyDescent="0.25">
      <c r="A16" s="18">
        <v>14</v>
      </c>
      <c r="B16" s="19" t="s">
        <v>45</v>
      </c>
      <c r="C16" s="18" t="s">
        <v>11</v>
      </c>
      <c r="D16" s="7">
        <v>1</v>
      </c>
      <c r="E16" s="8">
        <v>41943</v>
      </c>
      <c r="F16" s="8">
        <v>41943</v>
      </c>
      <c r="G16" s="7">
        <v>2</v>
      </c>
      <c r="H16" s="8">
        <v>41942</v>
      </c>
      <c r="I16" s="8">
        <v>41942</v>
      </c>
      <c r="J16" s="15">
        <v>1.5</v>
      </c>
      <c r="K16" s="16">
        <f t="shared" si="0"/>
        <v>1.3333333333333333</v>
      </c>
      <c r="L16" s="10" t="s">
        <v>12</v>
      </c>
    </row>
    <row r="17" spans="1:12" x14ac:dyDescent="0.25">
      <c r="A17" s="6">
        <v>15</v>
      </c>
      <c r="B17" s="7" t="s">
        <v>46</v>
      </c>
      <c r="C17" s="6" t="s">
        <v>11</v>
      </c>
      <c r="D17" s="7">
        <v>1</v>
      </c>
      <c r="E17" s="8">
        <v>41941</v>
      </c>
      <c r="F17" s="8">
        <v>41941</v>
      </c>
      <c r="G17" s="7">
        <v>1</v>
      </c>
      <c r="H17" s="8">
        <v>41941</v>
      </c>
      <c r="I17" s="8">
        <v>41941</v>
      </c>
      <c r="J17" s="20">
        <v>1</v>
      </c>
      <c r="K17" s="9">
        <f t="shared" si="0"/>
        <v>1</v>
      </c>
      <c r="L17" s="10" t="s">
        <v>12</v>
      </c>
    </row>
    <row r="18" spans="1:12" x14ac:dyDescent="0.25">
      <c r="A18" s="6">
        <v>16</v>
      </c>
      <c r="B18" s="7" t="s">
        <v>100</v>
      </c>
      <c r="C18" s="6" t="s">
        <v>11</v>
      </c>
      <c r="D18" s="7">
        <v>1</v>
      </c>
      <c r="E18" s="8">
        <v>41942</v>
      </c>
      <c r="F18" s="8">
        <v>41942</v>
      </c>
      <c r="G18" s="7">
        <v>1.5</v>
      </c>
      <c r="H18" s="8">
        <v>41942</v>
      </c>
      <c r="I18" s="8">
        <v>41942</v>
      </c>
      <c r="J18" s="20">
        <v>1</v>
      </c>
      <c r="K18" s="9">
        <f t="shared" si="0"/>
        <v>1.5</v>
      </c>
      <c r="L18" s="10" t="s">
        <v>12</v>
      </c>
    </row>
    <row r="19" spans="1:12" x14ac:dyDescent="0.25">
      <c r="A19" s="6">
        <v>17</v>
      </c>
      <c r="B19" s="7" t="s">
        <v>34</v>
      </c>
      <c r="C19" s="6" t="s">
        <v>18</v>
      </c>
      <c r="D19" s="7">
        <v>1</v>
      </c>
      <c r="E19" s="8">
        <v>41945</v>
      </c>
      <c r="F19" s="8">
        <v>41945</v>
      </c>
      <c r="G19" s="7">
        <v>1</v>
      </c>
      <c r="H19" s="8">
        <v>41945</v>
      </c>
      <c r="I19" s="8">
        <v>41945</v>
      </c>
      <c r="J19" s="15">
        <v>1</v>
      </c>
      <c r="K19" s="16">
        <f t="shared" si="0"/>
        <v>1</v>
      </c>
      <c r="L19" s="10" t="s">
        <v>12</v>
      </c>
    </row>
    <row r="20" spans="1:12" x14ac:dyDescent="0.25">
      <c r="A20" s="6">
        <v>18</v>
      </c>
      <c r="B20" s="7" t="s">
        <v>35</v>
      </c>
      <c r="C20" s="6" t="s">
        <v>36</v>
      </c>
      <c r="D20" s="7">
        <v>1</v>
      </c>
      <c r="E20" s="8">
        <v>41945</v>
      </c>
      <c r="F20" s="8">
        <v>41945</v>
      </c>
      <c r="G20" s="7">
        <v>4</v>
      </c>
      <c r="H20" s="8">
        <v>41942</v>
      </c>
      <c r="I20" s="8">
        <v>41945</v>
      </c>
      <c r="J20" s="15">
        <v>3.5</v>
      </c>
      <c r="K20" s="16">
        <f t="shared" si="0"/>
        <v>1.1428571428571428</v>
      </c>
      <c r="L20" s="10" t="s">
        <v>12</v>
      </c>
    </row>
    <row r="21" spans="1:12" ht="27" x14ac:dyDescent="0.25">
      <c r="A21" s="6">
        <v>19</v>
      </c>
      <c r="B21" s="7" t="s">
        <v>55</v>
      </c>
      <c r="C21" s="6" t="s">
        <v>13</v>
      </c>
      <c r="D21" s="7">
        <f>F21-E21+1</f>
        <v>1</v>
      </c>
      <c r="E21" s="8">
        <v>41934</v>
      </c>
      <c r="F21" s="8">
        <v>41934</v>
      </c>
      <c r="G21" s="7">
        <v>1.5</v>
      </c>
      <c r="H21" s="8">
        <v>41934</v>
      </c>
      <c r="I21" s="8">
        <v>41934</v>
      </c>
      <c r="J21" s="15">
        <v>1.4</v>
      </c>
      <c r="K21" s="16">
        <f t="shared" si="0"/>
        <v>1.0714285714285714</v>
      </c>
      <c r="L21" s="10" t="s">
        <v>12</v>
      </c>
    </row>
    <row r="22" spans="1:12" x14ac:dyDescent="0.25">
      <c r="A22" s="21">
        <v>21</v>
      </c>
      <c r="B22" s="22" t="s">
        <v>56</v>
      </c>
      <c r="C22" s="21" t="s">
        <v>18</v>
      </c>
      <c r="D22" s="22"/>
      <c r="E22" s="23">
        <v>41932</v>
      </c>
      <c r="F22" s="23">
        <v>41932</v>
      </c>
      <c r="G22" s="22">
        <v>0.5</v>
      </c>
      <c r="H22" s="23">
        <v>41932</v>
      </c>
      <c r="I22" s="23">
        <v>41932</v>
      </c>
      <c r="J22" s="22">
        <v>0.5</v>
      </c>
      <c r="K22" s="24">
        <f t="shared" si="0"/>
        <v>1</v>
      </c>
      <c r="L22" s="10" t="s">
        <v>12</v>
      </c>
    </row>
  </sheetData>
  <mergeCells count="1">
    <mergeCell ref="A1:L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showGridLines="0" zoomScale="70" zoomScaleNormal="70" workbookViewId="0">
      <selection activeCell="L17" sqref="A1:L17"/>
    </sheetView>
  </sheetViews>
  <sheetFormatPr defaultRowHeight="15" x14ac:dyDescent="0.25"/>
  <cols>
    <col min="1" max="1" width="4.85546875" style="29" bestFit="1" customWidth="1"/>
    <col min="2" max="2" width="45.28515625" style="29" customWidth="1"/>
    <col min="3" max="3" width="14.5703125" style="29" bestFit="1" customWidth="1"/>
    <col min="4" max="4" width="18.28515625" style="29" bestFit="1" customWidth="1"/>
    <col min="5" max="5" width="18.140625" style="29" bestFit="1" customWidth="1"/>
    <col min="6" max="6" width="16.85546875" style="29" bestFit="1" customWidth="1"/>
    <col min="7" max="7" width="19.28515625" style="29" bestFit="1" customWidth="1"/>
    <col min="8" max="8" width="14.28515625" style="29" bestFit="1" customWidth="1"/>
    <col min="9" max="9" width="13" style="29" bestFit="1" customWidth="1"/>
    <col min="10" max="10" width="15.42578125" style="29" bestFit="1" customWidth="1"/>
    <col min="11" max="11" width="7.85546875" style="29" bestFit="1" customWidth="1"/>
    <col min="12" max="12" width="11.7109375" style="29" bestFit="1" customWidth="1"/>
    <col min="13" max="16384" width="9.140625" style="29"/>
  </cols>
  <sheetData>
    <row r="1" spans="1:12" ht="22.5" x14ac:dyDescent="0.25">
      <c r="A1" s="65" t="s">
        <v>57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</row>
    <row r="2" spans="1:12" x14ac:dyDescent="0.25">
      <c r="A2" s="2" t="s">
        <v>0</v>
      </c>
      <c r="B2" s="2" t="s">
        <v>1</v>
      </c>
      <c r="C2" s="2" t="s">
        <v>2</v>
      </c>
      <c r="D2" s="2" t="s">
        <v>3</v>
      </c>
      <c r="E2" s="39" t="s">
        <v>4</v>
      </c>
      <c r="F2" s="39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40" t="s">
        <v>20</v>
      </c>
      <c r="L2" s="2" t="s">
        <v>10</v>
      </c>
    </row>
    <row r="3" spans="1:12" x14ac:dyDescent="0.25">
      <c r="A3" s="6">
        <v>1</v>
      </c>
      <c r="B3" s="11" t="s">
        <v>58</v>
      </c>
      <c r="C3" s="6" t="s">
        <v>11</v>
      </c>
      <c r="D3" s="6">
        <v>1</v>
      </c>
      <c r="E3" s="41">
        <v>41947</v>
      </c>
      <c r="F3" s="41">
        <f>E3</f>
        <v>41947</v>
      </c>
      <c r="G3" s="6">
        <v>1</v>
      </c>
      <c r="H3" s="41">
        <v>41947</v>
      </c>
      <c r="I3" s="41">
        <f>H3</f>
        <v>41947</v>
      </c>
      <c r="J3" s="6">
        <v>1</v>
      </c>
      <c r="K3" s="45">
        <v>1</v>
      </c>
      <c r="L3" s="10" t="s">
        <v>12</v>
      </c>
    </row>
    <row r="4" spans="1:12" x14ac:dyDescent="0.25">
      <c r="A4" s="6">
        <v>2</v>
      </c>
      <c r="B4" s="6" t="s">
        <v>40</v>
      </c>
      <c r="C4" s="6" t="s">
        <v>17</v>
      </c>
      <c r="D4" s="6">
        <v>1</v>
      </c>
      <c r="E4" s="41">
        <v>41947</v>
      </c>
      <c r="F4" s="41">
        <v>41947</v>
      </c>
      <c r="G4" s="6">
        <v>1</v>
      </c>
      <c r="H4" s="41">
        <v>41947</v>
      </c>
      <c r="I4" s="41">
        <v>41947</v>
      </c>
      <c r="J4" s="14">
        <v>1</v>
      </c>
      <c r="K4" s="45">
        <f>G4/J4</f>
        <v>1</v>
      </c>
      <c r="L4" s="10" t="s">
        <v>12</v>
      </c>
    </row>
    <row r="5" spans="1:12" x14ac:dyDescent="0.25">
      <c r="A5" s="6">
        <v>3</v>
      </c>
      <c r="B5" s="6" t="s">
        <v>101</v>
      </c>
      <c r="C5" s="6" t="s">
        <v>16</v>
      </c>
      <c r="D5" s="6">
        <v>1</v>
      </c>
      <c r="E5" s="41">
        <v>41947</v>
      </c>
      <c r="F5" s="41">
        <v>41947</v>
      </c>
      <c r="G5" s="6">
        <v>2</v>
      </c>
      <c r="H5" s="41">
        <v>41946</v>
      </c>
      <c r="I5" s="41">
        <v>41946</v>
      </c>
      <c r="J5" s="14">
        <v>2.25</v>
      </c>
      <c r="K5" s="45">
        <f>G5/J5</f>
        <v>0.88888888888888884</v>
      </c>
      <c r="L5" s="10" t="s">
        <v>12</v>
      </c>
    </row>
    <row r="6" spans="1:12" x14ac:dyDescent="0.25">
      <c r="A6" s="6">
        <v>4</v>
      </c>
      <c r="B6" s="6" t="s">
        <v>102</v>
      </c>
      <c r="C6" s="14" t="s">
        <v>41</v>
      </c>
      <c r="D6" s="6">
        <v>1</v>
      </c>
      <c r="E6" s="41">
        <v>41948</v>
      </c>
      <c r="F6" s="41">
        <v>41948</v>
      </c>
      <c r="G6" s="6">
        <v>1</v>
      </c>
      <c r="H6" s="41">
        <v>41948</v>
      </c>
      <c r="I6" s="41">
        <v>41948</v>
      </c>
      <c r="J6" s="14">
        <v>1</v>
      </c>
      <c r="K6" s="45">
        <f>G6/J6</f>
        <v>1</v>
      </c>
      <c r="L6" s="10" t="s">
        <v>12</v>
      </c>
    </row>
    <row r="7" spans="1:12" x14ac:dyDescent="0.25">
      <c r="A7" s="6">
        <v>5</v>
      </c>
      <c r="B7" s="14" t="s">
        <v>103</v>
      </c>
      <c r="C7" s="14" t="s">
        <v>15</v>
      </c>
      <c r="D7" s="6">
        <v>1</v>
      </c>
      <c r="E7" s="41">
        <v>41948</v>
      </c>
      <c r="F7" s="41">
        <v>41948</v>
      </c>
      <c r="G7" s="6">
        <v>1</v>
      </c>
      <c r="H7" s="41">
        <v>41949</v>
      </c>
      <c r="I7" s="41">
        <v>41949</v>
      </c>
      <c r="J7" s="14">
        <v>1</v>
      </c>
      <c r="K7" s="45">
        <f>G7/J7</f>
        <v>1</v>
      </c>
      <c r="L7" s="10" t="s">
        <v>12</v>
      </c>
    </row>
    <row r="8" spans="1:12" x14ac:dyDescent="0.25">
      <c r="A8" s="6">
        <v>6</v>
      </c>
      <c r="B8" s="14" t="s">
        <v>59</v>
      </c>
      <c r="C8" s="14" t="s">
        <v>15</v>
      </c>
      <c r="D8" s="6">
        <f>I8-H8</f>
        <v>3</v>
      </c>
      <c r="E8" s="41">
        <v>41949</v>
      </c>
      <c r="F8" s="41">
        <v>41955</v>
      </c>
      <c r="G8" s="6">
        <v>7</v>
      </c>
      <c r="H8" s="41">
        <v>41949</v>
      </c>
      <c r="I8" s="38">
        <v>41952</v>
      </c>
      <c r="J8" s="14">
        <v>6</v>
      </c>
      <c r="K8" s="45">
        <f>G8/J8</f>
        <v>1.1666666666666667</v>
      </c>
      <c r="L8" s="10" t="s">
        <v>12</v>
      </c>
    </row>
    <row r="9" spans="1:12" x14ac:dyDescent="0.25">
      <c r="A9" s="11">
        <v>8</v>
      </c>
      <c r="B9" s="11" t="s">
        <v>43</v>
      </c>
      <c r="C9" s="6" t="s">
        <v>15</v>
      </c>
      <c r="D9" s="6">
        <v>1</v>
      </c>
      <c r="E9" s="41">
        <v>41955</v>
      </c>
      <c r="F9" s="41">
        <v>41955</v>
      </c>
      <c r="G9" s="6">
        <v>0.5</v>
      </c>
      <c r="H9" s="41">
        <v>41957</v>
      </c>
      <c r="I9" s="41">
        <v>41957</v>
      </c>
      <c r="J9" s="14">
        <v>0.5</v>
      </c>
      <c r="K9" s="45">
        <v>1</v>
      </c>
      <c r="L9" s="10" t="s">
        <v>12</v>
      </c>
    </row>
    <row r="10" spans="1:12" x14ac:dyDescent="0.25">
      <c r="A10" s="6">
        <v>9</v>
      </c>
      <c r="B10" s="6" t="s">
        <v>104</v>
      </c>
      <c r="C10" s="6" t="s">
        <v>13</v>
      </c>
      <c r="D10" s="6">
        <f>F10-E10</f>
        <v>8</v>
      </c>
      <c r="E10" s="41">
        <v>41948</v>
      </c>
      <c r="F10" s="41">
        <v>41956</v>
      </c>
      <c r="G10" s="6">
        <v>2</v>
      </c>
      <c r="H10" s="41">
        <v>41948</v>
      </c>
      <c r="I10" s="41">
        <v>41956</v>
      </c>
      <c r="J10" s="14">
        <v>1.75</v>
      </c>
      <c r="K10" s="45">
        <f>G10/J10</f>
        <v>1.1428571428571428</v>
      </c>
      <c r="L10" s="10" t="s">
        <v>12</v>
      </c>
    </row>
    <row r="11" spans="1:12" x14ac:dyDescent="0.25">
      <c r="A11" s="6">
        <v>10</v>
      </c>
      <c r="B11" s="6" t="s">
        <v>44</v>
      </c>
      <c r="C11" s="6" t="s">
        <v>13</v>
      </c>
      <c r="D11" s="6">
        <v>1</v>
      </c>
      <c r="E11" s="41">
        <v>41956</v>
      </c>
      <c r="F11" s="41">
        <v>41956</v>
      </c>
      <c r="G11" s="6">
        <v>3.5</v>
      </c>
      <c r="H11" s="41">
        <v>41957</v>
      </c>
      <c r="I11" s="41">
        <v>41957</v>
      </c>
      <c r="J11" s="14">
        <v>3.25</v>
      </c>
      <c r="K11" s="45">
        <f>J11/G11</f>
        <v>0.9285714285714286</v>
      </c>
      <c r="L11" s="10" t="s">
        <v>12</v>
      </c>
    </row>
    <row r="12" spans="1:12" x14ac:dyDescent="0.25">
      <c r="A12" s="18">
        <v>11</v>
      </c>
      <c r="B12" s="18" t="s">
        <v>45</v>
      </c>
      <c r="C12" s="18" t="s">
        <v>11</v>
      </c>
      <c r="D12" s="6">
        <v>1</v>
      </c>
      <c r="E12" s="41">
        <v>41957</v>
      </c>
      <c r="F12" s="41">
        <v>41958</v>
      </c>
      <c r="G12" s="6">
        <v>2.5</v>
      </c>
      <c r="H12" s="41">
        <v>41958</v>
      </c>
      <c r="I12" s="41">
        <v>41958</v>
      </c>
      <c r="J12" s="14">
        <v>2.25</v>
      </c>
      <c r="K12" s="45">
        <f>G12/J12</f>
        <v>1.1111111111111112</v>
      </c>
      <c r="L12" s="10" t="s">
        <v>12</v>
      </c>
    </row>
    <row r="13" spans="1:12" x14ac:dyDescent="0.25">
      <c r="A13" s="6">
        <v>12</v>
      </c>
      <c r="B13" s="6" t="s">
        <v>105</v>
      </c>
      <c r="C13" s="6" t="s">
        <v>11</v>
      </c>
      <c r="D13" s="6">
        <v>1</v>
      </c>
      <c r="E13" s="41">
        <v>41955</v>
      </c>
      <c r="F13" s="41">
        <v>41955</v>
      </c>
      <c r="G13" s="6">
        <v>1</v>
      </c>
      <c r="H13" s="41">
        <v>41955</v>
      </c>
      <c r="I13" s="41">
        <v>41955</v>
      </c>
      <c r="J13" s="14">
        <v>1</v>
      </c>
      <c r="K13" s="45">
        <v>1</v>
      </c>
      <c r="L13" s="10" t="s">
        <v>12</v>
      </c>
    </row>
    <row r="14" spans="1:12" x14ac:dyDescent="0.25">
      <c r="A14" s="6">
        <v>13</v>
      </c>
      <c r="B14" s="6" t="s">
        <v>34</v>
      </c>
      <c r="C14" s="6" t="s">
        <v>18</v>
      </c>
      <c r="D14" s="6">
        <v>1</v>
      </c>
      <c r="E14" s="41">
        <v>41958</v>
      </c>
      <c r="F14" s="41">
        <v>41958</v>
      </c>
      <c r="G14" s="6">
        <v>1.5</v>
      </c>
      <c r="H14" s="41">
        <v>41958</v>
      </c>
      <c r="I14" s="41">
        <v>41958</v>
      </c>
      <c r="J14" s="14">
        <v>1.5</v>
      </c>
      <c r="K14" s="45">
        <v>1</v>
      </c>
      <c r="L14" s="10" t="s">
        <v>12</v>
      </c>
    </row>
    <row r="15" spans="1:12" x14ac:dyDescent="0.25">
      <c r="A15" s="6">
        <v>14</v>
      </c>
      <c r="B15" s="6" t="s">
        <v>35</v>
      </c>
      <c r="C15" s="6" t="s">
        <v>36</v>
      </c>
      <c r="D15" s="6">
        <v>1</v>
      </c>
      <c r="E15" s="41">
        <v>41959</v>
      </c>
      <c r="F15" s="41">
        <v>41959</v>
      </c>
      <c r="G15" s="6">
        <v>1</v>
      </c>
      <c r="H15" s="41">
        <v>41958</v>
      </c>
      <c r="I15" s="41">
        <v>41958</v>
      </c>
      <c r="J15" s="14">
        <v>1</v>
      </c>
      <c r="K15" s="45">
        <f>G15/J15</f>
        <v>1</v>
      </c>
      <c r="L15" s="10" t="s">
        <v>12</v>
      </c>
    </row>
    <row r="16" spans="1:12" x14ac:dyDescent="0.25">
      <c r="A16" s="6">
        <v>15</v>
      </c>
      <c r="B16" s="6" t="s">
        <v>60</v>
      </c>
      <c r="C16" s="6" t="s">
        <v>36</v>
      </c>
      <c r="D16" s="6">
        <f>F16-E16+1</f>
        <v>3</v>
      </c>
      <c r="E16" s="41">
        <v>41944</v>
      </c>
      <c r="F16" s="41">
        <v>41946</v>
      </c>
      <c r="G16" s="6">
        <v>7</v>
      </c>
      <c r="H16" s="41">
        <v>41944</v>
      </c>
      <c r="I16" s="41">
        <v>41946</v>
      </c>
      <c r="J16" s="14">
        <v>6.5</v>
      </c>
      <c r="K16" s="45">
        <f>G16/J16</f>
        <v>1.0769230769230769</v>
      </c>
      <c r="L16" s="10" t="s">
        <v>12</v>
      </c>
    </row>
    <row r="17" spans="1:12" x14ac:dyDescent="0.25">
      <c r="A17" s="21">
        <v>16</v>
      </c>
      <c r="B17" s="21" t="s">
        <v>61</v>
      </c>
      <c r="C17" s="21" t="s">
        <v>62</v>
      </c>
      <c r="D17" s="21"/>
      <c r="E17" s="46">
        <v>41946</v>
      </c>
      <c r="F17" s="46">
        <v>41946</v>
      </c>
      <c r="G17" s="21">
        <v>1</v>
      </c>
      <c r="H17" s="46">
        <v>41946</v>
      </c>
      <c r="I17" s="46">
        <v>41946</v>
      </c>
      <c r="J17" s="21">
        <v>1</v>
      </c>
      <c r="K17" s="47">
        <f>J17/G17</f>
        <v>1</v>
      </c>
      <c r="L17" s="47" t="s">
        <v>12</v>
      </c>
    </row>
    <row r="18" spans="1:12" x14ac:dyDescent="0.25">
      <c r="A18" s="6"/>
      <c r="B18" s="6"/>
      <c r="C18" s="6"/>
      <c r="D18" s="6"/>
      <c r="E18" s="41"/>
      <c r="F18" s="41"/>
      <c r="G18" s="6"/>
      <c r="H18" s="41"/>
      <c r="I18" s="41"/>
      <c r="J18" s="6"/>
      <c r="K18" s="42"/>
      <c r="L18" s="10"/>
    </row>
    <row r="19" spans="1:12" x14ac:dyDescent="0.25">
      <c r="A19" s="6"/>
      <c r="B19" s="7"/>
      <c r="C19" s="6"/>
      <c r="D19" s="7"/>
      <c r="E19" s="8"/>
      <c r="F19" s="8"/>
      <c r="G19" s="7"/>
      <c r="H19" s="8"/>
      <c r="I19" s="8"/>
      <c r="J19" s="7"/>
      <c r="K19" s="9"/>
      <c r="L19" s="10"/>
    </row>
    <row r="20" spans="1:12" x14ac:dyDescent="0.25">
      <c r="A20" s="18"/>
      <c r="B20" s="7"/>
      <c r="C20" s="6"/>
      <c r="D20" s="7"/>
      <c r="E20" s="8"/>
      <c r="F20" s="8"/>
      <c r="G20" s="7"/>
      <c r="H20" s="44"/>
      <c r="I20" s="44"/>
      <c r="J20" s="7"/>
      <c r="K20" s="9"/>
      <c r="L20" s="10"/>
    </row>
    <row r="21" spans="1:12" x14ac:dyDescent="0.25">
      <c r="A21" s="6"/>
      <c r="B21" s="7"/>
      <c r="C21" s="6"/>
      <c r="D21" s="7"/>
      <c r="E21" s="8"/>
      <c r="F21" s="8"/>
      <c r="G21" s="7"/>
      <c r="H21" s="8"/>
      <c r="I21" s="8"/>
      <c r="J21" s="7"/>
      <c r="K21" s="9"/>
      <c r="L21" s="10"/>
    </row>
    <row r="22" spans="1:12" x14ac:dyDescent="0.25">
      <c r="A22" s="6"/>
      <c r="B22" s="7"/>
      <c r="C22" s="6"/>
      <c r="D22" s="7"/>
      <c r="E22" s="8"/>
      <c r="F22" s="8"/>
      <c r="G22" s="7"/>
      <c r="H22" s="8"/>
      <c r="I22" s="8"/>
      <c r="J22" s="7"/>
      <c r="K22" s="9"/>
      <c r="L22" s="10"/>
    </row>
    <row r="23" spans="1:12" x14ac:dyDescent="0.25">
      <c r="A23" s="6"/>
      <c r="B23" s="7"/>
      <c r="C23" s="6"/>
      <c r="D23" s="7"/>
      <c r="E23" s="8"/>
      <c r="F23" s="8"/>
      <c r="G23" s="7"/>
      <c r="H23" s="8"/>
      <c r="I23" s="8"/>
      <c r="J23" s="7"/>
      <c r="K23" s="9"/>
      <c r="L23" s="10"/>
    </row>
    <row r="24" spans="1:12" x14ac:dyDescent="0.25">
      <c r="A24" s="6"/>
      <c r="B24" s="7"/>
      <c r="C24" s="6"/>
      <c r="D24" s="7"/>
      <c r="E24" s="8"/>
      <c r="F24" s="8"/>
      <c r="G24" s="7"/>
      <c r="H24" s="8"/>
      <c r="I24" s="8"/>
      <c r="J24" s="7"/>
      <c r="K24" s="9"/>
      <c r="L24" s="10"/>
    </row>
    <row r="25" spans="1:12" x14ac:dyDescent="0.25">
      <c r="A25" s="6"/>
      <c r="B25" s="7"/>
      <c r="C25" s="6"/>
      <c r="D25" s="7"/>
      <c r="E25" s="8"/>
      <c r="F25" s="8"/>
      <c r="G25" s="7"/>
      <c r="H25" s="8"/>
      <c r="I25" s="8"/>
      <c r="J25" s="7"/>
      <c r="K25" s="9"/>
      <c r="L25" s="10"/>
    </row>
  </sheetData>
  <mergeCells count="1">
    <mergeCell ref="A1:L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showGridLines="0" topLeftCell="M1" zoomScale="70" zoomScaleNormal="70" workbookViewId="0">
      <selection activeCell="L14" sqref="A1:L14"/>
    </sheetView>
  </sheetViews>
  <sheetFormatPr defaultRowHeight="15" x14ac:dyDescent="0.25"/>
  <cols>
    <col min="1" max="1" width="4.85546875" style="29" bestFit="1" customWidth="1"/>
    <col min="2" max="2" width="45.28515625" style="29" customWidth="1"/>
    <col min="3" max="3" width="14.5703125" style="29" bestFit="1" customWidth="1"/>
    <col min="4" max="4" width="18.28515625" style="29" bestFit="1" customWidth="1"/>
    <col min="5" max="5" width="18.140625" style="29" bestFit="1" customWidth="1"/>
    <col min="6" max="6" width="16.85546875" style="29" bestFit="1" customWidth="1"/>
    <col min="7" max="7" width="19.28515625" style="29" bestFit="1" customWidth="1"/>
    <col min="8" max="8" width="14.28515625" style="29" bestFit="1" customWidth="1"/>
    <col min="9" max="9" width="13" style="29" bestFit="1" customWidth="1"/>
    <col min="10" max="10" width="15.42578125" style="29" bestFit="1" customWidth="1"/>
    <col min="11" max="11" width="7.85546875" style="29" bestFit="1" customWidth="1"/>
    <col min="12" max="12" width="11.7109375" style="29" bestFit="1" customWidth="1"/>
    <col min="13" max="16384" width="9.140625" style="29"/>
  </cols>
  <sheetData>
    <row r="1" spans="1:12" ht="22.5" x14ac:dyDescent="0.25">
      <c r="A1" s="65" t="s">
        <v>124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</row>
    <row r="2" spans="1:12" x14ac:dyDescent="0.25">
      <c r="A2" s="2" t="s">
        <v>0</v>
      </c>
      <c r="B2" s="2" t="s">
        <v>1</v>
      </c>
      <c r="C2" s="2" t="s">
        <v>2</v>
      </c>
      <c r="D2" s="2" t="s">
        <v>3</v>
      </c>
      <c r="E2" s="39" t="s">
        <v>4</v>
      </c>
      <c r="F2" s="39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40" t="s">
        <v>20</v>
      </c>
      <c r="L2" s="2" t="s">
        <v>10</v>
      </c>
    </row>
    <row r="3" spans="1:12" x14ac:dyDescent="0.25">
      <c r="A3" s="11">
        <v>1</v>
      </c>
      <c r="B3" s="11" t="s">
        <v>106</v>
      </c>
      <c r="C3" s="11" t="s">
        <v>18</v>
      </c>
      <c r="D3" s="11">
        <v>1</v>
      </c>
      <c r="E3" s="8">
        <v>41988</v>
      </c>
      <c r="F3" s="8">
        <v>41988</v>
      </c>
      <c r="G3" s="11">
        <v>1</v>
      </c>
      <c r="H3" s="8">
        <v>41988</v>
      </c>
      <c r="I3" s="8">
        <v>41988</v>
      </c>
      <c r="J3" s="11">
        <v>1</v>
      </c>
      <c r="K3" s="48">
        <f>J3/G3</f>
        <v>1</v>
      </c>
      <c r="L3" s="10" t="s">
        <v>12</v>
      </c>
    </row>
    <row r="4" spans="1:12" x14ac:dyDescent="0.25">
      <c r="A4" s="6">
        <v>2</v>
      </c>
      <c r="B4" s="7" t="s">
        <v>107</v>
      </c>
      <c r="C4" s="6" t="s">
        <v>16</v>
      </c>
      <c r="D4" s="7">
        <v>2</v>
      </c>
      <c r="E4" s="8">
        <v>41988</v>
      </c>
      <c r="F4" s="8">
        <v>41989</v>
      </c>
      <c r="G4" s="7">
        <v>1.5</v>
      </c>
      <c r="H4" s="8">
        <v>41988</v>
      </c>
      <c r="I4" s="17">
        <v>41991</v>
      </c>
      <c r="J4" s="15">
        <v>1.5</v>
      </c>
      <c r="K4" s="16">
        <f>J4/G4</f>
        <v>1</v>
      </c>
      <c r="L4" s="10" t="s">
        <v>12</v>
      </c>
    </row>
    <row r="5" spans="1:12" x14ac:dyDescent="0.25">
      <c r="A5" s="6">
        <v>3</v>
      </c>
      <c r="B5" s="15" t="s">
        <v>108</v>
      </c>
      <c r="C5" s="14" t="s">
        <v>17</v>
      </c>
      <c r="D5" s="7">
        <f>F5-E5+1</f>
        <v>3</v>
      </c>
      <c r="E5" s="8">
        <v>41989</v>
      </c>
      <c r="F5" s="8">
        <v>41991</v>
      </c>
      <c r="G5" s="7">
        <v>3</v>
      </c>
      <c r="H5" s="8">
        <v>41991</v>
      </c>
      <c r="I5" s="8">
        <v>41994</v>
      </c>
      <c r="J5" s="14">
        <v>2.75</v>
      </c>
      <c r="K5" s="45">
        <f>J5/G5</f>
        <v>0.91666666666666663</v>
      </c>
      <c r="L5" s="10" t="s">
        <v>12</v>
      </c>
    </row>
    <row r="6" spans="1:12" x14ac:dyDescent="0.25">
      <c r="A6" s="11">
        <v>4</v>
      </c>
      <c r="B6" s="26" t="s">
        <v>109</v>
      </c>
      <c r="C6" s="14" t="s">
        <v>64</v>
      </c>
      <c r="D6" s="7">
        <f t="shared" ref="D6:D7" si="0">F6-E6+1</f>
        <v>5</v>
      </c>
      <c r="E6" s="8">
        <v>41989</v>
      </c>
      <c r="F6" s="8">
        <v>41993</v>
      </c>
      <c r="G6" s="12">
        <v>3</v>
      </c>
      <c r="H6" s="8">
        <v>41991</v>
      </c>
      <c r="I6" s="49">
        <v>41994</v>
      </c>
      <c r="J6" s="14">
        <v>2.75</v>
      </c>
      <c r="K6" s="27">
        <f>J6/G6</f>
        <v>0.91666666666666663</v>
      </c>
      <c r="L6" s="10" t="s">
        <v>12</v>
      </c>
    </row>
    <row r="7" spans="1:12" x14ac:dyDescent="0.25">
      <c r="A7" s="14">
        <v>5</v>
      </c>
      <c r="B7" s="15" t="s">
        <v>110</v>
      </c>
      <c r="C7" s="14" t="s">
        <v>65</v>
      </c>
      <c r="D7" s="7">
        <f t="shared" si="0"/>
        <v>3</v>
      </c>
      <c r="E7" s="8">
        <v>41992</v>
      </c>
      <c r="F7" s="8">
        <v>41994</v>
      </c>
      <c r="G7" s="7">
        <v>10</v>
      </c>
      <c r="H7" s="8">
        <v>41992</v>
      </c>
      <c r="I7" s="17">
        <v>41995</v>
      </c>
      <c r="J7" s="15">
        <v>11</v>
      </c>
      <c r="K7" s="16">
        <f>J7/G7</f>
        <v>1.1000000000000001</v>
      </c>
      <c r="L7" s="10" t="s">
        <v>12</v>
      </c>
    </row>
    <row r="8" spans="1:12" ht="27" x14ac:dyDescent="0.25">
      <c r="A8" s="14">
        <v>6</v>
      </c>
      <c r="B8" s="15" t="s">
        <v>111</v>
      </c>
      <c r="C8" s="14" t="s">
        <v>15</v>
      </c>
      <c r="D8" s="7">
        <v>1</v>
      </c>
      <c r="E8" s="8">
        <v>41994</v>
      </c>
      <c r="F8" s="8">
        <v>41995</v>
      </c>
      <c r="G8" s="7">
        <v>1</v>
      </c>
      <c r="H8" s="8">
        <v>41994</v>
      </c>
      <c r="I8" s="8">
        <v>41995</v>
      </c>
      <c r="J8" s="15">
        <v>1</v>
      </c>
      <c r="K8" s="48">
        <f t="shared" ref="K8:K9" si="1">J8/G8</f>
        <v>1</v>
      </c>
      <c r="L8" s="10" t="s">
        <v>12</v>
      </c>
    </row>
    <row r="9" spans="1:12" ht="40.5" x14ac:dyDescent="0.25">
      <c r="A9" s="14">
        <v>7</v>
      </c>
      <c r="B9" s="15" t="s">
        <v>112</v>
      </c>
      <c r="C9" s="14" t="s">
        <v>15</v>
      </c>
      <c r="D9" s="7">
        <v>1</v>
      </c>
      <c r="E9" s="8">
        <v>41994</v>
      </c>
      <c r="F9" s="8">
        <v>41995</v>
      </c>
      <c r="G9" s="7">
        <v>1</v>
      </c>
      <c r="H9" s="8">
        <v>41994</v>
      </c>
      <c r="I9" s="8">
        <v>41995</v>
      </c>
      <c r="J9" s="15">
        <v>1</v>
      </c>
      <c r="K9" s="48">
        <f t="shared" si="1"/>
        <v>1</v>
      </c>
      <c r="L9" s="10" t="s">
        <v>12</v>
      </c>
    </row>
    <row r="10" spans="1:12" x14ac:dyDescent="0.25">
      <c r="A10" s="11">
        <v>8</v>
      </c>
      <c r="B10" s="12" t="s">
        <v>43</v>
      </c>
      <c r="C10" s="6" t="s">
        <v>15</v>
      </c>
      <c r="D10" s="7">
        <v>1</v>
      </c>
      <c r="E10" s="8">
        <v>41996</v>
      </c>
      <c r="F10" s="8">
        <v>41996</v>
      </c>
      <c r="G10" s="7">
        <v>0.5</v>
      </c>
      <c r="H10" s="8">
        <v>41995</v>
      </c>
      <c r="I10" s="8">
        <v>42002</v>
      </c>
      <c r="J10" s="15">
        <v>1</v>
      </c>
      <c r="K10" s="16">
        <v>1</v>
      </c>
      <c r="L10" s="10" t="s">
        <v>12</v>
      </c>
    </row>
    <row r="11" spans="1:12" ht="27" x14ac:dyDescent="0.25">
      <c r="A11" s="6">
        <v>9</v>
      </c>
      <c r="B11" s="7" t="s">
        <v>113</v>
      </c>
      <c r="C11" s="6" t="s">
        <v>13</v>
      </c>
      <c r="D11" s="7">
        <f>F11-E11</f>
        <v>7</v>
      </c>
      <c r="E11" s="8">
        <v>41989</v>
      </c>
      <c r="F11" s="8">
        <v>41996</v>
      </c>
      <c r="G11" s="7">
        <v>2</v>
      </c>
      <c r="H11" s="8">
        <v>41989</v>
      </c>
      <c r="I11" s="8">
        <v>41996</v>
      </c>
      <c r="J11" s="15">
        <v>2</v>
      </c>
      <c r="K11" s="16">
        <v>1</v>
      </c>
      <c r="L11" s="10" t="s">
        <v>12</v>
      </c>
    </row>
    <row r="12" spans="1:12" ht="27" x14ac:dyDescent="0.25">
      <c r="A12" s="6">
        <v>10</v>
      </c>
      <c r="B12" s="7" t="s">
        <v>44</v>
      </c>
      <c r="C12" s="6" t="s">
        <v>13</v>
      </c>
      <c r="D12" s="7">
        <v>1</v>
      </c>
      <c r="E12" s="8">
        <v>41999</v>
      </c>
      <c r="F12" s="8">
        <v>42000</v>
      </c>
      <c r="G12" s="7">
        <v>4.5</v>
      </c>
      <c r="H12" s="8">
        <v>41998</v>
      </c>
      <c r="I12" s="8">
        <v>41999</v>
      </c>
      <c r="J12" s="15">
        <v>4</v>
      </c>
      <c r="K12" s="16">
        <f>J12/G12</f>
        <v>0.88888888888888884</v>
      </c>
      <c r="L12" s="10" t="s">
        <v>12</v>
      </c>
    </row>
    <row r="13" spans="1:12" x14ac:dyDescent="0.25">
      <c r="A13" s="18">
        <v>11</v>
      </c>
      <c r="B13" s="19" t="s">
        <v>32</v>
      </c>
      <c r="C13" s="18" t="s">
        <v>11</v>
      </c>
      <c r="D13" s="7">
        <v>1</v>
      </c>
      <c r="E13" s="8">
        <v>42000</v>
      </c>
      <c r="F13" s="8">
        <v>42001</v>
      </c>
      <c r="G13" s="7">
        <v>3</v>
      </c>
      <c r="H13" s="8">
        <v>42000</v>
      </c>
      <c r="I13" s="8">
        <v>42002</v>
      </c>
      <c r="J13" s="15">
        <v>5</v>
      </c>
      <c r="K13" s="16">
        <f>G13/J13</f>
        <v>0.6</v>
      </c>
      <c r="L13" s="10" t="s">
        <v>12</v>
      </c>
    </row>
    <row r="14" spans="1:12" x14ac:dyDescent="0.25">
      <c r="A14" s="6">
        <v>12</v>
      </c>
      <c r="B14" s="7" t="s">
        <v>34</v>
      </c>
      <c r="C14" s="6" t="s">
        <v>18</v>
      </c>
      <c r="D14" s="7">
        <v>1</v>
      </c>
      <c r="E14" s="8">
        <v>42001</v>
      </c>
      <c r="F14" s="8">
        <v>42001</v>
      </c>
      <c r="G14" s="7">
        <v>1</v>
      </c>
      <c r="H14" s="8">
        <v>42002</v>
      </c>
      <c r="I14" s="8">
        <v>42002</v>
      </c>
      <c r="J14" s="15">
        <v>1</v>
      </c>
      <c r="K14" s="16">
        <v>1</v>
      </c>
      <c r="L14" s="10" t="s">
        <v>12</v>
      </c>
    </row>
  </sheetData>
  <mergeCells count="1">
    <mergeCell ref="A1:L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showGridLines="0" zoomScale="55" zoomScaleNormal="55" workbookViewId="0">
      <selection activeCell="L20" sqref="A1:L20"/>
    </sheetView>
  </sheetViews>
  <sheetFormatPr defaultRowHeight="15" x14ac:dyDescent="0.25"/>
  <cols>
    <col min="1" max="1" width="4.85546875" style="29" bestFit="1" customWidth="1"/>
    <col min="2" max="2" width="45.28515625" style="29" customWidth="1"/>
    <col min="3" max="3" width="14.5703125" style="29" bestFit="1" customWidth="1"/>
    <col min="4" max="4" width="18.28515625" style="29" bestFit="1" customWidth="1"/>
    <col min="5" max="5" width="18.140625" style="29" bestFit="1" customWidth="1"/>
    <col min="6" max="6" width="16.85546875" style="29" bestFit="1" customWidth="1"/>
    <col min="7" max="7" width="19.28515625" style="29" bestFit="1" customWidth="1"/>
    <col min="8" max="8" width="14.28515625" style="29" bestFit="1" customWidth="1"/>
    <col min="9" max="9" width="13" style="29" bestFit="1" customWidth="1"/>
    <col min="10" max="10" width="15.42578125" style="29" bestFit="1" customWidth="1"/>
    <col min="11" max="11" width="7.85546875" style="29" bestFit="1" customWidth="1"/>
    <col min="12" max="12" width="11.7109375" style="29" bestFit="1" customWidth="1"/>
    <col min="13" max="16384" width="9.140625" style="29"/>
  </cols>
  <sheetData>
    <row r="1" spans="1:12" ht="22.5" x14ac:dyDescent="0.25">
      <c r="A1" s="65" t="s">
        <v>125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</row>
    <row r="2" spans="1:12" x14ac:dyDescent="0.25">
      <c r="A2" s="2" t="s">
        <v>0</v>
      </c>
      <c r="B2" s="2" t="s">
        <v>1</v>
      </c>
      <c r="C2" s="2" t="s">
        <v>2</v>
      </c>
      <c r="D2" s="2" t="s">
        <v>3</v>
      </c>
      <c r="E2" s="39" t="s">
        <v>4</v>
      </c>
      <c r="F2" s="39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40" t="s">
        <v>20</v>
      </c>
      <c r="L2" s="2" t="s">
        <v>10</v>
      </c>
    </row>
    <row r="3" spans="1:12" x14ac:dyDescent="0.25">
      <c r="A3" s="6">
        <v>1</v>
      </c>
      <c r="B3" s="12" t="s">
        <v>114</v>
      </c>
      <c r="C3" s="6" t="s">
        <v>11</v>
      </c>
      <c r="D3" s="7">
        <v>1</v>
      </c>
      <c r="E3" s="8">
        <v>42002</v>
      </c>
      <c r="F3" s="8">
        <f>E3</f>
        <v>42002</v>
      </c>
      <c r="G3" s="7">
        <v>1</v>
      </c>
      <c r="H3" s="8">
        <v>42002</v>
      </c>
      <c r="I3" s="8">
        <f>H3</f>
        <v>42002</v>
      </c>
      <c r="J3" s="15">
        <v>1</v>
      </c>
      <c r="K3" s="16">
        <v>1</v>
      </c>
      <c r="L3" s="10" t="s">
        <v>12</v>
      </c>
    </row>
    <row r="4" spans="1:12" x14ac:dyDescent="0.25">
      <c r="A4" s="6">
        <v>2</v>
      </c>
      <c r="B4" s="7" t="s">
        <v>40</v>
      </c>
      <c r="C4" s="6" t="s">
        <v>17</v>
      </c>
      <c r="D4" s="7">
        <v>1</v>
      </c>
      <c r="E4" s="8">
        <v>42002</v>
      </c>
      <c r="F4" s="8">
        <v>42002</v>
      </c>
      <c r="G4" s="7">
        <v>2</v>
      </c>
      <c r="H4" s="8">
        <v>42002</v>
      </c>
      <c r="I4" s="8">
        <v>42002</v>
      </c>
      <c r="J4" s="15">
        <v>2</v>
      </c>
      <c r="K4" s="16">
        <f>G4/J4</f>
        <v>1</v>
      </c>
      <c r="L4" s="10" t="s">
        <v>12</v>
      </c>
    </row>
    <row r="5" spans="1:12" x14ac:dyDescent="0.25">
      <c r="A5" s="6">
        <v>3</v>
      </c>
      <c r="B5" s="7" t="s">
        <v>115</v>
      </c>
      <c r="C5" s="6" t="s">
        <v>16</v>
      </c>
      <c r="D5" s="7">
        <v>1</v>
      </c>
      <c r="E5" s="8">
        <v>42002</v>
      </c>
      <c r="F5" s="8">
        <v>42002</v>
      </c>
      <c r="G5" s="7">
        <v>2</v>
      </c>
      <c r="H5" s="8">
        <v>42002</v>
      </c>
      <c r="I5" s="8">
        <v>42002</v>
      </c>
      <c r="J5" s="15">
        <v>2</v>
      </c>
      <c r="K5" s="16">
        <f>G5/J5</f>
        <v>1</v>
      </c>
      <c r="L5" s="10" t="s">
        <v>12</v>
      </c>
    </row>
    <row r="6" spans="1:12" x14ac:dyDescent="0.25">
      <c r="A6" s="11">
        <v>4</v>
      </c>
      <c r="B6" s="11" t="s">
        <v>116</v>
      </c>
      <c r="C6" s="11" t="s">
        <v>94</v>
      </c>
      <c r="D6" s="11">
        <v>4</v>
      </c>
      <c r="E6" s="28">
        <v>42002</v>
      </c>
      <c r="F6" s="28">
        <v>42006</v>
      </c>
      <c r="G6" s="11">
        <v>3.5</v>
      </c>
      <c r="H6" s="28">
        <v>42002</v>
      </c>
      <c r="I6" s="28">
        <v>42006</v>
      </c>
      <c r="J6" s="11">
        <v>3.5</v>
      </c>
      <c r="K6" s="16">
        <f>G6/J6</f>
        <v>1</v>
      </c>
      <c r="L6" s="10" t="s">
        <v>12</v>
      </c>
    </row>
    <row r="7" spans="1:12" x14ac:dyDescent="0.25">
      <c r="A7" s="11">
        <v>5</v>
      </c>
      <c r="B7" s="11" t="s">
        <v>117</v>
      </c>
      <c r="C7" s="11" t="s">
        <v>41</v>
      </c>
      <c r="D7" s="11">
        <v>5</v>
      </c>
      <c r="E7" s="8">
        <v>42004</v>
      </c>
      <c r="F7" s="8">
        <v>42011</v>
      </c>
      <c r="G7" s="11">
        <v>5</v>
      </c>
      <c r="H7" s="28">
        <v>42003</v>
      </c>
      <c r="I7" s="8">
        <v>42011</v>
      </c>
      <c r="J7" s="11">
        <v>5.25</v>
      </c>
      <c r="K7" s="16">
        <f>J7/G7</f>
        <v>1.05</v>
      </c>
      <c r="L7" s="10" t="s">
        <v>12</v>
      </c>
    </row>
    <row r="8" spans="1:12" ht="27" x14ac:dyDescent="0.25">
      <c r="A8" s="6">
        <v>6</v>
      </c>
      <c r="B8" s="7" t="s">
        <v>63</v>
      </c>
      <c r="C8" s="14" t="s">
        <v>64</v>
      </c>
      <c r="D8" s="7">
        <v>5</v>
      </c>
      <c r="E8" s="8">
        <v>42004</v>
      </c>
      <c r="F8" s="8">
        <v>42009</v>
      </c>
      <c r="G8" s="7">
        <v>3</v>
      </c>
      <c r="H8" s="8">
        <v>42004</v>
      </c>
      <c r="I8" s="17">
        <v>42008</v>
      </c>
      <c r="J8" s="15">
        <v>3</v>
      </c>
      <c r="K8" s="16">
        <f t="shared" ref="K8" si="0">G8/J8</f>
        <v>1</v>
      </c>
      <c r="L8" s="10" t="s">
        <v>12</v>
      </c>
    </row>
    <row r="9" spans="1:12" ht="27" x14ac:dyDescent="0.25">
      <c r="A9" s="6">
        <v>7</v>
      </c>
      <c r="B9" s="15" t="s">
        <v>118</v>
      </c>
      <c r="C9" s="14" t="s">
        <v>42</v>
      </c>
      <c r="D9" s="7">
        <f>F9-E9</f>
        <v>5</v>
      </c>
      <c r="E9" s="8">
        <v>42004</v>
      </c>
      <c r="F9" s="8">
        <v>42009</v>
      </c>
      <c r="G9" s="7">
        <v>3</v>
      </c>
      <c r="H9" s="28">
        <v>42003</v>
      </c>
      <c r="I9" s="8">
        <v>42009</v>
      </c>
      <c r="J9" s="15">
        <v>3</v>
      </c>
      <c r="K9" s="16">
        <f t="shared" ref="K9" si="1">J9/G9</f>
        <v>1</v>
      </c>
      <c r="L9" s="10" t="s">
        <v>12</v>
      </c>
    </row>
    <row r="10" spans="1:12" x14ac:dyDescent="0.25">
      <c r="A10" s="6">
        <v>8</v>
      </c>
      <c r="B10" s="15" t="s">
        <v>119</v>
      </c>
      <c r="C10" s="14" t="s">
        <v>14</v>
      </c>
      <c r="D10" s="7"/>
      <c r="E10" s="8">
        <v>42004</v>
      </c>
      <c r="F10" s="8">
        <v>42009</v>
      </c>
      <c r="G10" s="7">
        <v>1</v>
      </c>
      <c r="H10" s="8">
        <v>42004</v>
      </c>
      <c r="I10" s="17">
        <v>42005</v>
      </c>
      <c r="J10" s="15">
        <v>1</v>
      </c>
      <c r="K10" s="16">
        <f t="shared" ref="K10" si="2">G10/J10</f>
        <v>1</v>
      </c>
      <c r="L10" s="10" t="s">
        <v>12</v>
      </c>
    </row>
    <row r="11" spans="1:12" ht="27" x14ac:dyDescent="0.25">
      <c r="A11" s="14">
        <v>9</v>
      </c>
      <c r="B11" s="15" t="s">
        <v>120</v>
      </c>
      <c r="C11" s="14" t="s">
        <v>42</v>
      </c>
      <c r="D11" s="15"/>
      <c r="E11" s="8">
        <v>42004</v>
      </c>
      <c r="F11" s="8">
        <v>42009</v>
      </c>
      <c r="G11" s="15">
        <v>3</v>
      </c>
      <c r="H11" s="28">
        <v>42003</v>
      </c>
      <c r="I11" s="17">
        <v>42009</v>
      </c>
      <c r="J11" s="15">
        <v>4</v>
      </c>
      <c r="K11" s="16">
        <f t="shared" ref="K11" si="3">J11/G11</f>
        <v>1.3333333333333333</v>
      </c>
      <c r="L11" s="10" t="s">
        <v>12</v>
      </c>
    </row>
    <row r="12" spans="1:12" ht="40.5" x14ac:dyDescent="0.25">
      <c r="A12" s="11">
        <v>9</v>
      </c>
      <c r="B12" s="12" t="s">
        <v>121</v>
      </c>
      <c r="C12" s="6" t="s">
        <v>15</v>
      </c>
      <c r="D12" s="7">
        <v>1</v>
      </c>
      <c r="E12" s="8">
        <v>42010</v>
      </c>
      <c r="F12" s="8">
        <v>42011</v>
      </c>
      <c r="G12" s="7">
        <v>3</v>
      </c>
      <c r="H12" s="8">
        <v>42011</v>
      </c>
      <c r="I12" s="8">
        <v>42011</v>
      </c>
      <c r="J12" s="15">
        <v>3.5</v>
      </c>
      <c r="K12" s="16">
        <f>J12/G12</f>
        <v>1.1666666666666667</v>
      </c>
      <c r="L12" s="10" t="s">
        <v>12</v>
      </c>
    </row>
    <row r="13" spans="1:12" x14ac:dyDescent="0.25">
      <c r="A13" s="11">
        <v>10</v>
      </c>
      <c r="B13" s="12" t="s">
        <v>43</v>
      </c>
      <c r="C13" s="6" t="s">
        <v>15</v>
      </c>
      <c r="D13" s="7"/>
      <c r="E13" s="8">
        <v>42011</v>
      </c>
      <c r="F13" s="8">
        <v>42011</v>
      </c>
      <c r="G13" s="7">
        <v>1</v>
      </c>
      <c r="H13" s="8">
        <v>42011</v>
      </c>
      <c r="I13" s="8">
        <v>42011</v>
      </c>
      <c r="J13" s="15">
        <v>1</v>
      </c>
      <c r="K13" s="16">
        <f>100%</f>
        <v>1</v>
      </c>
      <c r="L13" s="10" t="s">
        <v>12</v>
      </c>
    </row>
    <row r="14" spans="1:12" ht="27" x14ac:dyDescent="0.25">
      <c r="A14" s="6">
        <v>11</v>
      </c>
      <c r="B14" s="7" t="s">
        <v>66</v>
      </c>
      <c r="C14" s="6" t="s">
        <v>13</v>
      </c>
      <c r="D14" s="7">
        <f>F14-E14</f>
        <v>6</v>
      </c>
      <c r="E14" s="8">
        <v>42004</v>
      </c>
      <c r="F14" s="8">
        <v>42010</v>
      </c>
      <c r="G14" s="7">
        <v>3</v>
      </c>
      <c r="H14" s="8">
        <v>42005</v>
      </c>
      <c r="I14" s="17">
        <v>42010</v>
      </c>
      <c r="J14" s="15">
        <v>2.75</v>
      </c>
      <c r="K14" s="16">
        <f>G14/J14</f>
        <v>1.0909090909090908</v>
      </c>
      <c r="L14" s="10" t="s">
        <v>12</v>
      </c>
    </row>
    <row r="15" spans="1:12" ht="27" x14ac:dyDescent="0.25">
      <c r="A15" s="6">
        <v>12</v>
      </c>
      <c r="B15" s="7" t="s">
        <v>44</v>
      </c>
      <c r="C15" s="6" t="s">
        <v>13</v>
      </c>
      <c r="D15" s="7">
        <v>2</v>
      </c>
      <c r="E15" s="8">
        <v>42010</v>
      </c>
      <c r="F15" s="8">
        <v>42011</v>
      </c>
      <c r="G15" s="7">
        <v>4.5</v>
      </c>
      <c r="H15" s="8">
        <v>42012</v>
      </c>
      <c r="I15" s="17">
        <v>42013</v>
      </c>
      <c r="J15" s="15">
        <v>5</v>
      </c>
      <c r="K15" s="16">
        <f>G15/J15</f>
        <v>0.9</v>
      </c>
      <c r="L15" s="10" t="s">
        <v>12</v>
      </c>
    </row>
    <row r="16" spans="1:12" x14ac:dyDescent="0.25">
      <c r="A16" s="18">
        <v>13</v>
      </c>
      <c r="B16" s="19" t="s">
        <v>32</v>
      </c>
      <c r="C16" s="18" t="s">
        <v>11</v>
      </c>
      <c r="D16" s="7">
        <v>1</v>
      </c>
      <c r="E16" s="8">
        <v>42012</v>
      </c>
      <c r="F16" s="8">
        <v>42014</v>
      </c>
      <c r="G16" s="7">
        <v>6</v>
      </c>
      <c r="H16" s="8">
        <v>42013</v>
      </c>
      <c r="I16" s="17">
        <v>42015</v>
      </c>
      <c r="J16" s="15">
        <f>0.5+0</f>
        <v>0.5</v>
      </c>
      <c r="K16" s="16">
        <f>E16/F16</f>
        <v>0.99995239682010761</v>
      </c>
      <c r="L16" s="10" t="s">
        <v>12</v>
      </c>
    </row>
    <row r="17" spans="1:12" x14ac:dyDescent="0.25">
      <c r="A17" s="11">
        <v>14</v>
      </c>
      <c r="B17" s="11" t="s">
        <v>122</v>
      </c>
      <c r="C17" s="11" t="s">
        <v>11</v>
      </c>
      <c r="D17" s="11"/>
      <c r="E17" s="28">
        <v>42010</v>
      </c>
      <c r="F17" s="28">
        <v>42010</v>
      </c>
      <c r="G17" s="11">
        <v>1</v>
      </c>
      <c r="H17" s="28">
        <v>42010</v>
      </c>
      <c r="I17" s="28">
        <v>42010</v>
      </c>
      <c r="J17" s="11">
        <v>0.5</v>
      </c>
      <c r="K17" s="16">
        <f>J17/G17</f>
        <v>0.5</v>
      </c>
      <c r="L17" s="10" t="s">
        <v>12</v>
      </c>
    </row>
    <row r="18" spans="1:12" x14ac:dyDescent="0.25">
      <c r="A18" s="11">
        <v>15</v>
      </c>
      <c r="B18" s="12" t="s">
        <v>123</v>
      </c>
      <c r="C18" s="11" t="s">
        <v>11</v>
      </c>
      <c r="D18" s="12"/>
      <c r="E18" s="25">
        <v>42012</v>
      </c>
      <c r="F18" s="25">
        <v>42012</v>
      </c>
      <c r="G18" s="12">
        <v>1.5</v>
      </c>
      <c r="H18" s="25">
        <v>42012</v>
      </c>
      <c r="I18" s="25">
        <v>42012</v>
      </c>
      <c r="J18" s="26">
        <v>1.25</v>
      </c>
      <c r="K18" s="16">
        <f>G18/J18</f>
        <v>1.2</v>
      </c>
      <c r="L18" s="10" t="s">
        <v>12</v>
      </c>
    </row>
    <row r="19" spans="1:12" x14ac:dyDescent="0.25">
      <c r="A19" s="6">
        <v>16</v>
      </c>
      <c r="B19" s="7" t="s">
        <v>34</v>
      </c>
      <c r="C19" s="6" t="s">
        <v>18</v>
      </c>
      <c r="D19" s="7">
        <v>1</v>
      </c>
      <c r="E19" s="8">
        <v>42015</v>
      </c>
      <c r="F19" s="8">
        <v>42015</v>
      </c>
      <c r="G19" s="7">
        <v>1</v>
      </c>
      <c r="H19" s="8">
        <v>42015</v>
      </c>
      <c r="I19" s="8">
        <v>42015</v>
      </c>
      <c r="J19" s="7">
        <v>1</v>
      </c>
      <c r="K19" s="16">
        <f>G19/J19</f>
        <v>1</v>
      </c>
      <c r="L19" s="10" t="s">
        <v>12</v>
      </c>
    </row>
    <row r="20" spans="1:12" x14ac:dyDescent="0.25">
      <c r="A20" s="6">
        <v>17</v>
      </c>
      <c r="B20" s="7" t="s">
        <v>35</v>
      </c>
      <c r="C20" s="6" t="s">
        <v>36</v>
      </c>
      <c r="D20" s="7">
        <v>1</v>
      </c>
      <c r="E20" s="8">
        <v>42015</v>
      </c>
      <c r="F20" s="8">
        <v>42015</v>
      </c>
      <c r="G20" s="7">
        <v>1</v>
      </c>
      <c r="H20" s="8">
        <v>42014</v>
      </c>
      <c r="I20" s="8">
        <v>42014</v>
      </c>
      <c r="J20" s="15">
        <v>1</v>
      </c>
      <c r="K20" s="16">
        <f>G20/J20</f>
        <v>1</v>
      </c>
      <c r="L20" s="10" t="s">
        <v>12</v>
      </c>
    </row>
  </sheetData>
  <mergeCells count="1">
    <mergeCell ref="A1:L1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showGridLines="0" zoomScale="70" zoomScaleNormal="70" workbookViewId="0">
      <selection activeCell="L19" sqref="A1:L19"/>
    </sheetView>
  </sheetViews>
  <sheetFormatPr defaultRowHeight="15" x14ac:dyDescent="0.25"/>
  <cols>
    <col min="1" max="1" width="4.85546875" style="29" bestFit="1" customWidth="1"/>
    <col min="2" max="2" width="45.28515625" style="29" customWidth="1"/>
    <col min="3" max="3" width="14.5703125" style="29" bestFit="1" customWidth="1"/>
    <col min="4" max="4" width="18.28515625" style="29" bestFit="1" customWidth="1"/>
    <col min="5" max="5" width="18.140625" style="29" bestFit="1" customWidth="1"/>
    <col min="6" max="6" width="16.85546875" style="29" bestFit="1" customWidth="1"/>
    <col min="7" max="7" width="19.28515625" style="29" bestFit="1" customWidth="1"/>
    <col min="8" max="8" width="14.28515625" style="29" bestFit="1" customWidth="1"/>
    <col min="9" max="9" width="13" style="29" bestFit="1" customWidth="1"/>
    <col min="10" max="10" width="15.42578125" style="29" bestFit="1" customWidth="1"/>
    <col min="11" max="11" width="7.85546875" style="29" bestFit="1" customWidth="1"/>
    <col min="12" max="12" width="11.7109375" style="29" bestFit="1" customWidth="1"/>
    <col min="13" max="16384" width="9.140625" style="29"/>
  </cols>
  <sheetData>
    <row r="1" spans="1:12" ht="22.5" x14ac:dyDescent="0.25">
      <c r="A1" s="65" t="s">
        <v>67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</row>
    <row r="2" spans="1:12" x14ac:dyDescent="0.25">
      <c r="A2" s="2" t="s">
        <v>0</v>
      </c>
      <c r="B2" s="2" t="s">
        <v>1</v>
      </c>
      <c r="C2" s="2" t="s">
        <v>2</v>
      </c>
      <c r="D2" s="2" t="s">
        <v>3</v>
      </c>
      <c r="E2" s="39" t="s">
        <v>4</v>
      </c>
      <c r="F2" s="39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40" t="s">
        <v>20</v>
      </c>
      <c r="L2" s="2" t="s">
        <v>10</v>
      </c>
    </row>
    <row r="3" spans="1:12" x14ac:dyDescent="0.25">
      <c r="A3" s="6">
        <v>1</v>
      </c>
      <c r="B3" s="12" t="s">
        <v>126</v>
      </c>
      <c r="C3" s="6" t="s">
        <v>11</v>
      </c>
      <c r="D3" s="7">
        <v>1</v>
      </c>
      <c r="E3" s="8">
        <v>42016</v>
      </c>
      <c r="F3" s="8">
        <f>E3</f>
        <v>42016</v>
      </c>
      <c r="G3" s="7">
        <v>1</v>
      </c>
      <c r="H3" s="8">
        <v>42016</v>
      </c>
      <c r="I3" s="8">
        <f>H3</f>
        <v>42016</v>
      </c>
      <c r="J3" s="15">
        <v>1</v>
      </c>
      <c r="K3" s="16">
        <f t="shared" ref="K3:K13" si="0">G3/J3</f>
        <v>1</v>
      </c>
      <c r="L3" s="10" t="s">
        <v>12</v>
      </c>
    </row>
    <row r="4" spans="1:12" ht="27" x14ac:dyDescent="0.25">
      <c r="A4" s="6">
        <v>2</v>
      </c>
      <c r="B4" s="7" t="s">
        <v>127</v>
      </c>
      <c r="C4" s="6" t="s">
        <v>16</v>
      </c>
      <c r="D4" s="7">
        <v>1</v>
      </c>
      <c r="E4" s="8">
        <v>42016</v>
      </c>
      <c r="F4" s="8">
        <v>42016</v>
      </c>
      <c r="G4" s="7">
        <v>2</v>
      </c>
      <c r="H4" s="8">
        <v>42016</v>
      </c>
      <c r="I4" s="8">
        <v>42016</v>
      </c>
      <c r="J4" s="15">
        <v>1.75</v>
      </c>
      <c r="K4" s="16">
        <f t="shared" si="0"/>
        <v>1.1428571428571428</v>
      </c>
      <c r="L4" s="10" t="s">
        <v>12</v>
      </c>
    </row>
    <row r="5" spans="1:12" x14ac:dyDescent="0.25">
      <c r="A5" s="6">
        <v>3</v>
      </c>
      <c r="B5" s="11" t="s">
        <v>128</v>
      </c>
      <c r="C5" s="14" t="s">
        <v>51</v>
      </c>
      <c r="D5" s="7">
        <v>3</v>
      </c>
      <c r="E5" s="8">
        <v>42017</v>
      </c>
      <c r="F5" s="8">
        <v>42018</v>
      </c>
      <c r="G5" s="7">
        <v>3</v>
      </c>
      <c r="H5" s="8">
        <v>42017</v>
      </c>
      <c r="I5" s="8">
        <v>42018</v>
      </c>
      <c r="J5" s="15">
        <v>2.75</v>
      </c>
      <c r="K5" s="16">
        <f t="shared" si="0"/>
        <v>1.0909090909090908</v>
      </c>
      <c r="L5" s="10" t="s">
        <v>12</v>
      </c>
    </row>
    <row r="6" spans="1:12" x14ac:dyDescent="0.25">
      <c r="A6" s="6">
        <v>4</v>
      </c>
      <c r="B6" s="7" t="s">
        <v>129</v>
      </c>
      <c r="C6" s="14" t="s">
        <v>130</v>
      </c>
      <c r="D6" s="7">
        <v>5</v>
      </c>
      <c r="E6" s="8">
        <v>42017</v>
      </c>
      <c r="F6" s="8">
        <v>42021</v>
      </c>
      <c r="G6" s="7">
        <v>9</v>
      </c>
      <c r="H6" s="8">
        <v>42017</v>
      </c>
      <c r="I6" s="8">
        <v>42023</v>
      </c>
      <c r="J6" s="15">
        <v>9</v>
      </c>
      <c r="K6" s="16">
        <f t="shared" si="0"/>
        <v>1</v>
      </c>
      <c r="L6" s="10" t="s">
        <v>12</v>
      </c>
    </row>
    <row r="7" spans="1:12" x14ac:dyDescent="0.25">
      <c r="A7" s="6">
        <v>5</v>
      </c>
      <c r="B7" s="7" t="s">
        <v>131</v>
      </c>
      <c r="C7" s="14" t="s">
        <v>13</v>
      </c>
      <c r="D7" s="7">
        <v>6</v>
      </c>
      <c r="E7" s="8">
        <v>42017</v>
      </c>
      <c r="F7" s="8">
        <v>42022</v>
      </c>
      <c r="G7" s="7">
        <v>2</v>
      </c>
      <c r="H7" s="8">
        <v>42017</v>
      </c>
      <c r="I7" s="8">
        <v>42022</v>
      </c>
      <c r="J7" s="15">
        <v>2</v>
      </c>
      <c r="K7" s="16">
        <f t="shared" si="0"/>
        <v>1</v>
      </c>
      <c r="L7" s="10" t="s">
        <v>12</v>
      </c>
    </row>
    <row r="8" spans="1:12" x14ac:dyDescent="0.25">
      <c r="A8" s="6">
        <v>6</v>
      </c>
      <c r="B8" s="7" t="s">
        <v>132</v>
      </c>
      <c r="C8" s="14" t="s">
        <v>17</v>
      </c>
      <c r="D8" s="7">
        <v>6</v>
      </c>
      <c r="E8" s="8">
        <v>42017</v>
      </c>
      <c r="F8" s="8">
        <v>42021</v>
      </c>
      <c r="G8" s="7">
        <v>2</v>
      </c>
      <c r="H8" s="8">
        <v>42017</v>
      </c>
      <c r="I8" s="8">
        <v>42022</v>
      </c>
      <c r="J8" s="15">
        <v>2</v>
      </c>
      <c r="K8" s="16">
        <f t="shared" si="0"/>
        <v>1</v>
      </c>
      <c r="L8" s="10" t="s">
        <v>12</v>
      </c>
    </row>
    <row r="9" spans="1:12" x14ac:dyDescent="0.25">
      <c r="A9" s="6">
        <v>7</v>
      </c>
      <c r="B9" s="1" t="s">
        <v>98</v>
      </c>
      <c r="C9" s="14" t="s">
        <v>17</v>
      </c>
      <c r="D9" s="7">
        <v>1</v>
      </c>
      <c r="E9" s="8">
        <v>42016</v>
      </c>
      <c r="F9" s="8">
        <v>42017</v>
      </c>
      <c r="G9" s="7">
        <v>4</v>
      </c>
      <c r="H9" s="8">
        <v>42024</v>
      </c>
      <c r="I9" s="8">
        <v>42024</v>
      </c>
      <c r="J9" s="15">
        <v>3.5</v>
      </c>
      <c r="K9" s="16">
        <f t="shared" si="0"/>
        <v>1.1428571428571428</v>
      </c>
      <c r="L9" s="10" t="s">
        <v>12</v>
      </c>
    </row>
    <row r="10" spans="1:12" ht="14.25" customHeight="1" x14ac:dyDescent="0.25">
      <c r="A10" s="11">
        <v>8</v>
      </c>
      <c r="B10" s="12" t="s">
        <v>133</v>
      </c>
      <c r="C10" s="6" t="s">
        <v>15</v>
      </c>
      <c r="D10" s="7">
        <v>1</v>
      </c>
      <c r="E10" s="8">
        <v>42019</v>
      </c>
      <c r="F10" s="8">
        <v>42019</v>
      </c>
      <c r="G10" s="7">
        <v>2</v>
      </c>
      <c r="H10" s="8">
        <v>42019</v>
      </c>
      <c r="I10" s="17">
        <v>42019</v>
      </c>
      <c r="J10" s="15">
        <v>4</v>
      </c>
      <c r="K10" s="16">
        <f t="shared" si="0"/>
        <v>0.5</v>
      </c>
      <c r="L10" s="10" t="s">
        <v>12</v>
      </c>
    </row>
    <row r="11" spans="1:12" ht="27" x14ac:dyDescent="0.25">
      <c r="A11" s="11">
        <v>9</v>
      </c>
      <c r="B11" s="12" t="s">
        <v>134</v>
      </c>
      <c r="C11" s="11" t="s">
        <v>13</v>
      </c>
      <c r="D11" s="11">
        <v>1</v>
      </c>
      <c r="E11" s="28">
        <v>42018</v>
      </c>
      <c r="F11" s="28">
        <v>42018</v>
      </c>
      <c r="G11" s="11">
        <v>4.5</v>
      </c>
      <c r="H11" s="28">
        <v>42018</v>
      </c>
      <c r="I11" s="28">
        <v>42018</v>
      </c>
      <c r="J11" s="11">
        <v>4</v>
      </c>
      <c r="K11" s="11">
        <f t="shared" si="0"/>
        <v>1.125</v>
      </c>
      <c r="L11" s="10" t="s">
        <v>12</v>
      </c>
    </row>
    <row r="12" spans="1:12" ht="27" x14ac:dyDescent="0.25">
      <c r="A12" s="6">
        <v>10</v>
      </c>
      <c r="B12" s="7" t="s">
        <v>135</v>
      </c>
      <c r="C12" s="6" t="s">
        <v>13</v>
      </c>
      <c r="D12" s="7">
        <v>1</v>
      </c>
      <c r="E12" s="8">
        <v>42016</v>
      </c>
      <c r="F12" s="8">
        <v>42018</v>
      </c>
      <c r="G12" s="7">
        <v>2</v>
      </c>
      <c r="H12" s="8">
        <v>42016</v>
      </c>
      <c r="I12" s="50">
        <v>42021</v>
      </c>
      <c r="J12" s="20">
        <v>2</v>
      </c>
      <c r="K12" s="9">
        <f t="shared" si="0"/>
        <v>1</v>
      </c>
      <c r="L12" s="10" t="s">
        <v>12</v>
      </c>
    </row>
    <row r="13" spans="1:12" x14ac:dyDescent="0.25">
      <c r="A13" s="6">
        <v>11</v>
      </c>
      <c r="B13" s="7" t="s">
        <v>54</v>
      </c>
      <c r="C13" s="6" t="s">
        <v>11</v>
      </c>
      <c r="D13" s="7">
        <v>1</v>
      </c>
      <c r="E13" s="8">
        <v>42025</v>
      </c>
      <c r="F13" s="8">
        <v>42025</v>
      </c>
      <c r="G13" s="7">
        <v>1</v>
      </c>
      <c r="H13" s="8">
        <v>42025</v>
      </c>
      <c r="I13" s="8">
        <v>42025</v>
      </c>
      <c r="J13" s="20">
        <v>1.1499999999999999</v>
      </c>
      <c r="K13" s="9">
        <f t="shared" si="0"/>
        <v>0.86956521739130443</v>
      </c>
      <c r="L13" s="10" t="s">
        <v>12</v>
      </c>
    </row>
    <row r="14" spans="1:12" x14ac:dyDescent="0.25">
      <c r="A14" s="11">
        <v>12</v>
      </c>
      <c r="B14" s="19" t="s">
        <v>32</v>
      </c>
      <c r="C14" s="11" t="s">
        <v>11</v>
      </c>
      <c r="D14" s="11">
        <v>1</v>
      </c>
      <c r="E14" s="28">
        <v>42027</v>
      </c>
      <c r="F14" s="28">
        <v>42028</v>
      </c>
      <c r="G14" s="11">
        <v>3</v>
      </c>
      <c r="H14" s="28">
        <v>42027</v>
      </c>
      <c r="I14" s="28">
        <v>42028</v>
      </c>
      <c r="J14" s="11">
        <v>3</v>
      </c>
      <c r="K14" s="51">
        <v>1</v>
      </c>
      <c r="L14" s="10" t="s">
        <v>12</v>
      </c>
    </row>
    <row r="15" spans="1:12" x14ac:dyDescent="0.25">
      <c r="A15" s="11">
        <v>13</v>
      </c>
      <c r="B15" s="12" t="s">
        <v>136</v>
      </c>
      <c r="C15" s="11" t="s">
        <v>11</v>
      </c>
      <c r="D15" s="12">
        <v>1</v>
      </c>
      <c r="E15" s="25">
        <v>42025</v>
      </c>
      <c r="F15" s="25">
        <v>42025</v>
      </c>
      <c r="G15" s="12">
        <v>2</v>
      </c>
      <c r="H15" s="25">
        <v>42025</v>
      </c>
      <c r="I15" s="25">
        <v>42025</v>
      </c>
      <c r="J15" s="12">
        <v>1.75</v>
      </c>
      <c r="K15" s="13">
        <f>G15/J15</f>
        <v>1.1428571428571428</v>
      </c>
      <c r="L15" s="10" t="s">
        <v>12</v>
      </c>
    </row>
    <row r="16" spans="1:12" x14ac:dyDescent="0.25">
      <c r="A16" s="11">
        <v>14</v>
      </c>
      <c r="B16" s="12" t="s">
        <v>137</v>
      </c>
      <c r="C16" s="11" t="s">
        <v>11</v>
      </c>
      <c r="D16" s="12"/>
      <c r="E16" s="25">
        <v>42019</v>
      </c>
      <c r="F16" s="25">
        <v>42019</v>
      </c>
      <c r="G16" s="12">
        <v>1</v>
      </c>
      <c r="H16" s="25">
        <v>42019</v>
      </c>
      <c r="I16" s="25">
        <v>42019</v>
      </c>
      <c r="J16" s="26">
        <v>1</v>
      </c>
      <c r="K16" s="27">
        <f>G16/J16</f>
        <v>1</v>
      </c>
      <c r="L16" s="10" t="s">
        <v>12</v>
      </c>
    </row>
    <row r="17" spans="1:12" x14ac:dyDescent="0.25">
      <c r="A17" s="11">
        <v>15</v>
      </c>
      <c r="B17" s="12" t="s">
        <v>138</v>
      </c>
      <c r="C17" s="11" t="s">
        <v>11</v>
      </c>
      <c r="D17" s="12"/>
      <c r="E17" s="25">
        <v>42023</v>
      </c>
      <c r="F17" s="25">
        <v>42023</v>
      </c>
      <c r="G17" s="12">
        <v>1</v>
      </c>
      <c r="H17" s="25">
        <v>42023</v>
      </c>
      <c r="I17" s="25">
        <v>42023</v>
      </c>
      <c r="J17" s="26">
        <v>0.5</v>
      </c>
      <c r="K17" s="27">
        <f>G17/J17</f>
        <v>2</v>
      </c>
      <c r="L17" s="10" t="s">
        <v>12</v>
      </c>
    </row>
    <row r="18" spans="1:12" x14ac:dyDescent="0.25">
      <c r="A18" s="6">
        <v>16</v>
      </c>
      <c r="B18" s="7" t="s">
        <v>34</v>
      </c>
      <c r="C18" s="6" t="s">
        <v>18</v>
      </c>
      <c r="D18" s="7">
        <v>1</v>
      </c>
      <c r="E18" s="8">
        <v>42029</v>
      </c>
      <c r="F18" s="8">
        <v>42029</v>
      </c>
      <c r="G18" s="7">
        <v>1</v>
      </c>
      <c r="H18" s="8">
        <v>42029</v>
      </c>
      <c r="I18" s="8">
        <v>42029</v>
      </c>
      <c r="J18" s="15">
        <v>1.25</v>
      </c>
      <c r="K18" s="16">
        <f>G18/J18</f>
        <v>0.8</v>
      </c>
      <c r="L18" s="10" t="s">
        <v>12</v>
      </c>
    </row>
    <row r="19" spans="1:12" x14ac:dyDescent="0.25">
      <c r="A19" s="6">
        <v>17</v>
      </c>
      <c r="B19" s="7" t="s">
        <v>35</v>
      </c>
      <c r="C19" s="6" t="s">
        <v>36</v>
      </c>
      <c r="D19" s="7">
        <v>1</v>
      </c>
      <c r="E19" s="8">
        <v>42029</v>
      </c>
      <c r="F19" s="8">
        <v>42029</v>
      </c>
      <c r="G19" s="7">
        <v>1.5</v>
      </c>
      <c r="H19" s="8">
        <v>42029</v>
      </c>
      <c r="I19" s="8">
        <v>42029</v>
      </c>
      <c r="J19" s="15">
        <v>1.5</v>
      </c>
      <c r="K19" s="16">
        <f>G19/J19</f>
        <v>1</v>
      </c>
      <c r="L19" s="10" t="s">
        <v>12</v>
      </c>
    </row>
    <row r="20" spans="1:12" x14ac:dyDescent="0.25">
      <c r="A20" s="6"/>
      <c r="B20" s="7"/>
      <c r="C20" s="6"/>
      <c r="D20" s="7"/>
      <c r="E20" s="8"/>
      <c r="F20" s="8"/>
      <c r="G20" s="7"/>
      <c r="H20" s="8"/>
      <c r="I20" s="8"/>
      <c r="J20" s="15"/>
      <c r="K20" s="16"/>
      <c r="L20" s="10"/>
    </row>
  </sheetData>
  <mergeCells count="1">
    <mergeCell ref="A1:L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By Iterations</vt:lpstr>
      <vt:lpstr>By Person</vt:lpstr>
      <vt:lpstr>Iteration 1</vt:lpstr>
      <vt:lpstr>Iteration 2</vt:lpstr>
      <vt:lpstr>Iteration 3</vt:lpstr>
      <vt:lpstr>Iteration 4</vt:lpstr>
      <vt:lpstr>Iteration 5</vt:lpstr>
      <vt:lpstr>Iteration 6</vt:lpstr>
      <vt:lpstr>Iteration 7</vt:lpstr>
      <vt:lpstr>Iteration 8</vt:lpstr>
      <vt:lpstr>Iteration 9</vt:lpstr>
      <vt:lpstr>Iteration 10</vt:lpstr>
      <vt:lpstr>Iteration 11</vt:lpstr>
      <vt:lpstr>Guidelines for Task Metrics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ShiQi</dc:creator>
  <cp:lastModifiedBy>ShiQi</cp:lastModifiedBy>
  <dcterms:created xsi:type="dcterms:W3CDTF">2014-10-05T07:46:27Z</dcterms:created>
  <dcterms:modified xsi:type="dcterms:W3CDTF">2015-03-21T17:51:28Z</dcterms:modified>
</cp:coreProperties>
</file>