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4175" windowHeight="7875"/>
  </bookViews>
  <sheets>
    <sheet name="Относителая" sheetId="1" r:id="rId1"/>
    <sheet name="Абсольтная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18" i="2" l="1"/>
  <c r="D17" i="2"/>
  <c r="F17" i="2" s="1"/>
  <c r="D14" i="2"/>
  <c r="F14" i="2" s="1"/>
  <c r="D11" i="2"/>
  <c r="F11" i="2" s="1"/>
  <c r="D8" i="2"/>
  <c r="F8" i="2" s="1"/>
  <c r="D5" i="2"/>
  <c r="F5" i="2" s="1"/>
  <c r="F19" i="2" s="1"/>
  <c r="D3" i="3"/>
  <c r="D6" i="1"/>
  <c r="C21" i="1" s="1"/>
  <c r="H15" i="1"/>
  <c r="F15" i="1"/>
  <c r="F6" i="1"/>
  <c r="H18" i="1"/>
  <c r="F18" i="1"/>
  <c r="H12" i="1"/>
  <c r="F12" i="1"/>
  <c r="H9" i="1"/>
  <c r="F9" i="1"/>
  <c r="H6" i="1"/>
  <c r="J15" i="1" l="1"/>
  <c r="L15" i="1" s="1"/>
  <c r="J6" i="1"/>
  <c r="L6" i="1" s="1"/>
  <c r="J18" i="1"/>
  <c r="L18" i="1" s="1"/>
  <c r="J12" i="1"/>
  <c r="L12" i="1" s="1"/>
  <c r="J9" i="1"/>
  <c r="L9" i="1" s="1"/>
  <c r="L20" i="1" l="1"/>
</calcChain>
</file>

<file path=xl/comments1.xml><?xml version="1.0" encoding="utf-8"?>
<comments xmlns="http://schemas.openxmlformats.org/spreadsheetml/2006/main">
  <authors>
    <author>ShevchenkoDO</author>
  </authors>
  <commentList>
    <comment ref="B5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последний (игрок)</t>
        </r>
      </text>
    </comment>
    <comment ref="C5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настоящий (игрок)</t>
        </r>
      </text>
    </comment>
    <comment ref="D5" authorId="0">
      <text>
        <r>
          <rPr>
            <b/>
            <sz val="8"/>
            <color indexed="81"/>
            <rFont val="Tahoma"/>
            <family val="2"/>
            <charset val="204"/>
          </rPr>
          <t>ShevchenkoDO:</t>
        </r>
        <r>
          <rPr>
            <sz val="8"/>
            <color indexed="81"/>
            <rFont val="Tahoma"/>
            <family val="2"/>
            <charset val="204"/>
          </rPr>
          <t xml:space="preserve">
Боевой разница (игрок)</t>
        </r>
      </text>
    </comment>
    <comment ref="E5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общий последний (мир)</t>
        </r>
      </text>
    </comment>
    <comment ref="F5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общий последний средний (мир)</t>
        </r>
      </text>
    </comment>
    <comment ref="G5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общий настоящий (мир)</t>
        </r>
      </text>
    </comment>
    <comment ref="H5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общий настоящий средний (мир)</t>
        </r>
      </text>
    </comment>
    <comment ref="I5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Кол-во игроков</t>
        </r>
      </text>
    </comment>
    <comment ref="B8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Архиологический последний (игрок)</t>
        </r>
      </text>
    </comment>
    <comment ref="C8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Архиологический настоящий (игрок)</t>
        </r>
      </text>
    </comment>
    <comment ref="D8" authorId="0">
      <text>
        <r>
          <rPr>
            <b/>
            <sz val="8"/>
            <color indexed="81"/>
            <rFont val="Tahoma"/>
            <family val="2"/>
            <charset val="204"/>
          </rPr>
          <t>ShevchenkoDO:</t>
        </r>
        <r>
          <rPr>
            <sz val="8"/>
            <color indexed="81"/>
            <rFont val="Tahoma"/>
            <family val="2"/>
            <charset val="204"/>
          </rPr>
          <t xml:space="preserve">
Археология разница (игрок)</t>
        </r>
      </text>
    </comment>
    <comment ref="E8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Архиологический общий последний (мир)</t>
        </r>
      </text>
    </comment>
    <comment ref="F8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общий последний средний (мир)</t>
        </r>
      </text>
    </comment>
    <comment ref="G8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Архиологический общий настоящий (мир)</t>
        </r>
      </text>
    </comment>
    <comment ref="H8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Архиологический общий настоящий средний (мир)</t>
        </r>
      </text>
    </comment>
    <comment ref="I8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Кол-во игроков</t>
        </r>
      </text>
    </comment>
    <comment ref="B11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последний (игрок)</t>
        </r>
      </text>
    </comment>
    <comment ref="C11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настоящий (игрок)</t>
        </r>
      </text>
    </comment>
    <comment ref="D11" authorId="0">
      <text>
        <r>
          <rPr>
            <b/>
            <sz val="8"/>
            <color indexed="81"/>
            <rFont val="Tahoma"/>
            <family val="2"/>
            <charset val="204"/>
          </rPr>
          <t>ShevchenkoDO:</t>
        </r>
        <r>
          <rPr>
            <sz val="8"/>
            <color indexed="81"/>
            <rFont val="Tahoma"/>
            <family val="2"/>
            <charset val="204"/>
          </rPr>
          <t xml:space="preserve">
Строительство разница (игрок)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общий последний (мир)</t>
        </r>
      </text>
    </comment>
    <comment ref="F11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общий последний средний (мир)</t>
        </r>
      </text>
    </comment>
    <comment ref="G11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общий настоящий (мир)</t>
        </r>
      </text>
    </comment>
    <comment ref="H11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общий настоящий средний (мир)</t>
        </r>
      </text>
    </comment>
    <comment ref="I11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Кол-во игроков</t>
        </r>
      </text>
    </comment>
    <comment ref="B1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последний (игрок)</t>
        </r>
      </text>
    </comment>
    <comment ref="C1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настоящий (игрок)</t>
        </r>
      </text>
    </comment>
    <comment ref="D14" authorId="0">
      <text>
        <r>
          <rPr>
            <b/>
            <sz val="8"/>
            <color indexed="81"/>
            <rFont val="Tahoma"/>
            <family val="2"/>
            <charset val="204"/>
          </rPr>
          <t>ShevchenkoDO:</t>
        </r>
        <r>
          <rPr>
            <sz val="8"/>
            <color indexed="81"/>
            <rFont val="Tahoma"/>
            <family val="2"/>
            <charset val="204"/>
          </rPr>
          <t xml:space="preserve">
Наука разница (игрок)</t>
        </r>
      </text>
    </comment>
    <comment ref="E1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общий последний (мир)</t>
        </r>
      </text>
    </comment>
    <comment ref="F1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общий последний средний (мир)</t>
        </r>
      </text>
    </comment>
    <comment ref="G1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общий настоящий (мир)</t>
        </r>
      </text>
    </comment>
    <comment ref="H1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общий настоящий средний (мир)</t>
        </r>
      </text>
    </comment>
    <comment ref="I1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Кол-во игроков</t>
        </r>
      </text>
    </comment>
    <comment ref="B1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последний (игрок)</t>
        </r>
      </text>
    </comment>
    <comment ref="C1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настоящий (игрок)</t>
        </r>
      </text>
    </comment>
    <comment ref="D17" authorId="0">
      <text>
        <r>
          <rPr>
            <b/>
            <sz val="8"/>
            <color indexed="81"/>
            <rFont val="Tahoma"/>
            <family val="2"/>
            <charset val="204"/>
          </rPr>
          <t>ShevchenkoDO:</t>
        </r>
        <r>
          <rPr>
            <sz val="8"/>
            <color indexed="81"/>
            <rFont val="Tahoma"/>
            <family val="2"/>
            <charset val="204"/>
          </rPr>
          <t xml:space="preserve">
Рейтинг разница (игрок)</t>
        </r>
      </text>
    </comment>
    <comment ref="E1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общий последний (мир)</t>
        </r>
      </text>
    </comment>
    <comment ref="F1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общий последний средний (мир)</t>
        </r>
      </text>
    </comment>
    <comment ref="G1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общий настоящий (мир)</t>
        </r>
      </text>
    </comment>
    <comment ref="H1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общий настоящий средний (мир)</t>
        </r>
      </text>
    </comment>
    <comment ref="I1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Кол-во игроков</t>
        </r>
      </text>
    </comment>
  </commentList>
</comments>
</file>

<file path=xl/comments2.xml><?xml version="1.0" encoding="utf-8"?>
<comments xmlns="http://schemas.openxmlformats.org/spreadsheetml/2006/main">
  <authors>
    <author>ShevchenkoDO</author>
  </authors>
  <commentList>
    <comment ref="B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последний (игрок)</t>
        </r>
      </text>
    </comment>
    <comment ref="C4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Боевой настоящий (игрок)</t>
        </r>
      </text>
    </comment>
    <comment ref="B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Архиологический последний (игрок)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Архиологический настоящий (игрок)</t>
        </r>
      </text>
    </comment>
    <comment ref="B10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последний (игрок)</t>
        </r>
      </text>
    </comment>
    <comment ref="C10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Строительный настоящий (игрок)</t>
        </r>
      </text>
    </comment>
    <comment ref="B13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последний (игрок)</t>
        </r>
      </text>
    </comment>
    <comment ref="C13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Научный настоящий (игрок)</t>
        </r>
      </text>
    </comment>
    <comment ref="B16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последний (игрок)</t>
        </r>
      </text>
    </comment>
    <comment ref="C16" authorId="0">
      <text>
        <r>
          <rPr>
            <b/>
            <sz val="8"/>
            <color indexed="81"/>
            <rFont val="Tahoma"/>
            <charset val="1"/>
          </rPr>
          <t>ShevchenkoDO:</t>
        </r>
        <r>
          <rPr>
            <sz val="8"/>
            <color indexed="81"/>
            <rFont val="Tahoma"/>
            <charset val="1"/>
          </rPr>
          <t xml:space="preserve">
Рейтинг настоящий (игрок)</t>
        </r>
      </text>
    </comment>
  </commentList>
</comments>
</file>

<file path=xl/sharedStrings.xml><?xml version="1.0" encoding="utf-8"?>
<sst xmlns="http://schemas.openxmlformats.org/spreadsheetml/2006/main" count="89" uniqueCount="61">
  <si>
    <t>Ап</t>
  </si>
  <si>
    <t>Ан</t>
  </si>
  <si>
    <t>Бп</t>
  </si>
  <si>
    <t>Бн</t>
  </si>
  <si>
    <t>Ки</t>
  </si>
  <si>
    <t>Бпоказ</t>
  </si>
  <si>
    <t>Боп</t>
  </si>
  <si>
    <t>Бон</t>
  </si>
  <si>
    <t>Бопср</t>
  </si>
  <si>
    <t>Бонср</t>
  </si>
  <si>
    <t>Аоп</t>
  </si>
  <si>
    <t>Аопср</t>
  </si>
  <si>
    <t>Аон</t>
  </si>
  <si>
    <t>Аонср</t>
  </si>
  <si>
    <t>Апоказ</t>
  </si>
  <si>
    <t>Сп</t>
  </si>
  <si>
    <t>Сн</t>
  </si>
  <si>
    <t>Соп</t>
  </si>
  <si>
    <t>Сопср</t>
  </si>
  <si>
    <t>Сон</t>
  </si>
  <si>
    <t>Сонср</t>
  </si>
  <si>
    <t>Споказ</t>
  </si>
  <si>
    <t>Нп</t>
  </si>
  <si>
    <t>Нн</t>
  </si>
  <si>
    <t>Ноп</t>
  </si>
  <si>
    <t>Нопср</t>
  </si>
  <si>
    <t>Нон</t>
  </si>
  <si>
    <t>Нонср</t>
  </si>
  <si>
    <t>Нпоказ</t>
  </si>
  <si>
    <t>Коеф важности</t>
  </si>
  <si>
    <t>На заметку:</t>
  </si>
  <si>
    <t>Формула</t>
  </si>
  <si>
    <t>НРА</t>
  </si>
  <si>
    <t>((Бн-Бп)/(Бон/Ки-Боп/Ки))*Кв=НРА</t>
  </si>
  <si>
    <t>Рп</t>
  </si>
  <si>
    <t>Рн</t>
  </si>
  <si>
    <t>Роп</t>
  </si>
  <si>
    <t>Ропср</t>
  </si>
  <si>
    <t>Рон</t>
  </si>
  <si>
    <t>Ронср</t>
  </si>
  <si>
    <t>Рпоказ</t>
  </si>
  <si>
    <t>Боевой опыт</t>
  </si>
  <si>
    <t>Археология</t>
  </si>
  <si>
    <t>Строительство</t>
  </si>
  <si>
    <t>Наука</t>
  </si>
  <si>
    <t>Рейтинг строительство форса</t>
  </si>
  <si>
    <t>Бр</t>
  </si>
  <si>
    <t>Ар</t>
  </si>
  <si>
    <t>Ср</t>
  </si>
  <si>
    <t>Нр</t>
  </si>
  <si>
    <t>Рр</t>
  </si>
  <si>
    <t>ЕСЛИ(D6&gt;89;"A";ЕСЛИ(A2&gt;79;"B"; ЕСЛИ(A2&gt;69;"C";ЕСЛИ(A2&gt;59;"D";"F"))))</t>
  </si>
  <si>
    <t>Периодичность</t>
  </si>
  <si>
    <t>Цвет</t>
  </si>
  <si>
    <t>красный</t>
  </si>
  <si>
    <t>оранжевый</t>
  </si>
  <si>
    <t>желтый</t>
  </si>
  <si>
    <t>зеленый</t>
  </si>
  <si>
    <t>синий</t>
  </si>
  <si>
    <t>(Бн-Бп)*Кв=НРА</t>
  </si>
  <si>
    <r>
      <rPr>
        <sz val="11"/>
        <color theme="3" tint="0.39997558519241921"/>
        <rFont val="Calibri"/>
        <family val="2"/>
        <charset val="204"/>
        <scheme val="minor"/>
      </rPr>
      <t xml:space="preserve">Необходимо учеть соотношение количества игроков по рассам. Тоесть соотношение НРА между рассами. Так как в рассах разное количество игроков </t>
    </r>
    <r>
      <rPr>
        <sz val="11"/>
        <color rgb="FF00B050"/>
        <rFont val="Calibri"/>
        <family val="2"/>
        <charset val="204"/>
        <scheme val="minor"/>
      </rPr>
      <t xml:space="preserve">     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charset val="204"/>
        <scheme val="minor"/>
      </rPr>
      <t>Рассмотерть вариант добавления в формулу срезов за день, неделю, месяц по каждому параметру (это добавить точности, однако сильно увеличит ресурсозатраты)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</si>
</sst>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1"/>
      <color rgb="FFFFFFFF"/>
      <name val="Calibri"/>
      <family val="2"/>
      <charset val="204"/>
      <scheme val="minor"/>
    </font>
    <font>
      <sz val="13.2"/>
      <color rgb="FF555555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B82B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/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Border="1"/>
    <xf numFmtId="0" fontId="0" fillId="2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9" borderId="0" xfId="0" applyFill="1" applyAlignment="1">
      <alignment horizontal="left" vertical="top" wrapText="1"/>
    </xf>
    <xf numFmtId="0" fontId="9" fillId="10" borderId="0" xfId="0" applyFont="1" applyFill="1" applyAlignment="1">
      <alignment horizontal="left" wrapText="1"/>
    </xf>
    <xf numFmtId="2" fontId="0" fillId="0" borderId="0" xfId="0" applyNumberFormat="1"/>
    <xf numFmtId="1" fontId="0" fillId="2" borderId="4" xfId="0" applyNumberFormat="1" applyFill="1" applyBorder="1" applyAlignment="1">
      <alignment horizontal="center" vertical="center" wrapText="1"/>
    </xf>
    <xf numFmtId="0" fontId="10" fillId="0" borderId="0" xfId="0" applyFont="1"/>
    <xf numFmtId="0" fontId="4" fillId="0" borderId="14" xfId="0" applyFont="1" applyBorder="1" applyAlignment="1"/>
    <xf numFmtId="0" fontId="0" fillId="2" borderId="0" xfId="0" applyFill="1" applyBorder="1" applyAlignment="1">
      <alignment horizontal="center" vertical="center" wrapText="1"/>
    </xf>
    <xf numFmtId="0" fontId="0" fillId="0" borderId="15" xfId="0" applyBorder="1"/>
    <xf numFmtId="0" fontId="0" fillId="0" borderId="5" xfId="0" applyBorder="1"/>
    <xf numFmtId="0" fontId="0" fillId="0" borderId="3" xfId="0" applyFill="1" applyBorder="1" applyAlignment="1">
      <alignment horizontal="center" vertical="center" wrapText="1"/>
    </xf>
    <xf numFmtId="0" fontId="0" fillId="0" borderId="4" xfId="0" applyBorder="1"/>
    <xf numFmtId="164" fontId="0" fillId="0" borderId="6" xfId="0" applyNumberFormat="1" applyBorder="1"/>
    <xf numFmtId="0" fontId="4" fillId="0" borderId="0" xfId="0" applyFont="1" applyBorder="1" applyAlignment="1"/>
    <xf numFmtId="0" fontId="0" fillId="0" borderId="12" xfId="0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0" fillId="0" borderId="1" xfId="0" applyBorder="1"/>
    <xf numFmtId="1" fontId="0" fillId="0" borderId="6" xfId="0" applyNumberFormat="1" applyBorder="1"/>
    <xf numFmtId="0" fontId="0" fillId="0" borderId="0" xfId="0" applyAlignment="1">
      <alignment wrapText="1"/>
    </xf>
    <xf numFmtId="0" fontId="0" fillId="7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8" xfId="0" applyFont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6"/>
  <sheetViews>
    <sheetView tabSelected="1" topLeftCell="A2" workbookViewId="0">
      <selection activeCell="J32" sqref="J32"/>
    </sheetView>
  </sheetViews>
  <sheetFormatPr defaultRowHeight="15" x14ac:dyDescent="0.25"/>
  <cols>
    <col min="1" max="1" width="28.28515625" bestFit="1" customWidth="1"/>
    <col min="10" max="10" width="9.28515625" customWidth="1"/>
    <col min="11" max="11" width="11.28515625" customWidth="1"/>
  </cols>
  <sheetData>
    <row r="2" spans="1:12" x14ac:dyDescent="0.25">
      <c r="B2" t="s">
        <v>30</v>
      </c>
    </row>
    <row r="3" spans="1:12" ht="75.75" customHeight="1" x14ac:dyDescent="0.25">
      <c r="B3" s="40" t="s">
        <v>60</v>
      </c>
      <c r="C3" s="40"/>
      <c r="D3" s="40"/>
      <c r="E3" s="40"/>
      <c r="F3" s="40"/>
      <c r="G3" s="40"/>
      <c r="H3" s="40"/>
      <c r="I3" s="40"/>
    </row>
    <row r="4" spans="1:12" ht="15.75" thickBot="1" x14ac:dyDescent="0.3">
      <c r="B4" s="8" t="s">
        <v>31</v>
      </c>
      <c r="C4" s="41" t="s">
        <v>33</v>
      </c>
      <c r="D4" s="41"/>
      <c r="E4" s="41"/>
      <c r="F4" s="41"/>
      <c r="G4" s="41"/>
      <c r="H4" s="41"/>
      <c r="I4" s="41"/>
    </row>
    <row r="5" spans="1:12" ht="30" x14ac:dyDescent="0.25">
      <c r="A5" s="42" t="s">
        <v>41</v>
      </c>
      <c r="B5" s="9" t="s">
        <v>2</v>
      </c>
      <c r="C5" s="10" t="s">
        <v>3</v>
      </c>
      <c r="D5" s="10" t="s">
        <v>46</v>
      </c>
      <c r="E5" s="11" t="s">
        <v>6</v>
      </c>
      <c r="F5" s="11" t="s">
        <v>8</v>
      </c>
      <c r="G5" s="11" t="s">
        <v>7</v>
      </c>
      <c r="H5" s="11" t="s">
        <v>9</v>
      </c>
      <c r="I5" s="12" t="s">
        <v>4</v>
      </c>
      <c r="J5" s="5" t="s">
        <v>5</v>
      </c>
      <c r="K5" s="4" t="s">
        <v>29</v>
      </c>
    </row>
    <row r="6" spans="1:12" ht="15.75" thickBot="1" x14ac:dyDescent="0.3">
      <c r="A6" s="42"/>
      <c r="B6" s="14">
        <v>22000</v>
      </c>
      <c r="C6" s="16">
        <v>10021109</v>
      </c>
      <c r="D6" s="20">
        <f>C6-B6</f>
        <v>9999109</v>
      </c>
      <c r="E6" s="6">
        <v>2018262</v>
      </c>
      <c r="F6" s="7">
        <f>E6/I6</f>
        <v>720.80785714285719</v>
      </c>
      <c r="G6" s="7">
        <v>2019368</v>
      </c>
      <c r="H6" s="7">
        <f>G6/I6</f>
        <v>721.20285714285717</v>
      </c>
      <c r="I6" s="13">
        <v>2800</v>
      </c>
      <c r="J6" s="2">
        <f>(C6-B6)/((H6-F6))</f>
        <v>25314200.000001166</v>
      </c>
      <c r="K6">
        <v>0.4</v>
      </c>
      <c r="L6">
        <f>J6*K6</f>
        <v>10125680.000000468</v>
      </c>
    </row>
    <row r="7" spans="1:12" ht="15.75" thickBot="1" x14ac:dyDescent="0.3">
      <c r="J7" s="3"/>
    </row>
    <row r="8" spans="1:12" x14ac:dyDescent="0.25">
      <c r="A8" s="43" t="s">
        <v>42</v>
      </c>
      <c r="B8" s="9" t="s">
        <v>0</v>
      </c>
      <c r="C8" s="10" t="s">
        <v>1</v>
      </c>
      <c r="D8" s="10" t="s">
        <v>47</v>
      </c>
      <c r="E8" s="11" t="s">
        <v>10</v>
      </c>
      <c r="F8" s="11" t="s">
        <v>11</v>
      </c>
      <c r="G8" s="11" t="s">
        <v>12</v>
      </c>
      <c r="H8" s="11" t="s">
        <v>13</v>
      </c>
      <c r="I8" s="12" t="s">
        <v>4</v>
      </c>
      <c r="J8" s="5" t="s">
        <v>14</v>
      </c>
    </row>
    <row r="9" spans="1:12" ht="15.75" thickBot="1" x14ac:dyDescent="0.3">
      <c r="A9" s="43"/>
      <c r="B9" s="14">
        <v>170169</v>
      </c>
      <c r="C9" s="16">
        <v>170269</v>
      </c>
      <c r="D9" s="16"/>
      <c r="E9" s="15">
        <v>49430000</v>
      </c>
      <c r="F9" s="15">
        <f>E9/I9</f>
        <v>17653.571428571428</v>
      </c>
      <c r="G9" s="15">
        <v>49453000</v>
      </c>
      <c r="H9" s="15">
        <f>G9/I9</f>
        <v>17661.785714285714</v>
      </c>
      <c r="I9" s="13">
        <v>2800</v>
      </c>
      <c r="J9" s="2">
        <f>(C9-B9)/((H9-F9))</f>
        <v>12.173913043477491</v>
      </c>
      <c r="K9">
        <v>0.15</v>
      </c>
      <c r="L9">
        <f>J9*K9</f>
        <v>1.8260869565216236</v>
      </c>
    </row>
    <row r="10" spans="1:12" ht="15.75" thickBot="1" x14ac:dyDescent="0.3">
      <c r="F10" s="1"/>
      <c r="J10" s="3"/>
    </row>
    <row r="11" spans="1:12" x14ac:dyDescent="0.25">
      <c r="A11" s="37" t="s">
        <v>43</v>
      </c>
      <c r="B11" s="9" t="s">
        <v>15</v>
      </c>
      <c r="C11" s="10" t="s">
        <v>16</v>
      </c>
      <c r="D11" s="10" t="s">
        <v>48</v>
      </c>
      <c r="E11" s="11" t="s">
        <v>17</v>
      </c>
      <c r="F11" s="11" t="s">
        <v>18</v>
      </c>
      <c r="G11" s="11" t="s">
        <v>19</v>
      </c>
      <c r="H11" s="11" t="s">
        <v>20</v>
      </c>
      <c r="I11" s="12" t="s">
        <v>4</v>
      </c>
      <c r="J11" s="5" t="s">
        <v>21</v>
      </c>
    </row>
    <row r="12" spans="1:12" ht="15.75" thickBot="1" x14ac:dyDescent="0.3">
      <c r="A12" s="37"/>
      <c r="B12" s="14">
        <v>125310</v>
      </c>
      <c r="C12" s="16">
        <v>125310</v>
      </c>
      <c r="D12" s="16"/>
      <c r="E12" s="15">
        <v>89048000</v>
      </c>
      <c r="F12" s="15">
        <f>E12/I12</f>
        <v>31802.857142857141</v>
      </c>
      <c r="G12" s="15">
        <v>89134000</v>
      </c>
      <c r="H12" s="15">
        <f>G12/I12</f>
        <v>31833.571428571428</v>
      </c>
      <c r="I12" s="13">
        <v>2800</v>
      </c>
      <c r="J12" s="2">
        <f>(C12-B12)/((H12-F12))</f>
        <v>0</v>
      </c>
      <c r="K12">
        <v>0.1</v>
      </c>
      <c r="L12">
        <f>J12*K12</f>
        <v>0</v>
      </c>
    </row>
    <row r="13" spans="1:12" ht="15.75" thickBot="1" x14ac:dyDescent="0.3">
      <c r="J13" s="3"/>
    </row>
    <row r="14" spans="1:12" x14ac:dyDescent="0.25">
      <c r="A14" s="38" t="s">
        <v>44</v>
      </c>
      <c r="B14" s="9" t="s">
        <v>22</v>
      </c>
      <c r="C14" s="10" t="s">
        <v>23</v>
      </c>
      <c r="D14" s="10" t="s">
        <v>49</v>
      </c>
      <c r="E14" s="11" t="s">
        <v>24</v>
      </c>
      <c r="F14" s="11" t="s">
        <v>25</v>
      </c>
      <c r="G14" s="11" t="s">
        <v>26</v>
      </c>
      <c r="H14" s="11" t="s">
        <v>27</v>
      </c>
      <c r="I14" s="12" t="s">
        <v>4</v>
      </c>
      <c r="J14" s="5" t="s">
        <v>28</v>
      </c>
    </row>
    <row r="15" spans="1:12" ht="15.75" thickBot="1" x14ac:dyDescent="0.3">
      <c r="A15" s="38"/>
      <c r="B15" s="14">
        <v>22295</v>
      </c>
      <c r="C15" s="16">
        <v>22395</v>
      </c>
      <c r="D15" s="16"/>
      <c r="E15" s="15">
        <v>33333000</v>
      </c>
      <c r="F15" s="15">
        <f>E15/I15</f>
        <v>11904.642857142857</v>
      </c>
      <c r="G15" s="15">
        <v>33353000</v>
      </c>
      <c r="H15" s="15">
        <f>G15/I15</f>
        <v>11911.785714285714</v>
      </c>
      <c r="I15" s="13">
        <v>2800</v>
      </c>
      <c r="J15" s="2">
        <f>(C15-B15)/((H15-F15))</f>
        <v>14.00000000000051</v>
      </c>
      <c r="K15">
        <v>0.15</v>
      </c>
      <c r="L15">
        <f>J15*K15</f>
        <v>2.1000000000000765</v>
      </c>
    </row>
    <row r="16" spans="1:12" ht="15.75" thickBot="1" x14ac:dyDescent="0.3"/>
    <row r="17" spans="1:12" x14ac:dyDescent="0.25">
      <c r="A17" s="39" t="s">
        <v>45</v>
      </c>
      <c r="B17" s="9" t="s">
        <v>34</v>
      </c>
      <c r="C17" s="10" t="s">
        <v>35</v>
      </c>
      <c r="D17" s="10" t="s">
        <v>50</v>
      </c>
      <c r="E17" s="11" t="s">
        <v>36</v>
      </c>
      <c r="F17" s="11" t="s">
        <v>37</v>
      </c>
      <c r="G17" s="11" t="s">
        <v>38</v>
      </c>
      <c r="H17" s="11" t="s">
        <v>39</v>
      </c>
      <c r="I17" s="12" t="s">
        <v>4</v>
      </c>
      <c r="J17" s="5" t="s">
        <v>40</v>
      </c>
    </row>
    <row r="18" spans="1:12" ht="15.75" thickBot="1" x14ac:dyDescent="0.3">
      <c r="A18" s="39"/>
      <c r="B18" s="14">
        <v>22295</v>
      </c>
      <c r="C18" s="16">
        <v>22395</v>
      </c>
      <c r="D18" s="16"/>
      <c r="E18" s="15">
        <v>33333000</v>
      </c>
      <c r="F18" s="15">
        <f>E18/I18</f>
        <v>11904.642857142857</v>
      </c>
      <c r="G18" s="15">
        <v>33353000</v>
      </c>
      <c r="H18" s="15">
        <f>G18/I18</f>
        <v>11911.785714285714</v>
      </c>
      <c r="I18" s="13">
        <v>2800</v>
      </c>
      <c r="J18" s="2">
        <f>(C18-B18)/((H18-F18))</f>
        <v>14.00000000000051</v>
      </c>
      <c r="K18">
        <v>0.2</v>
      </c>
      <c r="L18">
        <f>J18*K18</f>
        <v>2.800000000000102</v>
      </c>
    </row>
    <row r="20" spans="1:12" x14ac:dyDescent="0.25">
      <c r="K20" s="4" t="s">
        <v>32</v>
      </c>
      <c r="L20">
        <f>SUM(L6:L16)</f>
        <v>10125683.926087424</v>
      </c>
    </row>
    <row r="21" spans="1:12" ht="17.25" x14ac:dyDescent="0.25">
      <c r="C21" s="19">
        <f>IF(10000000&gt;D6&gt;1000000,D6*0.01,IF(1000000&gt;D6&gt;100000,D6*0.0001,IF(100000&gt;D6&gt;10000,D6*0.0001,IF(10000&gt;=D6&gt;=1000,D6/1000,IF(1000&gt;=D6&gt;=100,D6/10,IF(100=D6,D6/10,D6/100))))))</f>
        <v>99991.09</v>
      </c>
      <c r="F21" s="21"/>
    </row>
    <row r="36" spans="3:3" x14ac:dyDescent="0.25">
      <c r="C36" t="s">
        <v>51</v>
      </c>
    </row>
  </sheetData>
  <mergeCells count="7">
    <mergeCell ref="A11:A12"/>
    <mergeCell ref="A14:A15"/>
    <mergeCell ref="A17:A18"/>
    <mergeCell ref="B3:I3"/>
    <mergeCell ref="C4:I4"/>
    <mergeCell ref="A5:A6"/>
    <mergeCell ref="A8:A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workbookViewId="0">
      <selection activeCell="H6" sqref="H6"/>
    </sheetView>
  </sheetViews>
  <sheetFormatPr defaultRowHeight="15" x14ac:dyDescent="0.25"/>
  <cols>
    <col min="1" max="1" width="28.28515625" bestFit="1" customWidth="1"/>
    <col min="5" max="5" width="10.7109375" customWidth="1"/>
  </cols>
  <sheetData>
    <row r="2" spans="1:9" ht="120.75" hidden="1" customHeight="1" x14ac:dyDescent="0.25">
      <c r="B2" s="40" t="s">
        <v>60</v>
      </c>
      <c r="C2" s="40"/>
      <c r="D2" s="40"/>
      <c r="E2" s="40"/>
      <c r="F2" s="40"/>
      <c r="G2" s="36"/>
      <c r="H2" s="36"/>
      <c r="I2" s="36"/>
    </row>
    <row r="3" spans="1:9" ht="15.75" thickBot="1" x14ac:dyDescent="0.3">
      <c r="B3" s="30" t="s">
        <v>31</v>
      </c>
      <c r="C3" s="44" t="s">
        <v>59</v>
      </c>
      <c r="D3" s="44"/>
      <c r="E3" s="22"/>
      <c r="F3" s="29"/>
      <c r="G3" s="29"/>
      <c r="H3" s="29"/>
      <c r="I3" s="29"/>
    </row>
    <row r="4" spans="1:9" ht="30" x14ac:dyDescent="0.25">
      <c r="A4" s="42" t="s">
        <v>41</v>
      </c>
      <c r="B4" s="9" t="s">
        <v>2</v>
      </c>
      <c r="C4" s="10" t="s">
        <v>3</v>
      </c>
      <c r="D4" s="26" t="s">
        <v>5</v>
      </c>
      <c r="E4" s="31" t="s">
        <v>29</v>
      </c>
      <c r="F4" s="25"/>
    </row>
    <row r="5" spans="1:9" ht="15.75" customHeight="1" thickBot="1" x14ac:dyDescent="0.3">
      <c r="A5" s="42"/>
      <c r="B5" s="14">
        <v>22000</v>
      </c>
      <c r="C5" s="16">
        <v>21109</v>
      </c>
      <c r="D5" s="27">
        <f>(C5-B5)</f>
        <v>-891</v>
      </c>
      <c r="E5" s="32">
        <v>0.4</v>
      </c>
      <c r="F5" s="35">
        <f>D5*E5</f>
        <v>-356.40000000000003</v>
      </c>
    </row>
    <row r="6" spans="1:9" ht="15.75" thickBot="1" x14ac:dyDescent="0.3">
      <c r="C6" s="24"/>
      <c r="D6" s="1"/>
      <c r="E6" s="33"/>
      <c r="F6" s="3"/>
    </row>
    <row r="7" spans="1:9" x14ac:dyDescent="0.25">
      <c r="A7" s="43" t="s">
        <v>42</v>
      </c>
      <c r="B7" s="9" t="s">
        <v>0</v>
      </c>
      <c r="C7" s="10" t="s">
        <v>1</v>
      </c>
      <c r="D7" s="26" t="s">
        <v>14</v>
      </c>
      <c r="E7" s="34"/>
      <c r="F7" s="25"/>
    </row>
    <row r="8" spans="1:9" ht="15.75" customHeight="1" thickBot="1" x14ac:dyDescent="0.3">
      <c r="A8" s="43"/>
      <c r="B8" s="14">
        <v>170169</v>
      </c>
      <c r="C8" s="23">
        <v>170269</v>
      </c>
      <c r="D8" s="27">
        <f>(C8-B8)</f>
        <v>100</v>
      </c>
      <c r="E8" s="32">
        <v>0.15</v>
      </c>
      <c r="F8" s="2">
        <f>D8*E8</f>
        <v>15</v>
      </c>
    </row>
    <row r="9" spans="1:9" ht="15.75" thickBot="1" x14ac:dyDescent="0.3">
      <c r="C9" s="24"/>
      <c r="D9" s="1"/>
      <c r="E9" s="33"/>
      <c r="F9" s="3"/>
    </row>
    <row r="10" spans="1:9" x14ac:dyDescent="0.25">
      <c r="A10" s="37" t="s">
        <v>43</v>
      </c>
      <c r="B10" s="9" t="s">
        <v>15</v>
      </c>
      <c r="C10" s="10" t="s">
        <v>16</v>
      </c>
      <c r="D10" s="26" t="s">
        <v>21</v>
      </c>
      <c r="E10" s="34"/>
      <c r="F10" s="25"/>
    </row>
    <row r="11" spans="1:9" ht="15.75" customHeight="1" thickBot="1" x14ac:dyDescent="0.3">
      <c r="A11" s="37"/>
      <c r="B11" s="14">
        <v>125310</v>
      </c>
      <c r="C11" s="16">
        <v>125310</v>
      </c>
      <c r="D11" s="27">
        <f>(C11-B11)</f>
        <v>0</v>
      </c>
      <c r="E11" s="32">
        <v>0.1</v>
      </c>
      <c r="F11" s="2">
        <f>D11*E11</f>
        <v>0</v>
      </c>
    </row>
    <row r="12" spans="1:9" ht="15.75" thickBot="1" x14ac:dyDescent="0.3">
      <c r="C12" s="1"/>
      <c r="D12" s="1"/>
      <c r="E12" s="33"/>
      <c r="F12" s="3"/>
      <c r="G12" s="1"/>
      <c r="H12" s="1"/>
    </row>
    <row r="13" spans="1:9" x14ac:dyDescent="0.25">
      <c r="A13" s="38" t="s">
        <v>44</v>
      </c>
      <c r="B13" s="9" t="s">
        <v>22</v>
      </c>
      <c r="C13" s="10" t="s">
        <v>23</v>
      </c>
      <c r="D13" s="26" t="s">
        <v>28</v>
      </c>
      <c r="E13" s="34"/>
      <c r="F13" s="25"/>
    </row>
    <row r="14" spans="1:9" ht="15.75" thickBot="1" x14ac:dyDescent="0.3">
      <c r="A14" s="38"/>
      <c r="B14" s="14">
        <v>22295</v>
      </c>
      <c r="C14" s="16">
        <v>22395</v>
      </c>
      <c r="D14" s="27">
        <f>(C14-B14)</f>
        <v>100</v>
      </c>
      <c r="E14" s="32">
        <v>0.15</v>
      </c>
      <c r="F14" s="2">
        <f>D14*E14</f>
        <v>15</v>
      </c>
    </row>
    <row r="15" spans="1:9" ht="15.75" thickBot="1" x14ac:dyDescent="0.3">
      <c r="E15" s="33"/>
      <c r="F15" s="3"/>
    </row>
    <row r="16" spans="1:9" x14ac:dyDescent="0.25">
      <c r="A16" s="39" t="s">
        <v>45</v>
      </c>
      <c r="B16" s="9" t="s">
        <v>34</v>
      </c>
      <c r="C16" s="10" t="s">
        <v>35</v>
      </c>
      <c r="D16" s="26" t="s">
        <v>40</v>
      </c>
      <c r="E16" s="34"/>
      <c r="F16" s="25"/>
    </row>
    <row r="17" spans="1:6" ht="15.75" customHeight="1" thickBot="1" x14ac:dyDescent="0.3">
      <c r="A17" s="39"/>
      <c r="B17" s="14">
        <v>22295</v>
      </c>
      <c r="C17" s="16">
        <v>22395</v>
      </c>
      <c r="D17" s="27">
        <f>(C17-B17)</f>
        <v>100</v>
      </c>
      <c r="E17" s="32">
        <v>0.2</v>
      </c>
      <c r="F17" s="2">
        <f>D17*E17</f>
        <v>20</v>
      </c>
    </row>
    <row r="18" spans="1:6" ht="15.75" thickBot="1" x14ac:dyDescent="0.3">
      <c r="E18" s="28">
        <f>SUM(E5:E17)</f>
        <v>1</v>
      </c>
    </row>
    <row r="19" spans="1:6" x14ac:dyDescent="0.25">
      <c r="E19" s="4" t="s">
        <v>32</v>
      </c>
      <c r="F19">
        <f>ABS(SUM(F5:F15)/100)</f>
        <v>3.2640000000000002</v>
      </c>
    </row>
  </sheetData>
  <mergeCells count="7">
    <mergeCell ref="A16:A17"/>
    <mergeCell ref="C3:D3"/>
    <mergeCell ref="B2:F2"/>
    <mergeCell ref="A4:A5"/>
    <mergeCell ref="A7:A8"/>
    <mergeCell ref="A10:A11"/>
    <mergeCell ref="A13:A1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5" x14ac:dyDescent="0.25"/>
  <cols>
    <col min="2" max="2" width="12.7109375" customWidth="1"/>
    <col min="4" max="4" width="12.28515625" customWidth="1"/>
  </cols>
  <sheetData>
    <row r="1" spans="1:4" ht="30" x14ac:dyDescent="0.25">
      <c r="A1" s="18" t="s">
        <v>52</v>
      </c>
      <c r="B1" s="18" t="s">
        <v>53</v>
      </c>
    </row>
    <row r="2" spans="1:4" x14ac:dyDescent="0.25">
      <c r="A2" s="17">
        <v>4.1399999999999997</v>
      </c>
      <c r="B2" s="17" t="s">
        <v>54</v>
      </c>
    </row>
    <row r="3" spans="1:4" x14ac:dyDescent="0.25">
      <c r="A3" s="17">
        <v>4.1900000000000004</v>
      </c>
      <c r="B3" s="17" t="s">
        <v>55</v>
      </c>
      <c r="D3" t="str">
        <f>LOOKUP(4.19,A2:A6,B2:B6)</f>
        <v>оранжевый</v>
      </c>
    </row>
    <row r="4" spans="1:4" x14ac:dyDescent="0.25">
      <c r="A4" s="17">
        <v>5.17</v>
      </c>
      <c r="B4" s="17" t="s">
        <v>56</v>
      </c>
    </row>
    <row r="5" spans="1:4" x14ac:dyDescent="0.25">
      <c r="A5" s="17">
        <v>5.77</v>
      </c>
      <c r="B5" s="17" t="s">
        <v>57</v>
      </c>
    </row>
    <row r="6" spans="1:4" x14ac:dyDescent="0.25">
      <c r="A6" s="17">
        <v>6.39</v>
      </c>
      <c r="B6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Относителая</vt:lpstr>
      <vt:lpstr>Абсольтная</vt:lpstr>
      <vt:lpstr>Лист3</vt:lpstr>
    </vt:vector>
  </TitlesOfParts>
  <Company>STN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ShevchenkoDO</dc:creator>
  <cp:lastModifiedBy>Дмитрий</cp:lastModifiedBy>
  <dcterms:created xsi:type="dcterms:W3CDTF">2012-02-06T11:19:27Z</dcterms:created>
  <dcterms:modified xsi:type="dcterms:W3CDTF">2012-02-07T17:15:16Z</dcterms:modified>
</cp:coreProperties>
</file>