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zdogru\Downloads\"/>
    </mc:Choice>
  </mc:AlternateContent>
  <xr:revisionPtr revIDLastSave="0" documentId="13_ncr:1_{D500699A-323C-4A70-B58C-82896770E2AD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roblem definition" sheetId="5" r:id="rId1"/>
    <sheet name="data" sheetId="2" r:id="rId2"/>
    <sheet name="single sample simulation" sheetId="3" r:id="rId3"/>
    <sheet name="30 sample - simulation" sheetId="6" r:id="rId4"/>
  </sheets>
  <definedNames>
    <definedName name="sample_size">'single sample simulation'!$B$10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6" l="1"/>
  <c r="B13" i="6" s="1"/>
  <c r="B11" i="6"/>
  <c r="B15" i="6"/>
  <c r="B9" i="6"/>
  <c r="B9" i="3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G28" i="6"/>
  <c r="B18" i="3"/>
  <c r="B17" i="3"/>
  <c r="B16" i="3"/>
  <c r="B15" i="3"/>
  <c r="B13" i="3"/>
  <c r="B12" i="3"/>
  <c r="B11" i="3"/>
  <c r="B16" i="6" l="1"/>
  <c r="B17" i="6"/>
  <c r="B18" i="6" s="1"/>
  <c r="C3" i="2" l="1"/>
  <c r="C4" i="2"/>
  <c r="C5" i="2"/>
  <c r="C6" i="2"/>
  <c r="C7" i="2"/>
  <c r="C8" i="2"/>
  <c r="C2" i="2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A3" i="2" l="1"/>
  <c r="A3" i="6" s="1"/>
  <c r="B3" i="2"/>
  <c r="A4" i="2"/>
  <c r="A4" i="6" s="1"/>
  <c r="B4" i="2"/>
  <c r="A5" i="2"/>
  <c r="A5" i="6" s="1"/>
  <c r="B5" i="2"/>
  <c r="A6" i="2"/>
  <c r="A6" i="6" s="1"/>
  <c r="B6" i="2"/>
  <c r="A7" i="2"/>
  <c r="A7" i="6" s="1"/>
  <c r="B7" i="2"/>
  <c r="A8" i="2"/>
  <c r="A8" i="6" s="1"/>
  <c r="B8" i="2"/>
  <c r="B2" i="2"/>
  <c r="A2" i="2"/>
  <c r="A2" i="6" s="1"/>
  <c r="A7" i="3" l="1"/>
  <c r="A8" i="3"/>
  <c r="A5" i="3"/>
  <c r="A6" i="3"/>
  <c r="A4" i="3"/>
  <c r="A3" i="3"/>
  <c r="A2" i="3"/>
  <c r="E9" i="5"/>
  <c r="B9" i="2" l="1"/>
  <c r="B3" i="3" l="1"/>
  <c r="B3" i="6"/>
  <c r="B6" i="3" l="1"/>
  <c r="B6" i="6"/>
  <c r="B2" i="3"/>
  <c r="B2" i="6"/>
  <c r="B5" i="3"/>
  <c r="B5" i="6"/>
  <c r="B7" i="3"/>
  <c r="B7" i="6"/>
  <c r="B8" i="3"/>
  <c r="B8" i="6"/>
  <c r="B4" i="3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Lara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with longer simulation this gets closer to the expected sales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Lara</author>
  </authors>
  <commentList>
    <comment ref="B11" authorId="0" shapeId="0" xr:uid="{5A4A4FFF-2D93-42EA-B59D-D28709476F65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with longer simulation this gets closer to the expected sales</t>
        </r>
      </text>
    </comment>
  </commentList>
</comments>
</file>

<file path=xl/sharedStrings.xml><?xml version="1.0" encoding="utf-8"?>
<sst xmlns="http://schemas.openxmlformats.org/spreadsheetml/2006/main" count="71" uniqueCount="55">
  <si>
    <t>Hot-water heater Sales per week</t>
  </si>
  <si>
    <t>pp 808</t>
  </si>
  <si>
    <t>Probability</t>
  </si>
  <si>
    <r>
      <t xml:space="preserve">modified from Heizer J., Render B. </t>
    </r>
    <r>
      <rPr>
        <b/>
        <sz val="11"/>
        <color theme="1"/>
        <rFont val="Calibri"/>
        <family val="2"/>
        <scheme val="minor"/>
      </rPr>
      <t>Operations Management</t>
    </r>
    <r>
      <rPr>
        <sz val="11"/>
        <color theme="1"/>
        <rFont val="Calibri"/>
        <family val="2"/>
        <scheme val="minor"/>
      </rPr>
      <t>, New Jersey, Prentice Hall, 2013</t>
    </r>
  </si>
  <si>
    <t>Expected Sales=</t>
  </si>
  <si>
    <t>Mean sales</t>
  </si>
  <si>
    <t>STD sales</t>
  </si>
  <si>
    <t>semean</t>
  </si>
  <si>
    <t>CI lower</t>
  </si>
  <si>
    <t>CI upper</t>
  </si>
  <si>
    <t>diff</t>
  </si>
  <si>
    <t>Expected value of a discrete distribution variable x :</t>
  </si>
  <si>
    <t>b) Use part a, what's the average number of sales per week over the 25-week period?</t>
  </si>
  <si>
    <t>sample Size =</t>
  </si>
  <si>
    <t>sim dem1</t>
  </si>
  <si>
    <t>sim dem2</t>
  </si>
  <si>
    <t>sim dem3</t>
  </si>
  <si>
    <t>sim dem4</t>
  </si>
  <si>
    <t>sim dem5</t>
  </si>
  <si>
    <t>sim dem6</t>
  </si>
  <si>
    <t>sim dem7</t>
  </si>
  <si>
    <t>sim dem8</t>
  </si>
  <si>
    <t>sim dem9</t>
  </si>
  <si>
    <t>sim dem10</t>
  </si>
  <si>
    <t>sim dem11</t>
  </si>
  <si>
    <t>sim dem12</t>
  </si>
  <si>
    <t>sim dem13</t>
  </si>
  <si>
    <t>sim dem14</t>
  </si>
  <si>
    <t>sim dem15</t>
  </si>
  <si>
    <t>sim dem16</t>
  </si>
  <si>
    <t>sim dem17</t>
  </si>
  <si>
    <t>sim dem18</t>
  </si>
  <si>
    <t>sim dem19</t>
  </si>
  <si>
    <t>sim dem20</t>
  </si>
  <si>
    <t>sim dem21</t>
  </si>
  <si>
    <t>sim dem22</t>
  </si>
  <si>
    <t>sim dem23</t>
  </si>
  <si>
    <t>sim dem24</t>
  </si>
  <si>
    <t>sim dem25</t>
  </si>
  <si>
    <t>sim dem26</t>
  </si>
  <si>
    <t>sim dem27</t>
  </si>
  <si>
    <t>sim dem28</t>
  </si>
  <si>
    <t>sim dem29</t>
  </si>
  <si>
    <t>sim dem30</t>
  </si>
  <si>
    <t>c) Now, do 30-sample simulation to determine the expected number of sales per week. How does this compare with the answer in part b?</t>
  </si>
  <si>
    <t>Confidence =&gt;</t>
  </si>
  <si>
    <t>Z value =&gt;</t>
  </si>
  <si>
    <t>Expected Sales =</t>
  </si>
  <si>
    <t>Higgins Plumbing &amp; Heating currently maintains a stock of 30 hotwater heaters that it sells to homeowners and installs for them. Owner J. Higgins likes the idea of having a large supply on hand to meet any customer demand. However, he also recognizes that this is expensive to do so. He examines hot-water sales over the past 50 weeks. The historical data given in cells D1:E8.</t>
  </si>
  <si>
    <t>a) If Higgins maintains a constant supply of 8 hot-water heaters in any given week, how many times will he stockout during a single trial 25-week simulation?</t>
  </si>
  <si>
    <t>d) Find 90% CI for the sales.</t>
  </si>
  <si>
    <t>Sample mean =&gt;</t>
  </si>
  <si>
    <t xml:space="preserve"># of weeks </t>
  </si>
  <si>
    <t>week</t>
  </si>
  <si>
    <t>simulated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</si>
</sst>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2" fontId="0" fillId="2" borderId="0" xfId="0" applyNumberFormat="1" applyFill="1"/>
    <xf numFmtId="2" fontId="0" fillId="2" borderId="0" xfId="0" applyNumberFormat="1" applyFill="1" applyAlignment="1">
      <alignment horizontal="right"/>
    </xf>
    <xf numFmtId="0" fontId="0" fillId="3" borderId="0" xfId="0" applyFill="1"/>
    <xf numFmtId="2" fontId="0" fillId="4" borderId="0" xfId="0" applyNumberForma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3033416</xdr:colOff>
      <xdr:row>9</xdr:row>
      <xdr:rowOff>79374</xdr:rowOff>
    </xdr:from>
    <xdr:ext cx="1909000" cy="3862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033416" y="2878666"/>
              <a:ext cx="1909000" cy="38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/>
                <a:t>E(x)</a:t>
              </a:r>
              <a14:m>
                <m:oMath xmlns:m="http://schemas.openxmlformats.org/officeDocument/2006/math">
                  <m:r>
                    <a:rPr lang="en-US" sz="1600" i="1">
                      <a:latin typeface="Cambria Math"/>
                    </a:rPr>
                    <m:t>=</m:t>
                  </m:r>
                  <m:nary>
                    <m:naryPr>
                      <m:chr m:val="∑"/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600" i="1">
                          <a:latin typeface="Cambria Math"/>
                        </a:rPr>
                        <m:t>𝑘</m:t>
                      </m:r>
                      <m:r>
                        <a:rPr lang="en-US" sz="1600" i="1">
                          <a:latin typeface="Cambria Math"/>
                        </a:rPr>
                        <m:t>=0</m:t>
                      </m:r>
                    </m:sub>
                    <m:sup>
                      <m:r>
                        <a:rPr lang="en-US" sz="1600" i="1">
                          <a:latin typeface="Cambria Math"/>
                        </a:rPr>
                        <m:t>𝑛</m:t>
                      </m:r>
                    </m:sup>
                    <m:e>
                      <m:r>
                        <a:rPr lang="en-US" sz="1600" b="0" i="1">
                          <a:latin typeface="Cambria Math"/>
                        </a:rPr>
                        <m:t>𝑥</m:t>
                      </m:r>
                      <m:r>
                        <a:rPr lang="en-US" sz="1600" b="0" i="1">
                          <a:latin typeface="Cambria Math"/>
                        </a:rPr>
                        <m:t>.</m:t>
                      </m:r>
                      <m:r>
                        <a:rPr lang="en-US" sz="1600" b="0" i="1">
                          <a:latin typeface="Cambria Math"/>
                        </a:rPr>
                        <m:t>𝑝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/>
                            </a:rPr>
                            <m:t>𝑥</m:t>
                          </m:r>
                        </m:e>
                      </m:d>
                    </m:e>
                  </m:nary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033416" y="2878666"/>
              <a:ext cx="1909000" cy="38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/>
                <a:t>E(x)</a:t>
              </a:r>
              <a:r>
                <a:rPr lang="en-US" sz="1600" i="0">
                  <a:latin typeface="Cambria Math"/>
                </a:rPr>
                <a:t>=</a:t>
              </a:r>
              <a:r>
                <a:rPr lang="en-US" sz="1600" i="0">
                  <a:latin typeface="Cambria Math" panose="02040503050406030204" pitchFamily="18" charset="0"/>
                </a:rPr>
                <a:t>∑_(</a:t>
              </a:r>
              <a:r>
                <a:rPr lang="en-US" sz="1600" i="0">
                  <a:latin typeface="Cambria Math"/>
                </a:rPr>
                <a:t>𝑘=0</a:t>
              </a:r>
              <a:r>
                <a:rPr lang="en-US" sz="1600" i="0">
                  <a:latin typeface="Cambria Math" panose="02040503050406030204" pitchFamily="18" charset="0"/>
                </a:rPr>
                <a:t>)^</a:t>
              </a:r>
              <a:r>
                <a:rPr lang="en-US" sz="1600" i="0">
                  <a:latin typeface="Cambria Math"/>
                </a:rPr>
                <a:t>𝑛</a:t>
              </a:r>
              <a:r>
                <a:rPr lang="en-US" sz="1600" b="0" i="0">
                  <a:latin typeface="Cambria Math" panose="02040503050406030204" pitchFamily="18" charset="0"/>
                </a:rPr>
                <a:t>▒〖</a:t>
              </a:r>
              <a:r>
                <a:rPr lang="en-US" sz="1600" b="0" i="0">
                  <a:latin typeface="Cambria Math"/>
                </a:rPr>
                <a:t>𝑥.𝑝</a:t>
              </a:r>
              <a:r>
                <a:rPr lang="en-US" sz="1600" b="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/>
                </a:rPr>
                <a:t>𝑥</a:t>
              </a:r>
              <a:r>
                <a:rPr lang="en-US" sz="1600" b="0" i="0">
                  <a:latin typeface="Cambria Math" panose="02040503050406030204" pitchFamily="18" charset="0"/>
                </a:rPr>
                <a:t>) 〗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120" zoomScaleNormal="120" workbookViewId="0">
      <selection activeCell="A3" sqref="A3"/>
    </sheetView>
  </sheetViews>
  <sheetFormatPr defaultRowHeight="14.5" x14ac:dyDescent="0.35"/>
  <cols>
    <col min="1" max="1" width="74.81640625" style="1" customWidth="1"/>
    <col min="4" max="4" width="11.6328125" customWidth="1"/>
    <col min="5" max="5" width="10.6328125" customWidth="1"/>
  </cols>
  <sheetData>
    <row r="1" spans="1:7" ht="72.5" x14ac:dyDescent="0.35">
      <c r="A1" s="1" t="s">
        <v>48</v>
      </c>
      <c r="D1" s="2" t="s">
        <v>0</v>
      </c>
      <c r="E1" s="2" t="s">
        <v>52</v>
      </c>
      <c r="F1" s="2"/>
      <c r="G1" s="2"/>
    </row>
    <row r="2" spans="1:7" x14ac:dyDescent="0.35">
      <c r="D2">
        <v>4</v>
      </c>
      <c r="E2">
        <v>6</v>
      </c>
    </row>
    <row r="3" spans="1:7" ht="31" customHeight="1" x14ac:dyDescent="0.35">
      <c r="A3" s="1" t="s">
        <v>49</v>
      </c>
      <c r="D3">
        <v>5</v>
      </c>
      <c r="E3">
        <v>5</v>
      </c>
    </row>
    <row r="4" spans="1:7" ht="15" customHeight="1" x14ac:dyDescent="0.35">
      <c r="A4" s="1" t="s">
        <v>12</v>
      </c>
      <c r="D4">
        <v>6</v>
      </c>
      <c r="E4">
        <v>9</v>
      </c>
    </row>
    <row r="5" spans="1:7" ht="29" x14ac:dyDescent="0.35">
      <c r="A5" s="1" t="s">
        <v>44</v>
      </c>
      <c r="D5">
        <v>7</v>
      </c>
      <c r="E5">
        <v>12</v>
      </c>
    </row>
    <row r="6" spans="1:7" x14ac:dyDescent="0.35">
      <c r="A6" s="1" t="s">
        <v>50</v>
      </c>
      <c r="D6">
        <v>8</v>
      </c>
      <c r="E6">
        <v>8</v>
      </c>
    </row>
    <row r="7" spans="1:7" x14ac:dyDescent="0.35">
      <c r="D7">
        <v>9</v>
      </c>
      <c r="E7">
        <v>7</v>
      </c>
    </row>
    <row r="8" spans="1:7" x14ac:dyDescent="0.35">
      <c r="A8" s="1" t="s">
        <v>1</v>
      </c>
      <c r="D8">
        <v>10</v>
      </c>
      <c r="E8">
        <v>3</v>
      </c>
    </row>
    <row r="9" spans="1:7" x14ac:dyDescent="0.35">
      <c r="A9" s="3" t="s">
        <v>3</v>
      </c>
      <c r="E9">
        <f>SUM(E2:E8)</f>
        <v>50</v>
      </c>
    </row>
    <row r="11" spans="1:7" x14ac:dyDescent="0.35">
      <c r="A11" s="1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="120" zoomScaleNormal="120" workbookViewId="0">
      <selection activeCell="C2" sqref="C2:C8"/>
    </sheetView>
  </sheetViews>
  <sheetFormatPr defaultRowHeight="14.5" x14ac:dyDescent="0.35"/>
  <cols>
    <col min="1" max="1" width="15.453125" customWidth="1"/>
    <col min="2" max="2" width="10" customWidth="1"/>
  </cols>
  <sheetData>
    <row r="1" spans="1:3" ht="30" customHeight="1" x14ac:dyDescent="0.35">
      <c r="A1" s="2" t="s">
        <v>0</v>
      </c>
      <c r="B1" s="2" t="s">
        <v>52</v>
      </c>
      <c r="C1" t="s">
        <v>2</v>
      </c>
    </row>
    <row r="2" spans="1:3" x14ac:dyDescent="0.35">
      <c r="A2">
        <f>'problem definition'!D2</f>
        <v>4</v>
      </c>
      <c r="B2">
        <f>'problem definition'!E2</f>
        <v>6</v>
      </c>
      <c r="C2" s="10">
        <f>B2/$B$9</f>
        <v>0.12</v>
      </c>
    </row>
    <row r="3" spans="1:3" x14ac:dyDescent="0.35">
      <c r="A3">
        <f>'problem definition'!D3</f>
        <v>5</v>
      </c>
      <c r="B3">
        <f>'problem definition'!E3</f>
        <v>5</v>
      </c>
      <c r="C3" s="10">
        <f t="shared" ref="C3:C8" si="0">B3/$B$9</f>
        <v>0.1</v>
      </c>
    </row>
    <row r="4" spans="1:3" x14ac:dyDescent="0.35">
      <c r="A4">
        <f>'problem definition'!D4</f>
        <v>6</v>
      </c>
      <c r="B4">
        <f>'problem definition'!E4</f>
        <v>9</v>
      </c>
      <c r="C4" s="10">
        <f t="shared" si="0"/>
        <v>0.18</v>
      </c>
    </row>
    <row r="5" spans="1:3" x14ac:dyDescent="0.35">
      <c r="A5">
        <f>'problem definition'!D5</f>
        <v>7</v>
      </c>
      <c r="B5">
        <f>'problem definition'!E5</f>
        <v>12</v>
      </c>
      <c r="C5" s="10">
        <f t="shared" si="0"/>
        <v>0.24</v>
      </c>
    </row>
    <row r="6" spans="1:3" x14ac:dyDescent="0.35">
      <c r="A6">
        <f>'problem definition'!D6</f>
        <v>8</v>
      </c>
      <c r="B6">
        <f>'problem definition'!E6</f>
        <v>8</v>
      </c>
      <c r="C6" s="10">
        <f t="shared" si="0"/>
        <v>0.16</v>
      </c>
    </row>
    <row r="7" spans="1:3" x14ac:dyDescent="0.35">
      <c r="A7">
        <f>'problem definition'!D7</f>
        <v>9</v>
      </c>
      <c r="B7">
        <f>'problem definition'!E7</f>
        <v>7</v>
      </c>
      <c r="C7" s="10">
        <f t="shared" si="0"/>
        <v>0.14000000000000001</v>
      </c>
    </row>
    <row r="8" spans="1:3" x14ac:dyDescent="0.35">
      <c r="A8">
        <f>'problem definition'!D8</f>
        <v>10</v>
      </c>
      <c r="B8">
        <f>'problem definition'!E8</f>
        <v>3</v>
      </c>
      <c r="C8" s="10">
        <f t="shared" si="0"/>
        <v>0.06</v>
      </c>
    </row>
    <row r="9" spans="1:3" x14ac:dyDescent="0.35">
      <c r="B9">
        <f>SUM(B2:B8)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zoomScaleNormal="100" workbookViewId="0">
      <selection activeCell="B9" sqref="B9:B18"/>
    </sheetView>
  </sheetViews>
  <sheetFormatPr defaultRowHeight="14.5" x14ac:dyDescent="0.35"/>
  <cols>
    <col min="1" max="1" width="18.6328125" customWidth="1"/>
    <col min="2" max="2" width="10.6328125" customWidth="1"/>
    <col min="6" max="6" width="10" customWidth="1"/>
    <col min="7" max="7" width="9" customWidth="1"/>
    <col min="9" max="9" width="10" customWidth="1"/>
    <col min="10" max="10" width="7.453125" customWidth="1"/>
    <col min="12" max="12" width="13.36328125" customWidth="1"/>
    <col min="13" max="13" width="14.81640625" customWidth="1"/>
  </cols>
  <sheetData>
    <row r="1" spans="1:10" ht="30" customHeight="1" x14ac:dyDescent="0.35">
      <c r="A1" s="2" t="s">
        <v>0</v>
      </c>
      <c r="B1" t="s">
        <v>2</v>
      </c>
      <c r="F1" s="13" t="s">
        <v>53</v>
      </c>
      <c r="G1" s="2" t="s">
        <v>54</v>
      </c>
    </row>
    <row r="2" spans="1:10" x14ac:dyDescent="0.35">
      <c r="A2">
        <f>data!A2</f>
        <v>4</v>
      </c>
      <c r="B2">
        <f>data!C2</f>
        <v>0.12</v>
      </c>
      <c r="F2">
        <v>1</v>
      </c>
      <c r="G2">
        <v>4</v>
      </c>
    </row>
    <row r="3" spans="1:10" x14ac:dyDescent="0.35">
      <c r="A3">
        <f>data!A3</f>
        <v>5</v>
      </c>
      <c r="B3">
        <f>data!C3</f>
        <v>0.1</v>
      </c>
      <c r="F3">
        <v>2</v>
      </c>
      <c r="G3">
        <v>4</v>
      </c>
    </row>
    <row r="4" spans="1:10" x14ac:dyDescent="0.35">
      <c r="A4">
        <f>data!A4</f>
        <v>6</v>
      </c>
      <c r="B4">
        <f>data!C4</f>
        <v>0.18</v>
      </c>
      <c r="F4">
        <v>3</v>
      </c>
      <c r="G4">
        <v>7</v>
      </c>
    </row>
    <row r="5" spans="1:10" x14ac:dyDescent="0.35">
      <c r="A5">
        <f>data!A5</f>
        <v>7</v>
      </c>
      <c r="B5">
        <f>data!C5</f>
        <v>0.24</v>
      </c>
      <c r="F5">
        <v>4</v>
      </c>
      <c r="G5">
        <v>7</v>
      </c>
    </row>
    <row r="6" spans="1:10" x14ac:dyDescent="0.35">
      <c r="A6">
        <f>data!A6</f>
        <v>8</v>
      </c>
      <c r="B6">
        <f>data!C6</f>
        <v>0.16</v>
      </c>
      <c r="F6">
        <v>5</v>
      </c>
      <c r="G6">
        <v>7</v>
      </c>
    </row>
    <row r="7" spans="1:10" x14ac:dyDescent="0.35">
      <c r="A7">
        <f>data!A7</f>
        <v>9</v>
      </c>
      <c r="B7">
        <f>data!C7</f>
        <v>0.14000000000000001</v>
      </c>
      <c r="F7">
        <v>6</v>
      </c>
      <c r="G7">
        <v>8</v>
      </c>
    </row>
    <row r="8" spans="1:10" x14ac:dyDescent="0.35">
      <c r="A8">
        <f>data!A8</f>
        <v>10</v>
      </c>
      <c r="B8">
        <f>data!C8</f>
        <v>0.06</v>
      </c>
      <c r="F8">
        <v>7</v>
      </c>
      <c r="G8">
        <v>5</v>
      </c>
    </row>
    <row r="9" spans="1:10" x14ac:dyDescent="0.35">
      <c r="A9" t="s">
        <v>47</v>
      </c>
      <c r="B9" s="4">
        <f>SUMPRODUCT(A2:A8,B2:B8)</f>
        <v>6.8800000000000008</v>
      </c>
      <c r="F9">
        <v>8</v>
      </c>
      <c r="G9">
        <v>7</v>
      </c>
    </row>
    <row r="10" spans="1:10" x14ac:dyDescent="0.35">
      <c r="A10" t="s">
        <v>13</v>
      </c>
      <c r="B10" s="4">
        <v>25</v>
      </c>
      <c r="F10">
        <v>9</v>
      </c>
      <c r="G10" s="12">
        <v>10</v>
      </c>
      <c r="J10" s="5"/>
    </row>
    <row r="11" spans="1:10" x14ac:dyDescent="0.35">
      <c r="A11" t="s">
        <v>5</v>
      </c>
      <c r="B11" s="4">
        <f>AVERAGE(G2:G26)</f>
        <v>6.72</v>
      </c>
      <c r="F11">
        <v>10</v>
      </c>
      <c r="G11">
        <v>5</v>
      </c>
    </row>
    <row r="12" spans="1:10" x14ac:dyDescent="0.35">
      <c r="A12" t="s">
        <v>6</v>
      </c>
      <c r="B12" s="8">
        <f>_xlfn.STDEV.S(G2:G26)</f>
        <v>2.0720360357226735</v>
      </c>
      <c r="F12">
        <v>11</v>
      </c>
      <c r="G12">
        <v>6</v>
      </c>
    </row>
    <row r="13" spans="1:10" x14ac:dyDescent="0.35">
      <c r="A13" t="s">
        <v>7</v>
      </c>
      <c r="B13" s="9">
        <f>B12/SQRT(sample_size)</f>
        <v>0.41440720714453472</v>
      </c>
      <c r="C13" s="6"/>
      <c r="D13" s="6"/>
      <c r="F13">
        <v>12</v>
      </c>
      <c r="G13">
        <v>7</v>
      </c>
    </row>
    <row r="14" spans="1:10" x14ac:dyDescent="0.35">
      <c r="A14" t="s">
        <v>45</v>
      </c>
      <c r="B14" s="11">
        <v>0.9</v>
      </c>
      <c r="C14" s="6"/>
      <c r="F14">
        <v>13</v>
      </c>
      <c r="G14">
        <v>8</v>
      </c>
    </row>
    <row r="15" spans="1:10" x14ac:dyDescent="0.35">
      <c r="A15" t="s">
        <v>46</v>
      </c>
      <c r="B15" s="11">
        <f>_xlfn.NORM.S.INV(B14+(1-B14)/2)</f>
        <v>1.6448536269514715</v>
      </c>
      <c r="C15" s="6"/>
      <c r="F15">
        <v>14</v>
      </c>
      <c r="G15">
        <v>4</v>
      </c>
    </row>
    <row r="16" spans="1:10" x14ac:dyDescent="0.35">
      <c r="A16" t="s">
        <v>8</v>
      </c>
      <c r="B16" s="9">
        <f>$B$11-$B$15*$B$13</f>
        <v>6.0383608022934823</v>
      </c>
      <c r="C16" s="6"/>
      <c r="D16" s="7"/>
      <c r="F16">
        <v>15</v>
      </c>
      <c r="G16">
        <v>4</v>
      </c>
    </row>
    <row r="17" spans="1:7" x14ac:dyDescent="0.35">
      <c r="A17" t="s">
        <v>9</v>
      </c>
      <c r="B17" s="9">
        <f>$B$11+$B$15*$B$13</f>
        <v>7.4016391977065172</v>
      </c>
      <c r="F17">
        <v>16</v>
      </c>
      <c r="G17">
        <v>8</v>
      </c>
    </row>
    <row r="18" spans="1:7" x14ac:dyDescent="0.35">
      <c r="A18" t="s">
        <v>10</v>
      </c>
      <c r="B18" s="9">
        <f>B17-B16</f>
        <v>1.363278395413035</v>
      </c>
      <c r="F18">
        <v>17</v>
      </c>
      <c r="G18">
        <v>4</v>
      </c>
    </row>
    <row r="19" spans="1:7" x14ac:dyDescent="0.35">
      <c r="F19">
        <v>18</v>
      </c>
      <c r="G19" s="12">
        <v>10</v>
      </c>
    </row>
    <row r="20" spans="1:7" x14ac:dyDescent="0.35">
      <c r="F20">
        <v>19</v>
      </c>
      <c r="G20">
        <v>7</v>
      </c>
    </row>
    <row r="21" spans="1:7" x14ac:dyDescent="0.35">
      <c r="F21">
        <v>20</v>
      </c>
      <c r="G21" s="12">
        <v>10</v>
      </c>
    </row>
    <row r="22" spans="1:7" x14ac:dyDescent="0.35">
      <c r="F22">
        <v>21</v>
      </c>
      <c r="G22" s="12">
        <v>10</v>
      </c>
    </row>
    <row r="23" spans="1:7" x14ac:dyDescent="0.35">
      <c r="F23">
        <v>22</v>
      </c>
      <c r="G23">
        <v>6</v>
      </c>
    </row>
    <row r="24" spans="1:7" x14ac:dyDescent="0.35">
      <c r="F24">
        <v>23</v>
      </c>
      <c r="G24">
        <v>4</v>
      </c>
    </row>
    <row r="25" spans="1:7" x14ac:dyDescent="0.35">
      <c r="F25">
        <v>24</v>
      </c>
      <c r="G25">
        <v>8</v>
      </c>
    </row>
    <row r="26" spans="1:7" x14ac:dyDescent="0.35">
      <c r="F26">
        <v>25</v>
      </c>
      <c r="G26">
        <v>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8"/>
  <sheetViews>
    <sheetView tabSelected="1" topLeftCell="A8" zoomScale="110" zoomScaleNormal="110" workbookViewId="0">
      <selection activeCell="B18" sqref="B18"/>
    </sheetView>
  </sheetViews>
  <sheetFormatPr defaultRowHeight="14.5" x14ac:dyDescent="0.35"/>
  <cols>
    <col min="1" max="1" width="15" customWidth="1"/>
    <col min="2" max="2" width="10.6328125" customWidth="1"/>
    <col min="6" max="6" width="10" customWidth="1"/>
    <col min="7" max="7" width="10.08984375" customWidth="1"/>
    <col min="16" max="16" width="9.453125" customWidth="1"/>
  </cols>
  <sheetData>
    <row r="1" spans="1:39" ht="43.5" x14ac:dyDescent="0.35">
      <c r="A1" s="2" t="s">
        <v>0</v>
      </c>
      <c r="B1" t="s">
        <v>2</v>
      </c>
      <c r="F1" s="13" t="s">
        <v>53</v>
      </c>
      <c r="G1" s="14" t="s">
        <v>14</v>
      </c>
      <c r="H1" s="14" t="s">
        <v>15</v>
      </c>
      <c r="I1" s="14" t="s">
        <v>16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22</v>
      </c>
      <c r="P1" s="14" t="s">
        <v>23</v>
      </c>
      <c r="Q1" s="14" t="s">
        <v>24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 t="s">
        <v>36</v>
      </c>
      <c r="AD1" s="14" t="s">
        <v>37</v>
      </c>
      <c r="AE1" s="14" t="s">
        <v>38</v>
      </c>
      <c r="AF1" s="14" t="s">
        <v>39</v>
      </c>
      <c r="AG1" s="14" t="s">
        <v>40</v>
      </c>
      <c r="AH1" s="14" t="s">
        <v>41</v>
      </c>
      <c r="AI1" s="14" t="s">
        <v>42</v>
      </c>
      <c r="AJ1" s="14" t="s">
        <v>43</v>
      </c>
      <c r="AK1" s="2"/>
      <c r="AL1" s="2"/>
      <c r="AM1" s="2"/>
    </row>
    <row r="2" spans="1:39" x14ac:dyDescent="0.35">
      <c r="A2">
        <f>data!A2</f>
        <v>4</v>
      </c>
      <c r="B2">
        <f>data!C2</f>
        <v>0.12</v>
      </c>
      <c r="F2">
        <v>1</v>
      </c>
      <c r="G2">
        <v>4</v>
      </c>
      <c r="H2">
        <v>4</v>
      </c>
      <c r="I2">
        <v>7</v>
      </c>
      <c r="J2">
        <v>7</v>
      </c>
      <c r="K2">
        <v>7</v>
      </c>
      <c r="L2">
        <v>8</v>
      </c>
      <c r="M2">
        <v>5</v>
      </c>
      <c r="N2">
        <v>7</v>
      </c>
      <c r="O2">
        <v>10</v>
      </c>
      <c r="P2">
        <v>5</v>
      </c>
      <c r="Q2">
        <v>6</v>
      </c>
      <c r="R2">
        <v>7</v>
      </c>
      <c r="S2">
        <v>8</v>
      </c>
      <c r="T2">
        <v>4</v>
      </c>
      <c r="U2">
        <v>4</v>
      </c>
      <c r="V2">
        <v>8</v>
      </c>
      <c r="W2">
        <v>4</v>
      </c>
      <c r="X2">
        <v>10</v>
      </c>
      <c r="Y2">
        <v>7</v>
      </c>
      <c r="Z2">
        <v>10</v>
      </c>
      <c r="AA2">
        <v>10</v>
      </c>
      <c r="AB2">
        <v>6</v>
      </c>
      <c r="AC2">
        <v>4</v>
      </c>
      <c r="AD2">
        <v>8</v>
      </c>
      <c r="AE2">
        <v>8</v>
      </c>
      <c r="AF2">
        <v>8</v>
      </c>
      <c r="AG2">
        <v>4</v>
      </c>
      <c r="AH2">
        <v>6</v>
      </c>
      <c r="AI2">
        <v>6</v>
      </c>
      <c r="AJ2">
        <v>6</v>
      </c>
    </row>
    <row r="3" spans="1:39" x14ac:dyDescent="0.35">
      <c r="A3">
        <f>data!A3</f>
        <v>5</v>
      </c>
      <c r="B3">
        <f>data!C3</f>
        <v>0.1</v>
      </c>
      <c r="F3">
        <f t="shared" ref="F3:F26" si="0">1+F2</f>
        <v>2</v>
      </c>
      <c r="G3">
        <v>7</v>
      </c>
      <c r="H3">
        <v>9</v>
      </c>
      <c r="I3">
        <v>7</v>
      </c>
      <c r="J3">
        <v>5</v>
      </c>
      <c r="K3">
        <v>8</v>
      </c>
      <c r="L3">
        <v>8</v>
      </c>
      <c r="M3">
        <v>4</v>
      </c>
      <c r="N3">
        <v>8</v>
      </c>
      <c r="O3">
        <v>4</v>
      </c>
      <c r="P3">
        <v>8</v>
      </c>
      <c r="Q3">
        <v>6</v>
      </c>
      <c r="R3">
        <v>6</v>
      </c>
      <c r="S3">
        <v>7</v>
      </c>
      <c r="T3">
        <v>4</v>
      </c>
      <c r="U3">
        <v>7</v>
      </c>
      <c r="V3">
        <v>7</v>
      </c>
      <c r="W3">
        <v>9</v>
      </c>
      <c r="X3">
        <v>4</v>
      </c>
      <c r="Y3">
        <v>6</v>
      </c>
      <c r="Z3">
        <v>9</v>
      </c>
      <c r="AA3">
        <v>9</v>
      </c>
      <c r="AB3">
        <v>6</v>
      </c>
      <c r="AC3">
        <v>7</v>
      </c>
      <c r="AD3">
        <v>5</v>
      </c>
      <c r="AE3">
        <v>10</v>
      </c>
      <c r="AF3">
        <v>9</v>
      </c>
      <c r="AG3">
        <v>5</v>
      </c>
      <c r="AH3">
        <v>4</v>
      </c>
      <c r="AI3">
        <v>4</v>
      </c>
      <c r="AJ3">
        <v>8</v>
      </c>
    </row>
    <row r="4" spans="1:39" x14ac:dyDescent="0.35">
      <c r="A4">
        <f>data!A4</f>
        <v>6</v>
      </c>
      <c r="B4">
        <f>data!C4</f>
        <v>0.18</v>
      </c>
      <c r="F4">
        <f t="shared" si="0"/>
        <v>3</v>
      </c>
      <c r="G4">
        <v>4</v>
      </c>
      <c r="H4">
        <v>5</v>
      </c>
      <c r="I4">
        <v>4</v>
      </c>
      <c r="J4">
        <v>7</v>
      </c>
      <c r="K4">
        <v>9</v>
      </c>
      <c r="L4">
        <v>7</v>
      </c>
      <c r="M4">
        <v>8</v>
      </c>
      <c r="N4">
        <v>7</v>
      </c>
      <c r="O4">
        <v>6</v>
      </c>
      <c r="P4">
        <v>7</v>
      </c>
      <c r="Q4">
        <v>7</v>
      </c>
      <c r="R4">
        <v>5</v>
      </c>
      <c r="S4">
        <v>8</v>
      </c>
      <c r="T4">
        <v>8</v>
      </c>
      <c r="U4">
        <v>6</v>
      </c>
      <c r="V4">
        <v>9</v>
      </c>
      <c r="W4">
        <v>5</v>
      </c>
      <c r="X4">
        <v>7</v>
      </c>
      <c r="Y4">
        <v>7</v>
      </c>
      <c r="Z4">
        <v>6</v>
      </c>
      <c r="AA4">
        <v>6</v>
      </c>
      <c r="AB4">
        <v>7</v>
      </c>
      <c r="AC4">
        <v>7</v>
      </c>
      <c r="AD4">
        <v>5</v>
      </c>
      <c r="AE4">
        <v>6</v>
      </c>
      <c r="AF4">
        <v>6</v>
      </c>
      <c r="AG4">
        <v>9</v>
      </c>
      <c r="AH4">
        <v>7</v>
      </c>
      <c r="AI4">
        <v>9</v>
      </c>
      <c r="AJ4">
        <v>4</v>
      </c>
    </row>
    <row r="5" spans="1:39" x14ac:dyDescent="0.35">
      <c r="A5">
        <f>data!A5</f>
        <v>7</v>
      </c>
      <c r="B5">
        <f>data!C5</f>
        <v>0.24</v>
      </c>
      <c r="F5">
        <f t="shared" si="0"/>
        <v>4</v>
      </c>
      <c r="G5">
        <v>7</v>
      </c>
      <c r="H5">
        <v>6</v>
      </c>
      <c r="I5">
        <v>9</v>
      </c>
      <c r="J5">
        <v>5</v>
      </c>
      <c r="K5">
        <v>8</v>
      </c>
      <c r="L5">
        <v>7</v>
      </c>
      <c r="M5">
        <v>7</v>
      </c>
      <c r="N5">
        <v>6</v>
      </c>
      <c r="O5">
        <v>6</v>
      </c>
      <c r="P5">
        <v>10</v>
      </c>
      <c r="Q5">
        <v>9</v>
      </c>
      <c r="R5">
        <v>6</v>
      </c>
      <c r="S5">
        <v>9</v>
      </c>
      <c r="T5">
        <v>9</v>
      </c>
      <c r="U5">
        <v>6</v>
      </c>
      <c r="V5">
        <v>6</v>
      </c>
      <c r="W5">
        <v>8</v>
      </c>
      <c r="X5">
        <v>7</v>
      </c>
      <c r="Y5">
        <v>5</v>
      </c>
      <c r="Z5">
        <v>8</v>
      </c>
      <c r="AA5">
        <v>6</v>
      </c>
      <c r="AB5">
        <v>5</v>
      </c>
      <c r="AC5">
        <v>7</v>
      </c>
      <c r="AD5">
        <v>6</v>
      </c>
      <c r="AE5">
        <v>9</v>
      </c>
      <c r="AF5">
        <v>10</v>
      </c>
      <c r="AG5">
        <v>4</v>
      </c>
      <c r="AH5">
        <v>8</v>
      </c>
      <c r="AI5">
        <v>7</v>
      </c>
      <c r="AJ5">
        <v>6</v>
      </c>
    </row>
    <row r="6" spans="1:39" x14ac:dyDescent="0.35">
      <c r="A6">
        <f>data!A6</f>
        <v>8</v>
      </c>
      <c r="B6">
        <f>data!C6</f>
        <v>0.16</v>
      </c>
      <c r="F6">
        <f t="shared" si="0"/>
        <v>5</v>
      </c>
      <c r="G6">
        <v>6</v>
      </c>
      <c r="H6">
        <v>7</v>
      </c>
      <c r="I6">
        <v>4</v>
      </c>
      <c r="J6">
        <v>6</v>
      </c>
      <c r="K6">
        <v>8</v>
      </c>
      <c r="L6">
        <v>5</v>
      </c>
      <c r="M6">
        <v>10</v>
      </c>
      <c r="N6">
        <v>8</v>
      </c>
      <c r="O6">
        <v>4</v>
      </c>
      <c r="P6">
        <v>9</v>
      </c>
      <c r="Q6">
        <v>6</v>
      </c>
      <c r="R6">
        <v>9</v>
      </c>
      <c r="S6">
        <v>6</v>
      </c>
      <c r="T6">
        <v>5</v>
      </c>
      <c r="U6">
        <v>7</v>
      </c>
      <c r="V6">
        <v>4</v>
      </c>
      <c r="W6">
        <v>9</v>
      </c>
      <c r="X6">
        <v>6</v>
      </c>
      <c r="Y6">
        <v>5</v>
      </c>
      <c r="Z6">
        <v>4</v>
      </c>
      <c r="AA6">
        <v>6</v>
      </c>
      <c r="AB6">
        <v>5</v>
      </c>
      <c r="AC6">
        <v>8</v>
      </c>
      <c r="AD6">
        <v>7</v>
      </c>
      <c r="AE6">
        <v>9</v>
      </c>
      <c r="AF6">
        <v>9</v>
      </c>
      <c r="AG6">
        <v>7</v>
      </c>
      <c r="AH6">
        <v>7</v>
      </c>
      <c r="AI6">
        <v>8</v>
      </c>
      <c r="AJ6">
        <v>7</v>
      </c>
    </row>
    <row r="7" spans="1:39" x14ac:dyDescent="0.35">
      <c r="A7">
        <f>data!A7</f>
        <v>9</v>
      </c>
      <c r="B7">
        <f>data!C7</f>
        <v>0.14000000000000001</v>
      </c>
      <c r="F7">
        <f t="shared" si="0"/>
        <v>6</v>
      </c>
      <c r="G7">
        <v>9</v>
      </c>
      <c r="H7">
        <v>8</v>
      </c>
      <c r="I7">
        <v>6</v>
      </c>
      <c r="J7">
        <v>9</v>
      </c>
      <c r="K7">
        <v>4</v>
      </c>
      <c r="L7">
        <v>9</v>
      </c>
      <c r="M7">
        <v>7</v>
      </c>
      <c r="N7">
        <v>8</v>
      </c>
      <c r="O7">
        <v>6</v>
      </c>
      <c r="P7">
        <v>8</v>
      </c>
      <c r="Q7">
        <v>7</v>
      </c>
      <c r="R7">
        <v>5</v>
      </c>
      <c r="S7">
        <v>8</v>
      </c>
      <c r="T7">
        <v>5</v>
      </c>
      <c r="U7">
        <v>7</v>
      </c>
      <c r="V7">
        <v>7</v>
      </c>
      <c r="W7">
        <v>9</v>
      </c>
      <c r="X7">
        <v>7</v>
      </c>
      <c r="Y7">
        <v>8</v>
      </c>
      <c r="Z7">
        <v>8</v>
      </c>
      <c r="AA7">
        <v>5</v>
      </c>
      <c r="AB7">
        <v>4</v>
      </c>
      <c r="AC7">
        <v>7</v>
      </c>
      <c r="AD7">
        <v>9</v>
      </c>
      <c r="AE7">
        <v>7</v>
      </c>
      <c r="AF7">
        <v>8</v>
      </c>
      <c r="AG7">
        <v>9</v>
      </c>
      <c r="AH7">
        <v>7</v>
      </c>
      <c r="AI7">
        <v>4</v>
      </c>
      <c r="AJ7">
        <v>9</v>
      </c>
    </row>
    <row r="8" spans="1:39" x14ac:dyDescent="0.35">
      <c r="A8">
        <f>data!A8</f>
        <v>10</v>
      </c>
      <c r="B8">
        <f>data!C8</f>
        <v>0.06</v>
      </c>
      <c r="F8">
        <f t="shared" si="0"/>
        <v>7</v>
      </c>
      <c r="G8">
        <v>9</v>
      </c>
      <c r="H8">
        <v>8</v>
      </c>
      <c r="I8">
        <v>4</v>
      </c>
      <c r="J8">
        <v>5</v>
      </c>
      <c r="K8">
        <v>7</v>
      </c>
      <c r="L8">
        <v>6</v>
      </c>
      <c r="M8">
        <v>4</v>
      </c>
      <c r="N8">
        <v>10</v>
      </c>
      <c r="O8">
        <v>5</v>
      </c>
      <c r="P8">
        <v>5</v>
      </c>
      <c r="Q8">
        <v>7</v>
      </c>
      <c r="R8">
        <v>10</v>
      </c>
      <c r="S8">
        <v>8</v>
      </c>
      <c r="T8">
        <v>6</v>
      </c>
      <c r="U8">
        <v>5</v>
      </c>
      <c r="V8">
        <v>6</v>
      </c>
      <c r="W8">
        <v>9</v>
      </c>
      <c r="X8">
        <v>9</v>
      </c>
      <c r="Y8">
        <v>7</v>
      </c>
      <c r="Z8">
        <v>6</v>
      </c>
      <c r="AA8">
        <v>8</v>
      </c>
      <c r="AB8">
        <v>10</v>
      </c>
      <c r="AC8">
        <v>8</v>
      </c>
      <c r="AD8">
        <v>6</v>
      </c>
      <c r="AE8">
        <v>6</v>
      </c>
      <c r="AF8">
        <v>7</v>
      </c>
      <c r="AG8">
        <v>6</v>
      </c>
      <c r="AH8">
        <v>6</v>
      </c>
      <c r="AI8">
        <v>7</v>
      </c>
      <c r="AJ8">
        <v>6</v>
      </c>
    </row>
    <row r="9" spans="1:39" x14ac:dyDescent="0.35">
      <c r="A9" t="s">
        <v>4</v>
      </c>
      <c r="B9" s="4">
        <f>SUMPRODUCT(A2:A8,B2:B8)</f>
        <v>6.8800000000000008</v>
      </c>
      <c r="F9">
        <f t="shared" si="0"/>
        <v>8</v>
      </c>
      <c r="G9">
        <v>5</v>
      </c>
      <c r="H9">
        <v>9</v>
      </c>
      <c r="I9">
        <v>10</v>
      </c>
      <c r="J9">
        <v>9</v>
      </c>
      <c r="K9">
        <v>9</v>
      </c>
      <c r="L9">
        <v>4</v>
      </c>
      <c r="M9">
        <v>7</v>
      </c>
      <c r="N9">
        <v>4</v>
      </c>
      <c r="O9">
        <v>4</v>
      </c>
      <c r="P9">
        <v>5</v>
      </c>
      <c r="Q9">
        <v>9</v>
      </c>
      <c r="R9">
        <v>6</v>
      </c>
      <c r="S9">
        <v>9</v>
      </c>
      <c r="T9">
        <v>10</v>
      </c>
      <c r="U9">
        <v>8</v>
      </c>
      <c r="V9">
        <v>8</v>
      </c>
      <c r="W9">
        <v>9</v>
      </c>
      <c r="X9">
        <v>4</v>
      </c>
      <c r="Y9">
        <v>9</v>
      </c>
      <c r="Z9">
        <v>9</v>
      </c>
      <c r="AA9">
        <v>8</v>
      </c>
      <c r="AB9">
        <v>10</v>
      </c>
      <c r="AC9">
        <v>7</v>
      </c>
      <c r="AD9">
        <v>8</v>
      </c>
      <c r="AE9">
        <v>7</v>
      </c>
      <c r="AF9">
        <v>5</v>
      </c>
      <c r="AG9">
        <v>4</v>
      </c>
      <c r="AH9">
        <v>4</v>
      </c>
      <c r="AI9">
        <v>7</v>
      </c>
      <c r="AJ9">
        <v>8</v>
      </c>
    </row>
    <row r="10" spans="1:39" x14ac:dyDescent="0.35">
      <c r="A10" t="s">
        <v>13</v>
      </c>
      <c r="B10" s="4">
        <v>25</v>
      </c>
      <c r="F10">
        <f t="shared" si="0"/>
        <v>9</v>
      </c>
      <c r="G10">
        <v>8</v>
      </c>
      <c r="H10">
        <v>5</v>
      </c>
      <c r="I10">
        <v>6</v>
      </c>
      <c r="J10">
        <v>7</v>
      </c>
      <c r="K10">
        <v>4</v>
      </c>
      <c r="L10">
        <v>7</v>
      </c>
      <c r="M10">
        <v>6</v>
      </c>
      <c r="N10">
        <v>7</v>
      </c>
      <c r="O10">
        <v>8</v>
      </c>
      <c r="P10">
        <v>4</v>
      </c>
      <c r="Q10">
        <v>6</v>
      </c>
      <c r="R10">
        <v>7</v>
      </c>
      <c r="S10">
        <v>4</v>
      </c>
      <c r="T10">
        <v>8</v>
      </c>
      <c r="U10">
        <v>6</v>
      </c>
      <c r="V10">
        <v>4</v>
      </c>
      <c r="W10">
        <v>7</v>
      </c>
      <c r="X10">
        <v>9</v>
      </c>
      <c r="Y10">
        <v>6</v>
      </c>
      <c r="Z10">
        <v>8</v>
      </c>
      <c r="AA10">
        <v>5</v>
      </c>
      <c r="AB10">
        <v>5</v>
      </c>
      <c r="AC10">
        <v>4</v>
      </c>
      <c r="AD10">
        <v>7</v>
      </c>
      <c r="AE10">
        <v>7</v>
      </c>
      <c r="AF10">
        <v>7</v>
      </c>
      <c r="AG10">
        <v>9</v>
      </c>
      <c r="AH10">
        <v>6</v>
      </c>
      <c r="AI10">
        <v>9</v>
      </c>
      <c r="AJ10">
        <v>7</v>
      </c>
    </row>
    <row r="11" spans="1:39" x14ac:dyDescent="0.35">
      <c r="A11" t="s">
        <v>5</v>
      </c>
      <c r="B11" s="4">
        <f>AVERAGE(G28:AJ28)</f>
        <v>6.8080000000000007</v>
      </c>
      <c r="F11">
        <f t="shared" si="0"/>
        <v>10</v>
      </c>
      <c r="G11">
        <v>10</v>
      </c>
      <c r="H11">
        <v>5</v>
      </c>
      <c r="I11">
        <v>10</v>
      </c>
      <c r="J11">
        <v>5</v>
      </c>
      <c r="K11">
        <v>7</v>
      </c>
      <c r="L11">
        <v>4</v>
      </c>
      <c r="M11">
        <v>5</v>
      </c>
      <c r="N11">
        <v>9</v>
      </c>
      <c r="O11">
        <v>7</v>
      </c>
      <c r="P11">
        <v>8</v>
      </c>
      <c r="Q11">
        <v>10</v>
      </c>
      <c r="R11">
        <v>9</v>
      </c>
      <c r="S11">
        <v>8</v>
      </c>
      <c r="T11">
        <v>7</v>
      </c>
      <c r="U11">
        <v>8</v>
      </c>
      <c r="V11">
        <v>7</v>
      </c>
      <c r="W11">
        <v>6</v>
      </c>
      <c r="X11">
        <v>6</v>
      </c>
      <c r="Y11">
        <v>9</v>
      </c>
      <c r="Z11">
        <v>7</v>
      </c>
      <c r="AA11">
        <v>8</v>
      </c>
      <c r="AB11">
        <v>9</v>
      </c>
      <c r="AC11">
        <v>5</v>
      </c>
      <c r="AD11">
        <v>5</v>
      </c>
      <c r="AE11">
        <v>6</v>
      </c>
      <c r="AF11">
        <v>5</v>
      </c>
      <c r="AG11">
        <v>10</v>
      </c>
      <c r="AH11">
        <v>6</v>
      </c>
      <c r="AI11">
        <v>6</v>
      </c>
      <c r="AJ11">
        <v>10</v>
      </c>
    </row>
    <row r="12" spans="1:39" x14ac:dyDescent="0.35">
      <c r="A12" t="s">
        <v>6</v>
      </c>
      <c r="B12" s="8">
        <f>_xlfn.STDEV.S(G28:AJ28)</f>
        <v>0.321616606193322</v>
      </c>
      <c r="F12">
        <f t="shared" si="0"/>
        <v>11</v>
      </c>
      <c r="G12">
        <v>7</v>
      </c>
      <c r="H12">
        <v>6</v>
      </c>
      <c r="I12">
        <v>5</v>
      </c>
      <c r="J12">
        <v>9</v>
      </c>
      <c r="K12">
        <v>10</v>
      </c>
      <c r="L12">
        <v>7</v>
      </c>
      <c r="M12">
        <v>4</v>
      </c>
      <c r="N12">
        <v>7</v>
      </c>
      <c r="O12">
        <v>10</v>
      </c>
      <c r="P12">
        <v>6</v>
      </c>
      <c r="Q12">
        <v>6</v>
      </c>
      <c r="R12">
        <v>9</v>
      </c>
      <c r="S12">
        <v>6</v>
      </c>
      <c r="T12">
        <v>7</v>
      </c>
      <c r="U12">
        <v>10</v>
      </c>
      <c r="V12">
        <v>9</v>
      </c>
      <c r="W12">
        <v>7</v>
      </c>
      <c r="X12">
        <v>7</v>
      </c>
      <c r="Y12">
        <v>7</v>
      </c>
      <c r="Z12">
        <v>6</v>
      </c>
      <c r="AA12">
        <v>7</v>
      </c>
      <c r="AB12">
        <v>7</v>
      </c>
      <c r="AC12">
        <v>9</v>
      </c>
      <c r="AD12">
        <v>7</v>
      </c>
      <c r="AE12">
        <v>9</v>
      </c>
      <c r="AF12">
        <v>7</v>
      </c>
      <c r="AG12">
        <v>8</v>
      </c>
      <c r="AH12">
        <v>8</v>
      </c>
      <c r="AI12">
        <v>8</v>
      </c>
      <c r="AJ12">
        <v>4</v>
      </c>
    </row>
    <row r="13" spans="1:39" x14ac:dyDescent="0.35">
      <c r="A13" t="s">
        <v>7</v>
      </c>
      <c r="B13" s="9">
        <f>B12/SQRT(sample_size)</f>
        <v>6.4323321238664397E-2</v>
      </c>
      <c r="C13" s="6"/>
      <c r="F13">
        <f t="shared" si="0"/>
        <v>12</v>
      </c>
      <c r="G13">
        <v>5</v>
      </c>
      <c r="H13">
        <v>7</v>
      </c>
      <c r="I13">
        <v>4</v>
      </c>
      <c r="J13">
        <v>8</v>
      </c>
      <c r="K13">
        <v>4</v>
      </c>
      <c r="L13">
        <v>4</v>
      </c>
      <c r="M13">
        <v>7</v>
      </c>
      <c r="N13">
        <v>7</v>
      </c>
      <c r="O13">
        <v>5</v>
      </c>
      <c r="P13">
        <v>4</v>
      </c>
      <c r="Q13">
        <v>10</v>
      </c>
      <c r="R13">
        <v>6</v>
      </c>
      <c r="S13">
        <v>6</v>
      </c>
      <c r="T13">
        <v>7</v>
      </c>
      <c r="U13">
        <v>6</v>
      </c>
      <c r="V13">
        <v>5</v>
      </c>
      <c r="W13">
        <v>9</v>
      </c>
      <c r="X13">
        <v>8</v>
      </c>
      <c r="Y13">
        <v>4</v>
      </c>
      <c r="Z13">
        <v>7</v>
      </c>
      <c r="AA13">
        <v>4</v>
      </c>
      <c r="AB13">
        <v>7</v>
      </c>
      <c r="AC13">
        <v>6</v>
      </c>
      <c r="AD13">
        <v>9</v>
      </c>
      <c r="AE13">
        <v>5</v>
      </c>
      <c r="AF13">
        <v>6</v>
      </c>
      <c r="AG13">
        <v>6</v>
      </c>
      <c r="AH13">
        <v>4</v>
      </c>
      <c r="AI13">
        <v>4</v>
      </c>
      <c r="AJ13">
        <v>6</v>
      </c>
    </row>
    <row r="14" spans="1:39" x14ac:dyDescent="0.35">
      <c r="A14" t="s">
        <v>45</v>
      </c>
      <c r="B14" s="11">
        <v>0.9</v>
      </c>
      <c r="C14" s="6"/>
      <c r="F14">
        <f t="shared" si="0"/>
        <v>13</v>
      </c>
      <c r="G14">
        <v>10</v>
      </c>
      <c r="H14">
        <v>10</v>
      </c>
      <c r="I14">
        <v>6</v>
      </c>
      <c r="J14">
        <v>9</v>
      </c>
      <c r="K14">
        <v>7</v>
      </c>
      <c r="L14">
        <v>7</v>
      </c>
      <c r="M14">
        <v>5</v>
      </c>
      <c r="N14">
        <v>7</v>
      </c>
      <c r="O14">
        <v>4</v>
      </c>
      <c r="P14">
        <v>4</v>
      </c>
      <c r="Q14">
        <v>5</v>
      </c>
      <c r="R14">
        <v>6</v>
      </c>
      <c r="S14">
        <v>7</v>
      </c>
      <c r="T14">
        <v>6</v>
      </c>
      <c r="U14">
        <v>4</v>
      </c>
      <c r="V14">
        <v>4</v>
      </c>
      <c r="W14">
        <v>7</v>
      </c>
      <c r="X14">
        <v>9</v>
      </c>
      <c r="Y14">
        <v>4</v>
      </c>
      <c r="Z14">
        <v>9</v>
      </c>
      <c r="AA14">
        <v>8</v>
      </c>
      <c r="AB14">
        <v>6</v>
      </c>
      <c r="AC14">
        <v>6</v>
      </c>
      <c r="AD14">
        <v>6</v>
      </c>
      <c r="AE14">
        <v>10</v>
      </c>
      <c r="AF14">
        <v>8</v>
      </c>
      <c r="AG14">
        <v>6</v>
      </c>
      <c r="AH14">
        <v>9</v>
      </c>
      <c r="AI14">
        <v>4</v>
      </c>
      <c r="AJ14">
        <v>8</v>
      </c>
    </row>
    <row r="15" spans="1:39" x14ac:dyDescent="0.35">
      <c r="A15" t="s">
        <v>46</v>
      </c>
      <c r="B15" s="11">
        <f>_xlfn.NORM.S.INV(B14+(1-B14)/2)</f>
        <v>1.6448536269514715</v>
      </c>
      <c r="C15" s="6"/>
      <c r="F15">
        <f t="shared" si="0"/>
        <v>14</v>
      </c>
      <c r="G15">
        <v>4</v>
      </c>
      <c r="H15">
        <v>7</v>
      </c>
      <c r="I15">
        <v>9</v>
      </c>
      <c r="J15">
        <v>6</v>
      </c>
      <c r="K15">
        <v>8</v>
      </c>
      <c r="L15">
        <v>7</v>
      </c>
      <c r="M15">
        <v>7</v>
      </c>
      <c r="N15">
        <v>6</v>
      </c>
      <c r="O15">
        <v>6</v>
      </c>
      <c r="P15">
        <v>6</v>
      </c>
      <c r="Q15">
        <v>9</v>
      </c>
      <c r="R15">
        <v>7</v>
      </c>
      <c r="S15">
        <v>6</v>
      </c>
      <c r="T15">
        <v>6</v>
      </c>
      <c r="U15">
        <v>8</v>
      </c>
      <c r="V15">
        <v>7</v>
      </c>
      <c r="W15">
        <v>4</v>
      </c>
      <c r="X15">
        <v>9</v>
      </c>
      <c r="Y15">
        <v>9</v>
      </c>
      <c r="Z15">
        <v>4</v>
      </c>
      <c r="AA15">
        <v>8</v>
      </c>
      <c r="AB15">
        <v>6</v>
      </c>
      <c r="AC15">
        <v>9</v>
      </c>
      <c r="AD15">
        <v>9</v>
      </c>
      <c r="AE15">
        <v>5</v>
      </c>
      <c r="AF15">
        <v>7</v>
      </c>
      <c r="AG15">
        <v>10</v>
      </c>
      <c r="AH15">
        <v>5</v>
      </c>
      <c r="AI15">
        <v>7</v>
      </c>
      <c r="AJ15">
        <v>7</v>
      </c>
    </row>
    <row r="16" spans="1:39" x14ac:dyDescent="0.35">
      <c r="A16" t="s">
        <v>8</v>
      </c>
      <c r="B16" s="9">
        <f>$B$11-$B$15*$B$13</f>
        <v>6.7021975517630192</v>
      </c>
      <c r="C16" s="6"/>
      <c r="F16">
        <f t="shared" si="0"/>
        <v>15</v>
      </c>
      <c r="G16">
        <v>7</v>
      </c>
      <c r="H16">
        <v>7</v>
      </c>
      <c r="I16">
        <v>6</v>
      </c>
      <c r="J16">
        <v>7</v>
      </c>
      <c r="K16">
        <v>9</v>
      </c>
      <c r="L16">
        <v>7</v>
      </c>
      <c r="M16">
        <v>8</v>
      </c>
      <c r="N16">
        <v>10</v>
      </c>
      <c r="O16">
        <v>9</v>
      </c>
      <c r="P16">
        <v>4</v>
      </c>
      <c r="Q16">
        <v>7</v>
      </c>
      <c r="R16">
        <v>6</v>
      </c>
      <c r="S16">
        <v>10</v>
      </c>
      <c r="T16">
        <v>5</v>
      </c>
      <c r="U16">
        <v>5</v>
      </c>
      <c r="V16">
        <v>8</v>
      </c>
      <c r="W16">
        <v>6</v>
      </c>
      <c r="X16">
        <v>7</v>
      </c>
      <c r="Y16">
        <v>7</v>
      </c>
      <c r="Z16">
        <v>8</v>
      </c>
      <c r="AA16">
        <v>7</v>
      </c>
      <c r="AB16">
        <v>6</v>
      </c>
      <c r="AC16">
        <v>5</v>
      </c>
      <c r="AD16">
        <v>6</v>
      </c>
      <c r="AE16">
        <v>5</v>
      </c>
      <c r="AF16">
        <v>8</v>
      </c>
      <c r="AG16">
        <v>7</v>
      </c>
      <c r="AH16">
        <v>9</v>
      </c>
      <c r="AI16">
        <v>6</v>
      </c>
      <c r="AJ16">
        <v>10</v>
      </c>
    </row>
    <row r="17" spans="1:36" x14ac:dyDescent="0.35">
      <c r="A17" t="s">
        <v>9</v>
      </c>
      <c r="B17" s="9">
        <f>$B$11+$B$15*$B$13</f>
        <v>6.9138024482369822</v>
      </c>
      <c r="F17">
        <f t="shared" si="0"/>
        <v>16</v>
      </c>
      <c r="G17">
        <v>8</v>
      </c>
      <c r="H17">
        <v>4</v>
      </c>
      <c r="I17">
        <v>5</v>
      </c>
      <c r="J17">
        <v>9</v>
      </c>
      <c r="K17">
        <v>7</v>
      </c>
      <c r="L17">
        <v>7</v>
      </c>
      <c r="M17">
        <v>4</v>
      </c>
      <c r="N17">
        <v>5</v>
      </c>
      <c r="O17">
        <v>6</v>
      </c>
      <c r="P17">
        <v>7</v>
      </c>
      <c r="Q17">
        <v>7</v>
      </c>
      <c r="R17">
        <v>8</v>
      </c>
      <c r="S17">
        <v>7</v>
      </c>
      <c r="T17">
        <v>10</v>
      </c>
      <c r="U17">
        <v>5</v>
      </c>
      <c r="V17">
        <v>8</v>
      </c>
      <c r="W17">
        <v>8</v>
      </c>
      <c r="X17">
        <v>6</v>
      </c>
      <c r="Y17">
        <v>5</v>
      </c>
      <c r="Z17">
        <v>7</v>
      </c>
      <c r="AA17">
        <v>7</v>
      </c>
      <c r="AB17">
        <v>5</v>
      </c>
      <c r="AC17">
        <v>6</v>
      </c>
      <c r="AD17">
        <v>6</v>
      </c>
      <c r="AE17">
        <v>8</v>
      </c>
      <c r="AF17">
        <v>4</v>
      </c>
      <c r="AG17">
        <v>6</v>
      </c>
      <c r="AH17">
        <v>4</v>
      </c>
      <c r="AI17">
        <v>4</v>
      </c>
      <c r="AJ17">
        <v>9</v>
      </c>
    </row>
    <row r="18" spans="1:36" x14ac:dyDescent="0.35">
      <c r="A18" t="s">
        <v>10</v>
      </c>
      <c r="B18" s="9">
        <f>B17-B16</f>
        <v>0.21160489647396297</v>
      </c>
      <c r="F18">
        <f t="shared" si="0"/>
        <v>17</v>
      </c>
      <c r="G18">
        <v>10</v>
      </c>
      <c r="H18">
        <v>7</v>
      </c>
      <c r="I18">
        <v>7</v>
      </c>
      <c r="J18">
        <v>6</v>
      </c>
      <c r="K18">
        <v>9</v>
      </c>
      <c r="L18">
        <v>9</v>
      </c>
      <c r="M18">
        <v>7</v>
      </c>
      <c r="N18">
        <v>4</v>
      </c>
      <c r="O18">
        <v>7</v>
      </c>
      <c r="P18">
        <v>5</v>
      </c>
      <c r="Q18">
        <v>7</v>
      </c>
      <c r="R18">
        <v>8</v>
      </c>
      <c r="S18">
        <v>9</v>
      </c>
      <c r="T18">
        <v>8</v>
      </c>
      <c r="U18">
        <v>9</v>
      </c>
      <c r="V18">
        <v>6</v>
      </c>
      <c r="W18">
        <v>4</v>
      </c>
      <c r="X18">
        <v>7</v>
      </c>
      <c r="Y18">
        <v>8</v>
      </c>
      <c r="Z18">
        <v>6</v>
      </c>
      <c r="AA18">
        <v>6</v>
      </c>
      <c r="AB18">
        <v>7</v>
      </c>
      <c r="AC18">
        <v>5</v>
      </c>
      <c r="AD18">
        <v>8</v>
      </c>
      <c r="AE18">
        <v>7</v>
      </c>
      <c r="AF18">
        <v>4</v>
      </c>
      <c r="AG18">
        <v>4</v>
      </c>
      <c r="AH18">
        <v>7</v>
      </c>
      <c r="AI18">
        <v>4</v>
      </c>
      <c r="AJ18">
        <v>6</v>
      </c>
    </row>
    <row r="19" spans="1:36" x14ac:dyDescent="0.35">
      <c r="F19">
        <f t="shared" si="0"/>
        <v>18</v>
      </c>
      <c r="G19">
        <v>9</v>
      </c>
      <c r="H19">
        <v>6</v>
      </c>
      <c r="I19">
        <v>8</v>
      </c>
      <c r="J19">
        <v>9</v>
      </c>
      <c r="K19">
        <v>7</v>
      </c>
      <c r="L19">
        <v>4</v>
      </c>
      <c r="M19">
        <v>6</v>
      </c>
      <c r="N19">
        <v>7</v>
      </c>
      <c r="O19">
        <v>10</v>
      </c>
      <c r="P19">
        <v>8</v>
      </c>
      <c r="Q19">
        <v>9</v>
      </c>
      <c r="R19">
        <v>7</v>
      </c>
      <c r="S19">
        <v>8</v>
      </c>
      <c r="T19">
        <v>7</v>
      </c>
      <c r="U19">
        <v>7</v>
      </c>
      <c r="V19">
        <v>4</v>
      </c>
      <c r="W19">
        <v>9</v>
      </c>
      <c r="X19">
        <v>7</v>
      </c>
      <c r="Y19">
        <v>4</v>
      </c>
      <c r="Z19">
        <v>9</v>
      </c>
      <c r="AA19">
        <v>6</v>
      </c>
      <c r="AB19">
        <v>6</v>
      </c>
      <c r="AC19">
        <v>6</v>
      </c>
      <c r="AD19">
        <v>6</v>
      </c>
      <c r="AE19">
        <v>5</v>
      </c>
      <c r="AF19">
        <v>9</v>
      </c>
      <c r="AG19">
        <v>8</v>
      </c>
      <c r="AH19">
        <v>6</v>
      </c>
      <c r="AI19">
        <v>6</v>
      </c>
      <c r="AJ19">
        <v>7</v>
      </c>
    </row>
    <row r="20" spans="1:36" x14ac:dyDescent="0.35">
      <c r="F20">
        <f t="shared" si="0"/>
        <v>19</v>
      </c>
      <c r="G20">
        <v>7</v>
      </c>
      <c r="H20">
        <v>6</v>
      </c>
      <c r="I20">
        <v>8</v>
      </c>
      <c r="J20">
        <v>8</v>
      </c>
      <c r="K20">
        <v>6</v>
      </c>
      <c r="L20">
        <v>7</v>
      </c>
      <c r="M20">
        <v>6</v>
      </c>
      <c r="N20">
        <v>10</v>
      </c>
      <c r="O20">
        <v>6</v>
      </c>
      <c r="P20">
        <v>6</v>
      </c>
      <c r="Q20">
        <v>8</v>
      </c>
      <c r="R20">
        <v>9</v>
      </c>
      <c r="S20">
        <v>7</v>
      </c>
      <c r="T20">
        <v>4</v>
      </c>
      <c r="U20">
        <v>9</v>
      </c>
      <c r="V20">
        <v>6</v>
      </c>
      <c r="W20">
        <v>7</v>
      </c>
      <c r="X20">
        <v>7</v>
      </c>
      <c r="Y20">
        <v>7</v>
      </c>
      <c r="Z20">
        <v>5</v>
      </c>
      <c r="AA20">
        <v>6</v>
      </c>
      <c r="AB20">
        <v>6</v>
      </c>
      <c r="AC20">
        <v>6</v>
      </c>
      <c r="AD20">
        <v>7</v>
      </c>
      <c r="AE20">
        <v>10</v>
      </c>
      <c r="AF20">
        <v>6</v>
      </c>
      <c r="AG20">
        <v>7</v>
      </c>
      <c r="AH20">
        <v>8</v>
      </c>
      <c r="AI20">
        <v>5</v>
      </c>
      <c r="AJ20">
        <v>7</v>
      </c>
    </row>
    <row r="21" spans="1:36" x14ac:dyDescent="0.35">
      <c r="F21">
        <f t="shared" si="0"/>
        <v>20</v>
      </c>
      <c r="G21">
        <v>6</v>
      </c>
      <c r="H21">
        <v>10</v>
      </c>
      <c r="I21">
        <v>7</v>
      </c>
      <c r="J21">
        <v>4</v>
      </c>
      <c r="K21">
        <v>8</v>
      </c>
      <c r="L21">
        <v>6</v>
      </c>
      <c r="M21">
        <v>7</v>
      </c>
      <c r="N21">
        <v>4</v>
      </c>
      <c r="O21">
        <v>10</v>
      </c>
      <c r="P21">
        <v>7</v>
      </c>
      <c r="Q21">
        <v>6</v>
      </c>
      <c r="R21">
        <v>6</v>
      </c>
      <c r="S21">
        <v>7</v>
      </c>
      <c r="T21">
        <v>7</v>
      </c>
      <c r="U21">
        <v>7</v>
      </c>
      <c r="V21">
        <v>6</v>
      </c>
      <c r="W21">
        <v>7</v>
      </c>
      <c r="X21">
        <v>9</v>
      </c>
      <c r="Y21">
        <v>9</v>
      </c>
      <c r="Z21">
        <v>9</v>
      </c>
      <c r="AA21">
        <v>6</v>
      </c>
      <c r="AB21">
        <v>8</v>
      </c>
      <c r="AC21">
        <v>9</v>
      </c>
      <c r="AD21">
        <v>7</v>
      </c>
      <c r="AE21">
        <v>9</v>
      </c>
      <c r="AF21">
        <v>7</v>
      </c>
      <c r="AG21">
        <v>4</v>
      </c>
      <c r="AH21">
        <v>5</v>
      </c>
      <c r="AI21">
        <v>8</v>
      </c>
      <c r="AJ21">
        <v>8</v>
      </c>
    </row>
    <row r="22" spans="1:36" x14ac:dyDescent="0.35">
      <c r="F22">
        <f t="shared" si="0"/>
        <v>21</v>
      </c>
      <c r="G22">
        <v>6</v>
      </c>
      <c r="H22">
        <v>9</v>
      </c>
      <c r="I22">
        <v>5</v>
      </c>
      <c r="J22">
        <v>7</v>
      </c>
      <c r="K22">
        <v>5</v>
      </c>
      <c r="L22">
        <v>6</v>
      </c>
      <c r="M22">
        <v>8</v>
      </c>
      <c r="N22">
        <v>7</v>
      </c>
      <c r="O22">
        <v>5</v>
      </c>
      <c r="P22">
        <v>6</v>
      </c>
      <c r="Q22">
        <v>9</v>
      </c>
      <c r="R22">
        <v>4</v>
      </c>
      <c r="S22">
        <v>5</v>
      </c>
      <c r="T22">
        <v>6</v>
      </c>
      <c r="U22">
        <v>6</v>
      </c>
      <c r="V22">
        <v>5</v>
      </c>
      <c r="W22">
        <v>7</v>
      </c>
      <c r="X22">
        <v>7</v>
      </c>
      <c r="Y22">
        <v>8</v>
      </c>
      <c r="Z22">
        <v>6</v>
      </c>
      <c r="AA22">
        <v>6</v>
      </c>
      <c r="AB22">
        <v>8</v>
      </c>
      <c r="AC22">
        <v>7</v>
      </c>
      <c r="AD22">
        <v>6</v>
      </c>
      <c r="AE22">
        <v>5</v>
      </c>
      <c r="AF22">
        <v>6</v>
      </c>
      <c r="AG22">
        <v>8</v>
      </c>
      <c r="AH22">
        <v>4</v>
      </c>
      <c r="AI22">
        <v>5</v>
      </c>
      <c r="AJ22">
        <v>8</v>
      </c>
    </row>
    <row r="23" spans="1:36" x14ac:dyDescent="0.35">
      <c r="F23">
        <f t="shared" si="0"/>
        <v>22</v>
      </c>
      <c r="G23">
        <v>4</v>
      </c>
      <c r="H23">
        <v>8</v>
      </c>
      <c r="I23">
        <v>4</v>
      </c>
      <c r="J23">
        <v>8</v>
      </c>
      <c r="K23">
        <v>8</v>
      </c>
      <c r="L23">
        <v>9</v>
      </c>
      <c r="M23">
        <v>4</v>
      </c>
      <c r="N23">
        <v>6</v>
      </c>
      <c r="O23">
        <v>9</v>
      </c>
      <c r="P23">
        <v>7</v>
      </c>
      <c r="Q23">
        <v>6</v>
      </c>
      <c r="R23">
        <v>10</v>
      </c>
      <c r="S23">
        <v>4</v>
      </c>
      <c r="T23">
        <v>4</v>
      </c>
      <c r="U23">
        <v>10</v>
      </c>
      <c r="V23">
        <v>8</v>
      </c>
      <c r="W23">
        <v>10</v>
      </c>
      <c r="X23">
        <v>7</v>
      </c>
      <c r="Y23">
        <v>7</v>
      </c>
      <c r="Z23">
        <v>6</v>
      </c>
      <c r="AA23">
        <v>10</v>
      </c>
      <c r="AB23">
        <v>5</v>
      </c>
      <c r="AC23">
        <v>5</v>
      </c>
      <c r="AD23">
        <v>4</v>
      </c>
      <c r="AE23">
        <v>6</v>
      </c>
      <c r="AF23">
        <v>4</v>
      </c>
      <c r="AG23">
        <v>4</v>
      </c>
      <c r="AH23">
        <v>7</v>
      </c>
      <c r="AI23">
        <v>7</v>
      </c>
      <c r="AJ23">
        <v>7</v>
      </c>
    </row>
    <row r="24" spans="1:36" x14ac:dyDescent="0.35">
      <c r="F24">
        <f t="shared" si="0"/>
        <v>23</v>
      </c>
      <c r="G24">
        <v>7</v>
      </c>
      <c r="H24">
        <v>6</v>
      </c>
      <c r="I24">
        <v>10</v>
      </c>
      <c r="J24">
        <v>9</v>
      </c>
      <c r="K24">
        <v>9</v>
      </c>
      <c r="L24">
        <v>4</v>
      </c>
      <c r="M24">
        <v>6</v>
      </c>
      <c r="N24">
        <v>6</v>
      </c>
      <c r="O24">
        <v>7</v>
      </c>
      <c r="P24">
        <v>6</v>
      </c>
      <c r="Q24">
        <v>4</v>
      </c>
      <c r="R24">
        <v>6</v>
      </c>
      <c r="S24">
        <v>6</v>
      </c>
      <c r="T24">
        <v>7</v>
      </c>
      <c r="U24">
        <v>6</v>
      </c>
      <c r="V24">
        <v>9</v>
      </c>
      <c r="W24">
        <v>7</v>
      </c>
      <c r="X24">
        <v>8</v>
      </c>
      <c r="Y24">
        <v>7</v>
      </c>
      <c r="Z24">
        <v>10</v>
      </c>
      <c r="AA24">
        <v>8</v>
      </c>
      <c r="AB24">
        <v>6</v>
      </c>
      <c r="AC24">
        <v>6</v>
      </c>
      <c r="AD24">
        <v>7</v>
      </c>
      <c r="AE24">
        <v>9</v>
      </c>
      <c r="AF24">
        <v>6</v>
      </c>
      <c r="AG24">
        <v>8</v>
      </c>
      <c r="AH24">
        <v>5</v>
      </c>
      <c r="AI24">
        <v>7</v>
      </c>
      <c r="AJ24">
        <v>7</v>
      </c>
    </row>
    <row r="25" spans="1:36" x14ac:dyDescent="0.35">
      <c r="F25">
        <f t="shared" si="0"/>
        <v>24</v>
      </c>
      <c r="G25">
        <v>7</v>
      </c>
      <c r="H25">
        <v>8</v>
      </c>
      <c r="I25">
        <v>6</v>
      </c>
      <c r="J25">
        <v>8</v>
      </c>
      <c r="K25">
        <v>9</v>
      </c>
      <c r="L25">
        <v>5</v>
      </c>
      <c r="M25">
        <v>10</v>
      </c>
      <c r="N25">
        <v>6</v>
      </c>
      <c r="O25">
        <v>9</v>
      </c>
      <c r="P25">
        <v>8</v>
      </c>
      <c r="Q25">
        <v>8</v>
      </c>
      <c r="R25">
        <v>9</v>
      </c>
      <c r="S25">
        <v>6</v>
      </c>
      <c r="T25">
        <v>4</v>
      </c>
      <c r="U25">
        <v>4</v>
      </c>
      <c r="V25">
        <v>7</v>
      </c>
      <c r="W25">
        <v>7</v>
      </c>
      <c r="X25">
        <v>7</v>
      </c>
      <c r="Y25">
        <v>4</v>
      </c>
      <c r="Z25">
        <v>4</v>
      </c>
      <c r="AA25">
        <v>8</v>
      </c>
      <c r="AB25">
        <v>9</v>
      </c>
      <c r="AC25">
        <v>5</v>
      </c>
      <c r="AD25">
        <v>7</v>
      </c>
      <c r="AE25">
        <v>7</v>
      </c>
      <c r="AF25">
        <v>8</v>
      </c>
      <c r="AG25">
        <v>7</v>
      </c>
      <c r="AH25">
        <v>7</v>
      </c>
      <c r="AI25">
        <v>7</v>
      </c>
      <c r="AJ25">
        <v>7</v>
      </c>
    </row>
    <row r="26" spans="1:36" x14ac:dyDescent="0.35">
      <c r="F26">
        <f t="shared" si="0"/>
        <v>25</v>
      </c>
      <c r="G26">
        <v>9</v>
      </c>
      <c r="H26">
        <v>7</v>
      </c>
      <c r="I26">
        <v>8</v>
      </c>
      <c r="J26">
        <v>7</v>
      </c>
      <c r="K26">
        <v>7</v>
      </c>
      <c r="L26">
        <v>7</v>
      </c>
      <c r="M26">
        <v>6</v>
      </c>
      <c r="N26">
        <v>6</v>
      </c>
      <c r="O26">
        <v>6</v>
      </c>
      <c r="P26">
        <v>8</v>
      </c>
      <c r="Q26">
        <v>8</v>
      </c>
      <c r="R26">
        <v>5</v>
      </c>
      <c r="S26">
        <v>7</v>
      </c>
      <c r="T26">
        <v>8</v>
      </c>
      <c r="U26">
        <v>10</v>
      </c>
      <c r="V26">
        <v>8</v>
      </c>
      <c r="W26">
        <v>5</v>
      </c>
      <c r="X26">
        <v>9</v>
      </c>
      <c r="Y26">
        <v>6</v>
      </c>
      <c r="Z26">
        <v>4</v>
      </c>
      <c r="AA26">
        <v>4</v>
      </c>
      <c r="AB26">
        <v>5</v>
      </c>
      <c r="AC26">
        <v>8</v>
      </c>
      <c r="AD26">
        <v>7</v>
      </c>
      <c r="AE26">
        <v>6</v>
      </c>
      <c r="AF26">
        <v>4</v>
      </c>
      <c r="AG26">
        <v>8</v>
      </c>
      <c r="AH26">
        <v>7</v>
      </c>
      <c r="AI26">
        <v>9</v>
      </c>
      <c r="AJ26">
        <v>5</v>
      </c>
    </row>
    <row r="28" spans="1:36" x14ac:dyDescent="0.35">
      <c r="E28" s="12" t="s">
        <v>51</v>
      </c>
      <c r="F28" s="12"/>
      <c r="G28" s="10">
        <f>AVERAGE(G2:G26)</f>
        <v>7</v>
      </c>
      <c r="H28" s="10">
        <f t="shared" ref="H28:AJ28" si="1">AVERAGE(H2:H26)</f>
        <v>6.96</v>
      </c>
      <c r="I28" s="10">
        <f t="shared" si="1"/>
        <v>6.6</v>
      </c>
      <c r="J28" s="10">
        <f t="shared" si="1"/>
        <v>7.16</v>
      </c>
      <c r="K28" s="10">
        <f t="shared" si="1"/>
        <v>7.36</v>
      </c>
      <c r="L28" s="10">
        <f t="shared" si="1"/>
        <v>6.44</v>
      </c>
      <c r="M28" s="10">
        <f t="shared" si="1"/>
        <v>6.32</v>
      </c>
      <c r="N28" s="10">
        <f t="shared" si="1"/>
        <v>6.88</v>
      </c>
      <c r="O28" s="10">
        <f t="shared" si="1"/>
        <v>6.76</v>
      </c>
      <c r="P28" s="10">
        <f t="shared" si="1"/>
        <v>6.44</v>
      </c>
      <c r="Q28" s="10">
        <f t="shared" si="1"/>
        <v>7.28</v>
      </c>
      <c r="R28" s="10">
        <f t="shared" si="1"/>
        <v>7.04</v>
      </c>
      <c r="S28" s="10">
        <f t="shared" si="1"/>
        <v>7.04</v>
      </c>
      <c r="T28" s="10">
        <f t="shared" si="1"/>
        <v>6.48</v>
      </c>
      <c r="U28" s="10">
        <f t="shared" si="1"/>
        <v>6.8</v>
      </c>
      <c r="V28" s="10">
        <f t="shared" si="1"/>
        <v>6.64</v>
      </c>
      <c r="W28" s="10">
        <f t="shared" si="1"/>
        <v>7.16</v>
      </c>
      <c r="X28" s="10">
        <f t="shared" si="1"/>
        <v>7.32</v>
      </c>
      <c r="Y28" s="10">
        <f t="shared" si="1"/>
        <v>6.6</v>
      </c>
      <c r="Z28" s="10">
        <f t="shared" si="1"/>
        <v>7</v>
      </c>
      <c r="AA28" s="10">
        <f t="shared" si="1"/>
        <v>6.88</v>
      </c>
      <c r="AB28" s="10">
        <f t="shared" si="1"/>
        <v>6.56</v>
      </c>
      <c r="AC28" s="10">
        <f t="shared" si="1"/>
        <v>6.48</v>
      </c>
      <c r="AD28" s="10">
        <f t="shared" si="1"/>
        <v>6.72</v>
      </c>
      <c r="AE28" s="10">
        <f t="shared" si="1"/>
        <v>7.24</v>
      </c>
      <c r="AF28" s="10">
        <f t="shared" si="1"/>
        <v>6.72</v>
      </c>
      <c r="AG28" s="10">
        <f t="shared" si="1"/>
        <v>6.72</v>
      </c>
      <c r="AH28" s="10">
        <f t="shared" si="1"/>
        <v>6.24</v>
      </c>
      <c r="AI28" s="10">
        <f t="shared" si="1"/>
        <v>6.32</v>
      </c>
      <c r="AJ28" s="10">
        <f t="shared" si="1"/>
        <v>7.08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problem definition</vt:lpstr>
      <vt:lpstr>data</vt:lpstr>
      <vt:lpstr>single sample simulation</vt:lpstr>
      <vt:lpstr>30 sample - simulation</vt:lpstr>
      <vt:lpstr>sample_size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Ozdogru, Unsal</cp:lastModifiedBy>
  <dcterms:created xsi:type="dcterms:W3CDTF">2013-09-24T05:06:31Z</dcterms:created>
  <dcterms:modified xsi:type="dcterms:W3CDTF">2023-09-12T18:48:20Z</dcterms:modified>
</cp:coreProperties>
</file>