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defaultThemeVersion="124226"/>
  <mc:AlternateContent xmlns:mc="http://schemas.openxmlformats.org/markup-compatibility/2006">
    <mc:Choice Requires="x15">
      <x15ac:absPath xmlns:x15ac="http://schemas.microsoft.com/office/spreadsheetml/2010/11/ac" url="/Users/liza/Desktop/FInal Exam IDS420/Corporate Financial Planning/"/>
    </mc:Choice>
  </mc:AlternateContent>
  <xr:revisionPtr revIDLastSave="0" documentId="13_ncr:1_{A64268E1-F56B-9142-9641-49CE5DF7AC8E}" xr6:coauthVersionLast="47" xr6:coauthVersionMax="47" xr10:uidLastSave="{00000000-0000-0000-0000-000000000000}"/>
  <bookViews>
    <workbookView xWindow="0" yWindow="500" windowWidth="28800" windowHeight="16340" activeTab="3" xr2:uid="{00000000-000D-0000-FFFF-FFFF00000000}"/>
  </bookViews>
  <sheets>
    <sheet name="Problem Description " sheetId="8" r:id="rId1"/>
    <sheet name="Model 1-car Type1 " sheetId="2" r:id="rId2"/>
    <sheet name="Model 2-car Type1" sheetId="4" r:id="rId3"/>
    <sheet name="Model 3-car Type1" sheetId="5" r:id="rId4"/>
    <sheet name="compare" sheetId="7" r:id="rId5"/>
  </sheets>
  <externalReferences>
    <externalReference r:id="rId6"/>
  </externalReferences>
  <definedNames>
    <definedName name="growth" localSheetId="0">'[1]Model 3-car Type1'!$G$17</definedName>
    <definedName name="growth">'Model 3-car Type1'!$G$17</definedName>
    <definedName name="price" localSheetId="0">'[1]Model 1-car Type1 '!$B$18</definedName>
    <definedName name="price">'Model 1-car Type1 '!$B$18</definedName>
    <definedName name="rate" localSheetId="0">'[1]Model 1-car Type1 '!$B$17</definedName>
    <definedName name="rate">'Model 1-car Type1 '!$B$17</definedName>
    <definedName name="solver_eng" localSheetId="1" hidden="1">1</definedName>
    <definedName name="solver_neg" localSheetId="1" hidden="1">1</definedName>
    <definedName name="solver_num" localSheetId="1" hidden="1">0</definedName>
    <definedName name="solver_opt" localSheetId="1" hidden="1">'Model 1-car Type1 '!$A$20</definedName>
    <definedName name="solver_typ" localSheetId="1" hidden="1">1</definedName>
    <definedName name="solver_val" localSheetId="1" hidden="1">0</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1" i="4" l="1"/>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20" i="4"/>
  <c r="AH21" i="4"/>
  <c r="AH22" i="4"/>
  <c r="AH23" i="4"/>
  <c r="AH24" i="4"/>
  <c r="AH25" i="4"/>
  <c r="AH26" i="4"/>
  <c r="AH27" i="4"/>
  <c r="AH28" i="4"/>
  <c r="AH29" i="4"/>
  <c r="AH30" i="4"/>
  <c r="AH31" i="4"/>
  <c r="AH32" i="4"/>
  <c r="AH33" i="4"/>
  <c r="AH34" i="4"/>
  <c r="AH35" i="4"/>
  <c r="AH36" i="4"/>
  <c r="AH37" i="4"/>
  <c r="AH38" i="4"/>
  <c r="AH39" i="4"/>
  <c r="AH40" i="4"/>
  <c r="AH41" i="4"/>
  <c r="AH42" i="4"/>
  <c r="AH43" i="4"/>
  <c r="AH44" i="4"/>
  <c r="AH45" i="4"/>
  <c r="AH46" i="4"/>
  <c r="AH47" i="4"/>
  <c r="AH48" i="4"/>
  <c r="AH49" i="4"/>
  <c r="AH50" i="4"/>
  <c r="AH51" i="4"/>
  <c r="AH52" i="4"/>
  <c r="AH53" i="4"/>
  <c r="AH54" i="4"/>
  <c r="AH55" i="4"/>
  <c r="AH56" i="4"/>
  <c r="AH57" i="4"/>
  <c r="AH58" i="4"/>
  <c r="AH59" i="4"/>
  <c r="AH60" i="4"/>
  <c r="AH61" i="4"/>
  <c r="AH62" i="4"/>
  <c r="AH63" i="4"/>
  <c r="AH64" i="4"/>
  <c r="AH65" i="4"/>
  <c r="AH66" i="4"/>
  <c r="AH67" i="4"/>
  <c r="AH68" i="4"/>
  <c r="AH69"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67" i="4"/>
  <c r="AE68" i="4"/>
  <c r="AE69"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B21" i="4"/>
  <c r="AB22" i="4"/>
  <c r="AB23" i="4"/>
  <c r="AB24" i="4"/>
  <c r="AB25" i="4"/>
  <c r="AB26" i="4"/>
  <c r="AB27" i="4"/>
  <c r="AB28" i="4"/>
  <c r="AB29" i="4"/>
  <c r="AB30" i="4"/>
  <c r="AB31" i="4"/>
  <c r="AB32" i="4"/>
  <c r="AB33" i="4"/>
  <c r="AB34" i="4"/>
  <c r="AB35" i="4"/>
  <c r="AB36" i="4"/>
  <c r="AB37" i="4"/>
  <c r="AB38" i="4"/>
  <c r="AB39" i="4"/>
  <c r="AB40" i="4"/>
  <c r="AB41" i="4"/>
  <c r="AB42" i="4"/>
  <c r="AB43" i="4"/>
  <c r="AB44" i="4"/>
  <c r="AB45" i="4"/>
  <c r="AB46" i="4"/>
  <c r="AB47" i="4"/>
  <c r="AB48" i="4"/>
  <c r="AB49" i="4"/>
  <c r="AB50" i="4"/>
  <c r="AB51" i="4"/>
  <c r="AB52" i="4"/>
  <c r="AB53" i="4"/>
  <c r="AB54" i="4"/>
  <c r="AB55" i="4"/>
  <c r="AB56" i="4"/>
  <c r="AB57" i="4"/>
  <c r="AB58" i="4"/>
  <c r="AB59" i="4"/>
  <c r="AB60" i="4"/>
  <c r="AB61" i="4"/>
  <c r="AB62" i="4"/>
  <c r="AB63" i="4"/>
  <c r="AB64" i="4"/>
  <c r="AB65" i="4"/>
  <c r="AB66" i="4"/>
  <c r="AB67" i="4"/>
  <c r="AB68" i="4"/>
  <c r="AB69"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Y21" i="4"/>
  <c r="Y22" i="4"/>
  <c r="Y23" i="4"/>
  <c r="Y24" i="4"/>
  <c r="Y25" i="4"/>
  <c r="Y26" i="4"/>
  <c r="Y27" i="4"/>
  <c r="Y28" i="4"/>
  <c r="Y29" i="4"/>
  <c r="Y30" i="4"/>
  <c r="Y31" i="4"/>
  <c r="Y32" i="4"/>
  <c r="Y33" i="4"/>
  <c r="Y34" i="4"/>
  <c r="Y35" i="4"/>
  <c r="Y36" i="4"/>
  <c r="Y37" i="4"/>
  <c r="Y38" i="4"/>
  <c r="Y39" i="4"/>
  <c r="Y40" i="4"/>
  <c r="Y41" i="4"/>
  <c r="Y42" i="4"/>
  <c r="Y43" i="4"/>
  <c r="Y44" i="4"/>
  <c r="Y45" i="4"/>
  <c r="Y46" i="4"/>
  <c r="Y47" i="4"/>
  <c r="Y48" i="4"/>
  <c r="Y49" i="4"/>
  <c r="Y50" i="4"/>
  <c r="Y51" i="4"/>
  <c r="Y52" i="4"/>
  <c r="Y53" i="4"/>
  <c r="Y54" i="4"/>
  <c r="Y55" i="4"/>
  <c r="Y56" i="4"/>
  <c r="Y57" i="4"/>
  <c r="Y58" i="4"/>
  <c r="Y59" i="4"/>
  <c r="Y60" i="4"/>
  <c r="Y61" i="4"/>
  <c r="Y62" i="4"/>
  <c r="Y63" i="4"/>
  <c r="Y64" i="4"/>
  <c r="Y65" i="4"/>
  <c r="Y66" i="4"/>
  <c r="Y67" i="4"/>
  <c r="Y68" i="4"/>
  <c r="Y69" i="4"/>
  <c r="AF20" i="4" l="1"/>
  <c r="Z20" i="4"/>
  <c r="AA20" i="4"/>
  <c r="AB20" i="4"/>
  <c r="AC20" i="4"/>
  <c r="AD20" i="4"/>
  <c r="AE20" i="4"/>
  <c r="AG20" i="4"/>
  <c r="AH20" i="4"/>
  <c r="Y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O20" i="4"/>
  <c r="P20" i="4"/>
  <c r="Q20" i="4" s="1"/>
  <c r="R20" i="4" s="1"/>
  <c r="S20" i="4" s="1"/>
  <c r="T20" i="4" s="1"/>
  <c r="U20" i="4" s="1"/>
  <c r="V20" i="4" s="1"/>
  <c r="W20" i="4" s="1"/>
  <c r="N20" i="4"/>
  <c r="AI75" i="2"/>
  <c r="AI74" i="2"/>
  <c r="AI73" i="2"/>
  <c r="AI72" i="2"/>
  <c r="AI71"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20" i="2"/>
  <c r="AA20" i="2"/>
  <c r="AB20" i="2"/>
  <c r="AC20" i="2"/>
  <c r="AD20" i="2"/>
  <c r="AE20" i="2"/>
  <c r="AF20" i="2"/>
  <c r="AG20" i="2"/>
  <c r="AH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20" i="2"/>
  <c r="P20" i="2"/>
  <c r="Q20" i="2"/>
  <c r="R20" i="2"/>
  <c r="S20" i="2"/>
  <c r="T20" i="2"/>
  <c r="U20" i="2"/>
  <c r="V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20" i="2"/>
  <c r="C4" i="7"/>
  <c r="A21" i="5" l="1"/>
  <c r="B21" i="5"/>
  <c r="C21" i="5"/>
  <c r="D21" i="5"/>
  <c r="E21" i="5"/>
  <c r="F21" i="5"/>
  <c r="G21" i="5"/>
  <c r="H21" i="5"/>
  <c r="I21" i="5"/>
  <c r="J21" i="5"/>
  <c r="K21" i="5"/>
  <c r="L21" i="5"/>
  <c r="M21" i="5"/>
  <c r="A22" i="5"/>
  <c r="B22" i="5"/>
  <c r="C22" i="5"/>
  <c r="D22" i="5"/>
  <c r="E22" i="5"/>
  <c r="F22" i="5"/>
  <c r="G22" i="5"/>
  <c r="H22" i="5"/>
  <c r="I22" i="5"/>
  <c r="J22" i="5"/>
  <c r="K22" i="5"/>
  <c r="L22" i="5"/>
  <c r="M22" i="5"/>
  <c r="A23" i="5"/>
  <c r="B23" i="5"/>
  <c r="C23" i="5"/>
  <c r="D23" i="5"/>
  <c r="E23" i="5"/>
  <c r="F23" i="5"/>
  <c r="G23" i="5"/>
  <c r="H23" i="5"/>
  <c r="I23" i="5"/>
  <c r="J23" i="5"/>
  <c r="K23" i="5"/>
  <c r="L23" i="5"/>
  <c r="M23" i="5"/>
  <c r="A24" i="5"/>
  <c r="B24" i="5"/>
  <c r="C24" i="5"/>
  <c r="D24" i="5"/>
  <c r="E24" i="5"/>
  <c r="F24" i="5"/>
  <c r="G24" i="5"/>
  <c r="H24" i="5"/>
  <c r="I24" i="5"/>
  <c r="J24" i="5"/>
  <c r="K24" i="5"/>
  <c r="L24" i="5"/>
  <c r="M24" i="5"/>
  <c r="A25" i="5"/>
  <c r="B25" i="5"/>
  <c r="C25" i="5"/>
  <c r="D25" i="5"/>
  <c r="E25" i="5"/>
  <c r="F25" i="5"/>
  <c r="G25" i="5"/>
  <c r="H25" i="5"/>
  <c r="I25" i="5"/>
  <c r="J25" i="5"/>
  <c r="K25" i="5"/>
  <c r="L25" i="5"/>
  <c r="M25" i="5"/>
  <c r="A26" i="5"/>
  <c r="B26" i="5"/>
  <c r="C26" i="5"/>
  <c r="D26" i="5"/>
  <c r="E26" i="5"/>
  <c r="F26" i="5"/>
  <c r="G26" i="5"/>
  <c r="H26" i="5"/>
  <c r="I26" i="5"/>
  <c r="J26" i="5"/>
  <c r="K26" i="5"/>
  <c r="L26" i="5"/>
  <c r="M26" i="5"/>
  <c r="A27" i="5"/>
  <c r="B27" i="5"/>
  <c r="C27" i="5"/>
  <c r="D27" i="5"/>
  <c r="E27" i="5"/>
  <c r="F27" i="5"/>
  <c r="G27" i="5"/>
  <c r="H27" i="5"/>
  <c r="I27" i="5"/>
  <c r="J27" i="5"/>
  <c r="K27" i="5"/>
  <c r="L27" i="5"/>
  <c r="M27" i="5"/>
  <c r="A28" i="5"/>
  <c r="B28" i="5"/>
  <c r="C28" i="5"/>
  <c r="D28" i="5"/>
  <c r="E28" i="5"/>
  <c r="F28" i="5"/>
  <c r="G28" i="5"/>
  <c r="H28" i="5"/>
  <c r="I28" i="5"/>
  <c r="J28" i="5"/>
  <c r="K28" i="5"/>
  <c r="L28" i="5"/>
  <c r="M28" i="5"/>
  <c r="A29" i="5"/>
  <c r="B29" i="5"/>
  <c r="C29" i="5"/>
  <c r="D29" i="5"/>
  <c r="E29" i="5"/>
  <c r="F29" i="5"/>
  <c r="G29" i="5"/>
  <c r="H29" i="5"/>
  <c r="I29" i="5"/>
  <c r="J29" i="5"/>
  <c r="K29" i="5"/>
  <c r="L29" i="5"/>
  <c r="M29" i="5"/>
  <c r="A30" i="5"/>
  <c r="B30" i="5"/>
  <c r="C30" i="5"/>
  <c r="D30" i="5"/>
  <c r="E30" i="5"/>
  <c r="F30" i="5"/>
  <c r="G30" i="5"/>
  <c r="H30" i="5"/>
  <c r="I30" i="5"/>
  <c r="J30" i="5"/>
  <c r="K30" i="5"/>
  <c r="L30" i="5"/>
  <c r="M30" i="5"/>
  <c r="A31" i="5"/>
  <c r="B31" i="5"/>
  <c r="C31" i="5"/>
  <c r="D31" i="5"/>
  <c r="E31" i="5"/>
  <c r="F31" i="5"/>
  <c r="G31" i="5"/>
  <c r="H31" i="5"/>
  <c r="I31" i="5"/>
  <c r="J31" i="5"/>
  <c r="K31" i="5"/>
  <c r="L31" i="5"/>
  <c r="M31" i="5"/>
  <c r="A32" i="5"/>
  <c r="B32" i="5"/>
  <c r="C32" i="5"/>
  <c r="D32" i="5"/>
  <c r="E32" i="5"/>
  <c r="F32" i="5"/>
  <c r="G32" i="5"/>
  <c r="H32" i="5"/>
  <c r="I32" i="5"/>
  <c r="J32" i="5"/>
  <c r="K32" i="5"/>
  <c r="L32" i="5"/>
  <c r="M32" i="5"/>
  <c r="A33" i="5"/>
  <c r="B33" i="5"/>
  <c r="C33" i="5"/>
  <c r="D33" i="5"/>
  <c r="E33" i="5"/>
  <c r="F33" i="5"/>
  <c r="G33" i="5"/>
  <c r="H33" i="5"/>
  <c r="I33" i="5"/>
  <c r="J33" i="5"/>
  <c r="K33" i="5"/>
  <c r="L33" i="5"/>
  <c r="M33" i="5"/>
  <c r="A34" i="5"/>
  <c r="B34" i="5"/>
  <c r="C34" i="5"/>
  <c r="D34" i="5"/>
  <c r="E34" i="5"/>
  <c r="F34" i="5"/>
  <c r="G34" i="5"/>
  <c r="H34" i="5"/>
  <c r="I34" i="5"/>
  <c r="J34" i="5"/>
  <c r="K34" i="5"/>
  <c r="L34" i="5"/>
  <c r="M34" i="5"/>
  <c r="A35" i="5"/>
  <c r="B35" i="5"/>
  <c r="C35" i="5"/>
  <c r="D35" i="5"/>
  <c r="E35" i="5"/>
  <c r="F35" i="5"/>
  <c r="G35" i="5"/>
  <c r="H35" i="5"/>
  <c r="I35" i="5"/>
  <c r="J35" i="5"/>
  <c r="K35" i="5"/>
  <c r="L35" i="5"/>
  <c r="M35" i="5"/>
  <c r="A36" i="5"/>
  <c r="B36" i="5"/>
  <c r="C36" i="5"/>
  <c r="D36" i="5"/>
  <c r="E36" i="5"/>
  <c r="F36" i="5"/>
  <c r="G36" i="5"/>
  <c r="H36" i="5"/>
  <c r="I36" i="5"/>
  <c r="J36" i="5"/>
  <c r="K36" i="5"/>
  <c r="L36" i="5"/>
  <c r="M36" i="5"/>
  <c r="A37" i="5"/>
  <c r="B37" i="5"/>
  <c r="C37" i="5"/>
  <c r="D37" i="5"/>
  <c r="E37" i="5"/>
  <c r="F37" i="5"/>
  <c r="G37" i="5"/>
  <c r="H37" i="5"/>
  <c r="I37" i="5"/>
  <c r="J37" i="5"/>
  <c r="K37" i="5"/>
  <c r="L37" i="5"/>
  <c r="M37" i="5"/>
  <c r="A38" i="5"/>
  <c r="B38" i="5"/>
  <c r="C38" i="5"/>
  <c r="D38" i="5"/>
  <c r="E38" i="5"/>
  <c r="F38" i="5"/>
  <c r="G38" i="5"/>
  <c r="H38" i="5"/>
  <c r="I38" i="5"/>
  <c r="J38" i="5"/>
  <c r="K38" i="5"/>
  <c r="L38" i="5"/>
  <c r="M38" i="5"/>
  <c r="A39" i="5"/>
  <c r="B39" i="5"/>
  <c r="C39" i="5"/>
  <c r="D39" i="5"/>
  <c r="E39" i="5"/>
  <c r="F39" i="5"/>
  <c r="G39" i="5"/>
  <c r="H39" i="5"/>
  <c r="I39" i="5"/>
  <c r="J39" i="5"/>
  <c r="K39" i="5"/>
  <c r="L39" i="5"/>
  <c r="M39" i="5"/>
  <c r="A40" i="5"/>
  <c r="B40" i="5"/>
  <c r="C40" i="5"/>
  <c r="D40" i="5"/>
  <c r="E40" i="5"/>
  <c r="F40" i="5"/>
  <c r="G40" i="5"/>
  <c r="H40" i="5"/>
  <c r="I40" i="5"/>
  <c r="J40" i="5"/>
  <c r="K40" i="5"/>
  <c r="L40" i="5"/>
  <c r="M40" i="5"/>
  <c r="A41" i="5"/>
  <c r="B41" i="5"/>
  <c r="C41" i="5"/>
  <c r="D41" i="5"/>
  <c r="E41" i="5"/>
  <c r="F41" i="5"/>
  <c r="G41" i="5"/>
  <c r="H41" i="5"/>
  <c r="I41" i="5"/>
  <c r="J41" i="5"/>
  <c r="K41" i="5"/>
  <c r="L41" i="5"/>
  <c r="M41" i="5"/>
  <c r="A42" i="5"/>
  <c r="B42" i="5"/>
  <c r="C42" i="5"/>
  <c r="D42" i="5"/>
  <c r="E42" i="5"/>
  <c r="F42" i="5"/>
  <c r="G42" i="5"/>
  <c r="H42" i="5"/>
  <c r="I42" i="5"/>
  <c r="J42" i="5"/>
  <c r="K42" i="5"/>
  <c r="L42" i="5"/>
  <c r="M42" i="5"/>
  <c r="A43" i="5"/>
  <c r="B43" i="5"/>
  <c r="C43" i="5"/>
  <c r="D43" i="5"/>
  <c r="E43" i="5"/>
  <c r="F43" i="5"/>
  <c r="G43" i="5"/>
  <c r="H43" i="5"/>
  <c r="I43" i="5"/>
  <c r="J43" i="5"/>
  <c r="K43" i="5"/>
  <c r="L43" i="5"/>
  <c r="M43" i="5"/>
  <c r="A44" i="5"/>
  <c r="B44" i="5"/>
  <c r="C44" i="5"/>
  <c r="D44" i="5"/>
  <c r="E44" i="5"/>
  <c r="F44" i="5"/>
  <c r="G44" i="5"/>
  <c r="H44" i="5"/>
  <c r="I44" i="5"/>
  <c r="J44" i="5"/>
  <c r="K44" i="5"/>
  <c r="L44" i="5"/>
  <c r="M44" i="5"/>
  <c r="A45" i="5"/>
  <c r="B45" i="5"/>
  <c r="C45" i="5"/>
  <c r="D45" i="5"/>
  <c r="E45" i="5"/>
  <c r="F45" i="5"/>
  <c r="G45" i="5"/>
  <c r="H45" i="5"/>
  <c r="I45" i="5"/>
  <c r="J45" i="5"/>
  <c r="K45" i="5"/>
  <c r="L45" i="5"/>
  <c r="M45" i="5"/>
  <c r="A46" i="5"/>
  <c r="B46" i="5"/>
  <c r="C46" i="5"/>
  <c r="D46" i="5"/>
  <c r="E46" i="5"/>
  <c r="F46" i="5"/>
  <c r="G46" i="5"/>
  <c r="H46" i="5"/>
  <c r="I46" i="5"/>
  <c r="J46" i="5"/>
  <c r="K46" i="5"/>
  <c r="L46" i="5"/>
  <c r="M46" i="5"/>
  <c r="A47" i="5"/>
  <c r="B47" i="5"/>
  <c r="C47" i="5"/>
  <c r="D47" i="5"/>
  <c r="E47" i="5"/>
  <c r="F47" i="5"/>
  <c r="G47" i="5"/>
  <c r="H47" i="5"/>
  <c r="I47" i="5"/>
  <c r="J47" i="5"/>
  <c r="K47" i="5"/>
  <c r="L47" i="5"/>
  <c r="M47" i="5"/>
  <c r="A48" i="5"/>
  <c r="B48" i="5"/>
  <c r="C48" i="5"/>
  <c r="D48" i="5"/>
  <c r="E48" i="5"/>
  <c r="F48" i="5"/>
  <c r="G48" i="5"/>
  <c r="H48" i="5"/>
  <c r="I48" i="5"/>
  <c r="J48" i="5"/>
  <c r="K48" i="5"/>
  <c r="L48" i="5"/>
  <c r="M48" i="5"/>
  <c r="A49" i="5"/>
  <c r="B49" i="5"/>
  <c r="C49" i="5"/>
  <c r="D49" i="5"/>
  <c r="E49" i="5"/>
  <c r="F49" i="5"/>
  <c r="G49" i="5"/>
  <c r="H49" i="5"/>
  <c r="I49" i="5"/>
  <c r="J49" i="5"/>
  <c r="K49" i="5"/>
  <c r="L49" i="5"/>
  <c r="M49" i="5"/>
  <c r="A50" i="5"/>
  <c r="B50" i="5"/>
  <c r="C50" i="5"/>
  <c r="D50" i="5"/>
  <c r="E50" i="5"/>
  <c r="F50" i="5"/>
  <c r="G50" i="5"/>
  <c r="H50" i="5"/>
  <c r="I50" i="5"/>
  <c r="J50" i="5"/>
  <c r="K50" i="5"/>
  <c r="L50" i="5"/>
  <c r="M50" i="5"/>
  <c r="A51" i="5"/>
  <c r="B51" i="5"/>
  <c r="C51" i="5"/>
  <c r="D51" i="5"/>
  <c r="E51" i="5"/>
  <c r="F51" i="5"/>
  <c r="G51" i="5"/>
  <c r="H51" i="5"/>
  <c r="I51" i="5"/>
  <c r="J51" i="5"/>
  <c r="K51" i="5"/>
  <c r="L51" i="5"/>
  <c r="M51" i="5"/>
  <c r="A52" i="5"/>
  <c r="B52" i="5"/>
  <c r="C52" i="5"/>
  <c r="D52" i="5"/>
  <c r="E52" i="5"/>
  <c r="F52" i="5"/>
  <c r="G52" i="5"/>
  <c r="H52" i="5"/>
  <c r="I52" i="5"/>
  <c r="J52" i="5"/>
  <c r="K52" i="5"/>
  <c r="L52" i="5"/>
  <c r="M52" i="5"/>
  <c r="A53" i="5"/>
  <c r="B53" i="5"/>
  <c r="C53" i="5"/>
  <c r="D53" i="5"/>
  <c r="E53" i="5"/>
  <c r="F53" i="5"/>
  <c r="G53" i="5"/>
  <c r="H53" i="5"/>
  <c r="I53" i="5"/>
  <c r="J53" i="5"/>
  <c r="K53" i="5"/>
  <c r="L53" i="5"/>
  <c r="M53" i="5"/>
  <c r="A54" i="5"/>
  <c r="B54" i="5"/>
  <c r="C54" i="5"/>
  <c r="D54" i="5"/>
  <c r="E54" i="5"/>
  <c r="F54" i="5"/>
  <c r="G54" i="5"/>
  <c r="H54" i="5"/>
  <c r="I54" i="5"/>
  <c r="J54" i="5"/>
  <c r="K54" i="5"/>
  <c r="L54" i="5"/>
  <c r="M54" i="5"/>
  <c r="A55" i="5"/>
  <c r="B55" i="5"/>
  <c r="C55" i="5"/>
  <c r="D55" i="5"/>
  <c r="E55" i="5"/>
  <c r="F55" i="5"/>
  <c r="G55" i="5"/>
  <c r="H55" i="5"/>
  <c r="I55" i="5"/>
  <c r="J55" i="5"/>
  <c r="K55" i="5"/>
  <c r="L55" i="5"/>
  <c r="M55" i="5"/>
  <c r="A56" i="5"/>
  <c r="B56" i="5"/>
  <c r="C56" i="5"/>
  <c r="D56" i="5"/>
  <c r="E56" i="5"/>
  <c r="F56" i="5"/>
  <c r="G56" i="5"/>
  <c r="H56" i="5"/>
  <c r="I56" i="5"/>
  <c r="J56" i="5"/>
  <c r="K56" i="5"/>
  <c r="L56" i="5"/>
  <c r="M56" i="5"/>
  <c r="A57" i="5"/>
  <c r="B57" i="5"/>
  <c r="C57" i="5"/>
  <c r="D57" i="5"/>
  <c r="E57" i="5"/>
  <c r="F57" i="5"/>
  <c r="G57" i="5"/>
  <c r="H57" i="5"/>
  <c r="I57" i="5"/>
  <c r="J57" i="5"/>
  <c r="K57" i="5"/>
  <c r="L57" i="5"/>
  <c r="M57" i="5"/>
  <c r="A58" i="5"/>
  <c r="B58" i="5"/>
  <c r="C58" i="5"/>
  <c r="D58" i="5"/>
  <c r="E58" i="5"/>
  <c r="F58" i="5"/>
  <c r="G58" i="5"/>
  <c r="H58" i="5"/>
  <c r="I58" i="5"/>
  <c r="J58" i="5"/>
  <c r="K58" i="5"/>
  <c r="L58" i="5"/>
  <c r="M58" i="5"/>
  <c r="A59" i="5"/>
  <c r="B59" i="5"/>
  <c r="C59" i="5"/>
  <c r="D59" i="5"/>
  <c r="E59" i="5"/>
  <c r="F59" i="5"/>
  <c r="G59" i="5"/>
  <c r="H59" i="5"/>
  <c r="I59" i="5"/>
  <c r="J59" i="5"/>
  <c r="K59" i="5"/>
  <c r="L59" i="5"/>
  <c r="M59" i="5"/>
  <c r="A60" i="5"/>
  <c r="B60" i="5"/>
  <c r="C60" i="5"/>
  <c r="D60" i="5"/>
  <c r="E60" i="5"/>
  <c r="F60" i="5"/>
  <c r="G60" i="5"/>
  <c r="H60" i="5"/>
  <c r="I60" i="5"/>
  <c r="J60" i="5"/>
  <c r="K60" i="5"/>
  <c r="L60" i="5"/>
  <c r="M60" i="5"/>
  <c r="A61" i="5"/>
  <c r="B61" i="5"/>
  <c r="C61" i="5"/>
  <c r="D61" i="5"/>
  <c r="E61" i="5"/>
  <c r="F61" i="5"/>
  <c r="G61" i="5"/>
  <c r="H61" i="5"/>
  <c r="I61" i="5"/>
  <c r="J61" i="5"/>
  <c r="K61" i="5"/>
  <c r="L61" i="5"/>
  <c r="M61" i="5"/>
  <c r="A62" i="5"/>
  <c r="B62" i="5"/>
  <c r="C62" i="5"/>
  <c r="D62" i="5"/>
  <c r="E62" i="5"/>
  <c r="F62" i="5"/>
  <c r="G62" i="5"/>
  <c r="H62" i="5"/>
  <c r="I62" i="5"/>
  <c r="J62" i="5"/>
  <c r="K62" i="5"/>
  <c r="L62" i="5"/>
  <c r="M62" i="5"/>
  <c r="A63" i="5"/>
  <c r="B63" i="5"/>
  <c r="C63" i="5"/>
  <c r="D63" i="5"/>
  <c r="E63" i="5"/>
  <c r="F63" i="5"/>
  <c r="G63" i="5"/>
  <c r="H63" i="5"/>
  <c r="I63" i="5"/>
  <c r="J63" i="5"/>
  <c r="K63" i="5"/>
  <c r="L63" i="5"/>
  <c r="M63" i="5"/>
  <c r="A64" i="5"/>
  <c r="B64" i="5"/>
  <c r="C64" i="5"/>
  <c r="D64" i="5"/>
  <c r="E64" i="5"/>
  <c r="F64" i="5"/>
  <c r="G64" i="5"/>
  <c r="H64" i="5"/>
  <c r="I64" i="5"/>
  <c r="J64" i="5"/>
  <c r="K64" i="5"/>
  <c r="L64" i="5"/>
  <c r="M64" i="5"/>
  <c r="A65" i="5"/>
  <c r="B65" i="5"/>
  <c r="C65" i="5"/>
  <c r="D65" i="5"/>
  <c r="E65" i="5"/>
  <c r="F65" i="5"/>
  <c r="G65" i="5"/>
  <c r="H65" i="5"/>
  <c r="I65" i="5"/>
  <c r="J65" i="5"/>
  <c r="K65" i="5"/>
  <c r="L65" i="5"/>
  <c r="M65" i="5"/>
  <c r="A66" i="5"/>
  <c r="B66" i="5"/>
  <c r="C66" i="5"/>
  <c r="D66" i="5"/>
  <c r="E66" i="5"/>
  <c r="F66" i="5"/>
  <c r="G66" i="5"/>
  <c r="H66" i="5"/>
  <c r="I66" i="5"/>
  <c r="J66" i="5"/>
  <c r="K66" i="5"/>
  <c r="L66" i="5"/>
  <c r="M66" i="5"/>
  <c r="A67" i="5"/>
  <c r="B67" i="5"/>
  <c r="C67" i="5"/>
  <c r="D67" i="5"/>
  <c r="E67" i="5"/>
  <c r="F67" i="5"/>
  <c r="G67" i="5"/>
  <c r="H67" i="5"/>
  <c r="I67" i="5"/>
  <c r="J67" i="5"/>
  <c r="K67" i="5"/>
  <c r="L67" i="5"/>
  <c r="M67" i="5"/>
  <c r="A68" i="5"/>
  <c r="B68" i="5"/>
  <c r="C68" i="5"/>
  <c r="D68" i="5"/>
  <c r="E68" i="5"/>
  <c r="F68" i="5"/>
  <c r="G68" i="5"/>
  <c r="H68" i="5"/>
  <c r="I68" i="5"/>
  <c r="J68" i="5"/>
  <c r="K68" i="5"/>
  <c r="L68" i="5"/>
  <c r="M68" i="5"/>
  <c r="A69" i="5"/>
  <c r="B69" i="5"/>
  <c r="C69" i="5"/>
  <c r="D69" i="5"/>
  <c r="E69" i="5"/>
  <c r="F69" i="5"/>
  <c r="G69" i="5"/>
  <c r="H69" i="5"/>
  <c r="I69" i="5"/>
  <c r="J69" i="5"/>
  <c r="K69" i="5"/>
  <c r="L69" i="5"/>
  <c r="M69" i="5"/>
  <c r="B20" i="5"/>
  <c r="C20" i="5"/>
  <c r="D20" i="5"/>
  <c r="E20" i="5"/>
  <c r="F20" i="5"/>
  <c r="G20" i="5"/>
  <c r="H20" i="5"/>
  <c r="I20" i="5"/>
  <c r="J20" i="5"/>
  <c r="K20" i="5"/>
  <c r="L20" i="5"/>
  <c r="M20" i="5"/>
  <c r="A20" i="5"/>
  <c r="A21" i="4"/>
  <c r="B21" i="4"/>
  <c r="C21" i="4"/>
  <c r="D21" i="4"/>
  <c r="E21" i="4"/>
  <c r="F21" i="4"/>
  <c r="G21" i="4"/>
  <c r="H21" i="4"/>
  <c r="I21" i="4"/>
  <c r="J21" i="4"/>
  <c r="K21" i="4"/>
  <c r="L21" i="4"/>
  <c r="M21" i="4"/>
  <c r="A22" i="4"/>
  <c r="B22" i="4"/>
  <c r="C22" i="4"/>
  <c r="D22" i="4"/>
  <c r="E22" i="4"/>
  <c r="F22" i="4"/>
  <c r="G22" i="4"/>
  <c r="H22" i="4"/>
  <c r="I22" i="4"/>
  <c r="J22" i="4"/>
  <c r="K22" i="4"/>
  <c r="L22" i="4"/>
  <c r="M22" i="4"/>
  <c r="A23" i="4"/>
  <c r="B23" i="4"/>
  <c r="C23" i="4"/>
  <c r="D23" i="4"/>
  <c r="E23" i="4"/>
  <c r="F23" i="4"/>
  <c r="G23" i="4"/>
  <c r="H23" i="4"/>
  <c r="I23" i="4"/>
  <c r="J23" i="4"/>
  <c r="K23" i="4"/>
  <c r="L23" i="4"/>
  <c r="M23" i="4"/>
  <c r="A24" i="4"/>
  <c r="B24" i="4"/>
  <c r="C24" i="4"/>
  <c r="D24" i="4"/>
  <c r="E24" i="4"/>
  <c r="F24" i="4"/>
  <c r="G24" i="4"/>
  <c r="H24" i="4"/>
  <c r="I24" i="4"/>
  <c r="J24" i="4"/>
  <c r="K24" i="4"/>
  <c r="L24" i="4"/>
  <c r="M24" i="4"/>
  <c r="A25" i="4"/>
  <c r="B25" i="4"/>
  <c r="C25" i="4"/>
  <c r="D25" i="4"/>
  <c r="E25" i="4"/>
  <c r="F25" i="4"/>
  <c r="G25" i="4"/>
  <c r="H25" i="4"/>
  <c r="I25" i="4"/>
  <c r="J25" i="4"/>
  <c r="K25" i="4"/>
  <c r="L25" i="4"/>
  <c r="M25" i="4"/>
  <c r="A26" i="4"/>
  <c r="B26" i="4"/>
  <c r="C26" i="4"/>
  <c r="D26" i="4"/>
  <c r="E26" i="4"/>
  <c r="F26" i="4"/>
  <c r="G26" i="4"/>
  <c r="H26" i="4"/>
  <c r="I26" i="4"/>
  <c r="J26" i="4"/>
  <c r="K26" i="4"/>
  <c r="L26" i="4"/>
  <c r="M26" i="4"/>
  <c r="A27" i="4"/>
  <c r="B27" i="4"/>
  <c r="C27" i="4"/>
  <c r="D27" i="4"/>
  <c r="E27" i="4"/>
  <c r="F27" i="4"/>
  <c r="G27" i="4"/>
  <c r="H27" i="4"/>
  <c r="I27" i="4"/>
  <c r="J27" i="4"/>
  <c r="K27" i="4"/>
  <c r="L27" i="4"/>
  <c r="M27" i="4"/>
  <c r="A28" i="4"/>
  <c r="B28" i="4"/>
  <c r="C28" i="4"/>
  <c r="D28" i="4"/>
  <c r="E28" i="4"/>
  <c r="F28" i="4"/>
  <c r="G28" i="4"/>
  <c r="H28" i="4"/>
  <c r="I28" i="4"/>
  <c r="J28" i="4"/>
  <c r="K28" i="4"/>
  <c r="L28" i="4"/>
  <c r="M28" i="4"/>
  <c r="A29" i="4"/>
  <c r="B29" i="4"/>
  <c r="C29" i="4"/>
  <c r="D29" i="4"/>
  <c r="E29" i="4"/>
  <c r="F29" i="4"/>
  <c r="G29" i="4"/>
  <c r="H29" i="4"/>
  <c r="I29" i="4"/>
  <c r="J29" i="4"/>
  <c r="K29" i="4"/>
  <c r="L29" i="4"/>
  <c r="M29" i="4"/>
  <c r="A30" i="4"/>
  <c r="B30" i="4"/>
  <c r="C30" i="4"/>
  <c r="D30" i="4"/>
  <c r="E30" i="4"/>
  <c r="F30" i="4"/>
  <c r="G30" i="4"/>
  <c r="H30" i="4"/>
  <c r="I30" i="4"/>
  <c r="J30" i="4"/>
  <c r="K30" i="4"/>
  <c r="L30" i="4"/>
  <c r="M30" i="4"/>
  <c r="A31" i="4"/>
  <c r="B31" i="4"/>
  <c r="C31" i="4"/>
  <c r="D31" i="4"/>
  <c r="E31" i="4"/>
  <c r="F31" i="4"/>
  <c r="G31" i="4"/>
  <c r="H31" i="4"/>
  <c r="I31" i="4"/>
  <c r="J31" i="4"/>
  <c r="K31" i="4"/>
  <c r="L31" i="4"/>
  <c r="M31" i="4"/>
  <c r="A32" i="4"/>
  <c r="B32" i="4"/>
  <c r="C32" i="4"/>
  <c r="D32" i="4"/>
  <c r="E32" i="4"/>
  <c r="F32" i="4"/>
  <c r="G32" i="4"/>
  <c r="H32" i="4"/>
  <c r="I32" i="4"/>
  <c r="J32" i="4"/>
  <c r="K32" i="4"/>
  <c r="L32" i="4"/>
  <c r="M32" i="4"/>
  <c r="A33" i="4"/>
  <c r="B33" i="4"/>
  <c r="C33" i="4"/>
  <c r="D33" i="4"/>
  <c r="E33" i="4"/>
  <c r="F33" i="4"/>
  <c r="G33" i="4"/>
  <c r="H33" i="4"/>
  <c r="I33" i="4"/>
  <c r="J33" i="4"/>
  <c r="K33" i="4"/>
  <c r="L33" i="4"/>
  <c r="M33" i="4"/>
  <c r="A34" i="4"/>
  <c r="B34" i="4"/>
  <c r="C34" i="4"/>
  <c r="D34" i="4"/>
  <c r="E34" i="4"/>
  <c r="F34" i="4"/>
  <c r="G34" i="4"/>
  <c r="H34" i="4"/>
  <c r="I34" i="4"/>
  <c r="J34" i="4"/>
  <c r="K34" i="4"/>
  <c r="L34" i="4"/>
  <c r="M34" i="4"/>
  <c r="A35" i="4"/>
  <c r="B35" i="4"/>
  <c r="C35" i="4"/>
  <c r="D35" i="4"/>
  <c r="E35" i="4"/>
  <c r="F35" i="4"/>
  <c r="G35" i="4"/>
  <c r="H35" i="4"/>
  <c r="I35" i="4"/>
  <c r="J35" i="4"/>
  <c r="K35" i="4"/>
  <c r="L35" i="4"/>
  <c r="M35" i="4"/>
  <c r="A36" i="4"/>
  <c r="B36" i="4"/>
  <c r="C36" i="4"/>
  <c r="D36" i="4"/>
  <c r="E36" i="4"/>
  <c r="F36" i="4"/>
  <c r="G36" i="4"/>
  <c r="H36" i="4"/>
  <c r="I36" i="4"/>
  <c r="J36" i="4"/>
  <c r="K36" i="4"/>
  <c r="L36" i="4"/>
  <c r="M36" i="4"/>
  <c r="A37" i="4"/>
  <c r="B37" i="4"/>
  <c r="C37" i="4"/>
  <c r="D37" i="4"/>
  <c r="E37" i="4"/>
  <c r="F37" i="4"/>
  <c r="G37" i="4"/>
  <c r="H37" i="4"/>
  <c r="I37" i="4"/>
  <c r="J37" i="4"/>
  <c r="K37" i="4"/>
  <c r="L37" i="4"/>
  <c r="M37" i="4"/>
  <c r="A38" i="4"/>
  <c r="B38" i="4"/>
  <c r="C38" i="4"/>
  <c r="D38" i="4"/>
  <c r="E38" i="4"/>
  <c r="F38" i="4"/>
  <c r="G38" i="4"/>
  <c r="H38" i="4"/>
  <c r="I38" i="4"/>
  <c r="J38" i="4"/>
  <c r="K38" i="4"/>
  <c r="L38" i="4"/>
  <c r="M38" i="4"/>
  <c r="A39" i="4"/>
  <c r="B39" i="4"/>
  <c r="C39" i="4"/>
  <c r="D39" i="4"/>
  <c r="E39" i="4"/>
  <c r="F39" i="4"/>
  <c r="G39" i="4"/>
  <c r="H39" i="4"/>
  <c r="I39" i="4"/>
  <c r="J39" i="4"/>
  <c r="K39" i="4"/>
  <c r="L39" i="4"/>
  <c r="M39" i="4"/>
  <c r="A40" i="4"/>
  <c r="B40" i="4"/>
  <c r="C40" i="4"/>
  <c r="D40" i="4"/>
  <c r="E40" i="4"/>
  <c r="F40" i="4"/>
  <c r="G40" i="4"/>
  <c r="H40" i="4"/>
  <c r="I40" i="4"/>
  <c r="J40" i="4"/>
  <c r="K40" i="4"/>
  <c r="L40" i="4"/>
  <c r="M40" i="4"/>
  <c r="A41" i="4"/>
  <c r="B41" i="4"/>
  <c r="C41" i="4"/>
  <c r="D41" i="4"/>
  <c r="E41" i="4"/>
  <c r="F41" i="4"/>
  <c r="G41" i="4"/>
  <c r="H41" i="4"/>
  <c r="I41" i="4"/>
  <c r="J41" i="4"/>
  <c r="K41" i="4"/>
  <c r="L41" i="4"/>
  <c r="M41" i="4"/>
  <c r="A42" i="4"/>
  <c r="B42" i="4"/>
  <c r="C42" i="4"/>
  <c r="D42" i="4"/>
  <c r="E42" i="4"/>
  <c r="F42" i="4"/>
  <c r="G42" i="4"/>
  <c r="H42" i="4"/>
  <c r="I42" i="4"/>
  <c r="J42" i="4"/>
  <c r="K42" i="4"/>
  <c r="L42" i="4"/>
  <c r="M42" i="4"/>
  <c r="A43" i="4"/>
  <c r="B43" i="4"/>
  <c r="C43" i="4"/>
  <c r="D43" i="4"/>
  <c r="E43" i="4"/>
  <c r="F43" i="4"/>
  <c r="G43" i="4"/>
  <c r="H43" i="4"/>
  <c r="I43" i="4"/>
  <c r="J43" i="4"/>
  <c r="K43" i="4"/>
  <c r="L43" i="4"/>
  <c r="M43" i="4"/>
  <c r="A44" i="4"/>
  <c r="B44" i="4"/>
  <c r="C44" i="4"/>
  <c r="D44" i="4"/>
  <c r="E44" i="4"/>
  <c r="F44" i="4"/>
  <c r="G44" i="4"/>
  <c r="H44" i="4"/>
  <c r="I44" i="4"/>
  <c r="J44" i="4"/>
  <c r="K44" i="4"/>
  <c r="L44" i="4"/>
  <c r="M44" i="4"/>
  <c r="A45" i="4"/>
  <c r="B45" i="4"/>
  <c r="C45" i="4"/>
  <c r="D45" i="4"/>
  <c r="E45" i="4"/>
  <c r="F45" i="4"/>
  <c r="G45" i="4"/>
  <c r="H45" i="4"/>
  <c r="I45" i="4"/>
  <c r="J45" i="4"/>
  <c r="K45" i="4"/>
  <c r="L45" i="4"/>
  <c r="M45" i="4"/>
  <c r="A46" i="4"/>
  <c r="B46" i="4"/>
  <c r="C46" i="4"/>
  <c r="D46" i="4"/>
  <c r="E46" i="4"/>
  <c r="F46" i="4"/>
  <c r="G46" i="4"/>
  <c r="H46" i="4"/>
  <c r="I46" i="4"/>
  <c r="J46" i="4"/>
  <c r="K46" i="4"/>
  <c r="L46" i="4"/>
  <c r="M46" i="4"/>
  <c r="A47" i="4"/>
  <c r="B47" i="4"/>
  <c r="C47" i="4"/>
  <c r="D47" i="4"/>
  <c r="E47" i="4"/>
  <c r="F47" i="4"/>
  <c r="G47" i="4"/>
  <c r="H47" i="4"/>
  <c r="I47" i="4"/>
  <c r="J47" i="4"/>
  <c r="K47" i="4"/>
  <c r="L47" i="4"/>
  <c r="M47" i="4"/>
  <c r="A48" i="4"/>
  <c r="B48" i="4"/>
  <c r="C48" i="4"/>
  <c r="D48" i="4"/>
  <c r="E48" i="4"/>
  <c r="F48" i="4"/>
  <c r="G48" i="4"/>
  <c r="H48" i="4"/>
  <c r="I48" i="4"/>
  <c r="J48" i="4"/>
  <c r="K48" i="4"/>
  <c r="L48" i="4"/>
  <c r="M48" i="4"/>
  <c r="A49" i="4"/>
  <c r="B49" i="4"/>
  <c r="C49" i="4"/>
  <c r="D49" i="4"/>
  <c r="E49" i="4"/>
  <c r="F49" i="4"/>
  <c r="G49" i="4"/>
  <c r="H49" i="4"/>
  <c r="I49" i="4"/>
  <c r="J49" i="4"/>
  <c r="K49" i="4"/>
  <c r="L49" i="4"/>
  <c r="M49" i="4"/>
  <c r="A50" i="4"/>
  <c r="B50" i="4"/>
  <c r="C50" i="4"/>
  <c r="D50" i="4"/>
  <c r="E50" i="4"/>
  <c r="F50" i="4"/>
  <c r="G50" i="4"/>
  <c r="H50" i="4"/>
  <c r="I50" i="4"/>
  <c r="J50" i="4"/>
  <c r="K50" i="4"/>
  <c r="L50" i="4"/>
  <c r="M50" i="4"/>
  <c r="A51" i="4"/>
  <c r="B51" i="4"/>
  <c r="C51" i="4"/>
  <c r="D51" i="4"/>
  <c r="E51" i="4"/>
  <c r="F51" i="4"/>
  <c r="G51" i="4"/>
  <c r="H51" i="4"/>
  <c r="I51" i="4"/>
  <c r="J51" i="4"/>
  <c r="K51" i="4"/>
  <c r="L51" i="4"/>
  <c r="M51" i="4"/>
  <c r="A52" i="4"/>
  <c r="B52" i="4"/>
  <c r="C52" i="4"/>
  <c r="D52" i="4"/>
  <c r="E52" i="4"/>
  <c r="F52" i="4"/>
  <c r="G52" i="4"/>
  <c r="H52" i="4"/>
  <c r="I52" i="4"/>
  <c r="J52" i="4"/>
  <c r="K52" i="4"/>
  <c r="L52" i="4"/>
  <c r="M52" i="4"/>
  <c r="A53" i="4"/>
  <c r="B53" i="4"/>
  <c r="C53" i="4"/>
  <c r="D53" i="4"/>
  <c r="E53" i="4"/>
  <c r="F53" i="4"/>
  <c r="G53" i="4"/>
  <c r="H53" i="4"/>
  <c r="I53" i="4"/>
  <c r="J53" i="4"/>
  <c r="K53" i="4"/>
  <c r="L53" i="4"/>
  <c r="M53" i="4"/>
  <c r="A54" i="4"/>
  <c r="B54" i="4"/>
  <c r="C54" i="4"/>
  <c r="D54" i="4"/>
  <c r="E54" i="4"/>
  <c r="F54" i="4"/>
  <c r="G54" i="4"/>
  <c r="H54" i="4"/>
  <c r="I54" i="4"/>
  <c r="J54" i="4"/>
  <c r="K54" i="4"/>
  <c r="L54" i="4"/>
  <c r="M54" i="4"/>
  <c r="A55" i="4"/>
  <c r="B55" i="4"/>
  <c r="C55" i="4"/>
  <c r="D55" i="4"/>
  <c r="E55" i="4"/>
  <c r="F55" i="4"/>
  <c r="G55" i="4"/>
  <c r="H55" i="4"/>
  <c r="I55" i="4"/>
  <c r="J55" i="4"/>
  <c r="K55" i="4"/>
  <c r="L55" i="4"/>
  <c r="M55" i="4"/>
  <c r="A56" i="4"/>
  <c r="B56" i="4"/>
  <c r="C56" i="4"/>
  <c r="D56" i="4"/>
  <c r="E56" i="4"/>
  <c r="F56" i="4"/>
  <c r="G56" i="4"/>
  <c r="H56" i="4"/>
  <c r="I56" i="4"/>
  <c r="J56" i="4"/>
  <c r="K56" i="4"/>
  <c r="L56" i="4"/>
  <c r="M56" i="4"/>
  <c r="A57" i="4"/>
  <c r="B57" i="4"/>
  <c r="C57" i="4"/>
  <c r="D57" i="4"/>
  <c r="E57" i="4"/>
  <c r="F57" i="4"/>
  <c r="G57" i="4"/>
  <c r="H57" i="4"/>
  <c r="I57" i="4"/>
  <c r="J57" i="4"/>
  <c r="K57" i="4"/>
  <c r="L57" i="4"/>
  <c r="M57" i="4"/>
  <c r="A58" i="4"/>
  <c r="B58" i="4"/>
  <c r="C58" i="4"/>
  <c r="D58" i="4"/>
  <c r="E58" i="4"/>
  <c r="F58" i="4"/>
  <c r="G58" i="4"/>
  <c r="H58" i="4"/>
  <c r="I58" i="4"/>
  <c r="J58" i="4"/>
  <c r="K58" i="4"/>
  <c r="L58" i="4"/>
  <c r="M58" i="4"/>
  <c r="A59" i="4"/>
  <c r="B59" i="4"/>
  <c r="C59" i="4"/>
  <c r="D59" i="4"/>
  <c r="E59" i="4"/>
  <c r="F59" i="4"/>
  <c r="G59" i="4"/>
  <c r="H59" i="4"/>
  <c r="I59" i="4"/>
  <c r="J59" i="4"/>
  <c r="K59" i="4"/>
  <c r="L59" i="4"/>
  <c r="M59" i="4"/>
  <c r="A60" i="4"/>
  <c r="B60" i="4"/>
  <c r="C60" i="4"/>
  <c r="D60" i="4"/>
  <c r="E60" i="4"/>
  <c r="F60" i="4"/>
  <c r="G60" i="4"/>
  <c r="H60" i="4"/>
  <c r="I60" i="4"/>
  <c r="J60" i="4"/>
  <c r="K60" i="4"/>
  <c r="L60" i="4"/>
  <c r="M60" i="4"/>
  <c r="A61" i="4"/>
  <c r="B61" i="4"/>
  <c r="C61" i="4"/>
  <c r="D61" i="4"/>
  <c r="E61" i="4"/>
  <c r="F61" i="4"/>
  <c r="G61" i="4"/>
  <c r="H61" i="4"/>
  <c r="I61" i="4"/>
  <c r="J61" i="4"/>
  <c r="K61" i="4"/>
  <c r="L61" i="4"/>
  <c r="M61" i="4"/>
  <c r="A62" i="4"/>
  <c r="B62" i="4"/>
  <c r="C62" i="4"/>
  <c r="D62" i="4"/>
  <c r="E62" i="4"/>
  <c r="F62" i="4"/>
  <c r="G62" i="4"/>
  <c r="H62" i="4"/>
  <c r="I62" i="4"/>
  <c r="J62" i="4"/>
  <c r="K62" i="4"/>
  <c r="L62" i="4"/>
  <c r="M62" i="4"/>
  <c r="A63" i="4"/>
  <c r="B63" i="4"/>
  <c r="C63" i="4"/>
  <c r="D63" i="4"/>
  <c r="E63" i="4"/>
  <c r="F63" i="4"/>
  <c r="G63" i="4"/>
  <c r="H63" i="4"/>
  <c r="I63" i="4"/>
  <c r="J63" i="4"/>
  <c r="K63" i="4"/>
  <c r="L63" i="4"/>
  <c r="M63" i="4"/>
  <c r="A64" i="4"/>
  <c r="B64" i="4"/>
  <c r="C64" i="4"/>
  <c r="D64" i="4"/>
  <c r="E64" i="4"/>
  <c r="F64" i="4"/>
  <c r="G64" i="4"/>
  <c r="H64" i="4"/>
  <c r="I64" i="4"/>
  <c r="J64" i="4"/>
  <c r="K64" i="4"/>
  <c r="L64" i="4"/>
  <c r="M64" i="4"/>
  <c r="A65" i="4"/>
  <c r="B65" i="4"/>
  <c r="C65" i="4"/>
  <c r="D65" i="4"/>
  <c r="E65" i="4"/>
  <c r="F65" i="4"/>
  <c r="G65" i="4"/>
  <c r="H65" i="4"/>
  <c r="I65" i="4"/>
  <c r="J65" i="4"/>
  <c r="K65" i="4"/>
  <c r="L65" i="4"/>
  <c r="M65" i="4"/>
  <c r="A66" i="4"/>
  <c r="B66" i="4"/>
  <c r="C66" i="4"/>
  <c r="D66" i="4"/>
  <c r="E66" i="4"/>
  <c r="F66" i="4"/>
  <c r="G66" i="4"/>
  <c r="H66" i="4"/>
  <c r="I66" i="4"/>
  <c r="J66" i="4"/>
  <c r="K66" i="4"/>
  <c r="L66" i="4"/>
  <c r="M66" i="4"/>
  <c r="A67" i="4"/>
  <c r="B67" i="4"/>
  <c r="C67" i="4"/>
  <c r="D67" i="4"/>
  <c r="E67" i="4"/>
  <c r="F67" i="4"/>
  <c r="G67" i="4"/>
  <c r="H67" i="4"/>
  <c r="I67" i="4"/>
  <c r="J67" i="4"/>
  <c r="K67" i="4"/>
  <c r="L67" i="4"/>
  <c r="M67" i="4"/>
  <c r="A68" i="4"/>
  <c r="B68" i="4"/>
  <c r="C68" i="4"/>
  <c r="D68" i="4"/>
  <c r="E68" i="4"/>
  <c r="F68" i="4"/>
  <c r="G68" i="4"/>
  <c r="H68" i="4"/>
  <c r="I68" i="4"/>
  <c r="J68" i="4"/>
  <c r="K68" i="4"/>
  <c r="L68" i="4"/>
  <c r="M68" i="4"/>
  <c r="A69" i="4"/>
  <c r="B69" i="4"/>
  <c r="C69" i="4"/>
  <c r="D69" i="4"/>
  <c r="E69" i="4"/>
  <c r="F69" i="4"/>
  <c r="G69" i="4"/>
  <c r="H69" i="4"/>
  <c r="I69" i="4"/>
  <c r="J69" i="4"/>
  <c r="K69" i="4"/>
  <c r="L69" i="4"/>
  <c r="M69" i="4"/>
  <c r="B20" i="4"/>
  <c r="C20" i="4"/>
  <c r="D20" i="4"/>
  <c r="E20" i="4"/>
  <c r="F20" i="4"/>
  <c r="G20" i="4"/>
  <c r="H20" i="4"/>
  <c r="I20" i="4"/>
  <c r="J20" i="4"/>
  <c r="K20" i="4"/>
  <c r="L20" i="4"/>
  <c r="M20" i="4"/>
  <c r="A20" i="4"/>
  <c r="B3" i="7" l="1"/>
  <c r="B2" i="7" l="1"/>
  <c r="B4" i="7"/>
  <c r="B5" i="7"/>
  <c r="D3" i="7" l="1"/>
  <c r="C3" i="7"/>
  <c r="D4" i="7" l="1"/>
  <c r="D5" i="7"/>
  <c r="C2" i="7"/>
  <c r="C5" i="7"/>
  <c r="D2" i="7"/>
</calcChain>
</file>

<file path=xl/sharedStrings.xml><?xml version="1.0" encoding="utf-8"?>
<sst xmlns="http://schemas.openxmlformats.org/spreadsheetml/2006/main" count="217" uniqueCount="55">
  <si>
    <t>Fixed cost for Car 1</t>
  </si>
  <si>
    <t>Probability</t>
  </si>
  <si>
    <t>Value</t>
  </si>
  <si>
    <t>Variable Cost for Car 1</t>
  </si>
  <si>
    <t>Fixed cost for Car 2</t>
  </si>
  <si>
    <t>Variable Cost for Car 2</t>
  </si>
  <si>
    <t>value</t>
  </si>
  <si>
    <t>Sales</t>
  </si>
  <si>
    <t>year1</t>
  </si>
  <si>
    <t>year2</t>
  </si>
  <si>
    <t>year3</t>
  </si>
  <si>
    <t>year4</t>
  </si>
  <si>
    <t>year5</t>
  </si>
  <si>
    <t>year6</t>
  </si>
  <si>
    <t>year7</t>
  </si>
  <si>
    <t>year8</t>
  </si>
  <si>
    <t>year9</t>
  </si>
  <si>
    <t>year10</t>
  </si>
  <si>
    <t>Net Cash Value (NCV)</t>
  </si>
  <si>
    <t>year0</t>
  </si>
  <si>
    <t>price</t>
  </si>
  <si>
    <t>NPV</t>
  </si>
  <si>
    <t>Net Present Value</t>
  </si>
  <si>
    <t>interest rate</t>
  </si>
  <si>
    <t>MEAN</t>
  </si>
  <si>
    <t>STD</t>
  </si>
  <si>
    <t>CI lower</t>
  </si>
  <si>
    <t>CI upper</t>
  </si>
  <si>
    <t>growth</t>
  </si>
  <si>
    <t>Error ~ N(0,20000)</t>
  </si>
  <si>
    <t xml:space="preserve">General Ford (GF) Auto Corporation is trying to determine what type of compact car to develop. Two types of cars (Car 1 &amp; Car 2) are under consideration. Each model is assumed to generate sales for 10 years. In order to determine which compact car type should be built, information about the following quantities has been gathered through focus groups with the marketing and engineering departments. </t>
  </si>
  <si>
    <t>Fixed Cost of Developing Car: This cost is assumed to be incurred at he beginning of year 1 (or end of year 0) before any sales are recorded</t>
  </si>
  <si>
    <t>Variable Production Cost: The variable cost incurred in producing a car</t>
  </si>
  <si>
    <t>Sales Price: The sales price is assumed to be $10,000 for each model</t>
  </si>
  <si>
    <t xml:space="preserve">Interest Rate: It's assumed that cash flows are discounted at 10%. This means that a cash outflow of 1$ at the beginning of year 1 is equivalent to a cash outflow of $1.10 at the end of Year 1. </t>
  </si>
  <si>
    <t xml:space="preserve">For simplicity, we assume that the variable cost for each year's production is the same. This ignores inflation. </t>
  </si>
  <si>
    <t>If car sells well the first year, it probably will sell well during the later years. GF has 3 models to compare:</t>
  </si>
  <si>
    <t>MODEL/APPROACH 2:</t>
  </si>
  <si>
    <t xml:space="preserve">Assume that errors are normally distributed random number with mean 0 and standard deviation 20,000 </t>
  </si>
  <si>
    <t>How do we use simulation to compare the merits of the two proposed compact car types?</t>
  </si>
  <si>
    <t>Model 1</t>
  </si>
  <si>
    <t>Model 2</t>
  </si>
  <si>
    <t>Model 3</t>
  </si>
  <si>
    <t>Simulated Demand</t>
  </si>
  <si>
    <t>Year0 demand for car 2 (Number of cars)</t>
  </si>
  <si>
    <t>Year0 demand for car 1 (Number of cars)</t>
  </si>
  <si>
    <t>Demand Year 0</t>
  </si>
  <si>
    <t>MODEL/APPROACH 1: Based on Year 0 demand</t>
  </si>
  <si>
    <t>MODEL/APPROACH 3: Assume demand grows by 5% yearly</t>
  </si>
  <si>
    <t>Z value=&gt;</t>
  </si>
  <si>
    <t>Demand (Year t) =  1.05 * Demand (Year t-1) + Error Term</t>
  </si>
  <si>
    <t>Demand (Year t) =  Expected demand (Year 0) + Error Term</t>
  </si>
  <si>
    <t>Fixed and variable costs and annual sales are unknown. The views of marketing and engineering about these quantities are summarized in each worksheet A1:D18.</t>
  </si>
  <si>
    <t>Demand During Each of Next 10 years: For simplicity we'll assume that all sales occur at the end of each year.</t>
  </si>
  <si>
    <t>Demand (Year t) = Demand (Year t-1) + Error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</si>
</sst>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3" formatCode="_(* #,##0.00_);_(* \(#,##0.00\);_(* &quot;-&quot;??_);_(@_)"/>
    <numFmt numFmtId="164" formatCode="_(* #,##0_);_(* \(#,##0\);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s>
  <fills count="11">
    <fill>
      <patternFill patternType="none"/>
    </fill>
    <fill>
      <patternFill patternType="gray125"/>
    </fill>
    <fill>
      <patternFill patternType="solid">
        <fgColor rgb="FFFFFF00"/>
        <bgColor indexed="64"/>
      </patternFill>
    </fill>
    <fill>
      <patternFill patternType="solid">
        <fgColor rgb="FF00FFCC"/>
        <bgColor indexed="64"/>
      </patternFill>
    </fill>
    <fill>
      <patternFill patternType="solid">
        <fgColor rgb="FFFFFFC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FCCFF"/>
        <bgColor indexed="64"/>
      </patternFill>
    </fill>
    <fill>
      <patternFill patternType="solid">
        <fgColor rgb="FF99FFCC"/>
        <bgColor indexed="64"/>
      </patternFill>
    </fill>
    <fill>
      <patternFill patternType="solid">
        <fgColor rgb="FFCCECFF"/>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43">
    <xf numFmtId="0" fontId="0" fillId="0" borderId="0" xfId="0"/>
    <xf numFmtId="0" fontId="0" fillId="0" borderId="0" xfId="0" applyAlignment="1">
      <alignment wrapText="1"/>
    </xf>
    <xf numFmtId="6" fontId="0" fillId="0" borderId="0" xfId="0" applyNumberFormat="1"/>
    <xf numFmtId="3" fontId="0" fillId="0" borderId="0" xfId="0" applyNumberFormat="1"/>
    <xf numFmtId="0" fontId="0" fillId="3" borderId="0" xfId="0" applyFill="1"/>
    <xf numFmtId="0" fontId="0" fillId="2" borderId="0" xfId="0" applyFill="1" applyAlignment="1">
      <alignment horizontal="center"/>
    </xf>
    <xf numFmtId="1" fontId="0" fillId="0" borderId="0" xfId="0" applyNumberFormat="1"/>
    <xf numFmtId="6" fontId="0" fillId="4" borderId="0" xfId="0" applyNumberFormat="1" applyFill="1"/>
    <xf numFmtId="0" fontId="0" fillId="4" borderId="0" xfId="0" applyFill="1" applyAlignment="1">
      <alignment wrapText="1"/>
    </xf>
    <xf numFmtId="0" fontId="0" fillId="4" borderId="0" xfId="0" applyFill="1"/>
    <xf numFmtId="3" fontId="0" fillId="4" borderId="0" xfId="0" applyNumberFormat="1" applyFill="1"/>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3" fontId="0" fillId="2" borderId="0" xfId="0" applyNumberFormat="1" applyFill="1"/>
    <xf numFmtId="0" fontId="0" fillId="2" borderId="0" xfId="0" applyFill="1"/>
    <xf numFmtId="0" fontId="0" fillId="0" borderId="0" xfId="0" applyAlignment="1">
      <alignment horizontal="left" wrapText="1"/>
    </xf>
    <xf numFmtId="0" fontId="1" fillId="0" borderId="0" xfId="0" applyFont="1" applyAlignment="1">
      <alignment wrapText="1"/>
    </xf>
    <xf numFmtId="0" fontId="1" fillId="9" borderId="0" xfId="0" applyFont="1" applyFill="1"/>
    <xf numFmtId="0" fontId="1" fillId="8" borderId="0" xfId="0" applyFont="1" applyFill="1"/>
    <xf numFmtId="0" fontId="1" fillId="7" borderId="0" xfId="0" applyFont="1" applyFill="1" applyAlignment="1">
      <alignment wrapText="1"/>
    </xf>
    <xf numFmtId="0" fontId="0" fillId="5" borderId="0" xfId="0" applyFill="1"/>
    <xf numFmtId="0" fontId="0" fillId="5" borderId="0" xfId="0" applyFill="1" applyAlignment="1">
      <alignment wrapText="1"/>
    </xf>
    <xf numFmtId="0" fontId="0" fillId="0" borderId="0" xfId="0" applyAlignment="1">
      <alignment horizontal="right"/>
    </xf>
    <xf numFmtId="0" fontId="0" fillId="0" borderId="0" xfId="0" applyAlignment="1">
      <alignment horizontal="right" wrapText="1"/>
    </xf>
    <xf numFmtId="0" fontId="0" fillId="0" borderId="0" xfId="0" applyAlignment="1">
      <alignment horizontal="left"/>
    </xf>
    <xf numFmtId="0" fontId="0" fillId="4" borderId="0" xfId="0" applyFill="1" applyAlignment="1">
      <alignment horizontal="left"/>
    </xf>
    <xf numFmtId="0" fontId="0" fillId="4" borderId="0" xfId="0" applyFill="1" applyAlignment="1">
      <alignment horizontal="left" wrapText="1"/>
    </xf>
    <xf numFmtId="3" fontId="0" fillId="5" borderId="0" xfId="0" applyNumberFormat="1" applyFill="1"/>
    <xf numFmtId="164" fontId="0" fillId="5" borderId="0" xfId="1" applyNumberFormat="1" applyFont="1" applyFill="1"/>
    <xf numFmtId="0" fontId="0" fillId="0" borderId="0" xfId="0" applyAlignment="1">
      <alignment horizontal="left" wrapText="1"/>
    </xf>
    <xf numFmtId="0" fontId="1" fillId="5" borderId="0" xfId="0" applyFont="1" applyFill="1" applyAlignment="1">
      <alignment horizontal="center" wrapText="1"/>
    </xf>
    <xf numFmtId="0" fontId="0" fillId="6" borderId="0" xfId="0" applyFill="1" applyAlignment="1">
      <alignment horizontal="left" wrapText="1"/>
    </xf>
    <xf numFmtId="0" fontId="1" fillId="10" borderId="0" xfId="0" applyFont="1" applyFill="1" applyAlignment="1">
      <alignment horizontal="left" wrapText="1"/>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wrapText="1"/>
    </xf>
    <xf numFmtId="0" fontId="0" fillId="4" borderId="0" xfId="0" applyFill="1" applyAlignment="1">
      <alignment horizontal="center" wrapText="1"/>
    </xf>
    <xf numFmtId="0" fontId="0" fillId="5" borderId="0" xfId="0" applyFill="1" applyAlignment="1">
      <alignment horizontal="center"/>
    </xf>
    <xf numFmtId="0" fontId="0" fillId="4" borderId="0" xfId="0" applyFill="1" applyAlignment="1">
      <alignment horizontal="left" wrapText="1"/>
    </xf>
    <xf numFmtId="2" fontId="0" fillId="0" borderId="0" xfId="0" applyNumberFormat="1"/>
    <xf numFmtId="2" fontId="0" fillId="5" borderId="0" xfId="0" applyNumberFormat="1" applyFill="1"/>
    <xf numFmtId="8" fontId="3" fillId="0" borderId="0" xfId="0" applyNumberFormat="1" applyFont="1"/>
  </cellXfs>
  <cellStyles count="2">
    <cellStyle name="Comma" xfId="1" builtinId="3"/>
    <cellStyle name="Normal" xfId="0" builtinId="0"/>
  </cellStyles>
  <dxfs count="0"/>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ozdogru.AD/Documents/UIC/Classes/IDS420%20Business%20Model%20Simulation/Lectures/Lecture%2014%20-%20Coorporate%20Financial%20Planning/Corporate%20Financial%20Planning%20comple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blem Description "/>
      <sheetName val="Model 1-car Type1 "/>
      <sheetName val="Model 2-car Type1"/>
      <sheetName val="Model 3-car Type1"/>
      <sheetName val="compare"/>
    </sheetNames>
    <sheetDataSet>
      <sheetData sheetId="0" refreshError="1"/>
      <sheetData sheetId="1">
        <row r="17">
          <cell r="B17">
            <v>0.1</v>
          </cell>
        </row>
        <row r="18">
          <cell r="B18">
            <v>10000</v>
          </cell>
        </row>
      </sheetData>
      <sheetData sheetId="2" refreshError="1"/>
      <sheetData sheetId="3">
        <row r="17">
          <cell r="G17">
            <v>1.05</v>
          </cell>
        </row>
      </sheetData>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BB56-7CDD-47CC-AC9B-D68D68E60422}">
  <dimension ref="A1:C20"/>
  <sheetViews>
    <sheetView zoomScale="150" zoomScaleNormal="90" workbookViewId="0">
      <selection activeCell="C22" sqref="C22"/>
    </sheetView>
  </sheetViews>
  <sheetFormatPr baseColWidth="10" defaultColWidth="8.83203125" defaultRowHeight="15" x14ac:dyDescent="0.2"/>
  <cols>
    <col min="1" max="1" width="76.5" style="1" customWidth="1"/>
    <col min="2" max="2" width="52.1640625" customWidth="1"/>
    <col min="3" max="3" width="55.5" customWidth="1"/>
  </cols>
  <sheetData>
    <row r="1" spans="1:3" ht="28" customHeight="1" x14ac:dyDescent="0.2">
      <c r="A1" s="30" t="s">
        <v>30</v>
      </c>
      <c r="B1" s="30"/>
      <c r="C1" s="30"/>
    </row>
    <row r="2" spans="1:3" s="21" customFormat="1" ht="4.5" customHeight="1" x14ac:dyDescent="0.2">
      <c r="A2" s="22"/>
    </row>
    <row r="3" spans="1:3" ht="32" x14ac:dyDescent="0.2">
      <c r="A3" s="1" t="s">
        <v>31</v>
      </c>
    </row>
    <row r="4" spans="1:3" s="21" customFormat="1" ht="4.5" customHeight="1" x14ac:dyDescent="0.2">
      <c r="A4" s="22"/>
    </row>
    <row r="5" spans="1:3" ht="16" x14ac:dyDescent="0.2">
      <c r="A5" s="1" t="s">
        <v>32</v>
      </c>
    </row>
    <row r="6" spans="1:3" s="21" customFormat="1" ht="5.5" customHeight="1" x14ac:dyDescent="0.2">
      <c r="A6" s="22"/>
    </row>
    <row r="7" spans="1:3" ht="16" x14ac:dyDescent="0.2">
      <c r="A7" s="1" t="s">
        <v>33</v>
      </c>
    </row>
    <row r="8" spans="1:3" s="21" customFormat="1" ht="3" customHeight="1" x14ac:dyDescent="0.2">
      <c r="A8" s="22"/>
    </row>
    <row r="9" spans="1:3" ht="32" x14ac:dyDescent="0.2">
      <c r="A9" s="1" t="s">
        <v>53</v>
      </c>
    </row>
    <row r="10" spans="1:3" s="21" customFormat="1" ht="3.5" customHeight="1" x14ac:dyDescent="0.2">
      <c r="A10" s="22"/>
    </row>
    <row r="11" spans="1:3" ht="32" x14ac:dyDescent="0.2">
      <c r="A11" s="1" t="s">
        <v>34</v>
      </c>
    </row>
    <row r="12" spans="1:3" s="21" customFormat="1" ht="5" customHeight="1" x14ac:dyDescent="0.2">
      <c r="A12" s="22"/>
    </row>
    <row r="13" spans="1:3" ht="32" x14ac:dyDescent="0.2">
      <c r="A13" s="1" t="s">
        <v>52</v>
      </c>
    </row>
    <row r="14" spans="1:3" s="21" customFormat="1" ht="5" customHeight="1" x14ac:dyDescent="0.2">
      <c r="A14" s="22"/>
    </row>
    <row r="15" spans="1:3" ht="32" x14ac:dyDescent="0.2">
      <c r="A15" s="1" t="s">
        <v>35</v>
      </c>
    </row>
    <row r="16" spans="1:3" ht="14" customHeight="1" x14ac:dyDescent="0.2">
      <c r="A16" s="31" t="s">
        <v>36</v>
      </c>
      <c r="B16" s="31"/>
      <c r="C16" s="31"/>
    </row>
    <row r="17" spans="1:3" ht="16" x14ac:dyDescent="0.2">
      <c r="A17" s="20" t="s">
        <v>47</v>
      </c>
      <c r="B17" s="19" t="s">
        <v>37</v>
      </c>
      <c r="C17" s="18" t="s">
        <v>48</v>
      </c>
    </row>
    <row r="18" spans="1:3" ht="15.5" customHeight="1" x14ac:dyDescent="0.2">
      <c r="A18" s="17" t="s">
        <v>51</v>
      </c>
      <c r="B18" s="17" t="s">
        <v>54</v>
      </c>
      <c r="C18" s="17" t="s">
        <v>50</v>
      </c>
    </row>
    <row r="19" spans="1:3" x14ac:dyDescent="0.2">
      <c r="A19" s="32" t="s">
        <v>38</v>
      </c>
      <c r="B19" s="32"/>
      <c r="C19" s="32"/>
    </row>
    <row r="20" spans="1:3" ht="19.25" customHeight="1" x14ac:dyDescent="0.2">
      <c r="A20" s="33" t="s">
        <v>39</v>
      </c>
      <c r="B20" s="33"/>
    </row>
  </sheetData>
  <mergeCells count="4">
    <mergeCell ref="A1:C1"/>
    <mergeCell ref="A16:C16"/>
    <mergeCell ref="A19:C19"/>
    <mergeCell ref="A20:B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75"/>
  <sheetViews>
    <sheetView topLeftCell="L1" workbookViewId="0">
      <selection activeCell="N20" sqref="N20"/>
    </sheetView>
  </sheetViews>
  <sheetFormatPr baseColWidth="10" defaultColWidth="8.83203125" defaultRowHeight="15" x14ac:dyDescent="0.2"/>
  <cols>
    <col min="1" max="1" width="14.33203125" style="1" customWidth="1"/>
    <col min="2" max="2" width="12.5" customWidth="1"/>
    <col min="3" max="3" width="16.1640625" style="1" customWidth="1"/>
    <col min="4" max="5" width="12.1640625" bestFit="1" customWidth="1"/>
    <col min="6" max="6" width="10.5" customWidth="1"/>
    <col min="7" max="7" width="12.1640625" bestFit="1" customWidth="1"/>
    <col min="8" max="8" width="10.1640625" customWidth="1"/>
    <col min="9" max="9" width="11.33203125" customWidth="1"/>
    <col min="10" max="12" width="12.1640625" bestFit="1" customWidth="1"/>
    <col min="24" max="24" width="11.6640625" bestFit="1" customWidth="1"/>
    <col min="25" max="25" width="13" customWidth="1"/>
    <col min="26" max="26" width="11.5" customWidth="1"/>
    <col min="27" max="27" width="12.6640625" customWidth="1"/>
    <col min="28" max="28" width="11.5" customWidth="1"/>
    <col min="29" max="29" width="11.33203125" customWidth="1"/>
    <col min="30" max="30" width="11.1640625" customWidth="1"/>
    <col min="31" max="31" width="12.1640625" customWidth="1"/>
    <col min="32" max="32" width="11.33203125" customWidth="1"/>
    <col min="33" max="33" width="11.1640625" customWidth="1"/>
    <col min="34" max="34" width="12.5" customWidth="1"/>
    <col min="35" max="35" width="17.5" customWidth="1"/>
    <col min="36" max="36" width="11.5" bestFit="1" customWidth="1"/>
  </cols>
  <sheetData>
    <row r="1" spans="1:8" s="1" customFormat="1" x14ac:dyDescent="0.2">
      <c r="A1" s="36" t="s">
        <v>0</v>
      </c>
      <c r="B1" s="36"/>
      <c r="C1" s="37" t="s">
        <v>4</v>
      </c>
      <c r="D1" s="37"/>
    </row>
    <row r="2" spans="1:8" s="25" customFormat="1" ht="17.5" customHeight="1" x14ac:dyDescent="0.2">
      <c r="A2" s="25" t="s">
        <v>2</v>
      </c>
      <c r="B2" s="16" t="s">
        <v>1</v>
      </c>
      <c r="C2" s="26" t="s">
        <v>2</v>
      </c>
      <c r="D2" s="27" t="s">
        <v>1</v>
      </c>
    </row>
    <row r="3" spans="1:8" x14ac:dyDescent="0.2">
      <c r="A3" s="2">
        <v>6000000000</v>
      </c>
      <c r="B3" s="1">
        <v>0.5</v>
      </c>
      <c r="C3" s="7">
        <v>4000000000</v>
      </c>
      <c r="D3" s="8">
        <v>0.25</v>
      </c>
      <c r="F3" s="25"/>
      <c r="G3" s="25"/>
      <c r="H3" s="25"/>
    </row>
    <row r="4" spans="1:8" x14ac:dyDescent="0.2">
      <c r="A4" s="2">
        <v>8000000000</v>
      </c>
      <c r="B4" s="1">
        <v>0.5</v>
      </c>
      <c r="C4" s="7">
        <v>5000000000</v>
      </c>
      <c r="D4" s="8">
        <v>0.5</v>
      </c>
      <c r="F4" s="25"/>
      <c r="G4" s="25"/>
      <c r="H4" s="25"/>
    </row>
    <row r="5" spans="1:8" x14ac:dyDescent="0.2">
      <c r="C5" s="7">
        <v>16000000000</v>
      </c>
      <c r="D5" s="8">
        <v>0.25</v>
      </c>
      <c r="F5" s="25"/>
      <c r="G5" s="25"/>
      <c r="H5" s="25"/>
    </row>
    <row r="6" spans="1:8" x14ac:dyDescent="0.2">
      <c r="C6" s="8"/>
      <c r="D6" s="9"/>
      <c r="F6" s="25"/>
      <c r="G6" s="25"/>
      <c r="H6" s="25"/>
    </row>
    <row r="7" spans="1:8" s="11" customFormat="1" x14ac:dyDescent="0.2">
      <c r="A7" s="36" t="s">
        <v>3</v>
      </c>
      <c r="B7" s="36"/>
      <c r="C7" s="37" t="s">
        <v>5</v>
      </c>
      <c r="D7" s="37"/>
      <c r="F7" s="25"/>
      <c r="G7" s="25"/>
      <c r="H7" s="25"/>
    </row>
    <row r="8" spans="1:8" s="25" customFormat="1" ht="18.5" customHeight="1" x14ac:dyDescent="0.2">
      <c r="A8" s="25" t="s">
        <v>2</v>
      </c>
      <c r="B8" s="16" t="s">
        <v>1</v>
      </c>
      <c r="C8" s="26" t="s">
        <v>2</v>
      </c>
      <c r="D8" s="27" t="s">
        <v>1</v>
      </c>
    </row>
    <row r="9" spans="1:8" x14ac:dyDescent="0.2">
      <c r="A9" s="2">
        <v>4600</v>
      </c>
      <c r="B9" s="1">
        <v>0.5</v>
      </c>
      <c r="C9" s="7">
        <v>2000</v>
      </c>
      <c r="D9" s="8">
        <v>0.5</v>
      </c>
    </row>
    <row r="10" spans="1:8" x14ac:dyDescent="0.2">
      <c r="A10" s="2">
        <v>5400</v>
      </c>
      <c r="B10" s="1">
        <v>0.5</v>
      </c>
      <c r="C10" s="7">
        <v>6000</v>
      </c>
      <c r="D10" s="8">
        <v>0.5</v>
      </c>
    </row>
    <row r="11" spans="1:8" x14ac:dyDescent="0.2">
      <c r="B11" s="2"/>
      <c r="C11" s="8"/>
      <c r="D11" s="7"/>
    </row>
    <row r="12" spans="1:8" s="11" customFormat="1" ht="27" customHeight="1" x14ac:dyDescent="0.2">
      <c r="A12" s="36" t="s">
        <v>45</v>
      </c>
      <c r="B12" s="36"/>
      <c r="C12" s="37" t="s">
        <v>44</v>
      </c>
      <c r="D12" s="37"/>
    </row>
    <row r="13" spans="1:8" s="25" customFormat="1" ht="18" customHeight="1" x14ac:dyDescent="0.2">
      <c r="A13" s="25" t="s">
        <v>6</v>
      </c>
      <c r="B13" s="16" t="s">
        <v>1</v>
      </c>
      <c r="C13" s="26" t="s">
        <v>2</v>
      </c>
      <c r="D13" s="27" t="s">
        <v>1</v>
      </c>
    </row>
    <row r="14" spans="1:8" x14ac:dyDescent="0.2">
      <c r="A14" s="3">
        <v>230000</v>
      </c>
      <c r="B14" s="1">
        <v>0.25</v>
      </c>
      <c r="C14" s="10">
        <v>80000</v>
      </c>
      <c r="D14" s="8">
        <v>0.25</v>
      </c>
    </row>
    <row r="15" spans="1:8" x14ac:dyDescent="0.2">
      <c r="A15" s="3">
        <v>250000</v>
      </c>
      <c r="B15" s="1">
        <v>0.5</v>
      </c>
      <c r="C15" s="10">
        <v>220000</v>
      </c>
      <c r="D15" s="8">
        <v>0.5</v>
      </c>
    </row>
    <row r="16" spans="1:8" x14ac:dyDescent="0.2">
      <c r="A16" s="3">
        <v>270000</v>
      </c>
      <c r="B16" s="1">
        <v>0.25</v>
      </c>
      <c r="C16" s="10">
        <v>390000</v>
      </c>
      <c r="D16" s="8">
        <v>0.25</v>
      </c>
    </row>
    <row r="17" spans="1:37" ht="16" x14ac:dyDescent="0.2">
      <c r="A17" s="1" t="s">
        <v>23</v>
      </c>
      <c r="B17" s="1">
        <v>0.1</v>
      </c>
    </row>
    <row r="18" spans="1:37"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7" ht="29" customHeight="1" x14ac:dyDescent="0.2">
      <c r="A19" s="1" t="s">
        <v>0</v>
      </c>
      <c r="B19" s="1" t="s">
        <v>3</v>
      </c>
      <c r="C19" s="12" t="s">
        <v>8</v>
      </c>
      <c r="D19" s="12" t="s">
        <v>9</v>
      </c>
      <c r="E19" s="12" t="s">
        <v>10</v>
      </c>
      <c r="F19" s="12" t="s">
        <v>11</v>
      </c>
      <c r="G19" s="12" t="s">
        <v>12</v>
      </c>
      <c r="H19" s="12" t="s">
        <v>13</v>
      </c>
      <c r="I19" s="12" t="s">
        <v>14</v>
      </c>
      <c r="J19" s="12" t="s">
        <v>15</v>
      </c>
      <c r="K19" s="12" t="s">
        <v>16</v>
      </c>
      <c r="L19" s="12" t="s">
        <v>17</v>
      </c>
      <c r="M19" s="12" t="s">
        <v>46</v>
      </c>
      <c r="N19" s="12" t="s">
        <v>8</v>
      </c>
      <c r="O19" s="12" t="s">
        <v>9</v>
      </c>
      <c r="P19" s="12" t="s">
        <v>10</v>
      </c>
      <c r="Q19" s="12" t="s">
        <v>11</v>
      </c>
      <c r="R19" s="12" t="s">
        <v>12</v>
      </c>
      <c r="S19" s="12" t="s">
        <v>13</v>
      </c>
      <c r="T19" s="12" t="s">
        <v>14</v>
      </c>
      <c r="U19" s="12" t="s">
        <v>15</v>
      </c>
      <c r="V19" s="12" t="s">
        <v>16</v>
      </c>
      <c r="W19" s="12" t="s">
        <v>17</v>
      </c>
      <c r="X19" s="12" t="s">
        <v>19</v>
      </c>
      <c r="Y19" s="12" t="s">
        <v>8</v>
      </c>
      <c r="Z19" s="12" t="s">
        <v>9</v>
      </c>
      <c r="AA19" s="12" t="s">
        <v>10</v>
      </c>
      <c r="AB19" s="12" t="s">
        <v>11</v>
      </c>
      <c r="AC19" s="12" t="s">
        <v>12</v>
      </c>
      <c r="AD19" s="12" t="s">
        <v>13</v>
      </c>
      <c r="AE19" s="12" t="s">
        <v>14</v>
      </c>
      <c r="AF19" s="12" t="s">
        <v>15</v>
      </c>
      <c r="AG19" s="12" t="s">
        <v>16</v>
      </c>
      <c r="AH19" s="12" t="s">
        <v>17</v>
      </c>
      <c r="AI19" s="12" t="s">
        <v>21</v>
      </c>
      <c r="AK19" s="1"/>
    </row>
    <row r="20" spans="1:37" x14ac:dyDescent="0.2">
      <c r="A20">
        <v>8000000000</v>
      </c>
      <c r="B20">
        <v>5400</v>
      </c>
      <c r="C20" s="40">
        <v>-1210.4010238545015</v>
      </c>
      <c r="D20" s="40">
        <v>3999.0254663280211</v>
      </c>
      <c r="E20" s="40">
        <v>11489.009921206161</v>
      </c>
      <c r="F20" s="40">
        <v>28500.926418928429</v>
      </c>
      <c r="G20" s="40">
        <v>-32717.16195740737</v>
      </c>
      <c r="H20" s="40">
        <v>-2347.2694010706618</v>
      </c>
      <c r="I20" s="40">
        <v>4835.2376325055957</v>
      </c>
      <c r="J20" s="40">
        <v>-5622.3598221549764</v>
      </c>
      <c r="K20" s="40">
        <v>10163.921615458094</v>
      </c>
      <c r="L20" s="40">
        <v>-53853.000281378627</v>
      </c>
      <c r="M20">
        <v>250000</v>
      </c>
      <c r="N20" s="6">
        <f>$M20+C20</f>
        <v>248789.5989761455</v>
      </c>
      <c r="O20" s="6">
        <f t="shared" ref="O20:W35" si="0">$M20+D20</f>
        <v>253999.02546632802</v>
      </c>
      <c r="P20" s="6">
        <f t="shared" si="0"/>
        <v>261489.00992120616</v>
      </c>
      <c r="Q20" s="6">
        <f t="shared" si="0"/>
        <v>278500.92641892843</v>
      </c>
      <c r="R20" s="6">
        <f t="shared" si="0"/>
        <v>217282.83804259263</v>
      </c>
      <c r="S20" s="6">
        <f t="shared" si="0"/>
        <v>247652.73059892934</v>
      </c>
      <c r="T20" s="6">
        <f t="shared" si="0"/>
        <v>254835.2376325056</v>
      </c>
      <c r="U20" s="6">
        <f t="shared" si="0"/>
        <v>244377.64017784502</v>
      </c>
      <c r="V20" s="6">
        <f t="shared" si="0"/>
        <v>260163.92161545809</v>
      </c>
      <c r="W20" s="6">
        <f t="shared" si="0"/>
        <v>196146.99971862137</v>
      </c>
      <c r="X20" s="6">
        <f>-A20</f>
        <v>-8000000000</v>
      </c>
      <c r="Y20" s="6">
        <f>(price-$B20)*N20</f>
        <v>1144432155.2902694</v>
      </c>
      <c r="Z20" s="6">
        <f>(price-$B20)*O20</f>
        <v>1168395517.1451089</v>
      </c>
      <c r="AA20" s="6">
        <f>(price-$B20)*P20</f>
        <v>1202849445.6375484</v>
      </c>
      <c r="AB20" s="6">
        <f>(price-$B20)*Q20</f>
        <v>1281104261.5270708</v>
      </c>
      <c r="AC20" s="6">
        <f>(price-$B20)*R20</f>
        <v>999501054.99592614</v>
      </c>
      <c r="AD20" s="6">
        <f>(price-$B20)*S20</f>
        <v>1139202560.755075</v>
      </c>
      <c r="AE20" s="6">
        <f>(price-$B20)*T20</f>
        <v>1172242093.1095257</v>
      </c>
      <c r="AF20" s="6">
        <f>(price-$B20)*U20</f>
        <v>1124137144.8180871</v>
      </c>
      <c r="AG20" s="6">
        <f>(price-$B20)*V20</f>
        <v>1196754039.4311073</v>
      </c>
      <c r="AH20" s="6">
        <f>(price-$B20)*W20</f>
        <v>902276198.70565832</v>
      </c>
      <c r="AI20" s="2">
        <f>(X20+NPV(rate,Y20:AH20))/1000</f>
        <v>-970228.40494642546</v>
      </c>
    </row>
    <row r="21" spans="1:37" x14ac:dyDescent="0.2">
      <c r="A21">
        <v>6000000000</v>
      </c>
      <c r="B21">
        <v>4600</v>
      </c>
      <c r="C21" s="40">
        <v>35576.613299781457</v>
      </c>
      <c r="D21" s="40">
        <v>-10517.12388289161</v>
      </c>
      <c r="E21" s="40">
        <v>-2590.2636480168439</v>
      </c>
      <c r="F21" s="40">
        <v>7880.0212577334605</v>
      </c>
      <c r="G21" s="40">
        <v>-31461.786420550197</v>
      </c>
      <c r="H21" s="40">
        <v>-6134.405339253135</v>
      </c>
      <c r="I21" s="40">
        <v>22304.720914689824</v>
      </c>
      <c r="J21" s="40">
        <v>-22434.505808632821</v>
      </c>
      <c r="K21" s="40">
        <v>17108.231986640021</v>
      </c>
      <c r="L21" s="40">
        <v>3508.8760341750458</v>
      </c>
      <c r="M21">
        <v>230000</v>
      </c>
      <c r="N21" s="6">
        <f t="shared" ref="N21:U69" si="1">$M21+C21</f>
        <v>265576.61329978146</v>
      </c>
      <c r="O21" s="6">
        <f t="shared" si="0"/>
        <v>219482.87611710839</v>
      </c>
      <c r="P21" s="6">
        <f t="shared" si="0"/>
        <v>227409.73635198316</v>
      </c>
      <c r="Q21" s="6">
        <f t="shared" si="0"/>
        <v>237880.02125773346</v>
      </c>
      <c r="R21" s="6">
        <f t="shared" si="0"/>
        <v>198538.2135794498</v>
      </c>
      <c r="S21" s="6">
        <f t="shared" si="0"/>
        <v>223865.59466074686</v>
      </c>
      <c r="T21" s="6">
        <f t="shared" si="0"/>
        <v>252304.72091468982</v>
      </c>
      <c r="U21" s="6">
        <f t="shared" si="0"/>
        <v>207565.49419136718</v>
      </c>
      <c r="V21" s="6">
        <f t="shared" si="0"/>
        <v>247108.23198664002</v>
      </c>
      <c r="W21" s="6">
        <f t="shared" si="0"/>
        <v>233508.87603417505</v>
      </c>
      <c r="X21" s="6">
        <f t="shared" ref="X21:X69" si="2">-A21</f>
        <v>-6000000000</v>
      </c>
      <c r="Y21" s="6">
        <f>(price-$B21)*N21</f>
        <v>1434113711.8188198</v>
      </c>
      <c r="Z21" s="6">
        <f>(price-$B21)*O21</f>
        <v>1185207531.0323853</v>
      </c>
      <c r="AA21" s="6">
        <f>(price-$B21)*P21</f>
        <v>1228012576.300709</v>
      </c>
      <c r="AB21" s="6">
        <f>(price-$B21)*Q21</f>
        <v>1284552114.7917607</v>
      </c>
      <c r="AC21" s="6">
        <f>(price-$B21)*R21</f>
        <v>1072106353.329029</v>
      </c>
      <c r="AD21" s="6">
        <f>(price-$B21)*S21</f>
        <v>1208874211.1680331</v>
      </c>
      <c r="AE21" s="6">
        <f>(price-$B21)*T21</f>
        <v>1362445492.9393251</v>
      </c>
      <c r="AF21" s="6">
        <f>(price-$B21)*U21</f>
        <v>1120853668.6333828</v>
      </c>
      <c r="AG21" s="6">
        <f>(price-$B21)*V21</f>
        <v>1334384452.7278562</v>
      </c>
      <c r="AH21" s="6">
        <f>(price-$B21)*W21</f>
        <v>1260947930.5845451</v>
      </c>
      <c r="AI21" s="2">
        <f>(X21+NPV(rate,Y21:AH21))/1000</f>
        <v>1705407.9245718755</v>
      </c>
    </row>
    <row r="22" spans="1:37" x14ac:dyDescent="0.2">
      <c r="A22">
        <v>6000000000</v>
      </c>
      <c r="B22">
        <v>4600</v>
      </c>
      <c r="C22" s="40">
        <v>-475.48383008688688</v>
      </c>
      <c r="D22" s="40">
        <v>5021.5021474286914</v>
      </c>
      <c r="E22" s="40">
        <v>1725.2204997930676</v>
      </c>
      <c r="F22" s="40">
        <v>-144.79155652225018</v>
      </c>
      <c r="G22" s="40">
        <v>-12295.458873268217</v>
      </c>
      <c r="H22" s="40">
        <v>12474.92491529556</v>
      </c>
      <c r="I22" s="40">
        <v>-18186.983652412891</v>
      </c>
      <c r="J22" s="40">
        <v>2007.5276552233845</v>
      </c>
      <c r="K22" s="40">
        <v>-24284.963728860021</v>
      </c>
      <c r="L22" s="40">
        <v>20919.242160744034</v>
      </c>
      <c r="M22">
        <v>250000</v>
      </c>
      <c r="N22" s="6">
        <f t="shared" si="1"/>
        <v>249524.51616991311</v>
      </c>
      <c r="O22" s="6">
        <f t="shared" si="0"/>
        <v>255021.50214742869</v>
      </c>
      <c r="P22" s="6">
        <f t="shared" si="0"/>
        <v>251725.22049979307</v>
      </c>
      <c r="Q22" s="6">
        <f t="shared" si="0"/>
        <v>249855.20844347775</v>
      </c>
      <c r="R22" s="6">
        <f t="shared" si="0"/>
        <v>237704.54112673178</v>
      </c>
      <c r="S22" s="6">
        <f t="shared" si="0"/>
        <v>262474.92491529556</v>
      </c>
      <c r="T22" s="6">
        <f t="shared" si="0"/>
        <v>231813.01634758711</v>
      </c>
      <c r="U22" s="6">
        <f t="shared" si="0"/>
        <v>252007.52765522338</v>
      </c>
      <c r="V22" s="6">
        <f t="shared" si="0"/>
        <v>225715.03627113998</v>
      </c>
      <c r="W22" s="6">
        <f t="shared" si="0"/>
        <v>270919.24216074403</v>
      </c>
      <c r="X22" s="6">
        <f t="shared" si="2"/>
        <v>-6000000000</v>
      </c>
      <c r="Y22" s="6">
        <f>(price-$B22)*N22</f>
        <v>1347432387.3175309</v>
      </c>
      <c r="Z22" s="6">
        <f>(price-$B22)*O22</f>
        <v>1377116111.5961149</v>
      </c>
      <c r="AA22" s="6">
        <f>(price-$B22)*P22</f>
        <v>1359316190.6988826</v>
      </c>
      <c r="AB22" s="6">
        <f>(price-$B22)*Q22</f>
        <v>1349218125.59478</v>
      </c>
      <c r="AC22" s="6">
        <f>(price-$B22)*R22</f>
        <v>1283604522.0843515</v>
      </c>
      <c r="AD22" s="6">
        <f>(price-$B22)*S22</f>
        <v>1417364594.5425961</v>
      </c>
      <c r="AE22" s="6">
        <f>(price-$B22)*T22</f>
        <v>1251790288.2769704</v>
      </c>
      <c r="AF22" s="6">
        <f>(price-$B22)*U22</f>
        <v>1360840649.3382063</v>
      </c>
      <c r="AG22" s="6">
        <f>(price-$B22)*V22</f>
        <v>1218861195.8641558</v>
      </c>
      <c r="AH22" s="6">
        <f>(price-$B22)*W22</f>
        <v>1462963907.6680179</v>
      </c>
      <c r="AI22" s="2">
        <f>(X22+NPV(rate,Y22:AH22))/1000</f>
        <v>2261102.913695198</v>
      </c>
    </row>
    <row r="23" spans="1:37" x14ac:dyDescent="0.2">
      <c r="A23">
        <v>8000000000</v>
      </c>
      <c r="B23">
        <v>4600</v>
      </c>
      <c r="C23" s="40">
        <v>-24947.212295955978</v>
      </c>
      <c r="D23" s="40">
        <v>-2717.0017347089015</v>
      </c>
      <c r="E23" s="40">
        <v>-19477.874957374297</v>
      </c>
      <c r="F23" s="40">
        <v>35511.402529664338</v>
      </c>
      <c r="G23" s="40">
        <v>-55870.623327791691</v>
      </c>
      <c r="H23" s="40">
        <v>8567.0080807176419</v>
      </c>
      <c r="I23" s="40">
        <v>22220.86550318636</v>
      </c>
      <c r="J23" s="40">
        <v>-5184.3471737811342</v>
      </c>
      <c r="K23" s="40">
        <v>22925.860321265645</v>
      </c>
      <c r="L23" s="40">
        <v>-25075.678422581404</v>
      </c>
      <c r="M23">
        <v>230000</v>
      </c>
      <c r="N23" s="6">
        <f t="shared" si="1"/>
        <v>205052.78770404402</v>
      </c>
      <c r="O23" s="6">
        <f t="shared" si="0"/>
        <v>227282.9982652911</v>
      </c>
      <c r="P23" s="6">
        <f t="shared" si="0"/>
        <v>210522.1250426257</v>
      </c>
      <c r="Q23" s="6">
        <f t="shared" si="0"/>
        <v>265511.40252966434</v>
      </c>
      <c r="R23" s="6">
        <f t="shared" si="0"/>
        <v>174129.37667220831</v>
      </c>
      <c r="S23" s="6">
        <f t="shared" si="0"/>
        <v>238567.00808071764</v>
      </c>
      <c r="T23" s="6">
        <f t="shared" si="0"/>
        <v>252220.86550318636</v>
      </c>
      <c r="U23" s="6">
        <f t="shared" si="0"/>
        <v>224815.65282621887</v>
      </c>
      <c r="V23" s="6">
        <f t="shared" si="0"/>
        <v>252925.86032126565</v>
      </c>
      <c r="W23" s="6">
        <f t="shared" si="0"/>
        <v>204924.3215774186</v>
      </c>
      <c r="X23" s="6">
        <f t="shared" si="2"/>
        <v>-8000000000</v>
      </c>
      <c r="Y23" s="6">
        <f>(price-$B23)*N23</f>
        <v>1107285053.6018376</v>
      </c>
      <c r="Z23" s="6">
        <f>(price-$B23)*O23</f>
        <v>1227328190.6325719</v>
      </c>
      <c r="AA23" s="6">
        <f>(price-$B23)*P23</f>
        <v>1136819475.2301788</v>
      </c>
      <c r="AB23" s="6">
        <f>(price-$B23)*Q23</f>
        <v>1433761573.6601875</v>
      </c>
      <c r="AC23" s="6">
        <f>(price-$B23)*R23</f>
        <v>940298634.02992487</v>
      </c>
      <c r="AD23" s="6">
        <f>(price-$B23)*S23</f>
        <v>1288261843.6358752</v>
      </c>
      <c r="AE23" s="6">
        <f>(price-$B23)*T23</f>
        <v>1361992673.7172062</v>
      </c>
      <c r="AF23" s="6">
        <f>(price-$B23)*U23</f>
        <v>1214004525.2615819</v>
      </c>
      <c r="AG23" s="6">
        <f>(price-$B23)*V23</f>
        <v>1365799645.7348344</v>
      </c>
      <c r="AH23" s="6">
        <f>(price-$B23)*W23</f>
        <v>1106591336.5180604</v>
      </c>
      <c r="AI23" s="2">
        <f>(X23+NPV(rate,Y23:AH23))/1000</f>
        <v>-563496.05427998537</v>
      </c>
    </row>
    <row r="24" spans="1:37" x14ac:dyDescent="0.2">
      <c r="A24">
        <v>6000000000</v>
      </c>
      <c r="B24">
        <v>4600</v>
      </c>
      <c r="C24" s="40">
        <v>14950.069271435495</v>
      </c>
      <c r="D24" s="40">
        <v>-4388.6757339350879</v>
      </c>
      <c r="E24" s="40">
        <v>-29051.898309262469</v>
      </c>
      <c r="F24" s="40">
        <v>44332.409743219614</v>
      </c>
      <c r="G24" s="40">
        <v>18121.227185474709</v>
      </c>
      <c r="H24" s="40">
        <v>-22342.82874269411</v>
      </c>
      <c r="I24" s="40">
        <v>-34110.871638404205</v>
      </c>
      <c r="J24" s="40">
        <v>11057.727533625439</v>
      </c>
      <c r="K24" s="40">
        <v>-31230.865715770051</v>
      </c>
      <c r="L24" s="40">
        <v>-29109.014576533809</v>
      </c>
      <c r="M24">
        <v>250000</v>
      </c>
      <c r="N24" s="6">
        <f t="shared" si="1"/>
        <v>264950.0692714355</v>
      </c>
      <c r="O24" s="6">
        <f t="shared" si="0"/>
        <v>245611.32426606491</v>
      </c>
      <c r="P24" s="6">
        <f t="shared" si="0"/>
        <v>220948.10169073753</v>
      </c>
      <c r="Q24" s="6">
        <f t="shared" si="0"/>
        <v>294332.40974321961</v>
      </c>
      <c r="R24" s="6">
        <f t="shared" si="0"/>
        <v>268121.22718547471</v>
      </c>
      <c r="S24" s="6">
        <f t="shared" si="0"/>
        <v>227657.17125730589</v>
      </c>
      <c r="T24" s="6">
        <f t="shared" si="0"/>
        <v>215889.12836159579</v>
      </c>
      <c r="U24" s="6">
        <f t="shared" si="0"/>
        <v>261057.72753362544</v>
      </c>
      <c r="V24" s="6">
        <f t="shared" si="0"/>
        <v>218769.13428422995</v>
      </c>
      <c r="W24" s="6">
        <f t="shared" si="0"/>
        <v>220890.98542346619</v>
      </c>
      <c r="X24" s="6">
        <f t="shared" si="2"/>
        <v>-6000000000</v>
      </c>
      <c r="Y24" s="6">
        <f>(price-$B24)*N24</f>
        <v>1430730374.0657518</v>
      </c>
      <c r="Z24" s="6">
        <f>(price-$B24)*O24</f>
        <v>1326301151.0367506</v>
      </c>
      <c r="AA24" s="6">
        <f>(price-$B24)*P24</f>
        <v>1193119749.1299827</v>
      </c>
      <c r="AB24" s="6">
        <f>(price-$B24)*Q24</f>
        <v>1589395012.6133859</v>
      </c>
      <c r="AC24" s="6">
        <f>(price-$B24)*R24</f>
        <v>1447854626.8015635</v>
      </c>
      <c r="AD24" s="6">
        <f>(price-$B24)*S24</f>
        <v>1229348724.7894518</v>
      </c>
      <c r="AE24" s="6">
        <f>(price-$B24)*T24</f>
        <v>1165801293.1526172</v>
      </c>
      <c r="AF24" s="6">
        <f>(price-$B24)*U24</f>
        <v>1409711728.6815774</v>
      </c>
      <c r="AG24" s="6">
        <f>(price-$B24)*V24</f>
        <v>1181353325.1348417</v>
      </c>
      <c r="AH24" s="6">
        <f>(price-$B24)*W24</f>
        <v>1192811321.2867174</v>
      </c>
      <c r="AI24" s="2">
        <f>(X24+NPV(rate,Y24:AH24))/1000</f>
        <v>2188477.3083537151</v>
      </c>
    </row>
    <row r="25" spans="1:37" x14ac:dyDescent="0.2">
      <c r="A25">
        <v>6000000000</v>
      </c>
      <c r="B25">
        <v>4600</v>
      </c>
      <c r="C25" s="40">
        <v>-3599.0524338558316</v>
      </c>
      <c r="D25" s="40">
        <v>27999.794838251546</v>
      </c>
      <c r="E25" s="40">
        <v>12616.237654583529</v>
      </c>
      <c r="F25" s="40">
        <v>-31929.721444612369</v>
      </c>
      <c r="G25" s="40">
        <v>1769.0581444185227</v>
      </c>
      <c r="H25" s="40">
        <v>36225.628718966618</v>
      </c>
      <c r="I25" s="40">
        <v>-10980.511433444917</v>
      </c>
      <c r="J25" s="40">
        <v>-25391.500457772054</v>
      </c>
      <c r="K25" s="40">
        <v>30520.459404215217</v>
      </c>
      <c r="L25" s="40">
        <v>-27624.355425359681</v>
      </c>
      <c r="M25">
        <v>250000</v>
      </c>
      <c r="N25" s="6">
        <f t="shared" si="1"/>
        <v>246400.94756614417</v>
      </c>
      <c r="O25" s="6">
        <f t="shared" si="0"/>
        <v>277999.79483825155</v>
      </c>
      <c r="P25" s="6">
        <f t="shared" si="0"/>
        <v>262616.23765458353</v>
      </c>
      <c r="Q25" s="6">
        <f t="shared" si="0"/>
        <v>218070.27855538763</v>
      </c>
      <c r="R25" s="6">
        <f t="shared" si="0"/>
        <v>251769.05814441852</v>
      </c>
      <c r="S25" s="6">
        <f t="shared" si="0"/>
        <v>286225.62871896662</v>
      </c>
      <c r="T25" s="6">
        <f t="shared" si="0"/>
        <v>239019.48856655508</v>
      </c>
      <c r="U25" s="6">
        <f t="shared" si="0"/>
        <v>224608.49954222795</v>
      </c>
      <c r="V25" s="6">
        <f t="shared" si="0"/>
        <v>280520.45940421522</v>
      </c>
      <c r="W25" s="6">
        <f t="shared" si="0"/>
        <v>222375.64457464032</v>
      </c>
      <c r="X25" s="6">
        <f t="shared" si="2"/>
        <v>-6000000000</v>
      </c>
      <c r="Y25" s="6">
        <f>(price-$B25)*N25</f>
        <v>1330565116.8571784</v>
      </c>
      <c r="Z25" s="6">
        <f>(price-$B25)*O25</f>
        <v>1501198892.1265583</v>
      </c>
      <c r="AA25" s="6">
        <f>(price-$B25)*P25</f>
        <v>1418127683.3347511</v>
      </c>
      <c r="AB25" s="6">
        <f>(price-$B25)*Q25</f>
        <v>1177579504.1990931</v>
      </c>
      <c r="AC25" s="6">
        <f>(price-$B25)*R25</f>
        <v>1359552913.9798601</v>
      </c>
      <c r="AD25" s="6">
        <f>(price-$B25)*S25</f>
        <v>1545618395.0824196</v>
      </c>
      <c r="AE25" s="6">
        <f>(price-$B25)*T25</f>
        <v>1290705238.2593975</v>
      </c>
      <c r="AF25" s="6">
        <f>(price-$B25)*U25</f>
        <v>1212885897.5280309</v>
      </c>
      <c r="AG25" s="6">
        <f>(price-$B25)*V25</f>
        <v>1514810480.7827621</v>
      </c>
      <c r="AH25" s="6">
        <f>(price-$B25)*W25</f>
        <v>1200828480.7030578</v>
      </c>
      <c r="AI25" s="2">
        <f>(X25+NPV(rate,Y25:AH25))/1000</f>
        <v>2370219.5147373248</v>
      </c>
    </row>
    <row r="26" spans="1:37" x14ac:dyDescent="0.2">
      <c r="A26">
        <v>8000000000</v>
      </c>
      <c r="B26">
        <v>4600</v>
      </c>
      <c r="C26" s="40">
        <v>-5402.2166295908391</v>
      </c>
      <c r="D26" s="40">
        <v>10357.189239584841</v>
      </c>
      <c r="E26" s="40">
        <v>4022.8997022495605</v>
      </c>
      <c r="F26" s="40">
        <v>3928.2667785300873</v>
      </c>
      <c r="G26" s="40">
        <v>17309.457689407282</v>
      </c>
      <c r="H26" s="40">
        <v>30947.558116167784</v>
      </c>
      <c r="I26" s="40">
        <v>-21390.951587818563</v>
      </c>
      <c r="J26" s="40">
        <v>-10642.520464898553</v>
      </c>
      <c r="K26" s="40">
        <v>11427.664503571577</v>
      </c>
      <c r="L26" s="40">
        <v>-19100.934878224507</v>
      </c>
      <c r="M26">
        <v>270000</v>
      </c>
      <c r="N26" s="6">
        <f t="shared" si="1"/>
        <v>264597.78337040916</v>
      </c>
      <c r="O26" s="6">
        <f t="shared" si="0"/>
        <v>280357.18923958484</v>
      </c>
      <c r="P26" s="6">
        <f t="shared" si="0"/>
        <v>274022.89970224956</v>
      </c>
      <c r="Q26" s="6">
        <f t="shared" si="0"/>
        <v>273928.26677853009</v>
      </c>
      <c r="R26" s="6">
        <f t="shared" si="0"/>
        <v>287309.45768940728</v>
      </c>
      <c r="S26" s="6">
        <f t="shared" si="0"/>
        <v>300947.55811616778</v>
      </c>
      <c r="T26" s="6">
        <f t="shared" si="0"/>
        <v>248609.04841218144</v>
      </c>
      <c r="U26" s="6">
        <f t="shared" si="0"/>
        <v>259357.47953510145</v>
      </c>
      <c r="V26" s="6">
        <f t="shared" si="0"/>
        <v>281427.66450357158</v>
      </c>
      <c r="W26" s="6">
        <f t="shared" si="0"/>
        <v>250899.06512177549</v>
      </c>
      <c r="X26" s="6">
        <f t="shared" si="2"/>
        <v>-8000000000</v>
      </c>
      <c r="Y26" s="6">
        <f>(price-$B26)*N26</f>
        <v>1428828030.2002094</v>
      </c>
      <c r="Z26" s="6">
        <f>(price-$B26)*O26</f>
        <v>1513928821.8937581</v>
      </c>
      <c r="AA26" s="6">
        <f>(price-$B26)*P26</f>
        <v>1479723658.3921475</v>
      </c>
      <c r="AB26" s="6">
        <f>(price-$B26)*Q26</f>
        <v>1479212640.6040626</v>
      </c>
      <c r="AC26" s="6">
        <f>(price-$B26)*R26</f>
        <v>1551471071.5227993</v>
      </c>
      <c r="AD26" s="6">
        <f>(price-$B26)*S26</f>
        <v>1625116813.827306</v>
      </c>
      <c r="AE26" s="6">
        <f>(price-$B26)*T26</f>
        <v>1342488861.4257798</v>
      </c>
      <c r="AF26" s="6">
        <f>(price-$B26)*U26</f>
        <v>1400530389.4895477</v>
      </c>
      <c r="AG26" s="6">
        <f>(price-$B26)*V26</f>
        <v>1519709388.3192866</v>
      </c>
      <c r="AH26" s="6">
        <f>(price-$B26)*W26</f>
        <v>1354854951.6575878</v>
      </c>
      <c r="AI26" s="2">
        <f>(X26+NPV(rate,Y26:AH26))/1000</f>
        <v>1061980.5729843064</v>
      </c>
    </row>
    <row r="27" spans="1:37" x14ac:dyDescent="0.2">
      <c r="A27">
        <v>6000000000</v>
      </c>
      <c r="B27">
        <v>5400</v>
      </c>
      <c r="C27" s="40">
        <v>-17575.212041265331</v>
      </c>
      <c r="D27" s="40">
        <v>5756.6012401366606</v>
      </c>
      <c r="E27" s="40">
        <v>-21615.733203361742</v>
      </c>
      <c r="F27" s="40">
        <v>-35688.572097569704</v>
      </c>
      <c r="G27" s="40">
        <v>10727.535482146777</v>
      </c>
      <c r="H27" s="40">
        <v>9745.372153702192</v>
      </c>
      <c r="I27" s="40">
        <v>360.04621506435797</v>
      </c>
      <c r="J27" s="40">
        <v>-33417.836675653234</v>
      </c>
      <c r="K27" s="40">
        <v>60573.802329599857</v>
      </c>
      <c r="L27" s="40">
        <v>-3075.183485634625</v>
      </c>
      <c r="M27">
        <v>250000</v>
      </c>
      <c r="N27" s="6">
        <f t="shared" si="1"/>
        <v>232424.78795873467</v>
      </c>
      <c r="O27" s="6">
        <f t="shared" si="0"/>
        <v>255756.60124013666</v>
      </c>
      <c r="P27" s="6">
        <f t="shared" si="0"/>
        <v>228384.26679663826</v>
      </c>
      <c r="Q27" s="6">
        <f t="shared" si="0"/>
        <v>214311.4279024303</v>
      </c>
      <c r="R27" s="6">
        <f t="shared" si="0"/>
        <v>260727.53548214678</v>
      </c>
      <c r="S27" s="6">
        <f t="shared" si="0"/>
        <v>259745.37215370219</v>
      </c>
      <c r="T27" s="6">
        <f t="shared" si="0"/>
        <v>250360.04621506436</v>
      </c>
      <c r="U27" s="6">
        <f t="shared" si="0"/>
        <v>216582.16332434677</v>
      </c>
      <c r="V27" s="6">
        <f t="shared" si="0"/>
        <v>310573.80232959986</v>
      </c>
      <c r="W27" s="6">
        <f t="shared" si="0"/>
        <v>246924.81651436538</v>
      </c>
      <c r="X27" s="6">
        <f t="shared" si="2"/>
        <v>-6000000000</v>
      </c>
      <c r="Y27" s="6">
        <f>(price-$B27)*N27</f>
        <v>1069154024.6101794</v>
      </c>
      <c r="Z27" s="6">
        <f>(price-$B27)*O27</f>
        <v>1176480365.7046287</v>
      </c>
      <c r="AA27" s="6">
        <f>(price-$B27)*P27</f>
        <v>1050567627.264536</v>
      </c>
      <c r="AB27" s="6">
        <f>(price-$B27)*Q27</f>
        <v>985832568.35117936</v>
      </c>
      <c r="AC27" s="6">
        <f>(price-$B27)*R27</f>
        <v>1199346663.2178752</v>
      </c>
      <c r="AD27" s="6">
        <f>(price-$B27)*S27</f>
        <v>1194828711.9070301</v>
      </c>
      <c r="AE27" s="6">
        <f>(price-$B27)*T27</f>
        <v>1151656212.5892961</v>
      </c>
      <c r="AF27" s="6">
        <f>(price-$B27)*U27</f>
        <v>996277951.29199517</v>
      </c>
      <c r="AG27" s="6">
        <f>(price-$B27)*V27</f>
        <v>1428639490.7161593</v>
      </c>
      <c r="AH27" s="6">
        <f>(price-$B27)*W27</f>
        <v>1135854155.9660807</v>
      </c>
      <c r="AI27" s="2">
        <f>(X27+NPV(rate,Y27:AH27))/1000</f>
        <v>925605.82445134164</v>
      </c>
    </row>
    <row r="28" spans="1:37" x14ac:dyDescent="0.2">
      <c r="A28">
        <v>6000000000</v>
      </c>
      <c r="B28">
        <v>5400</v>
      </c>
      <c r="C28" s="40">
        <v>-5516.9039114844054</v>
      </c>
      <c r="D28" s="40">
        <v>-27331.77097979933</v>
      </c>
      <c r="E28" s="40">
        <v>-14480.883692158386</v>
      </c>
      <c r="F28" s="40">
        <v>19196.158973500133</v>
      </c>
      <c r="G28" s="40">
        <v>8329.5844888198189</v>
      </c>
      <c r="H28" s="40">
        <v>19332.31033035554</v>
      </c>
      <c r="I28" s="40">
        <v>-16685.817172401585</v>
      </c>
      <c r="J28" s="40">
        <v>-18827.404346666299</v>
      </c>
      <c r="K28" s="40">
        <v>-7395.487955363933</v>
      </c>
      <c r="L28" s="40">
        <v>4285.6299842242151</v>
      </c>
      <c r="M28">
        <v>250000</v>
      </c>
      <c r="N28" s="6">
        <f t="shared" si="1"/>
        <v>244483.09608851559</v>
      </c>
      <c r="O28" s="6">
        <f t="shared" si="0"/>
        <v>222668.22902020067</v>
      </c>
      <c r="P28" s="6">
        <f t="shared" si="0"/>
        <v>235519.11630784161</v>
      </c>
      <c r="Q28" s="6">
        <f t="shared" si="0"/>
        <v>269196.15897350013</v>
      </c>
      <c r="R28" s="6">
        <f t="shared" si="0"/>
        <v>258329.58448881982</v>
      </c>
      <c r="S28" s="6">
        <f t="shared" si="0"/>
        <v>269332.31033035554</v>
      </c>
      <c r="T28" s="6">
        <f t="shared" si="0"/>
        <v>233314.18282759842</v>
      </c>
      <c r="U28" s="6">
        <f t="shared" si="0"/>
        <v>231172.5956533337</v>
      </c>
      <c r="V28" s="6">
        <f t="shared" si="0"/>
        <v>242604.51204463607</v>
      </c>
      <c r="W28" s="6">
        <f t="shared" si="0"/>
        <v>254285.62998422422</v>
      </c>
      <c r="X28" s="6">
        <f t="shared" si="2"/>
        <v>-6000000000</v>
      </c>
      <c r="Y28" s="6">
        <f>(price-$B28)*N28</f>
        <v>1124622242.0071716</v>
      </c>
      <c r="Z28" s="6">
        <f>(price-$B28)*O28</f>
        <v>1024273853.492923</v>
      </c>
      <c r="AA28" s="6">
        <f>(price-$B28)*P28</f>
        <v>1083387935.0160713</v>
      </c>
      <c r="AB28" s="6">
        <f>(price-$B28)*Q28</f>
        <v>1238302331.2781005</v>
      </c>
      <c r="AC28" s="6">
        <f>(price-$B28)*R28</f>
        <v>1188316088.6485713</v>
      </c>
      <c r="AD28" s="6">
        <f>(price-$B28)*S28</f>
        <v>1238928627.5196354</v>
      </c>
      <c r="AE28" s="6">
        <f>(price-$B28)*T28</f>
        <v>1073245241.0069528</v>
      </c>
      <c r="AF28" s="6">
        <f>(price-$B28)*U28</f>
        <v>1063393940.005335</v>
      </c>
      <c r="AG28" s="6">
        <f>(price-$B28)*V28</f>
        <v>1115980755.4053259</v>
      </c>
      <c r="AH28" s="6">
        <f>(price-$B28)*W28</f>
        <v>1169713897.9274313</v>
      </c>
      <c r="AI28" s="2">
        <f>(X28+NPV(rate,Y28:AH28))/1000</f>
        <v>936913.18125668529</v>
      </c>
    </row>
    <row r="29" spans="1:37" x14ac:dyDescent="0.2">
      <c r="A29">
        <v>6000000000</v>
      </c>
      <c r="B29">
        <v>5400</v>
      </c>
      <c r="C29" s="40">
        <v>-21778.123482363299</v>
      </c>
      <c r="D29" s="40">
        <v>-8331.9264376768842</v>
      </c>
      <c r="E29" s="40">
        <v>3451.5096558607183</v>
      </c>
      <c r="F29" s="40">
        <v>13289.673006511293</v>
      </c>
      <c r="G29" s="40">
        <v>-8841.9483290635981</v>
      </c>
      <c r="H29" s="40">
        <v>-2602.8828870039433</v>
      </c>
      <c r="I29" s="40">
        <v>60725.142247974873</v>
      </c>
      <c r="J29" s="40">
        <v>31424.224289366975</v>
      </c>
      <c r="K29" s="40">
        <v>815.74853538768366</v>
      </c>
      <c r="L29" s="40">
        <v>-8103.1430454459041</v>
      </c>
      <c r="M29">
        <v>250000</v>
      </c>
      <c r="N29" s="6">
        <f t="shared" si="1"/>
        <v>228221.8765176367</v>
      </c>
      <c r="O29" s="6">
        <f t="shared" si="0"/>
        <v>241668.07356232312</v>
      </c>
      <c r="P29" s="6">
        <f t="shared" si="0"/>
        <v>253451.50965586072</v>
      </c>
      <c r="Q29" s="6">
        <f t="shared" si="0"/>
        <v>263289.67300651129</v>
      </c>
      <c r="R29" s="6">
        <f t="shared" si="0"/>
        <v>241158.0516709364</v>
      </c>
      <c r="S29" s="6">
        <f t="shared" si="0"/>
        <v>247397.11711299606</v>
      </c>
      <c r="T29" s="6">
        <f t="shared" si="0"/>
        <v>310725.14224797487</v>
      </c>
      <c r="U29" s="6">
        <f t="shared" si="0"/>
        <v>281424.22428936698</v>
      </c>
      <c r="V29" s="6">
        <f t="shared" si="0"/>
        <v>250815.74853538768</v>
      </c>
      <c r="W29" s="6">
        <f t="shared" si="0"/>
        <v>241896.8569545541</v>
      </c>
      <c r="X29" s="6">
        <f t="shared" si="2"/>
        <v>-6000000000</v>
      </c>
      <c r="Y29" s="6">
        <f>(price-$B29)*N29</f>
        <v>1049820631.9811288</v>
      </c>
      <c r="Z29" s="6">
        <f>(price-$B29)*O29</f>
        <v>1111673138.3866863</v>
      </c>
      <c r="AA29" s="6">
        <f>(price-$B29)*P29</f>
        <v>1165876944.4169593</v>
      </c>
      <c r="AB29" s="6">
        <f>(price-$B29)*Q29</f>
        <v>1211132495.829952</v>
      </c>
      <c r="AC29" s="6">
        <f>(price-$B29)*R29</f>
        <v>1109327037.6863074</v>
      </c>
      <c r="AD29" s="6">
        <f>(price-$B29)*S29</f>
        <v>1138026738.7197819</v>
      </c>
      <c r="AE29" s="6">
        <f>(price-$B29)*T29</f>
        <v>1429335654.3406844</v>
      </c>
      <c r="AF29" s="6">
        <f>(price-$B29)*U29</f>
        <v>1294551431.7310882</v>
      </c>
      <c r="AG29" s="6">
        <f>(price-$B29)*V29</f>
        <v>1153752443.2627833</v>
      </c>
      <c r="AH29" s="6">
        <f>(price-$B29)*W29</f>
        <v>1112725541.9909489</v>
      </c>
      <c r="AI29" s="2">
        <f>(X29+NPV(rate,Y29:AH29))/1000</f>
        <v>1163172.6772530032</v>
      </c>
    </row>
    <row r="30" spans="1:37" x14ac:dyDescent="0.2">
      <c r="A30">
        <v>8000000000</v>
      </c>
      <c r="B30">
        <v>4600</v>
      </c>
      <c r="C30" s="40">
        <v>-45900.378609076142</v>
      </c>
      <c r="D30" s="40">
        <v>31926.720112096518</v>
      </c>
      <c r="E30" s="40">
        <v>26183.988666161895</v>
      </c>
      <c r="F30" s="40">
        <v>6427.6719058398157</v>
      </c>
      <c r="G30" s="40">
        <v>-40238.955989480019</v>
      </c>
      <c r="H30" s="40">
        <v>-8145.5709732836112</v>
      </c>
      <c r="I30" s="40">
        <v>22496.715246234089</v>
      </c>
      <c r="J30" s="40">
        <v>-29124.475986463949</v>
      </c>
      <c r="K30" s="40">
        <v>26144.425646634772</v>
      </c>
      <c r="L30" s="40">
        <v>-2874.5944291586056</v>
      </c>
      <c r="M30">
        <v>250000</v>
      </c>
      <c r="N30" s="6">
        <f t="shared" si="1"/>
        <v>204099.62139092386</v>
      </c>
      <c r="O30" s="6">
        <f t="shared" si="0"/>
        <v>281926.72011209652</v>
      </c>
      <c r="P30" s="6">
        <f t="shared" si="0"/>
        <v>276183.98866616189</v>
      </c>
      <c r="Q30" s="6">
        <f t="shared" si="0"/>
        <v>256427.67190583982</v>
      </c>
      <c r="R30" s="6">
        <f t="shared" si="0"/>
        <v>209761.04401051998</v>
      </c>
      <c r="S30" s="6">
        <f t="shared" si="0"/>
        <v>241854.42902671639</v>
      </c>
      <c r="T30" s="6">
        <f t="shared" si="0"/>
        <v>272496.71524623409</v>
      </c>
      <c r="U30" s="6">
        <f t="shared" si="0"/>
        <v>220875.52401353605</v>
      </c>
      <c r="V30" s="6">
        <f t="shared" si="0"/>
        <v>276144.42564663477</v>
      </c>
      <c r="W30" s="6">
        <f t="shared" si="0"/>
        <v>247125.40557084139</v>
      </c>
      <c r="X30" s="6">
        <f t="shared" si="2"/>
        <v>-8000000000</v>
      </c>
      <c r="Y30" s="6">
        <f>(price-$B30)*N30</f>
        <v>1102137955.5109887</v>
      </c>
      <c r="Z30" s="6">
        <f>(price-$B30)*O30</f>
        <v>1522404288.6053212</v>
      </c>
      <c r="AA30" s="6">
        <f>(price-$B30)*P30</f>
        <v>1491393538.7972741</v>
      </c>
      <c r="AB30" s="6">
        <f>(price-$B30)*Q30</f>
        <v>1384709428.2915349</v>
      </c>
      <c r="AC30" s="6">
        <f>(price-$B30)*R30</f>
        <v>1132709637.6568079</v>
      </c>
      <c r="AD30" s="6">
        <f>(price-$B30)*S30</f>
        <v>1306013916.7442684</v>
      </c>
      <c r="AE30" s="6">
        <f>(price-$B30)*T30</f>
        <v>1471482262.329664</v>
      </c>
      <c r="AF30" s="6">
        <f>(price-$B30)*U30</f>
        <v>1192727829.6730947</v>
      </c>
      <c r="AG30" s="6">
        <f>(price-$B30)*V30</f>
        <v>1491179898.4918277</v>
      </c>
      <c r="AH30" s="6">
        <f>(price-$B30)*W30</f>
        <v>1334477190.0825436</v>
      </c>
      <c r="AI30" s="2">
        <f>(X30+NPV(rate,Y30:AH30))/1000</f>
        <v>225368.51742886734</v>
      </c>
    </row>
    <row r="31" spans="1:37" x14ac:dyDescent="0.2">
      <c r="A31">
        <v>8000000000</v>
      </c>
      <c r="B31">
        <v>4600</v>
      </c>
      <c r="C31" s="40">
        <v>6178.6977312294766</v>
      </c>
      <c r="D31" s="40">
        <v>-21782.807380077429</v>
      </c>
      <c r="E31" s="40">
        <v>-4637.8545448533259</v>
      </c>
      <c r="F31" s="40">
        <v>21559.890228672884</v>
      </c>
      <c r="G31" s="40">
        <v>7296.7395681189373</v>
      </c>
      <c r="H31" s="40">
        <v>-7976.4049587538466</v>
      </c>
      <c r="I31" s="40">
        <v>2539.1273084096611</v>
      </c>
      <c r="J31" s="40">
        <v>-11213.069228688255</v>
      </c>
      <c r="K31" s="40">
        <v>14929.855751688592</v>
      </c>
      <c r="L31" s="40">
        <v>-26080.988391186111</v>
      </c>
      <c r="M31">
        <v>270000</v>
      </c>
      <c r="N31" s="6">
        <f t="shared" si="1"/>
        <v>276178.69773122948</v>
      </c>
      <c r="O31" s="6">
        <f t="shared" si="0"/>
        <v>248217.19261992257</v>
      </c>
      <c r="P31" s="6">
        <f t="shared" si="0"/>
        <v>265362.14545514667</v>
      </c>
      <c r="Q31" s="6">
        <f t="shared" si="0"/>
        <v>291559.89022867288</v>
      </c>
      <c r="R31" s="6">
        <f t="shared" si="0"/>
        <v>277296.73956811894</v>
      </c>
      <c r="S31" s="6">
        <f t="shared" si="0"/>
        <v>262023.59504124615</v>
      </c>
      <c r="T31" s="6">
        <f t="shared" si="0"/>
        <v>272539.12730840966</v>
      </c>
      <c r="U31" s="6">
        <f t="shared" si="0"/>
        <v>258786.93077131175</v>
      </c>
      <c r="V31" s="6">
        <f t="shared" si="0"/>
        <v>284929.85575168859</v>
      </c>
      <c r="W31" s="6">
        <f t="shared" si="0"/>
        <v>243919.01160881389</v>
      </c>
      <c r="X31" s="6">
        <f t="shared" si="2"/>
        <v>-8000000000</v>
      </c>
      <c r="Y31" s="6">
        <f>(price-$B31)*N31</f>
        <v>1491364967.7486391</v>
      </c>
      <c r="Z31" s="6">
        <f>(price-$B31)*O31</f>
        <v>1340372840.1475818</v>
      </c>
      <c r="AA31" s="6">
        <f>(price-$B31)*P31</f>
        <v>1432955585.457792</v>
      </c>
      <c r="AB31" s="6">
        <f>(price-$B31)*Q31</f>
        <v>1574423407.2348335</v>
      </c>
      <c r="AC31" s="6">
        <f>(price-$B31)*R31</f>
        <v>1497402393.6678421</v>
      </c>
      <c r="AD31" s="6">
        <f>(price-$B31)*S31</f>
        <v>1414927413.2227292</v>
      </c>
      <c r="AE31" s="6">
        <f>(price-$B31)*T31</f>
        <v>1471711287.4654121</v>
      </c>
      <c r="AF31" s="6">
        <f>(price-$B31)*U31</f>
        <v>1397449426.1650834</v>
      </c>
      <c r="AG31" s="6">
        <f>(price-$B31)*V31</f>
        <v>1538621221.0591185</v>
      </c>
      <c r="AH31" s="6">
        <f>(price-$B31)*W31</f>
        <v>1317162662.6875949</v>
      </c>
      <c r="AI31" s="2">
        <f>(X31+NPV(rate,Y31:AH31))/1000</f>
        <v>911434.19502760121</v>
      </c>
    </row>
    <row r="32" spans="1:37" x14ac:dyDescent="0.2">
      <c r="A32">
        <v>6000000000</v>
      </c>
      <c r="B32">
        <v>4600</v>
      </c>
      <c r="C32" s="40">
        <v>-3605.7826946489513</v>
      </c>
      <c r="D32" s="40">
        <v>-21506.593839148991</v>
      </c>
      <c r="E32" s="40">
        <v>-1109.9473340436816</v>
      </c>
      <c r="F32" s="40">
        <v>-10019.221008406021</v>
      </c>
      <c r="G32" s="40">
        <v>2131.2644093995914</v>
      </c>
      <c r="H32" s="40">
        <v>6963.6371335946023</v>
      </c>
      <c r="I32" s="40">
        <v>-1953.4127204678953</v>
      </c>
      <c r="J32" s="40">
        <v>-10505.254977033474</v>
      </c>
      <c r="K32" s="40">
        <v>-10371.218195359688</v>
      </c>
      <c r="L32" s="40">
        <v>-10847.816156456247</v>
      </c>
      <c r="M32">
        <v>230000</v>
      </c>
      <c r="N32" s="6">
        <f t="shared" si="1"/>
        <v>226394.21730535105</v>
      </c>
      <c r="O32" s="6">
        <f t="shared" si="0"/>
        <v>208493.40616085101</v>
      </c>
      <c r="P32" s="6">
        <f t="shared" si="0"/>
        <v>228890.05266595632</v>
      </c>
      <c r="Q32" s="6">
        <f t="shared" si="0"/>
        <v>219980.77899159398</v>
      </c>
      <c r="R32" s="6">
        <f t="shared" si="0"/>
        <v>232131.26440939959</v>
      </c>
      <c r="S32" s="6">
        <f t="shared" si="0"/>
        <v>236963.6371335946</v>
      </c>
      <c r="T32" s="6">
        <f t="shared" si="0"/>
        <v>228046.5872795321</v>
      </c>
      <c r="U32" s="6">
        <f t="shared" si="0"/>
        <v>219494.74502296653</v>
      </c>
      <c r="V32" s="6">
        <f t="shared" si="0"/>
        <v>219628.78180464031</v>
      </c>
      <c r="W32" s="6">
        <f t="shared" si="0"/>
        <v>219152.18384354375</v>
      </c>
      <c r="X32" s="6">
        <f t="shared" si="2"/>
        <v>-6000000000</v>
      </c>
      <c r="Y32" s="6">
        <f>(price-$B32)*N32</f>
        <v>1222528773.4488957</v>
      </c>
      <c r="Z32" s="6">
        <f>(price-$B32)*O32</f>
        <v>1125864393.2685955</v>
      </c>
      <c r="AA32" s="6">
        <f>(price-$B32)*P32</f>
        <v>1236006284.3961642</v>
      </c>
      <c r="AB32" s="6">
        <f>(price-$B32)*Q32</f>
        <v>1187896206.5546074</v>
      </c>
      <c r="AC32" s="6">
        <f>(price-$B32)*R32</f>
        <v>1253508827.8107579</v>
      </c>
      <c r="AD32" s="6">
        <f>(price-$B32)*S32</f>
        <v>1279603640.5214109</v>
      </c>
      <c r="AE32" s="6">
        <f>(price-$B32)*T32</f>
        <v>1231451571.3094733</v>
      </c>
      <c r="AF32" s="6">
        <f>(price-$B32)*U32</f>
        <v>1185271623.1240191</v>
      </c>
      <c r="AG32" s="6">
        <f>(price-$B32)*V32</f>
        <v>1185995421.7450576</v>
      </c>
      <c r="AH32" s="6">
        <f>(price-$B32)*W32</f>
        <v>1183421792.7551363</v>
      </c>
      <c r="AI32" s="2">
        <f>(X32+NPV(rate,Y32:AH32))/1000</f>
        <v>1426573.8938873473</v>
      </c>
    </row>
    <row r="33" spans="1:35" x14ac:dyDescent="0.2">
      <c r="A33">
        <v>8000000000</v>
      </c>
      <c r="B33">
        <v>5400</v>
      </c>
      <c r="C33" s="40">
        <v>-19000.299289473332</v>
      </c>
      <c r="D33" s="40">
        <v>10223.1751952786</v>
      </c>
      <c r="E33" s="40">
        <v>4062.0761865284294</v>
      </c>
      <c r="F33" s="40">
        <v>25686.676963232458</v>
      </c>
      <c r="G33" s="40">
        <v>8214.0104495920241</v>
      </c>
      <c r="H33" s="40">
        <v>12866.848919657059</v>
      </c>
      <c r="I33" s="40">
        <v>8100.8920460590161</v>
      </c>
      <c r="J33" s="40">
        <v>-30715.273169334978</v>
      </c>
      <c r="K33" s="40">
        <v>-11930.887922062539</v>
      </c>
      <c r="L33" s="40">
        <v>-1688.2040654309094</v>
      </c>
      <c r="M33">
        <v>230000</v>
      </c>
      <c r="N33" s="6">
        <f t="shared" si="1"/>
        <v>210999.70071052667</v>
      </c>
      <c r="O33" s="6">
        <f t="shared" si="0"/>
        <v>240223.1751952786</v>
      </c>
      <c r="P33" s="6">
        <f t="shared" si="0"/>
        <v>234062.07618652843</v>
      </c>
      <c r="Q33" s="6">
        <f t="shared" si="0"/>
        <v>255686.67696323246</v>
      </c>
      <c r="R33" s="6">
        <f t="shared" si="0"/>
        <v>238214.01044959202</v>
      </c>
      <c r="S33" s="6">
        <f t="shared" si="0"/>
        <v>242866.84891965706</v>
      </c>
      <c r="T33" s="6">
        <f t="shared" si="0"/>
        <v>238100.89204605902</v>
      </c>
      <c r="U33" s="6">
        <f t="shared" si="0"/>
        <v>199284.72683066502</v>
      </c>
      <c r="V33" s="6">
        <f t="shared" si="0"/>
        <v>218069.11207793746</v>
      </c>
      <c r="W33" s="6">
        <f t="shared" si="0"/>
        <v>228311.79593456909</v>
      </c>
      <c r="X33" s="6">
        <f t="shared" si="2"/>
        <v>-8000000000</v>
      </c>
      <c r="Y33" s="6">
        <f>(price-$B33)*N33</f>
        <v>970598623.26842272</v>
      </c>
      <c r="Z33" s="6">
        <f>(price-$B33)*O33</f>
        <v>1105026605.8982816</v>
      </c>
      <c r="AA33" s="6">
        <f>(price-$B33)*P33</f>
        <v>1076685550.4580307</v>
      </c>
      <c r="AB33" s="6">
        <f>(price-$B33)*Q33</f>
        <v>1176158714.0308692</v>
      </c>
      <c r="AC33" s="6">
        <f>(price-$B33)*R33</f>
        <v>1095784448.0681233</v>
      </c>
      <c r="AD33" s="6">
        <f>(price-$B33)*S33</f>
        <v>1117187505.0304224</v>
      </c>
      <c r="AE33" s="6">
        <f>(price-$B33)*T33</f>
        <v>1095264103.4118714</v>
      </c>
      <c r="AF33" s="6">
        <f>(price-$B33)*U33</f>
        <v>916709743.42105913</v>
      </c>
      <c r="AG33" s="6">
        <f>(price-$B33)*V33</f>
        <v>1003117915.5585123</v>
      </c>
      <c r="AH33" s="6">
        <f>(price-$B33)*W33</f>
        <v>1050234261.2990178</v>
      </c>
      <c r="AI33" s="2">
        <f>(X33+NPV(rate,Y33:AH33))/1000</f>
        <v>-1461085.1004148999</v>
      </c>
    </row>
    <row r="34" spans="1:35" x14ac:dyDescent="0.2">
      <c r="A34">
        <v>6000000000</v>
      </c>
      <c r="B34">
        <v>4600</v>
      </c>
      <c r="C34" s="40">
        <v>23292.614059755579</v>
      </c>
      <c r="D34" s="40">
        <v>-13276.462595968042</v>
      </c>
      <c r="E34" s="40">
        <v>-48959.918785840273</v>
      </c>
      <c r="F34" s="40">
        <v>-605.2232492947951</v>
      </c>
      <c r="G34" s="40">
        <v>14498.89168725349</v>
      </c>
      <c r="H34" s="40">
        <v>-19714.480004040524</v>
      </c>
      <c r="I34" s="40">
        <v>22003.905542078428</v>
      </c>
      <c r="J34" s="40">
        <v>-33139.80414532125</v>
      </c>
      <c r="K34" s="40">
        <v>13259.750630822964</v>
      </c>
      <c r="L34" s="40">
        <v>-17073.625713237561</v>
      </c>
      <c r="M34">
        <v>250000</v>
      </c>
      <c r="N34" s="6">
        <f t="shared" si="1"/>
        <v>273292.61405975558</v>
      </c>
      <c r="O34" s="6">
        <f t="shared" si="0"/>
        <v>236723.53740403196</v>
      </c>
      <c r="P34" s="6">
        <f t="shared" si="0"/>
        <v>201040.08121415973</v>
      </c>
      <c r="Q34" s="6">
        <f t="shared" si="0"/>
        <v>249394.7767507052</v>
      </c>
      <c r="R34" s="6">
        <f t="shared" si="0"/>
        <v>264498.89168725349</v>
      </c>
      <c r="S34" s="6">
        <f t="shared" si="0"/>
        <v>230285.51999595948</v>
      </c>
      <c r="T34" s="6">
        <f t="shared" si="0"/>
        <v>272003.90554207843</v>
      </c>
      <c r="U34" s="6">
        <f t="shared" si="0"/>
        <v>216860.19585467875</v>
      </c>
      <c r="V34" s="6">
        <f t="shared" si="0"/>
        <v>263259.75063082296</v>
      </c>
      <c r="W34" s="6">
        <f t="shared" si="0"/>
        <v>232926.37428676244</v>
      </c>
      <c r="X34" s="6">
        <f t="shared" si="2"/>
        <v>-6000000000</v>
      </c>
      <c r="Y34" s="6">
        <f>(price-$B34)*N34</f>
        <v>1475780115.9226801</v>
      </c>
      <c r="Z34" s="6">
        <f>(price-$B34)*O34</f>
        <v>1278307101.9817727</v>
      </c>
      <c r="AA34" s="6">
        <f>(price-$B34)*P34</f>
        <v>1085616438.5564625</v>
      </c>
      <c r="AB34" s="6">
        <f>(price-$B34)*Q34</f>
        <v>1346731794.4538081</v>
      </c>
      <c r="AC34" s="6">
        <f>(price-$B34)*R34</f>
        <v>1428294015.1111689</v>
      </c>
      <c r="AD34" s="6">
        <f>(price-$B34)*S34</f>
        <v>1243541807.9781811</v>
      </c>
      <c r="AE34" s="6">
        <f>(price-$B34)*T34</f>
        <v>1468821089.9272234</v>
      </c>
      <c r="AF34" s="6">
        <f>(price-$B34)*U34</f>
        <v>1171045057.6152654</v>
      </c>
      <c r="AG34" s="6">
        <f>(price-$B34)*V34</f>
        <v>1421602653.4064441</v>
      </c>
      <c r="AH34" s="6">
        <f>(price-$B34)*W34</f>
        <v>1257802421.1485171</v>
      </c>
      <c r="AI34" s="2">
        <f>(X34+NPV(rate,Y34:AH34))/1000</f>
        <v>2110225.4244299326</v>
      </c>
    </row>
    <row r="35" spans="1:35" x14ac:dyDescent="0.2">
      <c r="A35">
        <v>8000000000</v>
      </c>
      <c r="B35">
        <v>4600</v>
      </c>
      <c r="C35" s="40">
        <v>-22951.871869736351</v>
      </c>
      <c r="D35" s="40">
        <v>28544.400265673175</v>
      </c>
      <c r="E35" s="40">
        <v>11822.33972940594</v>
      </c>
      <c r="F35" s="40">
        <v>6712.252798024565</v>
      </c>
      <c r="G35" s="40">
        <v>-28344.129532342777</v>
      </c>
      <c r="H35" s="40">
        <v>45250.635594129562</v>
      </c>
      <c r="I35" s="40">
        <v>3705.7588997413404</v>
      </c>
      <c r="J35" s="40">
        <v>1195.5307854805142</v>
      </c>
      <c r="K35" s="40">
        <v>4287.2898120549507</v>
      </c>
      <c r="L35" s="40">
        <v>31511.717679677531</v>
      </c>
      <c r="M35">
        <v>250000</v>
      </c>
      <c r="N35" s="6">
        <f t="shared" si="1"/>
        <v>227048.12813026365</v>
      </c>
      <c r="O35" s="6">
        <f t="shared" si="0"/>
        <v>278544.40026567318</v>
      </c>
      <c r="P35" s="6">
        <f t="shared" si="0"/>
        <v>261822.33972940594</v>
      </c>
      <c r="Q35" s="6">
        <f t="shared" si="0"/>
        <v>256712.25279802456</v>
      </c>
      <c r="R35" s="6">
        <f t="shared" si="0"/>
        <v>221655.87046765722</v>
      </c>
      <c r="S35" s="6">
        <f t="shared" si="0"/>
        <v>295250.63559412956</v>
      </c>
      <c r="T35" s="6">
        <f t="shared" si="0"/>
        <v>253705.75889974134</v>
      </c>
      <c r="U35" s="6">
        <f t="shared" si="0"/>
        <v>251195.53078548051</v>
      </c>
      <c r="V35" s="6">
        <f t="shared" si="0"/>
        <v>254287.28981205495</v>
      </c>
      <c r="W35" s="6">
        <f t="shared" si="0"/>
        <v>281511.71767967753</v>
      </c>
      <c r="X35" s="6">
        <f t="shared" si="2"/>
        <v>-8000000000</v>
      </c>
      <c r="Y35" s="6">
        <f>(price-$B35)*N35</f>
        <v>1226059891.9034238</v>
      </c>
      <c r="Z35" s="6">
        <f>(price-$B35)*O35</f>
        <v>1504139761.4346352</v>
      </c>
      <c r="AA35" s="6">
        <f>(price-$B35)*P35</f>
        <v>1413840634.5387921</v>
      </c>
      <c r="AB35" s="6">
        <f>(price-$B35)*Q35</f>
        <v>1386246165.1093326</v>
      </c>
      <c r="AC35" s="6">
        <f>(price-$B35)*R35</f>
        <v>1196941700.5253489</v>
      </c>
      <c r="AD35" s="6">
        <f>(price-$B35)*S35</f>
        <v>1594353432.2082996</v>
      </c>
      <c r="AE35" s="6">
        <f>(price-$B35)*T35</f>
        <v>1370011098.0586033</v>
      </c>
      <c r="AF35" s="6">
        <f>(price-$B35)*U35</f>
        <v>1356455866.2415948</v>
      </c>
      <c r="AG35" s="6">
        <f>(price-$B35)*V35</f>
        <v>1373151364.9850967</v>
      </c>
      <c r="AH35" s="6">
        <f>(price-$B35)*W35</f>
        <v>1520163275.4702587</v>
      </c>
      <c r="AI35" s="2">
        <f>(X35+NPV(rate,Y35:AH35))/1000</f>
        <v>514200.32662633993</v>
      </c>
    </row>
    <row r="36" spans="1:35" x14ac:dyDescent="0.2">
      <c r="A36">
        <v>8000000000</v>
      </c>
      <c r="B36">
        <v>5400</v>
      </c>
      <c r="C36" s="40">
        <v>-3755.0762499449775</v>
      </c>
      <c r="D36" s="40">
        <v>28380.600269883871</v>
      </c>
      <c r="E36" s="40">
        <v>13182.761904317886</v>
      </c>
      <c r="F36" s="40">
        <v>-13477.938409778289</v>
      </c>
      <c r="G36" s="40">
        <v>1.8417267710901797</v>
      </c>
      <c r="H36" s="40">
        <v>-21670.985006494448</v>
      </c>
      <c r="I36" s="40">
        <v>16122.930901474319</v>
      </c>
      <c r="J36" s="40">
        <v>-30884.257284924388</v>
      </c>
      <c r="K36" s="40">
        <v>24028.3043240197</v>
      </c>
      <c r="L36" s="40">
        <v>4101.9120544660836</v>
      </c>
      <c r="M36">
        <v>230000</v>
      </c>
      <c r="N36" s="6">
        <f t="shared" si="1"/>
        <v>226244.92375005502</v>
      </c>
      <c r="O36" s="6">
        <f t="shared" si="1"/>
        <v>258380.60026988387</v>
      </c>
      <c r="P36" s="6">
        <f t="shared" si="1"/>
        <v>243182.76190431789</v>
      </c>
      <c r="Q36" s="6">
        <f t="shared" si="1"/>
        <v>216522.06159022171</v>
      </c>
      <c r="R36" s="6">
        <f t="shared" si="1"/>
        <v>230001.84172677109</v>
      </c>
      <c r="S36" s="6">
        <f t="shared" si="1"/>
        <v>208329.01499350555</v>
      </c>
      <c r="T36" s="6">
        <f t="shared" si="1"/>
        <v>246122.93090147432</v>
      </c>
      <c r="U36" s="6">
        <f t="shared" si="1"/>
        <v>199115.74271507561</v>
      </c>
      <c r="V36" s="6">
        <f t="shared" ref="V36:W69" si="3">$M36+K36</f>
        <v>254028.3043240197</v>
      </c>
      <c r="W36" s="6">
        <f t="shared" si="3"/>
        <v>234101.91205446608</v>
      </c>
      <c r="X36" s="6">
        <f t="shared" si="2"/>
        <v>-8000000000</v>
      </c>
      <c r="Y36" s="6">
        <f>(price-$B36)*N36</f>
        <v>1040726649.2502531</v>
      </c>
      <c r="Z36" s="6">
        <f>(price-$B36)*O36</f>
        <v>1188550761.2414658</v>
      </c>
      <c r="AA36" s="6">
        <f>(price-$B36)*P36</f>
        <v>1118640704.7598622</v>
      </c>
      <c r="AB36" s="6">
        <f>(price-$B36)*Q36</f>
        <v>996001483.31501985</v>
      </c>
      <c r="AC36" s="6">
        <f>(price-$B36)*R36</f>
        <v>1058008471.9431471</v>
      </c>
      <c r="AD36" s="6">
        <f>(price-$B36)*S36</f>
        <v>958313468.97012556</v>
      </c>
      <c r="AE36" s="6">
        <f>(price-$B36)*T36</f>
        <v>1132165482.1467819</v>
      </c>
      <c r="AF36" s="6">
        <f>(price-$B36)*U36</f>
        <v>915932416.48934782</v>
      </c>
      <c r="AG36" s="6">
        <f>(price-$B36)*V36</f>
        <v>1168530199.8904905</v>
      </c>
      <c r="AH36" s="6">
        <f>(price-$B36)*W36</f>
        <v>1076868795.4505439</v>
      </c>
      <c r="AI36" s="2">
        <f>(X36+NPV(rate,Y36:AH36))/1000</f>
        <v>-1433975.2317537747</v>
      </c>
    </row>
    <row r="37" spans="1:35" x14ac:dyDescent="0.2">
      <c r="A37">
        <v>6000000000</v>
      </c>
      <c r="B37">
        <v>4600</v>
      </c>
      <c r="C37" s="40">
        <v>36874.553188681602</v>
      </c>
      <c r="D37" s="40">
        <v>38293.364923447371</v>
      </c>
      <c r="E37" s="40">
        <v>19463.00471900031</v>
      </c>
      <c r="F37" s="40">
        <v>27204.805519431829</v>
      </c>
      <c r="G37" s="40">
        <v>-23780.512492521666</v>
      </c>
      <c r="H37" s="40">
        <v>28462.727641453966</v>
      </c>
      <c r="I37" s="40">
        <v>-16839.021554915234</v>
      </c>
      <c r="J37" s="40">
        <v>12440.909813449252</v>
      </c>
      <c r="K37" s="40">
        <v>7293.9201345434412</v>
      </c>
      <c r="L37" s="40">
        <v>-26436.282496433705</v>
      </c>
      <c r="M37">
        <v>270000</v>
      </c>
      <c r="N37" s="6">
        <f t="shared" si="1"/>
        <v>306874.5531886816</v>
      </c>
      <c r="O37" s="6">
        <f t="shared" si="1"/>
        <v>308293.36492344737</v>
      </c>
      <c r="P37" s="6">
        <f t="shared" si="1"/>
        <v>289463.00471900031</v>
      </c>
      <c r="Q37" s="6">
        <f t="shared" si="1"/>
        <v>297204.80551943183</v>
      </c>
      <c r="R37" s="6">
        <f t="shared" si="1"/>
        <v>246219.48750747833</v>
      </c>
      <c r="S37" s="6">
        <f t="shared" si="1"/>
        <v>298462.72764145397</v>
      </c>
      <c r="T37" s="6">
        <f t="shared" si="1"/>
        <v>253160.97844508477</v>
      </c>
      <c r="U37" s="6">
        <f t="shared" si="1"/>
        <v>282440.90981344925</v>
      </c>
      <c r="V37" s="6">
        <f t="shared" si="3"/>
        <v>277293.92013454344</v>
      </c>
      <c r="W37" s="6">
        <f t="shared" si="3"/>
        <v>243563.71750356629</v>
      </c>
      <c r="X37" s="6">
        <f t="shared" si="2"/>
        <v>-6000000000</v>
      </c>
      <c r="Y37" s="6">
        <f>(price-$B37)*N37</f>
        <v>1657122587.2188807</v>
      </c>
      <c r="Z37" s="6">
        <f>(price-$B37)*O37</f>
        <v>1664784170.5866158</v>
      </c>
      <c r="AA37" s="6">
        <f>(price-$B37)*P37</f>
        <v>1563100225.4826016</v>
      </c>
      <c r="AB37" s="6">
        <f>(price-$B37)*Q37</f>
        <v>1604905949.8049319</v>
      </c>
      <c r="AC37" s="6">
        <f>(price-$B37)*R37</f>
        <v>1329585232.5403831</v>
      </c>
      <c r="AD37" s="6">
        <f>(price-$B37)*S37</f>
        <v>1611698729.2638514</v>
      </c>
      <c r="AE37" s="6">
        <f>(price-$B37)*T37</f>
        <v>1367069283.6034577</v>
      </c>
      <c r="AF37" s="6">
        <f>(price-$B37)*U37</f>
        <v>1525180912.992626</v>
      </c>
      <c r="AG37" s="6">
        <f>(price-$B37)*V37</f>
        <v>1497387168.7265346</v>
      </c>
      <c r="AH37" s="6">
        <f>(price-$B37)*W37</f>
        <v>1315244074.519258</v>
      </c>
      <c r="AI37" s="2">
        <f>(X37+NPV(rate,Y37:AH37))/1000</f>
        <v>3443364.9082764662</v>
      </c>
    </row>
    <row r="38" spans="1:35" x14ac:dyDescent="0.2">
      <c r="A38">
        <v>6000000000</v>
      </c>
      <c r="B38">
        <v>5400</v>
      </c>
      <c r="C38" s="40">
        <v>26251.382223563269</v>
      </c>
      <c r="D38" s="40">
        <v>-9900.5319498246536</v>
      </c>
      <c r="E38" s="40">
        <v>18826.949599315412</v>
      </c>
      <c r="F38" s="40">
        <v>21464.62065866217</v>
      </c>
      <c r="G38" s="40">
        <v>-37511.927075684071</v>
      </c>
      <c r="H38" s="40">
        <v>-46828.063204884529</v>
      </c>
      <c r="I38" s="40">
        <v>20372.135622892529</v>
      </c>
      <c r="J38" s="40">
        <v>-12125.201465096325</v>
      </c>
      <c r="K38" s="40">
        <v>8088.1363828666508</v>
      </c>
      <c r="L38" s="40">
        <v>42041.028791572899</v>
      </c>
      <c r="M38">
        <v>250000</v>
      </c>
      <c r="N38" s="6">
        <f t="shared" si="1"/>
        <v>276251.38222356327</v>
      </c>
      <c r="O38" s="6">
        <f t="shared" si="1"/>
        <v>240099.46805017535</v>
      </c>
      <c r="P38" s="6">
        <f t="shared" si="1"/>
        <v>268826.94959931541</v>
      </c>
      <c r="Q38" s="6">
        <f t="shared" si="1"/>
        <v>271464.62065866217</v>
      </c>
      <c r="R38" s="6">
        <f t="shared" si="1"/>
        <v>212488.07292431593</v>
      </c>
      <c r="S38" s="6">
        <f t="shared" si="1"/>
        <v>203171.93679511547</v>
      </c>
      <c r="T38" s="6">
        <f t="shared" si="1"/>
        <v>270372.13562289253</v>
      </c>
      <c r="U38" s="6">
        <f t="shared" ref="U38:U69" si="4">$M38+J38</f>
        <v>237874.79853490368</v>
      </c>
      <c r="V38" s="6">
        <f t="shared" si="3"/>
        <v>258088.13638286665</v>
      </c>
      <c r="W38" s="6">
        <f t="shared" si="3"/>
        <v>292041.0287915729</v>
      </c>
      <c r="X38" s="6">
        <f t="shared" si="2"/>
        <v>-6000000000</v>
      </c>
      <c r="Y38" s="6">
        <f>(price-$B38)*N38</f>
        <v>1270756358.2283909</v>
      </c>
      <c r="Z38" s="6">
        <f>(price-$B38)*O38</f>
        <v>1104457553.0308065</v>
      </c>
      <c r="AA38" s="6">
        <f>(price-$B38)*P38</f>
        <v>1236603968.1568508</v>
      </c>
      <c r="AB38" s="6">
        <f>(price-$B38)*Q38</f>
        <v>1248737255.029846</v>
      </c>
      <c r="AC38" s="6">
        <f>(price-$B38)*R38</f>
        <v>977445135.45185328</v>
      </c>
      <c r="AD38" s="6">
        <f>(price-$B38)*S38</f>
        <v>934590909.25753117</v>
      </c>
      <c r="AE38" s="6">
        <f>(price-$B38)*T38</f>
        <v>1243711823.8653057</v>
      </c>
      <c r="AF38" s="6">
        <f>(price-$B38)*U38</f>
        <v>1094224073.2605569</v>
      </c>
      <c r="AG38" s="6">
        <f>(price-$B38)*V38</f>
        <v>1187205427.3611865</v>
      </c>
      <c r="AH38" s="6">
        <f>(price-$B38)*W38</f>
        <v>1343388732.4412353</v>
      </c>
      <c r="AI38" s="2">
        <f>(X38+NPV(rate,Y38:AH38))/1000</f>
        <v>1154569.7620309037</v>
      </c>
    </row>
    <row r="39" spans="1:35" x14ac:dyDescent="0.2">
      <c r="A39">
        <v>6000000000</v>
      </c>
      <c r="B39">
        <v>5400</v>
      </c>
      <c r="C39" s="40">
        <v>41333.623812533915</v>
      </c>
      <c r="D39" s="40">
        <v>-32414.391171187162</v>
      </c>
      <c r="E39" s="40">
        <v>35574.612411437556</v>
      </c>
      <c r="F39" s="40">
        <v>-5215.6337915221229</v>
      </c>
      <c r="G39" s="40">
        <v>-18282.389646628872</v>
      </c>
      <c r="H39" s="40">
        <v>-2799.0608941763639</v>
      </c>
      <c r="I39" s="40">
        <v>-2651.5181161812507</v>
      </c>
      <c r="J39" s="40">
        <v>-6341.3153839064762</v>
      </c>
      <c r="K39" s="40">
        <v>28225.622372701764</v>
      </c>
      <c r="L39" s="40">
        <v>-12403.484106471296</v>
      </c>
      <c r="M39">
        <v>270000</v>
      </c>
      <c r="N39" s="6">
        <f t="shared" si="1"/>
        <v>311333.62381253392</v>
      </c>
      <c r="O39" s="6">
        <f t="shared" si="1"/>
        <v>237585.60882881284</v>
      </c>
      <c r="P39" s="6">
        <f t="shared" si="1"/>
        <v>305574.61241143756</v>
      </c>
      <c r="Q39" s="6">
        <f t="shared" si="1"/>
        <v>264784.36620847788</v>
      </c>
      <c r="R39" s="6">
        <f t="shared" si="1"/>
        <v>251717.61035337113</v>
      </c>
      <c r="S39" s="6">
        <f t="shared" si="1"/>
        <v>267200.93910582364</v>
      </c>
      <c r="T39" s="6">
        <f t="shared" si="1"/>
        <v>267348.48188381875</v>
      </c>
      <c r="U39" s="6">
        <f t="shared" si="4"/>
        <v>263658.68461609352</v>
      </c>
      <c r="V39" s="6">
        <f t="shared" si="3"/>
        <v>298225.62237270176</v>
      </c>
      <c r="W39" s="6">
        <f t="shared" si="3"/>
        <v>257596.5158935287</v>
      </c>
      <c r="X39" s="6">
        <f t="shared" si="2"/>
        <v>-6000000000</v>
      </c>
      <c r="Y39" s="6">
        <f>(price-$B39)*N39</f>
        <v>1432134669.5376561</v>
      </c>
      <c r="Z39" s="6">
        <f>(price-$B39)*O39</f>
        <v>1092893800.6125391</v>
      </c>
      <c r="AA39" s="6">
        <f>(price-$B39)*P39</f>
        <v>1405643217.0926127</v>
      </c>
      <c r="AB39" s="6">
        <f>(price-$B39)*Q39</f>
        <v>1218008084.5589983</v>
      </c>
      <c r="AC39" s="6">
        <f>(price-$B39)*R39</f>
        <v>1157901007.6255071</v>
      </c>
      <c r="AD39" s="6">
        <f>(price-$B39)*S39</f>
        <v>1229124319.8867888</v>
      </c>
      <c r="AE39" s="6">
        <f>(price-$B39)*T39</f>
        <v>1229803016.6655662</v>
      </c>
      <c r="AF39" s="6">
        <f>(price-$B39)*U39</f>
        <v>1212829949.2340302</v>
      </c>
      <c r="AG39" s="6">
        <f>(price-$B39)*V39</f>
        <v>1371837862.9144282</v>
      </c>
      <c r="AH39" s="6">
        <f>(price-$B39)*W39</f>
        <v>1184943973.1102321</v>
      </c>
      <c r="AI39" s="2">
        <f>(X39+NPV(rate,Y39:AH39))/1000</f>
        <v>1741447.0427105485</v>
      </c>
    </row>
    <row r="40" spans="1:35" x14ac:dyDescent="0.2">
      <c r="A40">
        <v>6000000000</v>
      </c>
      <c r="B40">
        <v>5400</v>
      </c>
      <c r="C40" s="40">
        <v>-14001.216186443344</v>
      </c>
      <c r="D40" s="40">
        <v>-42661.667976062745</v>
      </c>
      <c r="E40" s="40">
        <v>-7613.4256232762709</v>
      </c>
      <c r="F40" s="40">
        <v>3490.8680390799418</v>
      </c>
      <c r="G40" s="40">
        <v>13785.756891593337</v>
      </c>
      <c r="H40" s="40">
        <v>-19282.560970168561</v>
      </c>
      <c r="I40" s="40">
        <v>-19047.365640290082</v>
      </c>
      <c r="J40" s="40">
        <v>7953.5311670042574</v>
      </c>
      <c r="K40" s="40">
        <v>24665.405362611637</v>
      </c>
      <c r="L40" s="40">
        <v>-29005.51407947205</v>
      </c>
      <c r="M40">
        <v>270000</v>
      </c>
      <c r="N40" s="6">
        <f t="shared" si="1"/>
        <v>255998.78381355666</v>
      </c>
      <c r="O40" s="6">
        <f t="shared" si="1"/>
        <v>227338.33202393726</v>
      </c>
      <c r="P40" s="6">
        <f t="shared" si="1"/>
        <v>262386.57437672373</v>
      </c>
      <c r="Q40" s="6">
        <f t="shared" si="1"/>
        <v>273490.86803907994</v>
      </c>
      <c r="R40" s="6">
        <f t="shared" si="1"/>
        <v>283785.75689159334</v>
      </c>
      <c r="S40" s="6">
        <f t="shared" si="1"/>
        <v>250717.43902983144</v>
      </c>
      <c r="T40" s="6">
        <f t="shared" si="1"/>
        <v>250952.63435970992</v>
      </c>
      <c r="U40" s="6">
        <f t="shared" si="4"/>
        <v>277953.53116700426</v>
      </c>
      <c r="V40" s="6">
        <f t="shared" si="3"/>
        <v>294665.40536261164</v>
      </c>
      <c r="W40" s="6">
        <f t="shared" si="3"/>
        <v>240994.48592052795</v>
      </c>
      <c r="X40" s="6">
        <f t="shared" si="2"/>
        <v>-6000000000</v>
      </c>
      <c r="Y40" s="6">
        <f>(price-$B40)*N40</f>
        <v>1177594405.5423605</v>
      </c>
      <c r="Z40" s="6">
        <f>(price-$B40)*O40</f>
        <v>1045756327.3101114</v>
      </c>
      <c r="AA40" s="6">
        <f>(price-$B40)*P40</f>
        <v>1206978242.1329291</v>
      </c>
      <c r="AB40" s="6">
        <f>(price-$B40)*Q40</f>
        <v>1258057992.9797678</v>
      </c>
      <c r="AC40" s="6">
        <f>(price-$B40)*R40</f>
        <v>1305414481.7013292</v>
      </c>
      <c r="AD40" s="6">
        <f>(price-$B40)*S40</f>
        <v>1153300219.5372245</v>
      </c>
      <c r="AE40" s="6">
        <f>(price-$B40)*T40</f>
        <v>1154382118.0546656</v>
      </c>
      <c r="AF40" s="6">
        <f>(price-$B40)*U40</f>
        <v>1278586243.3682196</v>
      </c>
      <c r="AG40" s="6">
        <f>(price-$B40)*V40</f>
        <v>1355460864.6680136</v>
      </c>
      <c r="AH40" s="6">
        <f>(price-$B40)*W40</f>
        <v>1108574635.2344286</v>
      </c>
      <c r="AI40" s="2">
        <f>(X40+NPV(rate,Y40:AH40))/1000</f>
        <v>1353562.2554271754</v>
      </c>
    </row>
    <row r="41" spans="1:35" x14ac:dyDescent="0.2">
      <c r="A41">
        <v>8000000000</v>
      </c>
      <c r="B41">
        <v>4600</v>
      </c>
      <c r="C41" s="40">
        <v>-7149.6970122097991</v>
      </c>
      <c r="D41" s="40">
        <v>6341.088010231033</v>
      </c>
      <c r="E41" s="40">
        <v>-4294.133759685792</v>
      </c>
      <c r="F41" s="40">
        <v>26258.840080117807</v>
      </c>
      <c r="G41" s="40">
        <v>24427.481548627838</v>
      </c>
      <c r="H41" s="40">
        <v>-40590.748540125787</v>
      </c>
      <c r="I41" s="40">
        <v>19786.011762334965</v>
      </c>
      <c r="J41" s="40">
        <v>-11439.328773121815</v>
      </c>
      <c r="K41" s="40">
        <v>-2642.7869670442306</v>
      </c>
      <c r="L41" s="40">
        <v>-19605.568013503216</v>
      </c>
      <c r="M41">
        <v>230000</v>
      </c>
      <c r="N41" s="6">
        <f t="shared" si="1"/>
        <v>222850.3029877902</v>
      </c>
      <c r="O41" s="6">
        <f t="shared" si="1"/>
        <v>236341.08801023103</v>
      </c>
      <c r="P41" s="6">
        <f t="shared" si="1"/>
        <v>225705.86624031421</v>
      </c>
      <c r="Q41" s="6">
        <f t="shared" si="1"/>
        <v>256258.84008011781</v>
      </c>
      <c r="R41" s="6">
        <f t="shared" si="1"/>
        <v>254427.48154862784</v>
      </c>
      <c r="S41" s="6">
        <f t="shared" si="1"/>
        <v>189409.25145987421</v>
      </c>
      <c r="T41" s="6">
        <f t="shared" si="1"/>
        <v>249786.01176233497</v>
      </c>
      <c r="U41" s="6">
        <f t="shared" si="4"/>
        <v>218560.67122687818</v>
      </c>
      <c r="V41" s="6">
        <f t="shared" si="3"/>
        <v>227357.21303295577</v>
      </c>
      <c r="W41" s="6">
        <f t="shared" si="3"/>
        <v>210394.43198649678</v>
      </c>
      <c r="X41" s="6">
        <f t="shared" si="2"/>
        <v>-8000000000</v>
      </c>
      <c r="Y41" s="6">
        <f>(price-$B41)*N41</f>
        <v>1203391636.1340671</v>
      </c>
      <c r="Z41" s="6">
        <f>(price-$B41)*O41</f>
        <v>1276241875.2552476</v>
      </c>
      <c r="AA41" s="6">
        <f>(price-$B41)*P41</f>
        <v>1218811677.6976967</v>
      </c>
      <c r="AB41" s="6">
        <f>(price-$B41)*Q41</f>
        <v>1383797736.4326363</v>
      </c>
      <c r="AC41" s="6">
        <f>(price-$B41)*R41</f>
        <v>1373908400.3625903</v>
      </c>
      <c r="AD41" s="6">
        <f>(price-$B41)*S41</f>
        <v>1022809957.8833208</v>
      </c>
      <c r="AE41" s="6">
        <f>(price-$B41)*T41</f>
        <v>1348844463.5166087</v>
      </c>
      <c r="AF41" s="6">
        <f>(price-$B41)*U41</f>
        <v>1180227624.6251421</v>
      </c>
      <c r="AG41" s="6">
        <f>(price-$B41)*V41</f>
        <v>1227728950.3779612</v>
      </c>
      <c r="AH41" s="6">
        <f>(price-$B41)*W41</f>
        <v>1136129932.7270827</v>
      </c>
      <c r="AI41" s="2">
        <f>(X41+NPV(rate,Y41:AH41))/1000</f>
        <v>-358500.3680266075</v>
      </c>
    </row>
    <row r="42" spans="1:35" x14ac:dyDescent="0.2">
      <c r="A42">
        <v>8000000000</v>
      </c>
      <c r="B42">
        <v>4600</v>
      </c>
      <c r="C42" s="40">
        <v>7444.4415076868609</v>
      </c>
      <c r="D42" s="40">
        <v>-12101.099855499342</v>
      </c>
      <c r="E42" s="40">
        <v>22324.456949718297</v>
      </c>
      <c r="F42" s="40">
        <v>-35632.638173410669</v>
      </c>
      <c r="G42" s="40">
        <v>24297.287382069044</v>
      </c>
      <c r="H42" s="40">
        <v>-8481.7656897939742</v>
      </c>
      <c r="I42" s="40">
        <v>12732.698451145552</v>
      </c>
      <c r="J42" s="40">
        <v>9308.8601715862751</v>
      </c>
      <c r="K42" s="40">
        <v>-28757.403924828395</v>
      </c>
      <c r="L42" s="40">
        <v>482.98716137651354</v>
      </c>
      <c r="M42">
        <v>250000</v>
      </c>
      <c r="N42" s="6">
        <f t="shared" si="1"/>
        <v>257444.44150768686</v>
      </c>
      <c r="O42" s="6">
        <f t="shared" si="1"/>
        <v>237898.90014450066</v>
      </c>
      <c r="P42" s="6">
        <f t="shared" si="1"/>
        <v>272324.4569497183</v>
      </c>
      <c r="Q42" s="6">
        <f t="shared" si="1"/>
        <v>214367.36182658933</v>
      </c>
      <c r="R42" s="6">
        <f t="shared" si="1"/>
        <v>274297.28738206904</v>
      </c>
      <c r="S42" s="6">
        <f t="shared" si="1"/>
        <v>241518.23431020603</v>
      </c>
      <c r="T42" s="6">
        <f t="shared" si="1"/>
        <v>262732.69845114555</v>
      </c>
      <c r="U42" s="6">
        <f t="shared" si="4"/>
        <v>259308.86017158628</v>
      </c>
      <c r="V42" s="6">
        <f t="shared" si="3"/>
        <v>221242.5960751716</v>
      </c>
      <c r="W42" s="6">
        <f t="shared" si="3"/>
        <v>250482.98716137651</v>
      </c>
      <c r="X42" s="6">
        <f t="shared" si="2"/>
        <v>-8000000000</v>
      </c>
      <c r="Y42" s="6">
        <f>(price-$B42)*N42</f>
        <v>1390199984.1415091</v>
      </c>
      <c r="Z42" s="6">
        <f>(price-$B42)*O42</f>
        <v>1284654060.7803035</v>
      </c>
      <c r="AA42" s="6">
        <f>(price-$B42)*P42</f>
        <v>1470552067.5284789</v>
      </c>
      <c r="AB42" s="6">
        <f>(price-$B42)*Q42</f>
        <v>1157583753.8635824</v>
      </c>
      <c r="AC42" s="6">
        <f>(price-$B42)*R42</f>
        <v>1481205351.8631728</v>
      </c>
      <c r="AD42" s="6">
        <f>(price-$B42)*S42</f>
        <v>1304198465.2751126</v>
      </c>
      <c r="AE42" s="6">
        <f>(price-$B42)*T42</f>
        <v>1418756571.6361859</v>
      </c>
      <c r="AF42" s="6">
        <f>(price-$B42)*U42</f>
        <v>1400267844.9265659</v>
      </c>
      <c r="AG42" s="6">
        <f>(price-$B42)*V42</f>
        <v>1194710018.8059266</v>
      </c>
      <c r="AH42" s="6">
        <f>(price-$B42)*W42</f>
        <v>1352608130.6714332</v>
      </c>
      <c r="AI42" s="2">
        <f>(X42+NPV(rate,Y42:AH42))/1000</f>
        <v>286350.96987713815</v>
      </c>
    </row>
    <row r="43" spans="1:35" x14ac:dyDescent="0.2">
      <c r="A43">
        <v>8000000000</v>
      </c>
      <c r="B43">
        <v>4600</v>
      </c>
      <c r="C43" s="40">
        <v>17307.365851593204</v>
      </c>
      <c r="D43" s="40">
        <v>-25685.812943265773</v>
      </c>
      <c r="E43" s="40">
        <v>12084.638001397252</v>
      </c>
      <c r="F43" s="40">
        <v>8136.9307736167684</v>
      </c>
      <c r="G43" s="40">
        <v>-25282.679416704923</v>
      </c>
      <c r="H43" s="40">
        <v>35427.547118160874</v>
      </c>
      <c r="I43" s="40">
        <v>1071.2710718507878</v>
      </c>
      <c r="J43" s="40">
        <v>-17271.941032959148</v>
      </c>
      <c r="K43" s="40">
        <v>-831.18720795027912</v>
      </c>
      <c r="L43" s="40">
        <v>-4632.374839275144</v>
      </c>
      <c r="M43">
        <v>230000</v>
      </c>
      <c r="N43" s="6">
        <f t="shared" si="1"/>
        <v>247307.3658515932</v>
      </c>
      <c r="O43" s="6">
        <f t="shared" si="1"/>
        <v>204314.18705673423</v>
      </c>
      <c r="P43" s="6">
        <f t="shared" si="1"/>
        <v>242084.63800139725</v>
      </c>
      <c r="Q43" s="6">
        <f t="shared" si="1"/>
        <v>238136.93077361677</v>
      </c>
      <c r="R43" s="6">
        <f t="shared" si="1"/>
        <v>204717.32058329508</v>
      </c>
      <c r="S43" s="6">
        <f t="shared" si="1"/>
        <v>265427.54711816087</v>
      </c>
      <c r="T43" s="6">
        <f t="shared" si="1"/>
        <v>231071.27107185079</v>
      </c>
      <c r="U43" s="6">
        <f t="shared" si="4"/>
        <v>212728.05896704085</v>
      </c>
      <c r="V43" s="6">
        <f t="shared" si="3"/>
        <v>229168.81279204972</v>
      </c>
      <c r="W43" s="6">
        <f t="shared" si="3"/>
        <v>225367.62516072486</v>
      </c>
      <c r="X43" s="6">
        <f t="shared" si="2"/>
        <v>-8000000000</v>
      </c>
      <c r="Y43" s="6">
        <f>(price-$B43)*N43</f>
        <v>1335459775.5986032</v>
      </c>
      <c r="Z43" s="6">
        <f>(price-$B43)*O43</f>
        <v>1103296610.1063647</v>
      </c>
      <c r="AA43" s="6">
        <f>(price-$B43)*P43</f>
        <v>1307257045.2075453</v>
      </c>
      <c r="AB43" s="6">
        <f>(price-$B43)*Q43</f>
        <v>1285939426.1775305</v>
      </c>
      <c r="AC43" s="6">
        <f>(price-$B43)*R43</f>
        <v>1105473531.1497934</v>
      </c>
      <c r="AD43" s="6">
        <f>(price-$B43)*S43</f>
        <v>1433308754.4380686</v>
      </c>
      <c r="AE43" s="6">
        <f>(price-$B43)*T43</f>
        <v>1247784863.7879941</v>
      </c>
      <c r="AF43" s="6">
        <f>(price-$B43)*U43</f>
        <v>1148731518.4220207</v>
      </c>
      <c r="AG43" s="6">
        <f>(price-$B43)*V43</f>
        <v>1237511589.0770686</v>
      </c>
      <c r="AH43" s="6">
        <f>(price-$B43)*W43</f>
        <v>1216985175.8679142</v>
      </c>
      <c r="AI43" s="2">
        <f>(X43+NPV(rate,Y43:AH43))/1000</f>
        <v>-347948.41820736503</v>
      </c>
    </row>
    <row r="44" spans="1:35" x14ac:dyDescent="0.2">
      <c r="A44">
        <v>6000000000</v>
      </c>
      <c r="B44">
        <v>5400</v>
      </c>
      <c r="C44" s="40">
        <v>-15272.371456376277</v>
      </c>
      <c r="D44" s="40">
        <v>6916.2069848971441</v>
      </c>
      <c r="E44" s="40">
        <v>-10525.445759412833</v>
      </c>
      <c r="F44" s="40">
        <v>47661.160351708531</v>
      </c>
      <c r="G44" s="40">
        <v>7576.9094110000879</v>
      </c>
      <c r="H44" s="40">
        <v>-20803.645384148695</v>
      </c>
      <c r="I44" s="40">
        <v>-1348.7806427292526</v>
      </c>
      <c r="J44" s="40">
        <v>34883.669286500663</v>
      </c>
      <c r="K44" s="40">
        <v>28097.065296606161</v>
      </c>
      <c r="L44" s="40">
        <v>-12474.265531636775</v>
      </c>
      <c r="M44">
        <v>230000</v>
      </c>
      <c r="N44" s="6">
        <f t="shared" si="1"/>
        <v>214727.62854362372</v>
      </c>
      <c r="O44" s="6">
        <f t="shared" si="1"/>
        <v>236916.20698489714</v>
      </c>
      <c r="P44" s="6">
        <f t="shared" si="1"/>
        <v>219474.55424058717</v>
      </c>
      <c r="Q44" s="6">
        <f t="shared" si="1"/>
        <v>277661.16035170853</v>
      </c>
      <c r="R44" s="6">
        <f t="shared" si="1"/>
        <v>237576.90941100009</v>
      </c>
      <c r="S44" s="6">
        <f t="shared" si="1"/>
        <v>209196.35461585131</v>
      </c>
      <c r="T44" s="6">
        <f t="shared" si="1"/>
        <v>228651.21935727075</v>
      </c>
      <c r="U44" s="6">
        <f t="shared" si="4"/>
        <v>264883.66928650066</v>
      </c>
      <c r="V44" s="6">
        <f t="shared" si="3"/>
        <v>258097.06529660616</v>
      </c>
      <c r="W44" s="6">
        <f t="shared" si="3"/>
        <v>217525.73446836323</v>
      </c>
      <c r="X44" s="6">
        <f t="shared" si="2"/>
        <v>-6000000000</v>
      </c>
      <c r="Y44" s="6">
        <f>(price-$B44)*N44</f>
        <v>987747091.30066907</v>
      </c>
      <c r="Z44" s="6">
        <f>(price-$B44)*O44</f>
        <v>1089814552.1305268</v>
      </c>
      <c r="AA44" s="6">
        <f>(price-$B44)*P44</f>
        <v>1009582949.506701</v>
      </c>
      <c r="AB44" s="6">
        <f>(price-$B44)*Q44</f>
        <v>1277241337.6178594</v>
      </c>
      <c r="AC44" s="6">
        <f>(price-$B44)*R44</f>
        <v>1092853783.2906003</v>
      </c>
      <c r="AD44" s="6">
        <f>(price-$B44)*S44</f>
        <v>962303231.232916</v>
      </c>
      <c r="AE44" s="6">
        <f>(price-$B44)*T44</f>
        <v>1051795609.0434455</v>
      </c>
      <c r="AF44" s="6">
        <f>(price-$B44)*U44</f>
        <v>1218464878.7179031</v>
      </c>
      <c r="AG44" s="6">
        <f>(price-$B44)*V44</f>
        <v>1187246500.3643882</v>
      </c>
      <c r="AH44" s="6">
        <f>(price-$B44)*W44</f>
        <v>1000618378.5544708</v>
      </c>
      <c r="AI44" s="2">
        <f>(X44+NPV(rate,Y44:AH44))/1000</f>
        <v>648734.44897905353</v>
      </c>
    </row>
    <row r="45" spans="1:35" x14ac:dyDescent="0.2">
      <c r="A45">
        <v>8000000000</v>
      </c>
      <c r="B45">
        <v>4600</v>
      </c>
      <c r="C45" s="40">
        <v>-7591.0520536126569</v>
      </c>
      <c r="D45" s="40">
        <v>14999.613995314576</v>
      </c>
      <c r="E45" s="40">
        <v>-19277.422325103544</v>
      </c>
      <c r="F45" s="40">
        <v>11290.399015706498</v>
      </c>
      <c r="G45" s="40">
        <v>-17403.544916305691</v>
      </c>
      <c r="H45" s="40">
        <v>-5758.9204516261816</v>
      </c>
      <c r="I45" s="40">
        <v>8114.0569818671793</v>
      </c>
      <c r="J45" s="40">
        <v>-13488.420336216222</v>
      </c>
      <c r="K45" s="40">
        <v>24936.844056355767</v>
      </c>
      <c r="L45" s="40">
        <v>831.64195530116558</v>
      </c>
      <c r="M45">
        <v>270000</v>
      </c>
      <c r="N45" s="6">
        <f t="shared" si="1"/>
        <v>262408.94794638734</v>
      </c>
      <c r="O45" s="6">
        <f t="shared" si="1"/>
        <v>284999.61399531458</v>
      </c>
      <c r="P45" s="6">
        <f t="shared" si="1"/>
        <v>250722.57767489646</v>
      </c>
      <c r="Q45" s="6">
        <f t="shared" si="1"/>
        <v>281290.3990157065</v>
      </c>
      <c r="R45" s="6">
        <f t="shared" si="1"/>
        <v>252596.45508369431</v>
      </c>
      <c r="S45" s="6">
        <f t="shared" si="1"/>
        <v>264241.07954837382</v>
      </c>
      <c r="T45" s="6">
        <f t="shared" si="1"/>
        <v>278114.05698186718</v>
      </c>
      <c r="U45" s="6">
        <f t="shared" si="4"/>
        <v>256511.57966378378</v>
      </c>
      <c r="V45" s="6">
        <f t="shared" si="3"/>
        <v>294936.84405635577</v>
      </c>
      <c r="W45" s="6">
        <f t="shared" si="3"/>
        <v>270831.64195530117</v>
      </c>
      <c r="X45" s="6">
        <f t="shared" si="2"/>
        <v>-8000000000</v>
      </c>
      <c r="Y45" s="6">
        <f>(price-$B45)*N45</f>
        <v>1417008318.9104917</v>
      </c>
      <c r="Z45" s="6">
        <f>(price-$B45)*O45</f>
        <v>1538997915.5746987</v>
      </c>
      <c r="AA45" s="6">
        <f>(price-$B45)*P45</f>
        <v>1353901919.4444408</v>
      </c>
      <c r="AB45" s="6">
        <f>(price-$B45)*Q45</f>
        <v>1518968154.6848152</v>
      </c>
      <c r="AC45" s="6">
        <f>(price-$B45)*R45</f>
        <v>1364020857.4519494</v>
      </c>
      <c r="AD45" s="6">
        <f>(price-$B45)*S45</f>
        <v>1426901829.5612187</v>
      </c>
      <c r="AE45" s="6">
        <f>(price-$B45)*T45</f>
        <v>1501815907.7020829</v>
      </c>
      <c r="AF45" s="6">
        <f>(price-$B45)*U45</f>
        <v>1385162530.1844325</v>
      </c>
      <c r="AG45" s="6">
        <f>(price-$B45)*V45</f>
        <v>1592658957.9043212</v>
      </c>
      <c r="AH45" s="6">
        <f>(price-$B45)*W45</f>
        <v>1462490866.5586262</v>
      </c>
      <c r="AI45" s="2">
        <f>(X45+NPV(rate,Y45:AH45))/1000</f>
        <v>923323.22122644994</v>
      </c>
    </row>
    <row r="46" spans="1:35" x14ac:dyDescent="0.2">
      <c r="A46">
        <v>8000000000</v>
      </c>
      <c r="B46">
        <v>4600</v>
      </c>
      <c r="C46" s="40">
        <v>-5061.6108637768775</v>
      </c>
      <c r="D46" s="40">
        <v>40124.177758116275</v>
      </c>
      <c r="E46" s="40">
        <v>-25392.455427208915</v>
      </c>
      <c r="F46" s="40">
        <v>19392.42793014273</v>
      </c>
      <c r="G46" s="40">
        <v>7879.4300861773081</v>
      </c>
      <c r="H46" s="40">
        <v>-19168.282960890792</v>
      </c>
      <c r="I46" s="40">
        <v>29639.249987667426</v>
      </c>
      <c r="J46" s="40">
        <v>-23830.671125324443</v>
      </c>
      <c r="K46" s="40">
        <v>6720.9839471615851</v>
      </c>
      <c r="L46" s="40">
        <v>-15131.763575482182</v>
      </c>
      <c r="M46">
        <v>230000</v>
      </c>
      <c r="N46" s="6">
        <f t="shared" si="1"/>
        <v>224938.38913622312</v>
      </c>
      <c r="O46" s="6">
        <f t="shared" si="1"/>
        <v>270124.17775811628</v>
      </c>
      <c r="P46" s="6">
        <f t="shared" si="1"/>
        <v>204607.54457279108</v>
      </c>
      <c r="Q46" s="6">
        <f t="shared" si="1"/>
        <v>249392.42793014273</v>
      </c>
      <c r="R46" s="6">
        <f t="shared" si="1"/>
        <v>237879.43008617731</v>
      </c>
      <c r="S46" s="6">
        <f t="shared" si="1"/>
        <v>210831.71703910921</v>
      </c>
      <c r="T46" s="6">
        <f t="shared" si="1"/>
        <v>259639.24998766743</v>
      </c>
      <c r="U46" s="6">
        <f t="shared" si="4"/>
        <v>206169.32887467556</v>
      </c>
      <c r="V46" s="6">
        <f t="shared" si="3"/>
        <v>236720.98394716159</v>
      </c>
      <c r="W46" s="6">
        <f t="shared" si="3"/>
        <v>214868.23642451782</v>
      </c>
      <c r="X46" s="6">
        <f t="shared" si="2"/>
        <v>-8000000000</v>
      </c>
      <c r="Y46" s="6">
        <f>(price-$B46)*N46</f>
        <v>1214667301.3356049</v>
      </c>
      <c r="Z46" s="6">
        <f>(price-$B46)*O46</f>
        <v>1458670559.8938279</v>
      </c>
      <c r="AA46" s="6">
        <f>(price-$B46)*P46</f>
        <v>1104880740.6930718</v>
      </c>
      <c r="AB46" s="6">
        <f>(price-$B46)*Q46</f>
        <v>1346719110.8227708</v>
      </c>
      <c r="AC46" s="6">
        <f>(price-$B46)*R46</f>
        <v>1284548922.4653575</v>
      </c>
      <c r="AD46" s="6">
        <f>(price-$B46)*S46</f>
        <v>1138491272.0111897</v>
      </c>
      <c r="AE46" s="6">
        <f>(price-$B46)*T46</f>
        <v>1402051949.9334042</v>
      </c>
      <c r="AF46" s="6">
        <f>(price-$B46)*U46</f>
        <v>1113314375.9232481</v>
      </c>
      <c r="AG46" s="6">
        <f>(price-$B46)*V46</f>
        <v>1278293313.3146725</v>
      </c>
      <c r="AH46" s="6">
        <f>(price-$B46)*W46</f>
        <v>1160288476.6923962</v>
      </c>
      <c r="AI46" s="2">
        <f>(X46+NPV(rate,Y46:AH46))/1000</f>
        <v>-271744.85435020924</v>
      </c>
    </row>
    <row r="47" spans="1:35" x14ac:dyDescent="0.2">
      <c r="A47">
        <v>8000000000</v>
      </c>
      <c r="B47">
        <v>4600</v>
      </c>
      <c r="C47" s="40">
        <v>1384.47830977384</v>
      </c>
      <c r="D47" s="40">
        <v>-14129.045666777529</v>
      </c>
      <c r="E47" s="40">
        <v>-20625.247998395935</v>
      </c>
      <c r="F47" s="40">
        <v>-30679.530027555302</v>
      </c>
      <c r="G47" s="40">
        <v>-9573.3184934942983</v>
      </c>
      <c r="H47" s="40">
        <v>-19932.167560909875</v>
      </c>
      <c r="I47" s="40">
        <v>-6527.2388383164071</v>
      </c>
      <c r="J47" s="40">
        <v>13428.393685899209</v>
      </c>
      <c r="K47" s="40">
        <v>-42689.134716056287</v>
      </c>
      <c r="L47" s="40">
        <v>8329.9482867005281</v>
      </c>
      <c r="M47">
        <v>270000</v>
      </c>
      <c r="N47" s="6">
        <f t="shared" si="1"/>
        <v>271384.47830977384</v>
      </c>
      <c r="O47" s="6">
        <f t="shared" si="1"/>
        <v>255870.95433322247</v>
      </c>
      <c r="P47" s="6">
        <f t="shared" si="1"/>
        <v>249374.75200160407</v>
      </c>
      <c r="Q47" s="6">
        <f t="shared" si="1"/>
        <v>239320.4699724447</v>
      </c>
      <c r="R47" s="6">
        <f t="shared" si="1"/>
        <v>260426.6815065057</v>
      </c>
      <c r="S47" s="6">
        <f t="shared" si="1"/>
        <v>250067.83243909013</v>
      </c>
      <c r="T47" s="6">
        <f t="shared" si="1"/>
        <v>263472.76116168359</v>
      </c>
      <c r="U47" s="6">
        <f t="shared" si="4"/>
        <v>283428.39368589921</v>
      </c>
      <c r="V47" s="6">
        <f t="shared" si="3"/>
        <v>227310.86528394371</v>
      </c>
      <c r="W47" s="6">
        <f t="shared" si="3"/>
        <v>278329.94828670053</v>
      </c>
      <c r="X47" s="6">
        <f t="shared" si="2"/>
        <v>-8000000000</v>
      </c>
      <c r="Y47" s="6">
        <f>(price-$B47)*N47</f>
        <v>1465476182.8727787</v>
      </c>
      <c r="Z47" s="6">
        <f>(price-$B47)*O47</f>
        <v>1381703153.3994014</v>
      </c>
      <c r="AA47" s="6">
        <f>(price-$B47)*P47</f>
        <v>1346623660.8086619</v>
      </c>
      <c r="AB47" s="6">
        <f>(price-$B47)*Q47</f>
        <v>1292330537.8512013</v>
      </c>
      <c r="AC47" s="6">
        <f>(price-$B47)*R47</f>
        <v>1406304080.1351309</v>
      </c>
      <c r="AD47" s="6">
        <f>(price-$B47)*S47</f>
        <v>1350366295.1710868</v>
      </c>
      <c r="AE47" s="6">
        <f>(price-$B47)*T47</f>
        <v>1422752910.2730913</v>
      </c>
      <c r="AF47" s="6">
        <f>(price-$B47)*U47</f>
        <v>1530513325.9038558</v>
      </c>
      <c r="AG47" s="6">
        <f>(price-$B47)*V47</f>
        <v>1227478672.5332961</v>
      </c>
      <c r="AH47" s="6">
        <f>(price-$B47)*W47</f>
        <v>1502981720.7481828</v>
      </c>
      <c r="AI47" s="2">
        <f>(X47+NPV(rate,Y47:AH47))/1000</f>
        <v>548150.96773071005</v>
      </c>
    </row>
    <row r="48" spans="1:35" x14ac:dyDescent="0.2">
      <c r="A48">
        <v>6000000000</v>
      </c>
      <c r="B48">
        <v>5400</v>
      </c>
      <c r="C48" s="40">
        <v>-11796.009857789613</v>
      </c>
      <c r="D48" s="40">
        <v>25393.63777032122</v>
      </c>
      <c r="E48" s="40">
        <v>-6721.6205934528261</v>
      </c>
      <c r="F48" s="40">
        <v>12843.611330026761</v>
      </c>
      <c r="G48" s="40">
        <v>-348.01814763341099</v>
      </c>
      <c r="H48" s="40">
        <v>-8312.144927913323</v>
      </c>
      <c r="I48" s="40">
        <v>-1503.2355804578401</v>
      </c>
      <c r="J48" s="40">
        <v>19683.329810504802</v>
      </c>
      <c r="K48" s="40">
        <v>9424.8662207974121</v>
      </c>
      <c r="L48" s="40">
        <v>-2838.9649742166512</v>
      </c>
      <c r="M48">
        <v>250000</v>
      </c>
      <c r="N48" s="6">
        <f t="shared" si="1"/>
        <v>238203.99014221039</v>
      </c>
      <c r="O48" s="6">
        <f t="shared" si="1"/>
        <v>275393.63777032122</v>
      </c>
      <c r="P48" s="6">
        <f t="shared" si="1"/>
        <v>243278.37940654717</v>
      </c>
      <c r="Q48" s="6">
        <f t="shared" si="1"/>
        <v>262843.61133002676</v>
      </c>
      <c r="R48" s="6">
        <f t="shared" si="1"/>
        <v>249651.98185236659</v>
      </c>
      <c r="S48" s="6">
        <f t="shared" si="1"/>
        <v>241687.85507208668</v>
      </c>
      <c r="T48" s="6">
        <f t="shared" si="1"/>
        <v>248496.76441954216</v>
      </c>
      <c r="U48" s="6">
        <f t="shared" si="4"/>
        <v>269683.3298105048</v>
      </c>
      <c r="V48" s="6">
        <f t="shared" si="3"/>
        <v>259424.86622079741</v>
      </c>
      <c r="W48" s="6">
        <f t="shared" si="3"/>
        <v>247161.03502578335</v>
      </c>
      <c r="X48" s="6">
        <f t="shared" si="2"/>
        <v>-6000000000</v>
      </c>
      <c r="Y48" s="6">
        <f>(price-$B48)*N48</f>
        <v>1095738354.6541679</v>
      </c>
      <c r="Z48" s="6">
        <f>(price-$B48)*O48</f>
        <v>1266810733.7434776</v>
      </c>
      <c r="AA48" s="6">
        <f>(price-$B48)*P48</f>
        <v>1119080545.270117</v>
      </c>
      <c r="AB48" s="6">
        <f>(price-$B48)*Q48</f>
        <v>1209080612.1181231</v>
      </c>
      <c r="AC48" s="6">
        <f>(price-$B48)*R48</f>
        <v>1148399116.5208864</v>
      </c>
      <c r="AD48" s="6">
        <f>(price-$B48)*S48</f>
        <v>1111764133.3315988</v>
      </c>
      <c r="AE48" s="6">
        <f>(price-$B48)*T48</f>
        <v>1143085116.3298938</v>
      </c>
      <c r="AF48" s="6">
        <f>(price-$B48)*U48</f>
        <v>1240543317.1283221</v>
      </c>
      <c r="AG48" s="6">
        <f>(price-$B48)*V48</f>
        <v>1193354384.6156681</v>
      </c>
      <c r="AH48" s="6">
        <f>(price-$B48)*W48</f>
        <v>1136940761.1186035</v>
      </c>
      <c r="AI48" s="2">
        <f>(X48+NPV(rate,Y48:AH48))/1000</f>
        <v>1160048.9223074866</v>
      </c>
    </row>
    <row r="49" spans="1:35" x14ac:dyDescent="0.2">
      <c r="A49">
        <v>8000000000</v>
      </c>
      <c r="B49">
        <v>4600</v>
      </c>
      <c r="C49" s="40">
        <v>8795.0866145547479</v>
      </c>
      <c r="D49" s="40">
        <v>-40885.788621380925</v>
      </c>
      <c r="E49" s="40">
        <v>15275.372788892128</v>
      </c>
      <c r="F49" s="40">
        <v>18610.990082379431</v>
      </c>
      <c r="G49" s="40">
        <v>19528.488337527961</v>
      </c>
      <c r="H49" s="40">
        <v>-37328.027246985584</v>
      </c>
      <c r="I49" s="40">
        <v>-45533.670345321298</v>
      </c>
      <c r="J49" s="40">
        <v>4237.3130781925283</v>
      </c>
      <c r="K49" s="40">
        <v>-33224.296203115955</v>
      </c>
      <c r="L49" s="40">
        <v>28200.611268403009</v>
      </c>
      <c r="M49">
        <v>250000</v>
      </c>
      <c r="N49" s="6">
        <f t="shared" si="1"/>
        <v>258795.08661455475</v>
      </c>
      <c r="O49" s="6">
        <f t="shared" si="1"/>
        <v>209114.21137861907</v>
      </c>
      <c r="P49" s="6">
        <f t="shared" si="1"/>
        <v>265275.37278889213</v>
      </c>
      <c r="Q49" s="6">
        <f t="shared" si="1"/>
        <v>268610.99008237943</v>
      </c>
      <c r="R49" s="6">
        <f t="shared" si="1"/>
        <v>269528.48833752796</v>
      </c>
      <c r="S49" s="6">
        <f t="shared" si="1"/>
        <v>212671.97275301442</v>
      </c>
      <c r="T49" s="6">
        <f t="shared" si="1"/>
        <v>204466.3296546787</v>
      </c>
      <c r="U49" s="6">
        <f t="shared" si="4"/>
        <v>254237.31307819253</v>
      </c>
      <c r="V49" s="6">
        <f t="shared" si="3"/>
        <v>216775.70379688405</v>
      </c>
      <c r="W49" s="6">
        <f t="shared" si="3"/>
        <v>278200.61126840301</v>
      </c>
      <c r="X49" s="6">
        <f t="shared" si="2"/>
        <v>-8000000000</v>
      </c>
      <c r="Y49" s="6">
        <f>(price-$B49)*N49</f>
        <v>1397493467.7185957</v>
      </c>
      <c r="Z49" s="6">
        <f>(price-$B49)*O49</f>
        <v>1129216741.4445429</v>
      </c>
      <c r="AA49" s="6">
        <f>(price-$B49)*P49</f>
        <v>1432487013.0600176</v>
      </c>
      <c r="AB49" s="6">
        <f>(price-$B49)*Q49</f>
        <v>1450499346.444849</v>
      </c>
      <c r="AC49" s="6">
        <f>(price-$B49)*R49</f>
        <v>1455453837.022651</v>
      </c>
      <c r="AD49" s="6">
        <f>(price-$B49)*S49</f>
        <v>1148428652.8662779</v>
      </c>
      <c r="AE49" s="6">
        <f>(price-$B49)*T49</f>
        <v>1104118180.1352649</v>
      </c>
      <c r="AF49" s="6">
        <f>(price-$B49)*U49</f>
        <v>1372881490.6222396</v>
      </c>
      <c r="AG49" s="6">
        <f>(price-$B49)*V49</f>
        <v>1170588800.5031738</v>
      </c>
      <c r="AH49" s="6">
        <f>(price-$B49)*W49</f>
        <v>1502283300.8493762</v>
      </c>
      <c r="AI49" s="2">
        <f>(X49+NPV(rate,Y49:AH49))/1000</f>
        <v>105310.92925669193</v>
      </c>
    </row>
    <row r="50" spans="1:35" x14ac:dyDescent="0.2">
      <c r="A50">
        <v>6000000000</v>
      </c>
      <c r="B50">
        <v>5400</v>
      </c>
      <c r="C50" s="40">
        <v>11766.951502067968</v>
      </c>
      <c r="D50" s="40">
        <v>27186.524675926194</v>
      </c>
      <c r="E50" s="40">
        <v>-4931.4166972180828</v>
      </c>
      <c r="F50" s="40">
        <v>-13999.078873894177</v>
      </c>
      <c r="G50" s="40">
        <v>-1121.6343409614637</v>
      </c>
      <c r="H50" s="40">
        <v>24919.063434936106</v>
      </c>
      <c r="I50" s="40">
        <v>7454.4004746712744</v>
      </c>
      <c r="J50" s="40">
        <v>382.8063199762255</v>
      </c>
      <c r="K50" s="40">
        <v>-6692.2666519531049</v>
      </c>
      <c r="L50" s="40">
        <v>16249.89636184182</v>
      </c>
      <c r="M50">
        <v>250000</v>
      </c>
      <c r="N50" s="6">
        <f t="shared" si="1"/>
        <v>261766.95150206797</v>
      </c>
      <c r="O50" s="6">
        <f t="shared" si="1"/>
        <v>277186.52467592619</v>
      </c>
      <c r="P50" s="6">
        <f t="shared" si="1"/>
        <v>245068.58330278192</v>
      </c>
      <c r="Q50" s="6">
        <f t="shared" si="1"/>
        <v>236000.92112610582</v>
      </c>
      <c r="R50" s="6">
        <f t="shared" si="1"/>
        <v>248878.36565903854</v>
      </c>
      <c r="S50" s="6">
        <f t="shared" si="1"/>
        <v>274919.06343493611</v>
      </c>
      <c r="T50" s="6">
        <f t="shared" si="1"/>
        <v>257454.40047467127</v>
      </c>
      <c r="U50" s="6">
        <f t="shared" si="4"/>
        <v>250382.80631997623</v>
      </c>
      <c r="V50" s="6">
        <f t="shared" si="3"/>
        <v>243307.7333480469</v>
      </c>
      <c r="W50" s="6">
        <f t="shared" si="3"/>
        <v>266249.89636184182</v>
      </c>
      <c r="X50" s="6">
        <f t="shared" si="2"/>
        <v>-6000000000</v>
      </c>
      <c r="Y50" s="6">
        <f>(price-$B50)*N50</f>
        <v>1204127976.9095128</v>
      </c>
      <c r="Z50" s="6">
        <f>(price-$B50)*O50</f>
        <v>1275058013.5092604</v>
      </c>
      <c r="AA50" s="6">
        <f>(price-$B50)*P50</f>
        <v>1127315483.1927967</v>
      </c>
      <c r="AB50" s="6">
        <f>(price-$B50)*Q50</f>
        <v>1085604237.1800869</v>
      </c>
      <c r="AC50" s="6">
        <f>(price-$B50)*R50</f>
        <v>1144840482.0315773</v>
      </c>
      <c r="AD50" s="6">
        <f>(price-$B50)*S50</f>
        <v>1264627691.8007061</v>
      </c>
      <c r="AE50" s="6">
        <f>(price-$B50)*T50</f>
        <v>1184290242.1834879</v>
      </c>
      <c r="AF50" s="6">
        <f>(price-$B50)*U50</f>
        <v>1151760909.0718906</v>
      </c>
      <c r="AG50" s="6">
        <f>(price-$B50)*V50</f>
        <v>1119215573.4010158</v>
      </c>
      <c r="AH50" s="6">
        <f>(price-$B50)*W50</f>
        <v>1224749523.2644725</v>
      </c>
      <c r="AI50" s="2">
        <f>(X50+NPV(rate,Y50:AH50))/1000</f>
        <v>1253468.8250361835</v>
      </c>
    </row>
    <row r="51" spans="1:35" x14ac:dyDescent="0.2">
      <c r="A51">
        <v>8000000000</v>
      </c>
      <c r="B51">
        <v>5400</v>
      </c>
      <c r="C51" s="40">
        <v>-21027.790353400633</v>
      </c>
      <c r="D51" s="40">
        <v>-3769.8782762163319</v>
      </c>
      <c r="E51" s="40">
        <v>19980.598153779283</v>
      </c>
      <c r="F51" s="40">
        <v>28749.491320922971</v>
      </c>
      <c r="G51" s="40">
        <v>8889.7650130093098</v>
      </c>
      <c r="H51" s="40">
        <v>24186.87472527381</v>
      </c>
      <c r="I51" s="40">
        <v>27857.913664774969</v>
      </c>
      <c r="J51" s="40">
        <v>18717.673810897395</v>
      </c>
      <c r="K51" s="40">
        <v>-27597.889129538089</v>
      </c>
      <c r="L51" s="40">
        <v>23450.775188393891</v>
      </c>
      <c r="M51">
        <v>270000</v>
      </c>
      <c r="N51" s="6">
        <f t="shared" si="1"/>
        <v>248972.20964659937</v>
      </c>
      <c r="O51" s="6">
        <f t="shared" si="1"/>
        <v>266230.12172378367</v>
      </c>
      <c r="P51" s="6">
        <f t="shared" si="1"/>
        <v>289980.59815377928</v>
      </c>
      <c r="Q51" s="6">
        <f t="shared" si="1"/>
        <v>298749.49132092297</v>
      </c>
      <c r="R51" s="6">
        <f t="shared" si="1"/>
        <v>278889.76501300931</v>
      </c>
      <c r="S51" s="6">
        <f t="shared" si="1"/>
        <v>294186.87472527381</v>
      </c>
      <c r="T51" s="6">
        <f t="shared" si="1"/>
        <v>297857.91366477497</v>
      </c>
      <c r="U51" s="6">
        <f t="shared" si="4"/>
        <v>288717.6738108974</v>
      </c>
      <c r="V51" s="6">
        <f t="shared" si="3"/>
        <v>242402.11087046191</v>
      </c>
      <c r="W51" s="6">
        <f t="shared" si="3"/>
        <v>293450.77518839389</v>
      </c>
      <c r="X51" s="6">
        <f t="shared" si="2"/>
        <v>-8000000000</v>
      </c>
      <c r="Y51" s="6">
        <f>(price-$B51)*N51</f>
        <v>1145272164.374357</v>
      </c>
      <c r="Z51" s="6">
        <f>(price-$B51)*O51</f>
        <v>1224658559.929405</v>
      </c>
      <c r="AA51" s="6">
        <f>(price-$B51)*P51</f>
        <v>1333910751.5073848</v>
      </c>
      <c r="AB51" s="6">
        <f>(price-$B51)*Q51</f>
        <v>1374247660.0762458</v>
      </c>
      <c r="AC51" s="6">
        <f>(price-$B51)*R51</f>
        <v>1282892919.0598428</v>
      </c>
      <c r="AD51" s="6">
        <f>(price-$B51)*S51</f>
        <v>1353259623.7362595</v>
      </c>
      <c r="AE51" s="6">
        <f>(price-$B51)*T51</f>
        <v>1370146402.8579648</v>
      </c>
      <c r="AF51" s="6">
        <f>(price-$B51)*U51</f>
        <v>1328101299.530128</v>
      </c>
      <c r="AG51" s="6">
        <f>(price-$B51)*V51</f>
        <v>1115049710.0041249</v>
      </c>
      <c r="AH51" s="6">
        <f>(price-$B51)*W51</f>
        <v>1349873565.866612</v>
      </c>
      <c r="AI51" s="2">
        <f>(X51+NPV(rate,Y51:AH51))/1000</f>
        <v>-129461.66526343631</v>
      </c>
    </row>
    <row r="52" spans="1:35" x14ac:dyDescent="0.2">
      <c r="A52">
        <v>8000000000</v>
      </c>
      <c r="B52">
        <v>5400</v>
      </c>
      <c r="C52" s="40">
        <v>25025.383365573362</v>
      </c>
      <c r="D52" s="40">
        <v>-27060.559659730643</v>
      </c>
      <c r="E52" s="40">
        <v>1931.4711607876234</v>
      </c>
      <c r="F52" s="40">
        <v>3627.5196180213243</v>
      </c>
      <c r="G52" s="40">
        <v>561.40834203688428</v>
      </c>
      <c r="H52" s="40">
        <v>-7900.0528785400093</v>
      </c>
      <c r="I52" s="40">
        <v>13697.058420802932</v>
      </c>
      <c r="J52" s="40">
        <v>-6039.1130318748765</v>
      </c>
      <c r="K52" s="40">
        <v>4648.0863602482714</v>
      </c>
      <c r="L52" s="40">
        <v>28299.200494075194</v>
      </c>
      <c r="M52">
        <v>270000</v>
      </c>
      <c r="N52" s="6">
        <f t="shared" si="1"/>
        <v>295025.38336557336</v>
      </c>
      <c r="O52" s="6">
        <f t="shared" si="1"/>
        <v>242939.44034026936</v>
      </c>
      <c r="P52" s="6">
        <f t="shared" si="1"/>
        <v>271931.47116078762</v>
      </c>
      <c r="Q52" s="6">
        <f t="shared" si="1"/>
        <v>273627.51961802132</v>
      </c>
      <c r="R52" s="6">
        <f t="shared" si="1"/>
        <v>270561.40834203688</v>
      </c>
      <c r="S52" s="6">
        <f t="shared" si="1"/>
        <v>262099.94712145999</v>
      </c>
      <c r="T52" s="6">
        <f t="shared" si="1"/>
        <v>283697.05842080293</v>
      </c>
      <c r="U52" s="6">
        <f t="shared" si="4"/>
        <v>263960.88696812512</v>
      </c>
      <c r="V52" s="6">
        <f t="shared" si="3"/>
        <v>274648.08636024827</v>
      </c>
      <c r="W52" s="6">
        <f t="shared" si="3"/>
        <v>298299.20049407519</v>
      </c>
      <c r="X52" s="6">
        <f t="shared" si="2"/>
        <v>-8000000000</v>
      </c>
      <c r="Y52" s="6">
        <f>(price-$B52)*N52</f>
        <v>1357116763.4816375</v>
      </c>
      <c r="Z52" s="6">
        <f>(price-$B52)*O52</f>
        <v>1117521425.565239</v>
      </c>
      <c r="AA52" s="6">
        <f>(price-$B52)*P52</f>
        <v>1250884767.339623</v>
      </c>
      <c r="AB52" s="6">
        <f>(price-$B52)*Q52</f>
        <v>1258686590.242898</v>
      </c>
      <c r="AC52" s="6">
        <f>(price-$B52)*R52</f>
        <v>1244582478.3733697</v>
      </c>
      <c r="AD52" s="6">
        <f>(price-$B52)*S52</f>
        <v>1205659756.7587159</v>
      </c>
      <c r="AE52" s="6">
        <f>(price-$B52)*T52</f>
        <v>1305006468.7356935</v>
      </c>
      <c r="AF52" s="6">
        <f>(price-$B52)*U52</f>
        <v>1214220080.0533755</v>
      </c>
      <c r="AG52" s="6">
        <f>(price-$B52)*V52</f>
        <v>1263381197.2571421</v>
      </c>
      <c r="AH52" s="6">
        <f>(price-$B52)*W52</f>
        <v>1372176322.2727458</v>
      </c>
      <c r="AI52" s="2">
        <f>(X52+NPV(rate,Y52:AH52))/1000</f>
        <v>-288879.02203707601</v>
      </c>
    </row>
    <row r="53" spans="1:35" x14ac:dyDescent="0.2">
      <c r="A53">
        <v>6000000000</v>
      </c>
      <c r="B53">
        <v>5400</v>
      </c>
      <c r="C53" s="40">
        <v>-14255.510905059054</v>
      </c>
      <c r="D53" s="40">
        <v>-4641.378836822696</v>
      </c>
      <c r="E53" s="40">
        <v>-39632.686821278185</v>
      </c>
      <c r="F53" s="40">
        <v>51733.513828366995</v>
      </c>
      <c r="G53" s="40">
        <v>9885.8890851261094</v>
      </c>
      <c r="H53" s="40">
        <v>-10841.858966159634</v>
      </c>
      <c r="I53" s="40">
        <v>-4812.3183660209179</v>
      </c>
      <c r="J53" s="40">
        <v>-14530.769476550631</v>
      </c>
      <c r="K53" s="40">
        <v>21870.346245123073</v>
      </c>
      <c r="L53" s="40">
        <v>40446.320781484246</v>
      </c>
      <c r="M53">
        <v>250000</v>
      </c>
      <c r="N53" s="6">
        <f t="shared" si="1"/>
        <v>235744.48909494095</v>
      </c>
      <c r="O53" s="6">
        <f t="shared" si="1"/>
        <v>245358.6211631773</v>
      </c>
      <c r="P53" s="6">
        <f t="shared" si="1"/>
        <v>210367.31317872182</v>
      </c>
      <c r="Q53" s="6">
        <f t="shared" si="1"/>
        <v>301733.51382836699</v>
      </c>
      <c r="R53" s="6">
        <f t="shared" si="1"/>
        <v>259885.88908512611</v>
      </c>
      <c r="S53" s="6">
        <f t="shared" si="1"/>
        <v>239158.14103384037</v>
      </c>
      <c r="T53" s="6">
        <f t="shared" si="1"/>
        <v>245187.68163397908</v>
      </c>
      <c r="U53" s="6">
        <f t="shared" si="4"/>
        <v>235469.23052344937</v>
      </c>
      <c r="V53" s="6">
        <f t="shared" si="3"/>
        <v>271870.34624512307</v>
      </c>
      <c r="W53" s="6">
        <f t="shared" si="3"/>
        <v>290446.32078148425</v>
      </c>
      <c r="X53" s="6">
        <f t="shared" si="2"/>
        <v>-6000000000</v>
      </c>
      <c r="Y53" s="6">
        <f>(price-$B53)*N53</f>
        <v>1084424649.8367283</v>
      </c>
      <c r="Z53" s="6">
        <f>(price-$B53)*O53</f>
        <v>1128649657.3506155</v>
      </c>
      <c r="AA53" s="6">
        <f>(price-$B53)*P53</f>
        <v>967689640.62212038</v>
      </c>
      <c r="AB53" s="6">
        <f>(price-$B53)*Q53</f>
        <v>1387974163.6104882</v>
      </c>
      <c r="AC53" s="6">
        <f>(price-$B53)*R53</f>
        <v>1195475089.7915802</v>
      </c>
      <c r="AD53" s="6">
        <f>(price-$B53)*S53</f>
        <v>1100127448.7556658</v>
      </c>
      <c r="AE53" s="6">
        <f>(price-$B53)*T53</f>
        <v>1127863335.5163038</v>
      </c>
      <c r="AF53" s="6">
        <f>(price-$B53)*U53</f>
        <v>1083158460.4078672</v>
      </c>
      <c r="AG53" s="6">
        <f>(price-$B53)*V53</f>
        <v>1250603592.7275662</v>
      </c>
      <c r="AH53" s="6">
        <f>(price-$B53)*W53</f>
        <v>1336053075.5948277</v>
      </c>
      <c r="AI53" s="2">
        <f>(X53+NPV(rate,Y53:AH53))/1000</f>
        <v>1086500.6661539832</v>
      </c>
    </row>
    <row r="54" spans="1:35" x14ac:dyDescent="0.2">
      <c r="A54">
        <v>8000000000</v>
      </c>
      <c r="B54">
        <v>5400</v>
      </c>
      <c r="C54" s="40">
        <v>30028.058972675353</v>
      </c>
      <c r="D54" s="40">
        <v>-8727.3747340077534</v>
      </c>
      <c r="E54" s="40">
        <v>-8418.8286564312875</v>
      </c>
      <c r="F54" s="40">
        <v>3337.2089092154056</v>
      </c>
      <c r="G54" s="40">
        <v>5373.4083849121816</v>
      </c>
      <c r="H54" s="40">
        <v>-17457.387002650648</v>
      </c>
      <c r="I54" s="40">
        <v>5183.6423153872602</v>
      </c>
      <c r="J54" s="40">
        <v>11156.180335092358</v>
      </c>
      <c r="K54" s="40">
        <v>-36397.977964952588</v>
      </c>
      <c r="L54" s="40">
        <v>-2659.8854674375616</v>
      </c>
      <c r="M54">
        <v>230000</v>
      </c>
      <c r="N54" s="6">
        <f t="shared" si="1"/>
        <v>260028.05897267535</v>
      </c>
      <c r="O54" s="6">
        <f t="shared" si="1"/>
        <v>221272.62526599225</v>
      </c>
      <c r="P54" s="6">
        <f t="shared" si="1"/>
        <v>221581.17134356871</v>
      </c>
      <c r="Q54" s="6">
        <f t="shared" si="1"/>
        <v>233337.20890921541</v>
      </c>
      <c r="R54" s="6">
        <f t="shared" si="1"/>
        <v>235373.40838491218</v>
      </c>
      <c r="S54" s="6">
        <f t="shared" si="1"/>
        <v>212542.61299734935</v>
      </c>
      <c r="T54" s="6">
        <f t="shared" si="1"/>
        <v>235183.64231538726</v>
      </c>
      <c r="U54" s="6">
        <f t="shared" si="4"/>
        <v>241156.18033509236</v>
      </c>
      <c r="V54" s="6">
        <f t="shared" si="3"/>
        <v>193602.02203504741</v>
      </c>
      <c r="W54" s="6">
        <f t="shared" si="3"/>
        <v>227340.11453256244</v>
      </c>
      <c r="X54" s="6">
        <f t="shared" si="2"/>
        <v>-8000000000</v>
      </c>
      <c r="Y54" s="6">
        <f>(price-$B54)*N54</f>
        <v>1196129071.2743065</v>
      </c>
      <c r="Z54" s="6">
        <f>(price-$B54)*O54</f>
        <v>1017854076.2235644</v>
      </c>
      <c r="AA54" s="6">
        <f>(price-$B54)*P54</f>
        <v>1019273388.1804161</v>
      </c>
      <c r="AB54" s="6">
        <f>(price-$B54)*Q54</f>
        <v>1073351160.9823909</v>
      </c>
      <c r="AC54" s="6">
        <f>(price-$B54)*R54</f>
        <v>1082717678.570596</v>
      </c>
      <c r="AD54" s="6">
        <f>(price-$B54)*S54</f>
        <v>977696019.78780699</v>
      </c>
      <c r="AE54" s="6">
        <f>(price-$B54)*T54</f>
        <v>1081844754.6507814</v>
      </c>
      <c r="AF54" s="6">
        <f>(price-$B54)*U54</f>
        <v>1109318429.5414248</v>
      </c>
      <c r="AG54" s="6">
        <f>(price-$B54)*V54</f>
        <v>890569301.36121809</v>
      </c>
      <c r="AH54" s="6">
        <f>(price-$B54)*W54</f>
        <v>1045764526.8497872</v>
      </c>
      <c r="AI54" s="2">
        <f>(X54+NPV(rate,Y54:AH54))/1000</f>
        <v>-1494794.8749136191</v>
      </c>
    </row>
    <row r="55" spans="1:35" x14ac:dyDescent="0.2">
      <c r="A55">
        <v>8000000000</v>
      </c>
      <c r="B55">
        <v>5400</v>
      </c>
      <c r="C55" s="40">
        <v>-15142.768461373635</v>
      </c>
      <c r="D55" s="40">
        <v>25619.283405831084</v>
      </c>
      <c r="E55" s="40">
        <v>-12611.417332664132</v>
      </c>
      <c r="F55" s="40">
        <v>-22330.914362100884</v>
      </c>
      <c r="G55" s="40">
        <v>8.6856744019314647</v>
      </c>
      <c r="H55" s="40">
        <v>-9974.428394343704</v>
      </c>
      <c r="I55" s="40">
        <v>-31043.509807204828</v>
      </c>
      <c r="J55" s="40">
        <v>-5654.2830861872062</v>
      </c>
      <c r="K55" s="40">
        <v>32415.118766948581</v>
      </c>
      <c r="L55" s="40">
        <v>-5460.6061894446611</v>
      </c>
      <c r="M55">
        <v>270000</v>
      </c>
      <c r="N55" s="6">
        <f t="shared" si="1"/>
        <v>254857.23153862637</v>
      </c>
      <c r="O55" s="6">
        <f t="shared" si="1"/>
        <v>295619.28340583108</v>
      </c>
      <c r="P55" s="6">
        <f t="shared" si="1"/>
        <v>257388.58266733587</v>
      </c>
      <c r="Q55" s="6">
        <f t="shared" si="1"/>
        <v>247669.08563789912</v>
      </c>
      <c r="R55" s="6">
        <f t="shared" si="1"/>
        <v>270008.68567440193</v>
      </c>
      <c r="S55" s="6">
        <f t="shared" si="1"/>
        <v>260025.5716056563</v>
      </c>
      <c r="T55" s="6">
        <f t="shared" si="1"/>
        <v>238956.49019279517</v>
      </c>
      <c r="U55" s="6">
        <f t="shared" si="4"/>
        <v>264345.71691381279</v>
      </c>
      <c r="V55" s="6">
        <f t="shared" si="3"/>
        <v>302415.11876694858</v>
      </c>
      <c r="W55" s="6">
        <f t="shared" si="3"/>
        <v>264539.39381055534</v>
      </c>
      <c r="X55" s="6">
        <f t="shared" si="2"/>
        <v>-8000000000</v>
      </c>
      <c r="Y55" s="6">
        <f>(price-$B55)*N55</f>
        <v>1172343265.0776813</v>
      </c>
      <c r="Z55" s="6">
        <f>(price-$B55)*O55</f>
        <v>1359848703.6668229</v>
      </c>
      <c r="AA55" s="6">
        <f>(price-$B55)*P55</f>
        <v>1183987480.2697449</v>
      </c>
      <c r="AB55" s="6">
        <f>(price-$B55)*Q55</f>
        <v>1139277793.9343359</v>
      </c>
      <c r="AC55" s="6">
        <f>(price-$B55)*R55</f>
        <v>1242039954.1022489</v>
      </c>
      <c r="AD55" s="6">
        <f>(price-$B55)*S55</f>
        <v>1196117629.386019</v>
      </c>
      <c r="AE55" s="6">
        <f>(price-$B55)*T55</f>
        <v>1099199854.8868577</v>
      </c>
      <c r="AF55" s="6">
        <f>(price-$B55)*U55</f>
        <v>1215990297.8035388</v>
      </c>
      <c r="AG55" s="6">
        <f>(price-$B55)*V55</f>
        <v>1391109546.3279634</v>
      </c>
      <c r="AH55" s="6">
        <f>(price-$B55)*W55</f>
        <v>1216881211.5285544</v>
      </c>
      <c r="AI55" s="2">
        <f>(X55+NPV(rate,Y55:AH55))/1000</f>
        <v>-505857.39229018782</v>
      </c>
    </row>
    <row r="56" spans="1:35" x14ac:dyDescent="0.2">
      <c r="A56">
        <v>8000000000</v>
      </c>
      <c r="B56">
        <v>4600</v>
      </c>
      <c r="C56" s="40">
        <v>25269.264369853772</v>
      </c>
      <c r="D56" s="40">
        <v>3053.1282391166314</v>
      </c>
      <c r="E56" s="40">
        <v>13000.294529774692</v>
      </c>
      <c r="F56" s="40">
        <v>-24625.478545203805</v>
      </c>
      <c r="G56" s="40">
        <v>-4407.0475269109011</v>
      </c>
      <c r="H56" s="40">
        <v>-20229.117581038736</v>
      </c>
      <c r="I56" s="40">
        <v>6798.5411078552715</v>
      </c>
      <c r="J56" s="40">
        <v>20963.443603250198</v>
      </c>
      <c r="K56" s="40">
        <v>-33194.55572636798</v>
      </c>
      <c r="L56" s="40">
        <v>-9522.0457296818495</v>
      </c>
      <c r="M56">
        <v>250000</v>
      </c>
      <c r="N56" s="6">
        <f t="shared" si="1"/>
        <v>275269.26436985377</v>
      </c>
      <c r="O56" s="6">
        <f t="shared" si="1"/>
        <v>253053.12823911663</v>
      </c>
      <c r="P56" s="6">
        <f t="shared" si="1"/>
        <v>263000.29452977469</v>
      </c>
      <c r="Q56" s="6">
        <f t="shared" si="1"/>
        <v>225374.5214547962</v>
      </c>
      <c r="R56" s="6">
        <f t="shared" si="1"/>
        <v>245592.9524730891</v>
      </c>
      <c r="S56" s="6">
        <f t="shared" si="1"/>
        <v>229770.88241896126</v>
      </c>
      <c r="T56" s="6">
        <f t="shared" si="1"/>
        <v>256798.54110785527</v>
      </c>
      <c r="U56" s="6">
        <f t="shared" si="4"/>
        <v>270963.4436032502</v>
      </c>
      <c r="V56" s="6">
        <f t="shared" si="3"/>
        <v>216805.44427363202</v>
      </c>
      <c r="W56" s="6">
        <f t="shared" si="3"/>
        <v>240477.95427031815</v>
      </c>
      <c r="X56" s="6">
        <f t="shared" si="2"/>
        <v>-8000000000</v>
      </c>
      <c r="Y56" s="6">
        <f>(price-$B56)*N56</f>
        <v>1486454027.5972104</v>
      </c>
      <c r="Z56" s="6">
        <f>(price-$B56)*O56</f>
        <v>1366486892.4912298</v>
      </c>
      <c r="AA56" s="6">
        <f>(price-$B56)*P56</f>
        <v>1420201590.4607832</v>
      </c>
      <c r="AB56" s="6">
        <f>(price-$B56)*Q56</f>
        <v>1217022415.8558993</v>
      </c>
      <c r="AC56" s="6">
        <f>(price-$B56)*R56</f>
        <v>1326201943.354681</v>
      </c>
      <c r="AD56" s="6">
        <f>(price-$B56)*S56</f>
        <v>1240762765.0623908</v>
      </c>
      <c r="AE56" s="6">
        <f>(price-$B56)*T56</f>
        <v>1386712121.9824185</v>
      </c>
      <c r="AF56" s="6">
        <f>(price-$B56)*U56</f>
        <v>1463202595.457551</v>
      </c>
      <c r="AG56" s="6">
        <f>(price-$B56)*V56</f>
        <v>1170749399.0776129</v>
      </c>
      <c r="AH56" s="6">
        <f>(price-$B56)*W56</f>
        <v>1298580953.0597181</v>
      </c>
      <c r="AI56" s="2">
        <f>(X56+NPV(rate,Y56:AH56))/1000</f>
        <v>294124.91051192663</v>
      </c>
    </row>
    <row r="57" spans="1:35" x14ac:dyDescent="0.2">
      <c r="A57">
        <v>6000000000</v>
      </c>
      <c r="B57">
        <v>5400</v>
      </c>
      <c r="C57" s="40">
        <v>-9059.3857748899609</v>
      </c>
      <c r="D57" s="40">
        <v>-25348.526833113283</v>
      </c>
      <c r="E57" s="40">
        <v>-1959.1197997215204</v>
      </c>
      <c r="F57" s="40">
        <v>18366.836229688488</v>
      </c>
      <c r="G57" s="40">
        <v>26228.917704429477</v>
      </c>
      <c r="H57" s="40">
        <v>-16962.894733296707</v>
      </c>
      <c r="I57" s="40">
        <v>3750.119503820315</v>
      </c>
      <c r="J57" s="40">
        <v>8953.1567937228829</v>
      </c>
      <c r="K57" s="40">
        <v>23120.765035855584</v>
      </c>
      <c r="L57" s="40">
        <v>18946.047930512577</v>
      </c>
      <c r="M57">
        <v>270000</v>
      </c>
      <c r="N57" s="6">
        <f t="shared" si="1"/>
        <v>260940.61422511004</v>
      </c>
      <c r="O57" s="6">
        <f t="shared" si="1"/>
        <v>244651.47316688672</v>
      </c>
      <c r="P57" s="6">
        <f t="shared" si="1"/>
        <v>268040.88020027848</v>
      </c>
      <c r="Q57" s="6">
        <f t="shared" si="1"/>
        <v>288366.83622968849</v>
      </c>
      <c r="R57" s="6">
        <f t="shared" si="1"/>
        <v>296228.91770442948</v>
      </c>
      <c r="S57" s="6">
        <f t="shared" si="1"/>
        <v>253037.10526670329</v>
      </c>
      <c r="T57" s="6">
        <f t="shared" si="1"/>
        <v>273750.11950382032</v>
      </c>
      <c r="U57" s="6">
        <f t="shared" si="4"/>
        <v>278953.15679372288</v>
      </c>
      <c r="V57" s="6">
        <f t="shared" si="3"/>
        <v>293120.76503585558</v>
      </c>
      <c r="W57" s="6">
        <f t="shared" si="3"/>
        <v>288946.04793051258</v>
      </c>
      <c r="X57" s="6">
        <f t="shared" si="2"/>
        <v>-6000000000</v>
      </c>
      <c r="Y57" s="6">
        <f>(price-$B57)*N57</f>
        <v>1200326825.4355061</v>
      </c>
      <c r="Z57" s="6">
        <f>(price-$B57)*O57</f>
        <v>1125396776.5676789</v>
      </c>
      <c r="AA57" s="6">
        <f>(price-$B57)*P57</f>
        <v>1232988048.9212811</v>
      </c>
      <c r="AB57" s="6">
        <f>(price-$B57)*Q57</f>
        <v>1326487446.6565671</v>
      </c>
      <c r="AC57" s="6">
        <f>(price-$B57)*R57</f>
        <v>1362653021.4403756</v>
      </c>
      <c r="AD57" s="6">
        <f>(price-$B57)*S57</f>
        <v>1163970684.2268353</v>
      </c>
      <c r="AE57" s="6">
        <f>(price-$B57)*T57</f>
        <v>1259250549.7175734</v>
      </c>
      <c r="AF57" s="6">
        <f>(price-$B57)*U57</f>
        <v>1283184521.2511253</v>
      </c>
      <c r="AG57" s="6">
        <f>(price-$B57)*V57</f>
        <v>1348355519.1649356</v>
      </c>
      <c r="AH57" s="6">
        <f>(price-$B57)*W57</f>
        <v>1329151820.4803579</v>
      </c>
      <c r="AI57" s="2">
        <f>(X57+NPV(rate,Y57:AH57))/1000</f>
        <v>1685878.175265728</v>
      </c>
    </row>
    <row r="58" spans="1:35" x14ac:dyDescent="0.2">
      <c r="A58">
        <v>6000000000</v>
      </c>
      <c r="B58">
        <v>4600</v>
      </c>
      <c r="C58" s="40">
        <v>-28953.581932000816</v>
      </c>
      <c r="D58" s="40">
        <v>13271.164789330214</v>
      </c>
      <c r="E58" s="40">
        <v>13414.000932243653</v>
      </c>
      <c r="F58" s="40">
        <v>21133.155314601026</v>
      </c>
      <c r="G58" s="40">
        <v>16818.239600979723</v>
      </c>
      <c r="H58" s="40">
        <v>15931.118468870409</v>
      </c>
      <c r="I58" s="40">
        <v>-5157.3806558735669</v>
      </c>
      <c r="J58" s="40">
        <v>13550.516086979769</v>
      </c>
      <c r="K58" s="40">
        <v>12891.132428194396</v>
      </c>
      <c r="L58" s="40">
        <v>1464.2409951193258</v>
      </c>
      <c r="M58">
        <v>230000</v>
      </c>
      <c r="N58" s="6">
        <f t="shared" si="1"/>
        <v>201046.41806799918</v>
      </c>
      <c r="O58" s="6">
        <f t="shared" si="1"/>
        <v>243271.16478933021</v>
      </c>
      <c r="P58" s="6">
        <f t="shared" si="1"/>
        <v>243414.00093224365</v>
      </c>
      <c r="Q58" s="6">
        <f t="shared" si="1"/>
        <v>251133.15531460103</v>
      </c>
      <c r="R58" s="6">
        <f t="shared" si="1"/>
        <v>246818.23960097972</v>
      </c>
      <c r="S58" s="6">
        <f t="shared" si="1"/>
        <v>245931.11846887041</v>
      </c>
      <c r="T58" s="6">
        <f t="shared" si="1"/>
        <v>224842.61934412643</v>
      </c>
      <c r="U58" s="6">
        <f t="shared" si="4"/>
        <v>243550.51608697977</v>
      </c>
      <c r="V58" s="6">
        <f t="shared" si="3"/>
        <v>242891.1324281944</v>
      </c>
      <c r="W58" s="6">
        <f t="shared" si="3"/>
        <v>231464.24099511933</v>
      </c>
      <c r="X58" s="6">
        <f t="shared" si="2"/>
        <v>-6000000000</v>
      </c>
      <c r="Y58" s="6">
        <f>(price-$B58)*N58</f>
        <v>1085650657.5671957</v>
      </c>
      <c r="Z58" s="6">
        <f>(price-$B58)*O58</f>
        <v>1313664289.8623831</v>
      </c>
      <c r="AA58" s="6">
        <f>(price-$B58)*P58</f>
        <v>1314435605.0341158</v>
      </c>
      <c r="AB58" s="6">
        <f>(price-$B58)*Q58</f>
        <v>1356119038.6988456</v>
      </c>
      <c r="AC58" s="6">
        <f>(price-$B58)*R58</f>
        <v>1332818493.8452904</v>
      </c>
      <c r="AD58" s="6">
        <f>(price-$B58)*S58</f>
        <v>1328028039.7319002</v>
      </c>
      <c r="AE58" s="6">
        <f>(price-$B58)*T58</f>
        <v>1214150144.4582827</v>
      </c>
      <c r="AF58" s="6">
        <f>(price-$B58)*U58</f>
        <v>1315172786.8696907</v>
      </c>
      <c r="AG58" s="6">
        <f>(price-$B58)*V58</f>
        <v>1311612115.1122499</v>
      </c>
      <c r="AH58" s="6">
        <f>(price-$B58)*W58</f>
        <v>1249906901.3736444</v>
      </c>
      <c r="AI58" s="2">
        <f>(X58+NPV(rate,Y58:AH58))/1000</f>
        <v>1838376.8220680715</v>
      </c>
    </row>
    <row r="59" spans="1:35" x14ac:dyDescent="0.2">
      <c r="A59">
        <v>8000000000</v>
      </c>
      <c r="B59">
        <v>4600</v>
      </c>
      <c r="C59" s="40">
        <v>-13071.439752820879</v>
      </c>
      <c r="D59" s="40">
        <v>8090.4783317237161</v>
      </c>
      <c r="E59" s="40">
        <v>41126.440919470042</v>
      </c>
      <c r="F59" s="40">
        <v>-6363.5980040999129</v>
      </c>
      <c r="G59" s="40">
        <v>-12899.363355245441</v>
      </c>
      <c r="H59" s="40">
        <v>2893.9439289388247</v>
      </c>
      <c r="I59" s="40">
        <v>-2362.7308110008016</v>
      </c>
      <c r="J59" s="40">
        <v>-2309.9119061953388</v>
      </c>
      <c r="K59" s="40">
        <v>15394.903130072635</v>
      </c>
      <c r="L59" s="40">
        <v>32382.740755565464</v>
      </c>
      <c r="M59">
        <v>270000</v>
      </c>
      <c r="N59" s="6">
        <f t="shared" si="1"/>
        <v>256928.56024717912</v>
      </c>
      <c r="O59" s="6">
        <f t="shared" si="1"/>
        <v>278090.47833172372</v>
      </c>
      <c r="P59" s="6">
        <f t="shared" si="1"/>
        <v>311126.44091947004</v>
      </c>
      <c r="Q59" s="6">
        <f t="shared" si="1"/>
        <v>263636.40199590009</v>
      </c>
      <c r="R59" s="6">
        <f t="shared" si="1"/>
        <v>257100.63664475456</v>
      </c>
      <c r="S59" s="6">
        <f t="shared" si="1"/>
        <v>272893.94392893882</v>
      </c>
      <c r="T59" s="6">
        <f t="shared" si="1"/>
        <v>267637.2691889992</v>
      </c>
      <c r="U59" s="6">
        <f t="shared" si="4"/>
        <v>267690.08809380466</v>
      </c>
      <c r="V59" s="6">
        <f t="shared" si="3"/>
        <v>285394.90313007263</v>
      </c>
      <c r="W59" s="6">
        <f t="shared" si="3"/>
        <v>302382.74075556546</v>
      </c>
      <c r="X59" s="6">
        <f t="shared" si="2"/>
        <v>-8000000000</v>
      </c>
      <c r="Y59" s="6">
        <f>(price-$B59)*N59</f>
        <v>1387414225.3347673</v>
      </c>
      <c r="Z59" s="6">
        <f>(price-$B59)*O59</f>
        <v>1501688582.991308</v>
      </c>
      <c r="AA59" s="6">
        <f>(price-$B59)*P59</f>
        <v>1680082780.9651382</v>
      </c>
      <c r="AB59" s="6">
        <f>(price-$B59)*Q59</f>
        <v>1423636570.7778604</v>
      </c>
      <c r="AC59" s="6">
        <f>(price-$B59)*R59</f>
        <v>1388343437.8816745</v>
      </c>
      <c r="AD59" s="6">
        <f>(price-$B59)*S59</f>
        <v>1473627297.2162697</v>
      </c>
      <c r="AE59" s="6">
        <f>(price-$B59)*T59</f>
        <v>1445241253.6205957</v>
      </c>
      <c r="AF59" s="6">
        <f>(price-$B59)*U59</f>
        <v>1445526475.7065451</v>
      </c>
      <c r="AG59" s="6">
        <f>(price-$B59)*V59</f>
        <v>1541132476.9023921</v>
      </c>
      <c r="AH59" s="6">
        <f>(price-$B59)*W59</f>
        <v>1632866800.0800536</v>
      </c>
      <c r="AI59" s="2">
        <f>(X59+NPV(rate,Y59:AH59))/1000</f>
        <v>1129978.3353473244</v>
      </c>
    </row>
    <row r="60" spans="1:35" x14ac:dyDescent="0.2">
      <c r="A60">
        <v>8000000000</v>
      </c>
      <c r="B60">
        <v>4600</v>
      </c>
      <c r="C60" s="40">
        <v>-13202.156878833193</v>
      </c>
      <c r="D60" s="40">
        <v>7670.1098805642687</v>
      </c>
      <c r="E60" s="40">
        <v>32678.963179932907</v>
      </c>
      <c r="F60" s="40">
        <v>2877.0500648533925</v>
      </c>
      <c r="G60" s="40">
        <v>40474.878915119916</v>
      </c>
      <c r="H60" s="40">
        <v>-9109.339771384839</v>
      </c>
      <c r="I60" s="40">
        <v>-14990.9055835451</v>
      </c>
      <c r="J60" s="40">
        <v>17944.375940714963</v>
      </c>
      <c r="K60" s="40">
        <v>-12421.287465258501</v>
      </c>
      <c r="L60" s="40">
        <v>-23133.816284826025</v>
      </c>
      <c r="M60">
        <v>250000</v>
      </c>
      <c r="N60" s="6">
        <f t="shared" si="1"/>
        <v>236797.84312116681</v>
      </c>
      <c r="O60" s="6">
        <f t="shared" si="1"/>
        <v>257670.10988056427</v>
      </c>
      <c r="P60" s="6">
        <f t="shared" si="1"/>
        <v>282678.96317993291</v>
      </c>
      <c r="Q60" s="6">
        <f t="shared" si="1"/>
        <v>252877.05006485339</v>
      </c>
      <c r="R60" s="6">
        <f t="shared" si="1"/>
        <v>290474.87891511992</v>
      </c>
      <c r="S60" s="6">
        <f t="shared" si="1"/>
        <v>240890.66022861516</v>
      </c>
      <c r="T60" s="6">
        <f t="shared" si="1"/>
        <v>235009.0944164549</v>
      </c>
      <c r="U60" s="6">
        <f t="shared" si="4"/>
        <v>267944.37594071496</v>
      </c>
      <c r="V60" s="6">
        <f t="shared" si="3"/>
        <v>237578.7125347415</v>
      </c>
      <c r="W60" s="6">
        <f t="shared" si="3"/>
        <v>226866.18371517397</v>
      </c>
      <c r="X60" s="6">
        <f t="shared" si="2"/>
        <v>-8000000000</v>
      </c>
      <c r="Y60" s="6">
        <f>(price-$B60)*N60</f>
        <v>1278708352.8543007</v>
      </c>
      <c r="Z60" s="6">
        <f>(price-$B60)*O60</f>
        <v>1391418593.355047</v>
      </c>
      <c r="AA60" s="6">
        <f>(price-$B60)*P60</f>
        <v>1526466401.1716378</v>
      </c>
      <c r="AB60" s="6">
        <f>(price-$B60)*Q60</f>
        <v>1365536070.3502083</v>
      </c>
      <c r="AC60" s="6">
        <f>(price-$B60)*R60</f>
        <v>1568564346.1416476</v>
      </c>
      <c r="AD60" s="6">
        <f>(price-$B60)*S60</f>
        <v>1300809565.2345219</v>
      </c>
      <c r="AE60" s="6">
        <f>(price-$B60)*T60</f>
        <v>1269049109.8488564</v>
      </c>
      <c r="AF60" s="6">
        <f>(price-$B60)*U60</f>
        <v>1446899630.0798607</v>
      </c>
      <c r="AG60" s="6">
        <f>(price-$B60)*V60</f>
        <v>1282925047.6876042</v>
      </c>
      <c r="AH60" s="6">
        <f>(price-$B60)*W60</f>
        <v>1225077392.0619395</v>
      </c>
      <c r="AI60" s="2">
        <f>(X60+NPV(rate,Y60:AH60))/1000</f>
        <v>442777.3413268156</v>
      </c>
    </row>
    <row r="61" spans="1:35" x14ac:dyDescent="0.2">
      <c r="A61">
        <v>6000000000</v>
      </c>
      <c r="B61">
        <v>5400</v>
      </c>
      <c r="C61" s="40">
        <v>29818.87519126758</v>
      </c>
      <c r="D61" s="40">
        <v>-13822.545952280052</v>
      </c>
      <c r="E61" s="40">
        <v>4002.0950109465048</v>
      </c>
      <c r="F61" s="40">
        <v>11322.367754473817</v>
      </c>
      <c r="G61" s="40">
        <v>9497.9441200848669</v>
      </c>
      <c r="H61" s="40">
        <v>36733.581509906799</v>
      </c>
      <c r="I61" s="40">
        <v>-14978.149920352735</v>
      </c>
      <c r="J61" s="40">
        <v>-34038.566809613258</v>
      </c>
      <c r="K61" s="40">
        <v>-20731.977201648988</v>
      </c>
      <c r="L61" s="40">
        <v>-40710.983739700168</v>
      </c>
      <c r="M61">
        <v>270000</v>
      </c>
      <c r="N61" s="6">
        <f t="shared" si="1"/>
        <v>299818.87519126758</v>
      </c>
      <c r="O61" s="6">
        <f t="shared" si="1"/>
        <v>256177.45404771995</v>
      </c>
      <c r="P61" s="6">
        <f t="shared" si="1"/>
        <v>274002.0950109465</v>
      </c>
      <c r="Q61" s="6">
        <f t="shared" si="1"/>
        <v>281322.36775447382</v>
      </c>
      <c r="R61" s="6">
        <f t="shared" si="1"/>
        <v>279497.94412008487</v>
      </c>
      <c r="S61" s="6">
        <f t="shared" si="1"/>
        <v>306733.5815099068</v>
      </c>
      <c r="T61" s="6">
        <f t="shared" si="1"/>
        <v>255021.85007964727</v>
      </c>
      <c r="U61" s="6">
        <f t="shared" si="4"/>
        <v>235961.43319038674</v>
      </c>
      <c r="V61" s="6">
        <f t="shared" si="3"/>
        <v>249268.02279835101</v>
      </c>
      <c r="W61" s="6">
        <f t="shared" si="3"/>
        <v>229289.01626029983</v>
      </c>
      <c r="X61" s="6">
        <f t="shared" si="2"/>
        <v>-6000000000</v>
      </c>
      <c r="Y61" s="6">
        <f>(price-$B61)*N61</f>
        <v>1379166825.8798308</v>
      </c>
      <c r="Z61" s="6">
        <f>(price-$B61)*O61</f>
        <v>1178416288.6195118</v>
      </c>
      <c r="AA61" s="6">
        <f>(price-$B61)*P61</f>
        <v>1260409637.050354</v>
      </c>
      <c r="AB61" s="6">
        <f>(price-$B61)*Q61</f>
        <v>1294082891.6705797</v>
      </c>
      <c r="AC61" s="6">
        <f>(price-$B61)*R61</f>
        <v>1285690542.9523904</v>
      </c>
      <c r="AD61" s="6">
        <f>(price-$B61)*S61</f>
        <v>1410974474.9455712</v>
      </c>
      <c r="AE61" s="6">
        <f>(price-$B61)*T61</f>
        <v>1173100510.3663774</v>
      </c>
      <c r="AF61" s="6">
        <f>(price-$B61)*U61</f>
        <v>1085422592.6757791</v>
      </c>
      <c r="AG61" s="6">
        <f>(price-$B61)*V61</f>
        <v>1146632904.8724146</v>
      </c>
      <c r="AH61" s="6">
        <f>(price-$B61)*W61</f>
        <v>1054729474.7973793</v>
      </c>
      <c r="AI61" s="2">
        <f>(X61+NPV(rate,Y61:AH61))/1000</f>
        <v>1654569.0614534949</v>
      </c>
    </row>
    <row r="62" spans="1:35" x14ac:dyDescent="0.2">
      <c r="A62">
        <v>6000000000</v>
      </c>
      <c r="B62">
        <v>4600</v>
      </c>
      <c r="C62" s="40">
        <v>-8985.4893303709105</v>
      </c>
      <c r="D62" s="40">
        <v>-5566.6305343038402</v>
      </c>
      <c r="E62" s="40">
        <v>-9873.7928055925295</v>
      </c>
      <c r="F62" s="40">
        <v>37716.017686761916</v>
      </c>
      <c r="G62" s="40">
        <v>32449.861464556307</v>
      </c>
      <c r="H62" s="40">
        <v>-16478.702491440345</v>
      </c>
      <c r="I62" s="40">
        <v>-2223.0096874409355</v>
      </c>
      <c r="J62" s="40">
        <v>36103.665479458869</v>
      </c>
      <c r="K62" s="40">
        <v>-5137.2808229643852</v>
      </c>
      <c r="L62" s="40">
        <v>-14708.484741277061</v>
      </c>
      <c r="M62">
        <v>230000</v>
      </c>
      <c r="N62" s="6">
        <f t="shared" si="1"/>
        <v>221014.51066962909</v>
      </c>
      <c r="O62" s="6">
        <f t="shared" si="1"/>
        <v>224433.36946569616</v>
      </c>
      <c r="P62" s="6">
        <f t="shared" si="1"/>
        <v>220126.20719440747</v>
      </c>
      <c r="Q62" s="6">
        <f t="shared" si="1"/>
        <v>267716.01768676192</v>
      </c>
      <c r="R62" s="6">
        <f t="shared" si="1"/>
        <v>262449.86146455631</v>
      </c>
      <c r="S62" s="6">
        <f t="shared" si="1"/>
        <v>213521.29750855966</v>
      </c>
      <c r="T62" s="6">
        <f t="shared" si="1"/>
        <v>227776.99031255906</v>
      </c>
      <c r="U62" s="6">
        <f t="shared" si="4"/>
        <v>266103.66547945887</v>
      </c>
      <c r="V62" s="6">
        <f t="shared" si="3"/>
        <v>224862.71917703561</v>
      </c>
      <c r="W62" s="6">
        <f t="shared" si="3"/>
        <v>215291.51525872294</v>
      </c>
      <c r="X62" s="6">
        <f t="shared" si="2"/>
        <v>-6000000000</v>
      </c>
      <c r="Y62" s="6">
        <f>(price-$B62)*N62</f>
        <v>1193478357.6159971</v>
      </c>
      <c r="Z62" s="6">
        <f>(price-$B62)*O62</f>
        <v>1211940195.1147592</v>
      </c>
      <c r="AA62" s="6">
        <f>(price-$B62)*P62</f>
        <v>1188681518.8498003</v>
      </c>
      <c r="AB62" s="6">
        <f>(price-$B62)*Q62</f>
        <v>1445666495.5085144</v>
      </c>
      <c r="AC62" s="6">
        <f>(price-$B62)*R62</f>
        <v>1417229251.9086041</v>
      </c>
      <c r="AD62" s="6">
        <f>(price-$B62)*S62</f>
        <v>1153015006.5462222</v>
      </c>
      <c r="AE62" s="6">
        <f>(price-$B62)*T62</f>
        <v>1229995747.687819</v>
      </c>
      <c r="AF62" s="6">
        <f>(price-$B62)*U62</f>
        <v>1436959793.5890779</v>
      </c>
      <c r="AG62" s="6">
        <f>(price-$B62)*V62</f>
        <v>1214258683.5559924</v>
      </c>
      <c r="AH62" s="6">
        <f>(price-$B62)*W62</f>
        <v>1162574182.3971038</v>
      </c>
      <c r="AI62" s="2">
        <f>(X62+NPV(rate,Y62:AH62))/1000</f>
        <v>1762623.7959052457</v>
      </c>
    </row>
    <row r="63" spans="1:35" x14ac:dyDescent="0.2">
      <c r="A63">
        <v>8000000000</v>
      </c>
      <c r="B63">
        <v>4600</v>
      </c>
      <c r="C63" s="40">
        <v>-2550.0639821984805</v>
      </c>
      <c r="D63" s="40">
        <v>-25442.568585276604</v>
      </c>
      <c r="E63" s="40">
        <v>47598.223318345845</v>
      </c>
      <c r="F63" s="40">
        <v>-643.33107729908079</v>
      </c>
      <c r="G63" s="40">
        <v>-18834.862203220837</v>
      </c>
      <c r="H63" s="40">
        <v>-14375.837054103613</v>
      </c>
      <c r="I63" s="40">
        <v>14440.502127399668</v>
      </c>
      <c r="J63" s="40">
        <v>36456.731322687119</v>
      </c>
      <c r="K63" s="40">
        <v>40857.230487745255</v>
      </c>
      <c r="L63" s="40">
        <v>-25962.344807339832</v>
      </c>
      <c r="M63">
        <v>230000</v>
      </c>
      <c r="N63" s="6">
        <f t="shared" si="1"/>
        <v>227449.93601780152</v>
      </c>
      <c r="O63" s="6">
        <f t="shared" si="1"/>
        <v>204557.4314147234</v>
      </c>
      <c r="P63" s="6">
        <f t="shared" si="1"/>
        <v>277598.22331834584</v>
      </c>
      <c r="Q63" s="6">
        <f t="shared" si="1"/>
        <v>229356.66892270092</v>
      </c>
      <c r="R63" s="6">
        <f t="shared" si="1"/>
        <v>211165.13779677916</v>
      </c>
      <c r="S63" s="6">
        <f t="shared" si="1"/>
        <v>215624.16294589639</v>
      </c>
      <c r="T63" s="6">
        <f t="shared" si="1"/>
        <v>244440.50212739967</v>
      </c>
      <c r="U63" s="6">
        <f t="shared" si="4"/>
        <v>266456.73132268712</v>
      </c>
      <c r="V63" s="6">
        <f t="shared" si="3"/>
        <v>270857.23048774526</v>
      </c>
      <c r="W63" s="6">
        <f t="shared" si="3"/>
        <v>204037.65519266017</v>
      </c>
      <c r="X63" s="6">
        <f t="shared" si="2"/>
        <v>-8000000000</v>
      </c>
      <c r="Y63" s="6">
        <f>(price-$B63)*N63</f>
        <v>1228229654.4961283</v>
      </c>
      <c r="Z63" s="6">
        <f>(price-$B63)*O63</f>
        <v>1104610129.6395063</v>
      </c>
      <c r="AA63" s="6">
        <f>(price-$B63)*P63</f>
        <v>1499030405.9190676</v>
      </c>
      <c r="AB63" s="6">
        <f>(price-$B63)*Q63</f>
        <v>1238526012.182585</v>
      </c>
      <c r="AC63" s="6">
        <f>(price-$B63)*R63</f>
        <v>1140291744.1026075</v>
      </c>
      <c r="AD63" s="6">
        <f>(price-$B63)*S63</f>
        <v>1164370479.9078405</v>
      </c>
      <c r="AE63" s="6">
        <f>(price-$B63)*T63</f>
        <v>1319978711.4879582</v>
      </c>
      <c r="AF63" s="6">
        <f>(price-$B63)*U63</f>
        <v>1438866349.1425104</v>
      </c>
      <c r="AG63" s="6">
        <f>(price-$B63)*V63</f>
        <v>1462629044.6338243</v>
      </c>
      <c r="AH63" s="6">
        <f>(price-$B63)*W63</f>
        <v>1101803338.040365</v>
      </c>
      <c r="AI63" s="2">
        <f>(X63+NPV(rate,Y63:AH63))/1000</f>
        <v>-239374.81152636814</v>
      </c>
    </row>
    <row r="64" spans="1:35" x14ac:dyDescent="0.2">
      <c r="A64">
        <v>6000000000</v>
      </c>
      <c r="B64">
        <v>4600</v>
      </c>
      <c r="C64" s="40">
        <v>25536.064640618861</v>
      </c>
      <c r="D64" s="40">
        <v>8412.0983956381679</v>
      </c>
      <c r="E64" s="40">
        <v>-1180.4786481661722</v>
      </c>
      <c r="F64" s="40">
        <v>21527.512217289768</v>
      </c>
      <c r="G64" s="40">
        <v>-8354.0044215624221</v>
      </c>
      <c r="H64" s="40">
        <v>11527.231436048169</v>
      </c>
      <c r="I64" s="40">
        <v>-48795.845941640437</v>
      </c>
      <c r="J64" s="40">
        <v>17047.79606370721</v>
      </c>
      <c r="K64" s="40">
        <v>26055.568014271557</v>
      </c>
      <c r="L64" s="40">
        <v>-7396.7157732113265</v>
      </c>
      <c r="M64">
        <v>270000</v>
      </c>
      <c r="N64" s="6">
        <f t="shared" si="1"/>
        <v>295536.06464061886</v>
      </c>
      <c r="O64" s="6">
        <f t="shared" si="1"/>
        <v>278412.09839563817</v>
      </c>
      <c r="P64" s="6">
        <f t="shared" si="1"/>
        <v>268819.52135183383</v>
      </c>
      <c r="Q64" s="6">
        <f t="shared" si="1"/>
        <v>291527.51221728977</v>
      </c>
      <c r="R64" s="6">
        <f t="shared" si="1"/>
        <v>261645.99557843758</v>
      </c>
      <c r="S64" s="6">
        <f t="shared" si="1"/>
        <v>281527.23143604817</v>
      </c>
      <c r="T64" s="6">
        <f t="shared" si="1"/>
        <v>221204.15405835956</v>
      </c>
      <c r="U64" s="6">
        <f t="shared" si="4"/>
        <v>287047.79606370721</v>
      </c>
      <c r="V64" s="6">
        <f t="shared" si="3"/>
        <v>296055.56801427156</v>
      </c>
      <c r="W64" s="6">
        <f t="shared" si="3"/>
        <v>262603.28422678867</v>
      </c>
      <c r="X64" s="6">
        <f t="shared" si="2"/>
        <v>-6000000000</v>
      </c>
      <c r="Y64" s="6">
        <f>(price-$B64)*N64</f>
        <v>1595894749.0593419</v>
      </c>
      <c r="Z64" s="6">
        <f>(price-$B64)*O64</f>
        <v>1503425331.336446</v>
      </c>
      <c r="AA64" s="6">
        <f>(price-$B64)*P64</f>
        <v>1451625415.2999027</v>
      </c>
      <c r="AB64" s="6">
        <f>(price-$B64)*Q64</f>
        <v>1574248565.9733648</v>
      </c>
      <c r="AC64" s="6">
        <f>(price-$B64)*R64</f>
        <v>1412888376.1235628</v>
      </c>
      <c r="AD64" s="6">
        <f>(price-$B64)*S64</f>
        <v>1520247049.7546601</v>
      </c>
      <c r="AE64" s="6">
        <f>(price-$B64)*T64</f>
        <v>1194502431.9151416</v>
      </c>
      <c r="AF64" s="6">
        <f>(price-$B64)*U64</f>
        <v>1550058098.744019</v>
      </c>
      <c r="AG64" s="6">
        <f>(price-$B64)*V64</f>
        <v>1598700067.2770665</v>
      </c>
      <c r="AH64" s="6">
        <f>(price-$B64)*W64</f>
        <v>1418057734.8246589</v>
      </c>
      <c r="AI64" s="2">
        <f>(X64+NPV(rate,Y64:AH64))/1000</f>
        <v>3155416.3389723985</v>
      </c>
    </row>
    <row r="65" spans="1:35" x14ac:dyDescent="0.2">
      <c r="A65">
        <v>6000000000</v>
      </c>
      <c r="B65">
        <v>4600</v>
      </c>
      <c r="C65" s="40">
        <v>-13651.924746227451</v>
      </c>
      <c r="D65" s="40">
        <v>8820.2796177938581</v>
      </c>
      <c r="E65" s="40">
        <v>38425.787352025509</v>
      </c>
      <c r="F65" s="40">
        <v>-14380.452739715111</v>
      </c>
      <c r="G65" s="40">
        <v>-19459.821487544104</v>
      </c>
      <c r="H65" s="40">
        <v>-9942.0049082254991</v>
      </c>
      <c r="I65" s="40">
        <v>-239.46995497681201</v>
      </c>
      <c r="J65" s="40">
        <v>-34243.112168041989</v>
      </c>
      <c r="K65" s="40">
        <v>-30897.535907570273</v>
      </c>
      <c r="L65" s="40">
        <v>-22396.170606953092</v>
      </c>
      <c r="M65">
        <v>250000</v>
      </c>
      <c r="N65" s="6">
        <f t="shared" si="1"/>
        <v>236348.07525377255</v>
      </c>
      <c r="O65" s="6">
        <f t="shared" si="1"/>
        <v>258820.27961779386</v>
      </c>
      <c r="P65" s="6">
        <f t="shared" si="1"/>
        <v>288425.78735202551</v>
      </c>
      <c r="Q65" s="6">
        <f t="shared" si="1"/>
        <v>235619.54726028489</v>
      </c>
      <c r="R65" s="6">
        <f t="shared" si="1"/>
        <v>230540.1785124559</v>
      </c>
      <c r="S65" s="6">
        <f t="shared" si="1"/>
        <v>240057.9950917745</v>
      </c>
      <c r="T65" s="6">
        <f t="shared" si="1"/>
        <v>249760.53004502319</v>
      </c>
      <c r="U65" s="6">
        <f t="shared" si="4"/>
        <v>215756.88783195801</v>
      </c>
      <c r="V65" s="6">
        <f t="shared" si="3"/>
        <v>219102.46409242973</v>
      </c>
      <c r="W65" s="6">
        <f t="shared" si="3"/>
        <v>227603.82939304691</v>
      </c>
      <c r="X65" s="6">
        <f t="shared" si="2"/>
        <v>-6000000000</v>
      </c>
      <c r="Y65" s="6">
        <f>(price-$B65)*N65</f>
        <v>1276279606.3703718</v>
      </c>
      <c r="Z65" s="6">
        <f>(price-$B65)*O65</f>
        <v>1397629509.9360869</v>
      </c>
      <c r="AA65" s="6">
        <f>(price-$B65)*P65</f>
        <v>1557499251.7009377</v>
      </c>
      <c r="AB65" s="6">
        <f>(price-$B65)*Q65</f>
        <v>1272345555.2055385</v>
      </c>
      <c r="AC65" s="6">
        <f>(price-$B65)*R65</f>
        <v>1244916963.9672618</v>
      </c>
      <c r="AD65" s="6">
        <f>(price-$B65)*S65</f>
        <v>1296313173.4955823</v>
      </c>
      <c r="AE65" s="6">
        <f>(price-$B65)*T65</f>
        <v>1348706862.2431252</v>
      </c>
      <c r="AF65" s="6">
        <f>(price-$B65)*U65</f>
        <v>1165087194.2925732</v>
      </c>
      <c r="AG65" s="6">
        <f>(price-$B65)*V65</f>
        <v>1183153306.0991206</v>
      </c>
      <c r="AH65" s="6">
        <f>(price-$B65)*W65</f>
        <v>1229060678.7224534</v>
      </c>
      <c r="AI65" s="2">
        <f>(X65+NPV(rate,Y65:AH65))/1000</f>
        <v>2070501.9990328283</v>
      </c>
    </row>
    <row r="66" spans="1:35" x14ac:dyDescent="0.2">
      <c r="A66">
        <v>6000000000</v>
      </c>
      <c r="B66">
        <v>5400</v>
      </c>
      <c r="C66" s="40">
        <v>3470.3816709225066</v>
      </c>
      <c r="D66" s="40">
        <v>-5939.2277762526646</v>
      </c>
      <c r="E66" s="40">
        <v>-6515.9156292793341</v>
      </c>
      <c r="F66" s="40">
        <v>919.22629508189857</v>
      </c>
      <c r="G66" s="40">
        <v>20257.903088349849</v>
      </c>
      <c r="H66" s="40">
        <v>13969.201972940937</v>
      </c>
      <c r="I66" s="40">
        <v>-15625.573723809794</v>
      </c>
      <c r="J66" s="40">
        <v>51081.58802613616</v>
      </c>
      <c r="K66" s="40">
        <v>-5729.3163990834728</v>
      </c>
      <c r="L66" s="40">
        <v>-4955.1317715668119</v>
      </c>
      <c r="M66">
        <v>270000</v>
      </c>
      <c r="N66" s="6">
        <f t="shared" si="1"/>
        <v>273470.38167092251</v>
      </c>
      <c r="O66" s="6">
        <f t="shared" si="1"/>
        <v>264060.77222374734</v>
      </c>
      <c r="P66" s="6">
        <f t="shared" si="1"/>
        <v>263484.08437072067</v>
      </c>
      <c r="Q66" s="6">
        <f t="shared" si="1"/>
        <v>270919.2262950819</v>
      </c>
      <c r="R66" s="6">
        <f t="shared" si="1"/>
        <v>290257.90308834985</v>
      </c>
      <c r="S66" s="6">
        <f t="shared" si="1"/>
        <v>283969.20197294094</v>
      </c>
      <c r="T66" s="6">
        <f t="shared" si="1"/>
        <v>254374.42627619021</v>
      </c>
      <c r="U66" s="6">
        <f t="shared" si="4"/>
        <v>321081.58802613616</v>
      </c>
      <c r="V66" s="6">
        <f t="shared" si="3"/>
        <v>264270.68360091653</v>
      </c>
      <c r="W66" s="6">
        <f t="shared" si="3"/>
        <v>265044.86822843319</v>
      </c>
      <c r="X66" s="6">
        <f t="shared" si="2"/>
        <v>-6000000000</v>
      </c>
      <c r="Y66" s="6">
        <f>(price-$B66)*N66</f>
        <v>1257963755.6862435</v>
      </c>
      <c r="Z66" s="6">
        <f>(price-$B66)*O66</f>
        <v>1214679552.2292378</v>
      </c>
      <c r="AA66" s="6">
        <f>(price-$B66)*P66</f>
        <v>1212026788.105315</v>
      </c>
      <c r="AB66" s="6">
        <f>(price-$B66)*Q66</f>
        <v>1246228440.9573767</v>
      </c>
      <c r="AC66" s="6">
        <f>(price-$B66)*R66</f>
        <v>1335186354.2064092</v>
      </c>
      <c r="AD66" s="6">
        <f>(price-$B66)*S66</f>
        <v>1306258329.0755284</v>
      </c>
      <c r="AE66" s="6">
        <f>(price-$B66)*T66</f>
        <v>1170122360.8704751</v>
      </c>
      <c r="AF66" s="6">
        <f>(price-$B66)*U66</f>
        <v>1476975304.9202263</v>
      </c>
      <c r="AG66" s="6">
        <f>(price-$B66)*V66</f>
        <v>1215645144.5642161</v>
      </c>
      <c r="AH66" s="6">
        <f>(price-$B66)*W66</f>
        <v>1219206393.8507926</v>
      </c>
      <c r="AI66" s="2">
        <f>(X66+NPV(rate,Y66:AH66))/1000</f>
        <v>1750756.4447964267</v>
      </c>
    </row>
    <row r="67" spans="1:35" x14ac:dyDescent="0.2">
      <c r="A67">
        <v>8000000000</v>
      </c>
      <c r="B67">
        <v>5400</v>
      </c>
      <c r="C67" s="40">
        <v>-21832.51126552932</v>
      </c>
      <c r="D67" s="40">
        <v>-13512.044461094774</v>
      </c>
      <c r="E67" s="40">
        <v>-29358.125175349414</v>
      </c>
      <c r="F67" s="40">
        <v>3276.8639357527718</v>
      </c>
      <c r="G67" s="40">
        <v>4387.2205424122512</v>
      </c>
      <c r="H67" s="40">
        <v>-14845.682017039508</v>
      </c>
      <c r="I67" s="40">
        <v>-676.07288656290621</v>
      </c>
      <c r="J67" s="40">
        <v>1539.387994853314</v>
      </c>
      <c r="K67" s="40">
        <v>10019.789442594629</v>
      </c>
      <c r="L67" s="40">
        <v>-23007.851268630475</v>
      </c>
      <c r="M67">
        <v>250000</v>
      </c>
      <c r="N67" s="6">
        <f t="shared" si="1"/>
        <v>228167.48873447068</v>
      </c>
      <c r="O67" s="6">
        <f t="shared" si="1"/>
        <v>236487.95553890523</v>
      </c>
      <c r="P67" s="6">
        <f t="shared" si="1"/>
        <v>220641.87482465059</v>
      </c>
      <c r="Q67" s="6">
        <f t="shared" si="1"/>
        <v>253276.86393575277</v>
      </c>
      <c r="R67" s="6">
        <f t="shared" si="1"/>
        <v>254387.22054241225</v>
      </c>
      <c r="S67" s="6">
        <f t="shared" si="1"/>
        <v>235154.31798296049</v>
      </c>
      <c r="T67" s="6">
        <f t="shared" si="1"/>
        <v>249323.92711343709</v>
      </c>
      <c r="U67" s="6">
        <f t="shared" si="4"/>
        <v>251539.38799485331</v>
      </c>
      <c r="V67" s="6">
        <f t="shared" si="3"/>
        <v>260019.78944259463</v>
      </c>
      <c r="W67" s="6">
        <f t="shared" si="3"/>
        <v>226992.14873136953</v>
      </c>
      <c r="X67" s="6">
        <f t="shared" si="2"/>
        <v>-8000000000</v>
      </c>
      <c r="Y67" s="6">
        <f>(price-$B67)*N67</f>
        <v>1049570448.1785651</v>
      </c>
      <c r="Z67" s="6">
        <f>(price-$B67)*O67</f>
        <v>1087844595.4789641</v>
      </c>
      <c r="AA67" s="6">
        <f>(price-$B67)*P67</f>
        <v>1014952624.1933928</v>
      </c>
      <c r="AB67" s="6">
        <f>(price-$B67)*Q67</f>
        <v>1165073574.1044629</v>
      </c>
      <c r="AC67" s="6">
        <f>(price-$B67)*R67</f>
        <v>1170181214.4950964</v>
      </c>
      <c r="AD67" s="6">
        <f>(price-$B67)*S67</f>
        <v>1081709862.7216182</v>
      </c>
      <c r="AE67" s="6">
        <f>(price-$B67)*T67</f>
        <v>1146890064.7218106</v>
      </c>
      <c r="AF67" s="6">
        <f>(price-$B67)*U67</f>
        <v>1157081184.7763252</v>
      </c>
      <c r="AG67" s="6">
        <f>(price-$B67)*V67</f>
        <v>1196091031.4359353</v>
      </c>
      <c r="AH67" s="6">
        <f>(price-$B67)*W67</f>
        <v>1044163884.1642998</v>
      </c>
      <c r="AI67" s="2">
        <f>(X67+NPV(rate,Y67:AH67))/1000</f>
        <v>-1213149.9891711615</v>
      </c>
    </row>
    <row r="68" spans="1:35" x14ac:dyDescent="0.2">
      <c r="A68">
        <v>6000000000</v>
      </c>
      <c r="B68">
        <v>4600</v>
      </c>
      <c r="C68" s="40">
        <v>32123.261917149648</v>
      </c>
      <c r="D68" s="40">
        <v>17719.912648317404</v>
      </c>
      <c r="E68" s="40">
        <v>-5625.1565183629282</v>
      </c>
      <c r="F68" s="40">
        <v>-18717.810235102661</v>
      </c>
      <c r="G68" s="40">
        <v>5331.5488912630826</v>
      </c>
      <c r="H68" s="40">
        <v>-27189.798856852576</v>
      </c>
      <c r="I68" s="40">
        <v>23911.616153782234</v>
      </c>
      <c r="J68" s="40">
        <v>-28678.27788577415</v>
      </c>
      <c r="K68" s="40">
        <v>-12718.123798549641</v>
      </c>
      <c r="L68" s="40">
        <v>11844.258551718667</v>
      </c>
      <c r="M68">
        <v>270000</v>
      </c>
      <c r="N68" s="6">
        <f t="shared" si="1"/>
        <v>302123.26191714965</v>
      </c>
      <c r="O68" s="6">
        <f t="shared" si="1"/>
        <v>287719.9126483174</v>
      </c>
      <c r="P68" s="6">
        <f t="shared" si="1"/>
        <v>264374.84348163707</v>
      </c>
      <c r="Q68" s="6">
        <f t="shared" si="1"/>
        <v>251282.18976489734</v>
      </c>
      <c r="R68" s="6">
        <f t="shared" si="1"/>
        <v>275331.54889126308</v>
      </c>
      <c r="S68" s="6">
        <f t="shared" si="1"/>
        <v>242810.20114314742</v>
      </c>
      <c r="T68" s="6">
        <f t="shared" si="1"/>
        <v>293911.61615378223</v>
      </c>
      <c r="U68" s="6">
        <f t="shared" si="4"/>
        <v>241321.72211422585</v>
      </c>
      <c r="V68" s="6">
        <f t="shared" si="3"/>
        <v>257281.87620145036</v>
      </c>
      <c r="W68" s="6">
        <f t="shared" si="3"/>
        <v>281844.25855171867</v>
      </c>
      <c r="X68" s="6">
        <f t="shared" si="2"/>
        <v>-6000000000</v>
      </c>
      <c r="Y68" s="6">
        <f>(price-$B68)*N68</f>
        <v>1631465614.3526082</v>
      </c>
      <c r="Z68" s="6">
        <f>(price-$B68)*O68</f>
        <v>1553687528.300914</v>
      </c>
      <c r="AA68" s="6">
        <f>(price-$B68)*P68</f>
        <v>1427624154.8008401</v>
      </c>
      <c r="AB68" s="6">
        <f>(price-$B68)*Q68</f>
        <v>1356923824.7304456</v>
      </c>
      <c r="AC68" s="6">
        <f>(price-$B68)*R68</f>
        <v>1486790364.0128207</v>
      </c>
      <c r="AD68" s="6">
        <f>(price-$B68)*S68</f>
        <v>1311175086.172996</v>
      </c>
      <c r="AE68" s="6">
        <f>(price-$B68)*T68</f>
        <v>1587122727.2304242</v>
      </c>
      <c r="AF68" s="6">
        <f>(price-$B68)*U68</f>
        <v>1303137299.4168196</v>
      </c>
      <c r="AG68" s="6">
        <f>(price-$B68)*V68</f>
        <v>1389322131.4878318</v>
      </c>
      <c r="AH68" s="6">
        <f>(price-$B68)*W68</f>
        <v>1521958996.1792808</v>
      </c>
      <c r="AI68" s="2">
        <f>(X68+NPV(rate,Y68:AH68))/1000</f>
        <v>3028243.5843191012</v>
      </c>
    </row>
    <row r="69" spans="1:35" x14ac:dyDescent="0.2">
      <c r="A69">
        <v>8000000000</v>
      </c>
      <c r="B69">
        <v>5400</v>
      </c>
      <c r="C69" s="40">
        <v>-3938.6804928653874</v>
      </c>
      <c r="D69" s="40">
        <v>-813.13373812008649</v>
      </c>
      <c r="E69" s="40">
        <v>-14610.282050853129</v>
      </c>
      <c r="F69" s="40">
        <v>4676.4398575760424</v>
      </c>
      <c r="G69" s="40">
        <v>35406.992537900805</v>
      </c>
      <c r="H69" s="40">
        <v>-22202.448235475458</v>
      </c>
      <c r="I69" s="40">
        <v>2999.5135264471173</v>
      </c>
      <c r="J69" s="40">
        <v>32043.681130744517</v>
      </c>
      <c r="K69" s="40">
        <v>-1448.5522115137428</v>
      </c>
      <c r="L69" s="40">
        <v>27282.885639579035</v>
      </c>
      <c r="M69">
        <v>250000</v>
      </c>
      <c r="N69" s="6">
        <f t="shared" si="1"/>
        <v>246061.31950713461</v>
      </c>
      <c r="O69" s="6">
        <f t="shared" si="1"/>
        <v>249186.86626187991</v>
      </c>
      <c r="P69" s="6">
        <f t="shared" si="1"/>
        <v>235389.71794914687</v>
      </c>
      <c r="Q69" s="6">
        <f t="shared" si="1"/>
        <v>254676.43985757604</v>
      </c>
      <c r="R69" s="6">
        <f t="shared" si="1"/>
        <v>285406.99253790081</v>
      </c>
      <c r="S69" s="6">
        <f t="shared" si="1"/>
        <v>227797.55176452454</v>
      </c>
      <c r="T69" s="6">
        <f t="shared" si="1"/>
        <v>252999.51352644712</v>
      </c>
      <c r="U69" s="6">
        <f t="shared" si="4"/>
        <v>282043.68113074452</v>
      </c>
      <c r="V69" s="6">
        <f t="shared" si="3"/>
        <v>248551.44778848626</v>
      </c>
      <c r="W69" s="6">
        <f t="shared" si="3"/>
        <v>277282.88563957904</v>
      </c>
      <c r="X69" s="6">
        <f t="shared" si="2"/>
        <v>-8000000000</v>
      </c>
      <c r="Y69" s="6">
        <f>(price-$B69)*N69</f>
        <v>1131882069.7328193</v>
      </c>
      <c r="Z69" s="6">
        <f>(price-$B69)*O69</f>
        <v>1146259584.8046477</v>
      </c>
      <c r="AA69" s="6">
        <f>(price-$B69)*P69</f>
        <v>1082792702.5660756</v>
      </c>
      <c r="AB69" s="6">
        <f>(price-$B69)*Q69</f>
        <v>1171511623.3448498</v>
      </c>
      <c r="AC69" s="6">
        <f>(price-$B69)*R69</f>
        <v>1312872165.6743436</v>
      </c>
      <c r="AD69" s="6">
        <f>(price-$B69)*S69</f>
        <v>1047868738.1168129</v>
      </c>
      <c r="AE69" s="6">
        <f>(price-$B69)*T69</f>
        <v>1163797762.2216568</v>
      </c>
      <c r="AF69" s="6">
        <f>(price-$B69)*U69</f>
        <v>1297400933.2014248</v>
      </c>
      <c r="AG69" s="6">
        <f>(price-$B69)*V69</f>
        <v>1143336659.8270369</v>
      </c>
      <c r="AH69" s="6">
        <f>(price-$B69)*W69</f>
        <v>1275501273.9420636</v>
      </c>
      <c r="AI69" s="2">
        <f>(X69+NPV(rate,Y69:AH69))/1000</f>
        <v>-824226.34546938702</v>
      </c>
    </row>
    <row r="71" spans="1:35" x14ac:dyDescent="0.2">
      <c r="AH71" s="4" t="s">
        <v>24</v>
      </c>
      <c r="AI71" s="28">
        <f>AVERAGE(AI20:AI69)</f>
        <v>804320.78940130363</v>
      </c>
    </row>
    <row r="72" spans="1:35" x14ac:dyDescent="0.2">
      <c r="AH72" s="4" t="s">
        <v>25</v>
      </c>
      <c r="AI72" s="28">
        <f>_xlfn.STDEV.S(AI20:AI69)</f>
        <v>1215772.3835725137</v>
      </c>
    </row>
    <row r="73" spans="1:35" x14ac:dyDescent="0.2">
      <c r="AG73" s="15">
        <v>0.9</v>
      </c>
      <c r="AH73" t="s">
        <v>49</v>
      </c>
      <c r="AI73" s="41">
        <f>_xlfn.NORM.S.INV(AG73+(1-AG73)/2)</f>
        <v>1.6448536269514715</v>
      </c>
    </row>
    <row r="74" spans="1:35" x14ac:dyDescent="0.2">
      <c r="AH74" s="4" t="s">
        <v>26</v>
      </c>
      <c r="AI74" s="29">
        <f>AI71-AI73*AI72/SQRT(30)</f>
        <v>439214.84529422293</v>
      </c>
    </row>
    <row r="75" spans="1:35" x14ac:dyDescent="0.2">
      <c r="AH75" s="4" t="s">
        <v>27</v>
      </c>
      <c r="AI75" s="42">
        <f>AI71+AI73*AI72/SQRT(30)</f>
        <v>1169426.7335083843</v>
      </c>
    </row>
  </sheetData>
  <mergeCells count="9">
    <mergeCell ref="N18:W18"/>
    <mergeCell ref="X18:AG18"/>
    <mergeCell ref="A1:B1"/>
    <mergeCell ref="C1:D1"/>
    <mergeCell ref="A7:B7"/>
    <mergeCell ref="C7:D7"/>
    <mergeCell ref="A12:B12"/>
    <mergeCell ref="C12:D12"/>
    <mergeCell ref="C18:L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75"/>
  <sheetViews>
    <sheetView topLeftCell="R59" workbookViewId="0">
      <selection activeCell="AI20" sqref="AI20:AI69"/>
    </sheetView>
  </sheetViews>
  <sheetFormatPr baseColWidth="10" defaultColWidth="8.83203125" defaultRowHeight="15" x14ac:dyDescent="0.2"/>
  <cols>
    <col min="1" max="1" width="18.33203125" style="1" customWidth="1"/>
    <col min="2" max="2" width="11.6640625" customWidth="1"/>
    <col min="3" max="3" width="16.5" style="1" customWidth="1"/>
    <col min="4" max="4" width="11.1640625" customWidth="1"/>
    <col min="24" max="24" width="11.6640625" bestFit="1" customWidth="1"/>
    <col min="25" max="25" width="12.1640625" customWidth="1"/>
    <col min="26" max="26" width="11.5" customWidth="1"/>
    <col min="27" max="27" width="12.6640625" customWidth="1"/>
    <col min="28" max="28" width="12" customWidth="1"/>
    <col min="29" max="29" width="13.5" customWidth="1"/>
    <col min="30" max="30" width="12.33203125" customWidth="1"/>
    <col min="31" max="31" width="12.5" customWidth="1"/>
    <col min="33" max="33" width="11.6640625" customWidth="1"/>
    <col min="34" max="34" width="12.5" customWidth="1"/>
    <col min="35" max="35" width="17.5" customWidth="1"/>
  </cols>
  <sheetData>
    <row r="1" spans="1:35" ht="14.5" customHeight="1" x14ac:dyDescent="0.2">
      <c r="A1" s="36" t="s">
        <v>0</v>
      </c>
      <c r="B1" s="36"/>
      <c r="C1" s="37" t="s">
        <v>4</v>
      </c>
      <c r="D1" s="3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s="25" customFormat="1" ht="18.5" customHeight="1" x14ac:dyDescent="0.2">
      <c r="A2" s="25" t="s">
        <v>2</v>
      </c>
      <c r="B2" s="16" t="s">
        <v>1</v>
      </c>
      <c r="C2" s="26" t="s">
        <v>2</v>
      </c>
      <c r="D2" s="27" t="s">
        <v>1</v>
      </c>
    </row>
    <row r="3" spans="1:35" x14ac:dyDescent="0.2">
      <c r="A3" s="2">
        <v>6000000000</v>
      </c>
      <c r="B3" s="1">
        <v>0.5</v>
      </c>
      <c r="C3" s="7">
        <v>4000000000</v>
      </c>
      <c r="D3" s="8">
        <v>0.25</v>
      </c>
      <c r="E3" s="25"/>
      <c r="F3" s="25"/>
      <c r="G3" s="25"/>
      <c r="H3" s="25"/>
    </row>
    <row r="4" spans="1:35" x14ac:dyDescent="0.2">
      <c r="A4" s="2">
        <v>8000000000</v>
      </c>
      <c r="B4" s="1">
        <v>0.5</v>
      </c>
      <c r="C4" s="7">
        <v>5000000000</v>
      </c>
      <c r="D4" s="8">
        <v>0.5</v>
      </c>
      <c r="E4" s="25"/>
      <c r="F4" s="25"/>
      <c r="G4" s="25"/>
      <c r="H4" s="25"/>
    </row>
    <row r="5" spans="1:35" x14ac:dyDescent="0.2">
      <c r="C5" s="7">
        <v>16000000000</v>
      </c>
      <c r="D5" s="8">
        <v>0.25</v>
      </c>
      <c r="E5" s="25"/>
      <c r="F5" s="25"/>
      <c r="G5" s="25"/>
      <c r="H5" s="25"/>
    </row>
    <row r="6" spans="1:35" x14ac:dyDescent="0.2">
      <c r="C6" s="8"/>
      <c r="D6" s="9"/>
      <c r="E6" s="25"/>
      <c r="F6" s="25"/>
      <c r="G6" s="25"/>
      <c r="H6" s="25"/>
    </row>
    <row r="7" spans="1:35" ht="14.5" customHeight="1" x14ac:dyDescent="0.2">
      <c r="A7" s="36" t="s">
        <v>3</v>
      </c>
      <c r="B7" s="36"/>
      <c r="C7" s="37" t="s">
        <v>5</v>
      </c>
      <c r="D7" s="37"/>
      <c r="E7" s="25"/>
      <c r="F7" s="25"/>
      <c r="G7" s="25"/>
      <c r="H7" s="25"/>
    </row>
    <row r="8" spans="1:35" s="25" customFormat="1" ht="18" customHeight="1" x14ac:dyDescent="0.2">
      <c r="A8" s="25" t="s">
        <v>2</v>
      </c>
      <c r="B8" s="16" t="s">
        <v>1</v>
      </c>
      <c r="C8" s="26" t="s">
        <v>2</v>
      </c>
      <c r="D8" s="27" t="s">
        <v>1</v>
      </c>
    </row>
    <row r="9" spans="1:35" x14ac:dyDescent="0.2">
      <c r="A9" s="2">
        <v>4600</v>
      </c>
      <c r="B9" s="1">
        <v>0.5</v>
      </c>
      <c r="C9" s="7">
        <v>2000</v>
      </c>
      <c r="D9" s="8">
        <v>0.5</v>
      </c>
    </row>
    <row r="10" spans="1:35" x14ac:dyDescent="0.2">
      <c r="A10" s="2">
        <v>5400</v>
      </c>
      <c r="B10" s="1">
        <v>0.5</v>
      </c>
      <c r="C10" s="7">
        <v>6000</v>
      </c>
      <c r="D10" s="8">
        <v>0.5</v>
      </c>
    </row>
    <row r="11" spans="1:35" x14ac:dyDescent="0.2">
      <c r="B11" s="2"/>
      <c r="C11" s="8"/>
      <c r="D11" s="7"/>
    </row>
    <row r="12" spans="1:35" s="25" customFormat="1" ht="28.25" customHeight="1" x14ac:dyDescent="0.2">
      <c r="A12" s="30" t="s">
        <v>45</v>
      </c>
      <c r="B12" s="30"/>
      <c r="C12" s="39" t="s">
        <v>44</v>
      </c>
      <c r="D12" s="39"/>
    </row>
    <row r="13" spans="1:35" ht="15" customHeight="1" x14ac:dyDescent="0.2">
      <c r="A13" t="s">
        <v>6</v>
      </c>
      <c r="B13" s="1" t="s">
        <v>1</v>
      </c>
      <c r="C13" s="9" t="s">
        <v>2</v>
      </c>
      <c r="D13" s="8" t="s">
        <v>1</v>
      </c>
    </row>
    <row r="14" spans="1:35" x14ac:dyDescent="0.2">
      <c r="A14" s="3">
        <v>230000</v>
      </c>
      <c r="B14" s="1">
        <v>0.25</v>
      </c>
      <c r="C14" s="10">
        <v>80000</v>
      </c>
      <c r="D14" s="8">
        <v>0.25</v>
      </c>
    </row>
    <row r="15" spans="1:35" x14ac:dyDescent="0.2">
      <c r="A15" s="3">
        <v>250000</v>
      </c>
      <c r="B15" s="1">
        <v>0.5</v>
      </c>
      <c r="C15" s="10">
        <v>220000</v>
      </c>
      <c r="D15" s="8">
        <v>0.5</v>
      </c>
    </row>
    <row r="16" spans="1:35" x14ac:dyDescent="0.2">
      <c r="A16" s="3">
        <v>270000</v>
      </c>
      <c r="B16" s="1">
        <v>0.25</v>
      </c>
      <c r="C16" s="10">
        <v>390000</v>
      </c>
      <c r="D16" s="8">
        <v>0.25</v>
      </c>
    </row>
    <row r="17" spans="1:35" ht="16" x14ac:dyDescent="0.2">
      <c r="A17" s="1" t="s">
        <v>23</v>
      </c>
      <c r="B17" s="1">
        <v>0.1</v>
      </c>
    </row>
    <row r="18" spans="1:35"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5" s="23" customFormat="1" ht="29" customHeight="1" x14ac:dyDescent="0.2">
      <c r="A19" s="24" t="s">
        <v>0</v>
      </c>
      <c r="B19" s="24" t="s">
        <v>3</v>
      </c>
      <c r="C19" s="24" t="s">
        <v>8</v>
      </c>
      <c r="D19" s="24" t="s">
        <v>9</v>
      </c>
      <c r="E19" s="24" t="s">
        <v>10</v>
      </c>
      <c r="F19" s="24" t="s">
        <v>11</v>
      </c>
      <c r="G19" s="24" t="s">
        <v>12</v>
      </c>
      <c r="H19" s="24" t="s">
        <v>13</v>
      </c>
      <c r="I19" s="24" t="s">
        <v>14</v>
      </c>
      <c r="J19" s="24" t="s">
        <v>15</v>
      </c>
      <c r="K19" s="24" t="s">
        <v>16</v>
      </c>
      <c r="L19" s="24" t="s">
        <v>17</v>
      </c>
      <c r="M19" s="24" t="s">
        <v>7</v>
      </c>
      <c r="N19" s="24" t="s">
        <v>8</v>
      </c>
      <c r="O19" s="24" t="s">
        <v>9</v>
      </c>
      <c r="P19" s="24" t="s">
        <v>10</v>
      </c>
      <c r="Q19" s="24" t="s">
        <v>11</v>
      </c>
      <c r="R19" s="24" t="s">
        <v>12</v>
      </c>
      <c r="S19" s="24" t="s">
        <v>13</v>
      </c>
      <c r="T19" s="24" t="s">
        <v>14</v>
      </c>
      <c r="U19" s="24" t="s">
        <v>15</v>
      </c>
      <c r="V19" s="24" t="s">
        <v>16</v>
      </c>
      <c r="W19" s="24" t="s">
        <v>17</v>
      </c>
      <c r="X19" s="24" t="s">
        <v>19</v>
      </c>
      <c r="Y19" s="24" t="s">
        <v>8</v>
      </c>
      <c r="Z19" s="24" t="s">
        <v>9</v>
      </c>
      <c r="AA19" s="24" t="s">
        <v>10</v>
      </c>
      <c r="AB19" s="24" t="s">
        <v>11</v>
      </c>
      <c r="AC19" s="24" t="s">
        <v>12</v>
      </c>
      <c r="AD19" s="24" t="s">
        <v>13</v>
      </c>
      <c r="AE19" s="24" t="s">
        <v>14</v>
      </c>
      <c r="AF19" s="24" t="s">
        <v>15</v>
      </c>
      <c r="AG19" s="24" t="s">
        <v>16</v>
      </c>
      <c r="AH19" s="24" t="s">
        <v>17</v>
      </c>
      <c r="AI19" s="24" t="s">
        <v>21</v>
      </c>
    </row>
    <row r="20" spans="1:35" x14ac:dyDescent="0.2">
      <c r="A20" s="6">
        <f>'Model 1-car Type1 '!A20</f>
        <v>8000000000</v>
      </c>
      <c r="B20" s="6">
        <f>'Model 1-car Type1 '!B20</f>
        <v>5400</v>
      </c>
      <c r="C20" s="6">
        <f>'Model 1-car Type1 '!C20</f>
        <v>-1210.4010238545015</v>
      </c>
      <c r="D20" s="6">
        <f>'Model 1-car Type1 '!D20</f>
        <v>3999.0254663280211</v>
      </c>
      <c r="E20" s="6">
        <f>'Model 1-car Type1 '!E20</f>
        <v>11489.009921206161</v>
      </c>
      <c r="F20" s="6">
        <f>'Model 1-car Type1 '!F20</f>
        <v>28500.926418928429</v>
      </c>
      <c r="G20" s="6">
        <f>'Model 1-car Type1 '!G20</f>
        <v>-32717.16195740737</v>
      </c>
      <c r="H20" s="6">
        <f>'Model 1-car Type1 '!H20</f>
        <v>-2347.2694010706618</v>
      </c>
      <c r="I20" s="6">
        <f>'Model 1-car Type1 '!I20</f>
        <v>4835.2376325055957</v>
      </c>
      <c r="J20" s="6">
        <f>'Model 1-car Type1 '!J20</f>
        <v>-5622.3598221549764</v>
      </c>
      <c r="K20" s="6">
        <f>'Model 1-car Type1 '!K20</f>
        <v>10163.921615458094</v>
      </c>
      <c r="L20" s="6">
        <f>'Model 1-car Type1 '!L20</f>
        <v>-53853.000281378627</v>
      </c>
      <c r="M20" s="6">
        <f>'Model 1-car Type1 '!M20</f>
        <v>250000</v>
      </c>
      <c r="N20" s="6">
        <f>M20+C20</f>
        <v>248789.5989761455</v>
      </c>
      <c r="O20" s="6">
        <f t="shared" ref="O20:W35" si="0">N20+D20</f>
        <v>252788.62444247352</v>
      </c>
      <c r="P20" s="6">
        <f t="shared" si="0"/>
        <v>264277.63436367968</v>
      </c>
      <c r="Q20" s="6">
        <f t="shared" si="0"/>
        <v>292778.56078260811</v>
      </c>
      <c r="R20" s="6">
        <f t="shared" si="0"/>
        <v>260061.39882520074</v>
      </c>
      <c r="S20" s="6">
        <f t="shared" si="0"/>
        <v>257714.12942413008</v>
      </c>
      <c r="T20" s="6">
        <f t="shared" si="0"/>
        <v>262549.36705663567</v>
      </c>
      <c r="U20" s="6">
        <f t="shared" si="0"/>
        <v>256927.0072344807</v>
      </c>
      <c r="V20" s="6">
        <f t="shared" si="0"/>
        <v>267090.92884993879</v>
      </c>
      <c r="W20" s="6">
        <f t="shared" si="0"/>
        <v>213237.92856856016</v>
      </c>
      <c r="X20" s="6">
        <f>-A20</f>
        <v>-8000000000</v>
      </c>
      <c r="Y20" s="6">
        <f>(price-$B20)*N20</f>
        <v>1144432155.2902694</v>
      </c>
      <c r="Z20" s="6">
        <f>(price-$B20)*O20</f>
        <v>1162827672.4353781</v>
      </c>
      <c r="AA20" s="6">
        <f>(price-$B20)*P20</f>
        <v>1215677118.0729265</v>
      </c>
      <c r="AB20" s="6">
        <f>(price-$B20)*Q20</f>
        <v>1346781379.5999973</v>
      </c>
      <c r="AC20" s="6">
        <f>(price-$B20)*R20</f>
        <v>1196282434.5959234</v>
      </c>
      <c r="AD20" s="6">
        <f>(price-$B20)*S20</f>
        <v>1185484995.3509984</v>
      </c>
      <c r="AE20" s="6">
        <f>(price-$B20)*T20</f>
        <v>1207727088.4605241</v>
      </c>
      <c r="AF20" s="6">
        <f>(price-$B20)*U20</f>
        <v>1181864233.2786112</v>
      </c>
      <c r="AG20" s="6">
        <f>(price-$B20)*V20</f>
        <v>1228618272.7097185</v>
      </c>
      <c r="AH20" s="6">
        <f>(price-$B20)*W20</f>
        <v>980894471.41537678</v>
      </c>
      <c r="AI20" s="2">
        <f>(X20+NPV(rate,Y20:AH20))/1000</f>
        <v>-683059.15250214771</v>
      </c>
    </row>
    <row r="21" spans="1:35" x14ac:dyDescent="0.2">
      <c r="A21" s="6">
        <f>'Model 1-car Type1 '!A21</f>
        <v>6000000000</v>
      </c>
      <c r="B21" s="6">
        <f>'Model 1-car Type1 '!B21</f>
        <v>4600</v>
      </c>
      <c r="C21" s="6">
        <f>'Model 1-car Type1 '!C21</f>
        <v>35576.613299781457</v>
      </c>
      <c r="D21" s="6">
        <f>'Model 1-car Type1 '!D21</f>
        <v>-10517.12388289161</v>
      </c>
      <c r="E21" s="6">
        <f>'Model 1-car Type1 '!E21</f>
        <v>-2590.2636480168439</v>
      </c>
      <c r="F21" s="6">
        <f>'Model 1-car Type1 '!F21</f>
        <v>7880.0212577334605</v>
      </c>
      <c r="G21" s="6">
        <f>'Model 1-car Type1 '!G21</f>
        <v>-31461.786420550197</v>
      </c>
      <c r="H21" s="6">
        <f>'Model 1-car Type1 '!H21</f>
        <v>-6134.405339253135</v>
      </c>
      <c r="I21" s="6">
        <f>'Model 1-car Type1 '!I21</f>
        <v>22304.720914689824</v>
      </c>
      <c r="J21" s="6">
        <f>'Model 1-car Type1 '!J21</f>
        <v>-22434.505808632821</v>
      </c>
      <c r="K21" s="6">
        <f>'Model 1-car Type1 '!K21</f>
        <v>17108.231986640021</v>
      </c>
      <c r="L21" s="6">
        <f>'Model 1-car Type1 '!L21</f>
        <v>3508.8760341750458</v>
      </c>
      <c r="M21" s="6">
        <f>'Model 1-car Type1 '!M21</f>
        <v>230000</v>
      </c>
      <c r="N21" s="6">
        <f t="shared" ref="N21:U69" si="1">M21+C21</f>
        <v>265576.61329978146</v>
      </c>
      <c r="O21" s="6">
        <f t="shared" si="0"/>
        <v>255059.48941688985</v>
      </c>
      <c r="P21" s="6">
        <f t="shared" si="0"/>
        <v>252469.225768873</v>
      </c>
      <c r="Q21" s="6">
        <f t="shared" si="0"/>
        <v>260349.24702660646</v>
      </c>
      <c r="R21" s="6">
        <f t="shared" si="0"/>
        <v>228887.46060605627</v>
      </c>
      <c r="S21" s="6">
        <f t="shared" si="0"/>
        <v>222753.05526680313</v>
      </c>
      <c r="T21" s="6">
        <f t="shared" si="0"/>
        <v>245057.77618149295</v>
      </c>
      <c r="U21" s="6">
        <f t="shared" si="0"/>
        <v>222623.27037286013</v>
      </c>
      <c r="V21" s="6">
        <f t="shared" si="0"/>
        <v>239731.50235950015</v>
      </c>
      <c r="W21" s="6">
        <f t="shared" si="0"/>
        <v>243240.3783936752</v>
      </c>
      <c r="X21" s="6">
        <f t="shared" ref="X21:X69" si="2">-A21</f>
        <v>-6000000000</v>
      </c>
      <c r="Y21" s="6">
        <f>(price-$B21)*N21</f>
        <v>1434113711.8188198</v>
      </c>
      <c r="Z21" s="6">
        <f>(price-$B21)*O21</f>
        <v>1377321242.8512051</v>
      </c>
      <c r="AA21" s="6">
        <f>(price-$B21)*P21</f>
        <v>1363333819.1519141</v>
      </c>
      <c r="AB21" s="6">
        <f>(price-$B21)*Q21</f>
        <v>1405885933.9436748</v>
      </c>
      <c r="AC21" s="6">
        <f>(price-$B21)*R21</f>
        <v>1235992287.2727039</v>
      </c>
      <c r="AD21" s="6">
        <f>(price-$B21)*S21</f>
        <v>1202866498.440737</v>
      </c>
      <c r="AE21" s="6">
        <f>(price-$B21)*T21</f>
        <v>1323311991.3800619</v>
      </c>
      <c r="AF21" s="6">
        <f>(price-$B21)*U21</f>
        <v>1202165660.0134447</v>
      </c>
      <c r="AG21" s="6">
        <f>(price-$B21)*V21</f>
        <v>1294550112.7413008</v>
      </c>
      <c r="AH21" s="6">
        <f>(price-$B21)*W21</f>
        <v>1313498043.3258462</v>
      </c>
      <c r="AI21" s="2">
        <f>(X21+NPV(rate,Y21:AH21))/1000</f>
        <v>2168307.8093222887</v>
      </c>
    </row>
    <row r="22" spans="1:35" x14ac:dyDescent="0.2">
      <c r="A22" s="6">
        <f>'Model 1-car Type1 '!A22</f>
        <v>6000000000</v>
      </c>
      <c r="B22" s="6">
        <f>'Model 1-car Type1 '!B22</f>
        <v>4600</v>
      </c>
      <c r="C22" s="6">
        <f>'Model 1-car Type1 '!C22</f>
        <v>-475.48383008688688</v>
      </c>
      <c r="D22" s="6">
        <f>'Model 1-car Type1 '!D22</f>
        <v>5021.5021474286914</v>
      </c>
      <c r="E22" s="6">
        <f>'Model 1-car Type1 '!E22</f>
        <v>1725.2204997930676</v>
      </c>
      <c r="F22" s="6">
        <f>'Model 1-car Type1 '!F22</f>
        <v>-144.79155652225018</v>
      </c>
      <c r="G22" s="6">
        <f>'Model 1-car Type1 '!G22</f>
        <v>-12295.458873268217</v>
      </c>
      <c r="H22" s="6">
        <f>'Model 1-car Type1 '!H22</f>
        <v>12474.92491529556</v>
      </c>
      <c r="I22" s="6">
        <f>'Model 1-car Type1 '!I22</f>
        <v>-18186.983652412891</v>
      </c>
      <c r="J22" s="6">
        <f>'Model 1-car Type1 '!J22</f>
        <v>2007.5276552233845</v>
      </c>
      <c r="K22" s="6">
        <f>'Model 1-car Type1 '!K22</f>
        <v>-24284.963728860021</v>
      </c>
      <c r="L22" s="6">
        <f>'Model 1-car Type1 '!L22</f>
        <v>20919.242160744034</v>
      </c>
      <c r="M22" s="6">
        <f>'Model 1-car Type1 '!M22</f>
        <v>250000</v>
      </c>
      <c r="N22" s="6">
        <f t="shared" si="1"/>
        <v>249524.51616991311</v>
      </c>
      <c r="O22" s="6">
        <f t="shared" si="0"/>
        <v>254546.0183173418</v>
      </c>
      <c r="P22" s="6">
        <f t="shared" si="0"/>
        <v>256271.23881713487</v>
      </c>
      <c r="Q22" s="6">
        <f t="shared" si="0"/>
        <v>256126.44726061262</v>
      </c>
      <c r="R22" s="6">
        <f t="shared" si="0"/>
        <v>243830.98838734441</v>
      </c>
      <c r="S22" s="6">
        <f t="shared" si="0"/>
        <v>256305.91330263996</v>
      </c>
      <c r="T22" s="6">
        <f t="shared" si="0"/>
        <v>238118.92965022707</v>
      </c>
      <c r="U22" s="6">
        <f t="shared" si="0"/>
        <v>240126.45730545046</v>
      </c>
      <c r="V22" s="6">
        <f t="shared" si="0"/>
        <v>215841.49357659044</v>
      </c>
      <c r="W22" s="6">
        <f t="shared" si="0"/>
        <v>236760.73573733447</v>
      </c>
      <c r="X22" s="6">
        <f t="shared" si="2"/>
        <v>-6000000000</v>
      </c>
      <c r="Y22" s="6">
        <f>(price-$B22)*N22</f>
        <v>1347432387.3175309</v>
      </c>
      <c r="Z22" s="6">
        <f>(price-$B22)*O22</f>
        <v>1374548498.9136457</v>
      </c>
      <c r="AA22" s="6">
        <f>(price-$B22)*P22</f>
        <v>1383864689.6125283</v>
      </c>
      <c r="AB22" s="6">
        <f>(price-$B22)*Q22</f>
        <v>1383082815.2073081</v>
      </c>
      <c r="AC22" s="6">
        <f>(price-$B22)*R22</f>
        <v>1316687337.2916598</v>
      </c>
      <c r="AD22" s="6">
        <f>(price-$B22)*S22</f>
        <v>1384051931.8342557</v>
      </c>
      <c r="AE22" s="6">
        <f>(price-$B22)*T22</f>
        <v>1285842220.1112261</v>
      </c>
      <c r="AF22" s="6">
        <f>(price-$B22)*U22</f>
        <v>1296682869.4494324</v>
      </c>
      <c r="AG22" s="6">
        <f>(price-$B22)*V22</f>
        <v>1165544065.3135884</v>
      </c>
      <c r="AH22" s="6">
        <f>(price-$B22)*W22</f>
        <v>1278507972.9816062</v>
      </c>
      <c r="AI22" s="2">
        <f>(X22+NPV(rate,Y22:AH22))/1000</f>
        <v>2196108.8362805652</v>
      </c>
    </row>
    <row r="23" spans="1:35" x14ac:dyDescent="0.2">
      <c r="A23" s="6">
        <f>'Model 1-car Type1 '!A23</f>
        <v>8000000000</v>
      </c>
      <c r="B23" s="6">
        <f>'Model 1-car Type1 '!B23</f>
        <v>4600</v>
      </c>
      <c r="C23" s="6">
        <f>'Model 1-car Type1 '!C23</f>
        <v>-24947.212295955978</v>
      </c>
      <c r="D23" s="6">
        <f>'Model 1-car Type1 '!D23</f>
        <v>-2717.0017347089015</v>
      </c>
      <c r="E23" s="6">
        <f>'Model 1-car Type1 '!E23</f>
        <v>-19477.874957374297</v>
      </c>
      <c r="F23" s="6">
        <f>'Model 1-car Type1 '!F23</f>
        <v>35511.402529664338</v>
      </c>
      <c r="G23" s="6">
        <f>'Model 1-car Type1 '!G23</f>
        <v>-55870.623327791691</v>
      </c>
      <c r="H23" s="6">
        <f>'Model 1-car Type1 '!H23</f>
        <v>8567.0080807176419</v>
      </c>
      <c r="I23" s="6">
        <f>'Model 1-car Type1 '!I23</f>
        <v>22220.86550318636</v>
      </c>
      <c r="J23" s="6">
        <f>'Model 1-car Type1 '!J23</f>
        <v>-5184.3471737811342</v>
      </c>
      <c r="K23" s="6">
        <f>'Model 1-car Type1 '!K23</f>
        <v>22925.860321265645</v>
      </c>
      <c r="L23" s="6">
        <f>'Model 1-car Type1 '!L23</f>
        <v>-25075.678422581404</v>
      </c>
      <c r="M23" s="6">
        <f>'Model 1-car Type1 '!M23</f>
        <v>230000</v>
      </c>
      <c r="N23" s="6">
        <f t="shared" si="1"/>
        <v>205052.78770404402</v>
      </c>
      <c r="O23" s="6">
        <f t="shared" si="0"/>
        <v>202335.78596933512</v>
      </c>
      <c r="P23" s="6">
        <f t="shared" si="0"/>
        <v>182857.91101196082</v>
      </c>
      <c r="Q23" s="6">
        <f t="shared" si="0"/>
        <v>218369.31354162516</v>
      </c>
      <c r="R23" s="6">
        <f t="shared" si="0"/>
        <v>162498.69021383347</v>
      </c>
      <c r="S23" s="6">
        <f t="shared" si="0"/>
        <v>171065.69829455111</v>
      </c>
      <c r="T23" s="6">
        <f t="shared" si="0"/>
        <v>193286.56379773747</v>
      </c>
      <c r="U23" s="6">
        <f t="shared" si="0"/>
        <v>188102.21662395634</v>
      </c>
      <c r="V23" s="6">
        <f t="shared" si="0"/>
        <v>211028.07694522198</v>
      </c>
      <c r="W23" s="6">
        <f t="shared" si="0"/>
        <v>185952.39852264058</v>
      </c>
      <c r="X23" s="6">
        <f t="shared" si="2"/>
        <v>-8000000000</v>
      </c>
      <c r="Y23" s="6">
        <f>(price-$B23)*N23</f>
        <v>1107285053.6018376</v>
      </c>
      <c r="Z23" s="6">
        <f>(price-$B23)*O23</f>
        <v>1092613244.2344096</v>
      </c>
      <c r="AA23" s="6">
        <f>(price-$B23)*P23</f>
        <v>987432719.4645884</v>
      </c>
      <c r="AB23" s="6">
        <f>(price-$B23)*Q23</f>
        <v>1179194293.1247759</v>
      </c>
      <c r="AC23" s="6">
        <f>(price-$B23)*R23</f>
        <v>877492927.15470076</v>
      </c>
      <c r="AD23" s="6">
        <f>(price-$B23)*S23</f>
        <v>923754770.79057598</v>
      </c>
      <c r="AE23" s="6">
        <f>(price-$B23)*T23</f>
        <v>1043747444.5077823</v>
      </c>
      <c r="AF23" s="6">
        <f>(price-$B23)*U23</f>
        <v>1015751969.7693642</v>
      </c>
      <c r="AG23" s="6">
        <f>(price-$B23)*V23</f>
        <v>1139551615.5041988</v>
      </c>
      <c r="AH23" s="6">
        <f>(price-$B23)*W23</f>
        <v>1004142952.0222591</v>
      </c>
      <c r="AI23" s="2">
        <f>(X23+NPV(rate,Y23:AH23))/1000</f>
        <v>-1596938.1630185966</v>
      </c>
    </row>
    <row r="24" spans="1:35" x14ac:dyDescent="0.2">
      <c r="A24" s="6">
        <f>'Model 1-car Type1 '!A24</f>
        <v>6000000000</v>
      </c>
      <c r="B24" s="6">
        <f>'Model 1-car Type1 '!B24</f>
        <v>4600</v>
      </c>
      <c r="C24" s="6">
        <f>'Model 1-car Type1 '!C24</f>
        <v>14950.069271435495</v>
      </c>
      <c r="D24" s="6">
        <f>'Model 1-car Type1 '!D24</f>
        <v>-4388.6757339350879</v>
      </c>
      <c r="E24" s="6">
        <f>'Model 1-car Type1 '!E24</f>
        <v>-29051.898309262469</v>
      </c>
      <c r="F24" s="6">
        <f>'Model 1-car Type1 '!F24</f>
        <v>44332.409743219614</v>
      </c>
      <c r="G24" s="6">
        <f>'Model 1-car Type1 '!G24</f>
        <v>18121.227185474709</v>
      </c>
      <c r="H24" s="6">
        <f>'Model 1-car Type1 '!H24</f>
        <v>-22342.82874269411</v>
      </c>
      <c r="I24" s="6">
        <f>'Model 1-car Type1 '!I24</f>
        <v>-34110.871638404205</v>
      </c>
      <c r="J24" s="6">
        <f>'Model 1-car Type1 '!J24</f>
        <v>11057.727533625439</v>
      </c>
      <c r="K24" s="6">
        <f>'Model 1-car Type1 '!K24</f>
        <v>-31230.865715770051</v>
      </c>
      <c r="L24" s="6">
        <f>'Model 1-car Type1 '!L24</f>
        <v>-29109.014576533809</v>
      </c>
      <c r="M24" s="6">
        <f>'Model 1-car Type1 '!M24</f>
        <v>250000</v>
      </c>
      <c r="N24" s="6">
        <f t="shared" si="1"/>
        <v>264950.0692714355</v>
      </c>
      <c r="O24" s="6">
        <f t="shared" si="0"/>
        <v>260561.39353750041</v>
      </c>
      <c r="P24" s="6">
        <f t="shared" si="0"/>
        <v>231509.49522823794</v>
      </c>
      <c r="Q24" s="6">
        <f t="shared" si="0"/>
        <v>275841.90497145755</v>
      </c>
      <c r="R24" s="6">
        <f t="shared" si="0"/>
        <v>293963.13215693226</v>
      </c>
      <c r="S24" s="6">
        <f t="shared" si="0"/>
        <v>271620.30341423815</v>
      </c>
      <c r="T24" s="6">
        <f t="shared" si="0"/>
        <v>237509.43177583395</v>
      </c>
      <c r="U24" s="6">
        <f t="shared" si="0"/>
        <v>248567.15930945938</v>
      </c>
      <c r="V24" s="6">
        <f t="shared" si="0"/>
        <v>217336.29359368933</v>
      </c>
      <c r="W24" s="6">
        <f t="shared" si="0"/>
        <v>188227.27901715552</v>
      </c>
      <c r="X24" s="6">
        <f t="shared" si="2"/>
        <v>-6000000000</v>
      </c>
      <c r="Y24" s="6">
        <f>(price-$B24)*N24</f>
        <v>1430730374.0657518</v>
      </c>
      <c r="Z24" s="6">
        <f>(price-$B24)*O24</f>
        <v>1407031525.1025021</v>
      </c>
      <c r="AA24" s="6">
        <f>(price-$B24)*P24</f>
        <v>1250151274.2324848</v>
      </c>
      <c r="AB24" s="6">
        <f>(price-$B24)*Q24</f>
        <v>1489546286.8458707</v>
      </c>
      <c r="AC24" s="6">
        <f>(price-$B24)*R24</f>
        <v>1587400913.6474342</v>
      </c>
      <c r="AD24" s="6">
        <f>(price-$B24)*S24</f>
        <v>1466749638.4368861</v>
      </c>
      <c r="AE24" s="6">
        <f>(price-$B24)*T24</f>
        <v>1282550931.5895033</v>
      </c>
      <c r="AF24" s="6">
        <f>(price-$B24)*U24</f>
        <v>1342262660.2710807</v>
      </c>
      <c r="AG24" s="6">
        <f>(price-$B24)*V24</f>
        <v>1173615985.4059224</v>
      </c>
      <c r="AH24" s="6">
        <f>(price-$B24)*W24</f>
        <v>1016427306.6926398</v>
      </c>
      <c r="AI24" s="2">
        <f>(X24+NPV(rate,Y24:AH24))/1000</f>
        <v>2407661.5992935714</v>
      </c>
    </row>
    <row r="25" spans="1:35" x14ac:dyDescent="0.2">
      <c r="A25" s="6">
        <f>'Model 1-car Type1 '!A25</f>
        <v>6000000000</v>
      </c>
      <c r="B25" s="6">
        <f>'Model 1-car Type1 '!B25</f>
        <v>4600</v>
      </c>
      <c r="C25" s="6">
        <f>'Model 1-car Type1 '!C25</f>
        <v>-3599.0524338558316</v>
      </c>
      <c r="D25" s="6">
        <f>'Model 1-car Type1 '!D25</f>
        <v>27999.794838251546</v>
      </c>
      <c r="E25" s="6">
        <f>'Model 1-car Type1 '!E25</f>
        <v>12616.237654583529</v>
      </c>
      <c r="F25" s="6">
        <f>'Model 1-car Type1 '!F25</f>
        <v>-31929.721444612369</v>
      </c>
      <c r="G25" s="6">
        <f>'Model 1-car Type1 '!G25</f>
        <v>1769.0581444185227</v>
      </c>
      <c r="H25" s="6">
        <f>'Model 1-car Type1 '!H25</f>
        <v>36225.628718966618</v>
      </c>
      <c r="I25" s="6">
        <f>'Model 1-car Type1 '!I25</f>
        <v>-10980.511433444917</v>
      </c>
      <c r="J25" s="6">
        <f>'Model 1-car Type1 '!J25</f>
        <v>-25391.500457772054</v>
      </c>
      <c r="K25" s="6">
        <f>'Model 1-car Type1 '!K25</f>
        <v>30520.459404215217</v>
      </c>
      <c r="L25" s="6">
        <f>'Model 1-car Type1 '!L25</f>
        <v>-27624.355425359681</v>
      </c>
      <c r="M25" s="6">
        <f>'Model 1-car Type1 '!M25</f>
        <v>250000</v>
      </c>
      <c r="N25" s="6">
        <f t="shared" si="1"/>
        <v>246400.94756614417</v>
      </c>
      <c r="O25" s="6">
        <f t="shared" si="0"/>
        <v>274400.74240439571</v>
      </c>
      <c r="P25" s="6">
        <f t="shared" si="0"/>
        <v>287016.98005897924</v>
      </c>
      <c r="Q25" s="6">
        <f t="shared" si="0"/>
        <v>255087.25861436687</v>
      </c>
      <c r="R25" s="6">
        <f t="shared" si="0"/>
        <v>256856.3167587854</v>
      </c>
      <c r="S25" s="6">
        <f t="shared" si="0"/>
        <v>293081.94547775201</v>
      </c>
      <c r="T25" s="6">
        <f t="shared" si="0"/>
        <v>282101.4340443071</v>
      </c>
      <c r="U25" s="6">
        <f t="shared" si="0"/>
        <v>256709.93358653504</v>
      </c>
      <c r="V25" s="6">
        <f t="shared" si="0"/>
        <v>287230.39299075026</v>
      </c>
      <c r="W25" s="6">
        <f t="shared" si="0"/>
        <v>259606.03756539058</v>
      </c>
      <c r="X25" s="6">
        <f t="shared" si="2"/>
        <v>-6000000000</v>
      </c>
      <c r="Y25" s="6">
        <f>(price-$B25)*N25</f>
        <v>1330565116.8571784</v>
      </c>
      <c r="Z25" s="6">
        <f>(price-$B25)*O25</f>
        <v>1481764008.9837368</v>
      </c>
      <c r="AA25" s="6">
        <f>(price-$B25)*P25</f>
        <v>1549891692.3184879</v>
      </c>
      <c r="AB25" s="6">
        <f>(price-$B25)*Q25</f>
        <v>1377471196.5175812</v>
      </c>
      <c r="AC25" s="6">
        <f>(price-$B25)*R25</f>
        <v>1387024110.4974411</v>
      </c>
      <c r="AD25" s="6">
        <f>(price-$B25)*S25</f>
        <v>1582642505.5798609</v>
      </c>
      <c r="AE25" s="6">
        <f>(price-$B25)*T25</f>
        <v>1523347743.8392584</v>
      </c>
      <c r="AF25" s="6">
        <f>(price-$B25)*U25</f>
        <v>1386233641.3672893</v>
      </c>
      <c r="AG25" s="6">
        <f>(price-$B25)*V25</f>
        <v>1551044122.1500514</v>
      </c>
      <c r="AH25" s="6">
        <f>(price-$B25)*W25</f>
        <v>1401872602.8531091</v>
      </c>
      <c r="AI25" s="2">
        <f>(X25+NPV(rate,Y25:AH25))/1000</f>
        <v>2920767.3957448043</v>
      </c>
    </row>
    <row r="26" spans="1:35" x14ac:dyDescent="0.2">
      <c r="A26" s="6">
        <f>'Model 1-car Type1 '!A26</f>
        <v>8000000000</v>
      </c>
      <c r="B26" s="6">
        <f>'Model 1-car Type1 '!B26</f>
        <v>4600</v>
      </c>
      <c r="C26" s="6">
        <f>'Model 1-car Type1 '!C26</f>
        <v>-5402.2166295908391</v>
      </c>
      <c r="D26" s="6">
        <f>'Model 1-car Type1 '!D26</f>
        <v>10357.189239584841</v>
      </c>
      <c r="E26" s="6">
        <f>'Model 1-car Type1 '!E26</f>
        <v>4022.8997022495605</v>
      </c>
      <c r="F26" s="6">
        <f>'Model 1-car Type1 '!F26</f>
        <v>3928.2667785300873</v>
      </c>
      <c r="G26" s="6">
        <f>'Model 1-car Type1 '!G26</f>
        <v>17309.457689407282</v>
      </c>
      <c r="H26" s="6">
        <f>'Model 1-car Type1 '!H26</f>
        <v>30947.558116167784</v>
      </c>
      <c r="I26" s="6">
        <f>'Model 1-car Type1 '!I26</f>
        <v>-21390.951587818563</v>
      </c>
      <c r="J26" s="6">
        <f>'Model 1-car Type1 '!J26</f>
        <v>-10642.520464898553</v>
      </c>
      <c r="K26" s="6">
        <f>'Model 1-car Type1 '!K26</f>
        <v>11427.664503571577</v>
      </c>
      <c r="L26" s="6">
        <f>'Model 1-car Type1 '!L26</f>
        <v>-19100.934878224507</v>
      </c>
      <c r="M26" s="6">
        <f>'Model 1-car Type1 '!M26</f>
        <v>270000</v>
      </c>
      <c r="N26" s="6">
        <f t="shared" si="1"/>
        <v>264597.78337040916</v>
      </c>
      <c r="O26" s="6">
        <f t="shared" si="0"/>
        <v>274954.972609994</v>
      </c>
      <c r="P26" s="6">
        <f t="shared" si="0"/>
        <v>278977.87231224356</v>
      </c>
      <c r="Q26" s="6">
        <f t="shared" si="0"/>
        <v>282906.13909077365</v>
      </c>
      <c r="R26" s="6">
        <f t="shared" si="0"/>
        <v>300215.59678018093</v>
      </c>
      <c r="S26" s="6">
        <f t="shared" si="0"/>
        <v>331163.15489634871</v>
      </c>
      <c r="T26" s="6">
        <f t="shared" si="0"/>
        <v>309772.20330853015</v>
      </c>
      <c r="U26" s="6">
        <f t="shared" si="0"/>
        <v>299129.6828436316</v>
      </c>
      <c r="V26" s="6">
        <f t="shared" si="0"/>
        <v>310557.34734720318</v>
      </c>
      <c r="W26" s="6">
        <f t="shared" si="0"/>
        <v>291456.41246897867</v>
      </c>
      <c r="X26" s="6">
        <f t="shared" si="2"/>
        <v>-8000000000</v>
      </c>
      <c r="Y26" s="6">
        <f>(price-$B26)*N26</f>
        <v>1428828030.2002094</v>
      </c>
      <c r="Z26" s="6">
        <f>(price-$B26)*O26</f>
        <v>1484756852.0939677</v>
      </c>
      <c r="AA26" s="6">
        <f>(price-$B26)*P26</f>
        <v>1506480510.4861152</v>
      </c>
      <c r="AB26" s="6">
        <f>(price-$B26)*Q26</f>
        <v>1527693151.0901778</v>
      </c>
      <c r="AC26" s="6">
        <f>(price-$B26)*R26</f>
        <v>1621164222.612977</v>
      </c>
      <c r="AD26" s="6">
        <f>(price-$B26)*S26</f>
        <v>1788281036.4402831</v>
      </c>
      <c r="AE26" s="6">
        <f>(price-$B26)*T26</f>
        <v>1672769897.8660629</v>
      </c>
      <c r="AF26" s="6">
        <f>(price-$B26)*U26</f>
        <v>1615300287.3556106</v>
      </c>
      <c r="AG26" s="6">
        <f>(price-$B26)*V26</f>
        <v>1677009675.6748972</v>
      </c>
      <c r="AH26" s="6">
        <f>(price-$B26)*W26</f>
        <v>1573864627.3324847</v>
      </c>
      <c r="AI26" s="2">
        <f>(X26+NPV(rate,Y26:AH26))/1000</f>
        <v>1647289.6061501808</v>
      </c>
    </row>
    <row r="27" spans="1:35" x14ac:dyDescent="0.2">
      <c r="A27" s="6">
        <f>'Model 1-car Type1 '!A27</f>
        <v>6000000000</v>
      </c>
      <c r="B27" s="6">
        <f>'Model 1-car Type1 '!B27</f>
        <v>5400</v>
      </c>
      <c r="C27" s="6">
        <f>'Model 1-car Type1 '!C27</f>
        <v>-17575.212041265331</v>
      </c>
      <c r="D27" s="6">
        <f>'Model 1-car Type1 '!D27</f>
        <v>5756.6012401366606</v>
      </c>
      <c r="E27" s="6">
        <f>'Model 1-car Type1 '!E27</f>
        <v>-21615.733203361742</v>
      </c>
      <c r="F27" s="6">
        <f>'Model 1-car Type1 '!F27</f>
        <v>-35688.572097569704</v>
      </c>
      <c r="G27" s="6">
        <f>'Model 1-car Type1 '!G27</f>
        <v>10727.535482146777</v>
      </c>
      <c r="H27" s="6">
        <f>'Model 1-car Type1 '!H27</f>
        <v>9745.372153702192</v>
      </c>
      <c r="I27" s="6">
        <f>'Model 1-car Type1 '!I27</f>
        <v>360.04621506435797</v>
      </c>
      <c r="J27" s="6">
        <f>'Model 1-car Type1 '!J27</f>
        <v>-33417.836675653234</v>
      </c>
      <c r="K27" s="6">
        <f>'Model 1-car Type1 '!K27</f>
        <v>60573.802329599857</v>
      </c>
      <c r="L27" s="6">
        <f>'Model 1-car Type1 '!L27</f>
        <v>-3075.183485634625</v>
      </c>
      <c r="M27" s="6">
        <f>'Model 1-car Type1 '!M27</f>
        <v>250000</v>
      </c>
      <c r="N27" s="6">
        <f t="shared" si="1"/>
        <v>232424.78795873467</v>
      </c>
      <c r="O27" s="6">
        <f t="shared" si="0"/>
        <v>238181.38919887133</v>
      </c>
      <c r="P27" s="6">
        <f t="shared" si="0"/>
        <v>216565.65599550959</v>
      </c>
      <c r="Q27" s="6">
        <f t="shared" si="0"/>
        <v>180877.08389793988</v>
      </c>
      <c r="R27" s="6">
        <f t="shared" si="0"/>
        <v>191604.61938008666</v>
      </c>
      <c r="S27" s="6">
        <f t="shared" si="0"/>
        <v>201349.99153378885</v>
      </c>
      <c r="T27" s="6">
        <f t="shared" si="0"/>
        <v>201710.03774885321</v>
      </c>
      <c r="U27" s="6">
        <f t="shared" si="0"/>
        <v>168292.20107319998</v>
      </c>
      <c r="V27" s="6">
        <f t="shared" si="0"/>
        <v>228866.00340279983</v>
      </c>
      <c r="W27" s="6">
        <f t="shared" si="0"/>
        <v>225790.81991716521</v>
      </c>
      <c r="X27" s="6">
        <f t="shared" si="2"/>
        <v>-6000000000</v>
      </c>
      <c r="Y27" s="6">
        <f>(price-$B27)*N27</f>
        <v>1069154024.6101794</v>
      </c>
      <c r="Z27" s="6">
        <f>(price-$B27)*O27</f>
        <v>1095634390.3148081</v>
      </c>
      <c r="AA27" s="6">
        <f>(price-$B27)*P27</f>
        <v>996202017.57934415</v>
      </c>
      <c r="AB27" s="6">
        <f>(price-$B27)*Q27</f>
        <v>832034585.93052351</v>
      </c>
      <c r="AC27" s="6">
        <f>(price-$B27)*R27</f>
        <v>881381249.14839864</v>
      </c>
      <c r="AD27" s="6">
        <f>(price-$B27)*S27</f>
        <v>926209961.05542874</v>
      </c>
      <c r="AE27" s="6">
        <f>(price-$B27)*T27</f>
        <v>927866173.64472473</v>
      </c>
      <c r="AF27" s="6">
        <f>(price-$B27)*U27</f>
        <v>774144124.93671989</v>
      </c>
      <c r="AG27" s="6">
        <f>(price-$B27)*V27</f>
        <v>1052783615.6528792</v>
      </c>
      <c r="AH27" s="6">
        <f>(price-$B27)*W27</f>
        <v>1038637771.6189599</v>
      </c>
      <c r="AI27" s="2">
        <f>(X27+NPV(rate,Y27:AH27))/1000</f>
        <v>-51508.048156783101</v>
      </c>
    </row>
    <row r="28" spans="1:35" x14ac:dyDescent="0.2">
      <c r="A28" s="6">
        <f>'Model 1-car Type1 '!A28</f>
        <v>6000000000</v>
      </c>
      <c r="B28" s="6">
        <f>'Model 1-car Type1 '!B28</f>
        <v>5400</v>
      </c>
      <c r="C28" s="6">
        <f>'Model 1-car Type1 '!C28</f>
        <v>-5516.9039114844054</v>
      </c>
      <c r="D28" s="6">
        <f>'Model 1-car Type1 '!D28</f>
        <v>-27331.77097979933</v>
      </c>
      <c r="E28" s="6">
        <f>'Model 1-car Type1 '!E28</f>
        <v>-14480.883692158386</v>
      </c>
      <c r="F28" s="6">
        <f>'Model 1-car Type1 '!F28</f>
        <v>19196.158973500133</v>
      </c>
      <c r="G28" s="6">
        <f>'Model 1-car Type1 '!G28</f>
        <v>8329.5844888198189</v>
      </c>
      <c r="H28" s="6">
        <f>'Model 1-car Type1 '!H28</f>
        <v>19332.31033035554</v>
      </c>
      <c r="I28" s="6">
        <f>'Model 1-car Type1 '!I28</f>
        <v>-16685.817172401585</v>
      </c>
      <c r="J28" s="6">
        <f>'Model 1-car Type1 '!J28</f>
        <v>-18827.404346666299</v>
      </c>
      <c r="K28" s="6">
        <f>'Model 1-car Type1 '!K28</f>
        <v>-7395.487955363933</v>
      </c>
      <c r="L28" s="6">
        <f>'Model 1-car Type1 '!L28</f>
        <v>4285.6299842242151</v>
      </c>
      <c r="M28" s="6">
        <f>'Model 1-car Type1 '!M28</f>
        <v>250000</v>
      </c>
      <c r="N28" s="6">
        <f t="shared" si="1"/>
        <v>244483.09608851559</v>
      </c>
      <c r="O28" s="6">
        <f t="shared" si="0"/>
        <v>217151.32510871626</v>
      </c>
      <c r="P28" s="6">
        <f t="shared" si="0"/>
        <v>202670.44141655788</v>
      </c>
      <c r="Q28" s="6">
        <f t="shared" si="0"/>
        <v>221866.60039005801</v>
      </c>
      <c r="R28" s="6">
        <f t="shared" si="0"/>
        <v>230196.18487887783</v>
      </c>
      <c r="S28" s="6">
        <f t="shared" si="0"/>
        <v>249528.49520923337</v>
      </c>
      <c r="T28" s="6">
        <f t="shared" si="0"/>
        <v>232842.67803683178</v>
      </c>
      <c r="U28" s="6">
        <f t="shared" si="0"/>
        <v>214015.27369016549</v>
      </c>
      <c r="V28" s="6">
        <f t="shared" si="0"/>
        <v>206619.78573480155</v>
      </c>
      <c r="W28" s="6">
        <f t="shared" si="0"/>
        <v>210905.41571902577</v>
      </c>
      <c r="X28" s="6">
        <f t="shared" si="2"/>
        <v>-6000000000</v>
      </c>
      <c r="Y28" s="6">
        <f>(price-$B28)*N28</f>
        <v>1124622242.0071716</v>
      </c>
      <c r="Z28" s="6">
        <f>(price-$B28)*O28</f>
        <v>998896095.50009477</v>
      </c>
      <c r="AA28" s="6">
        <f>(price-$B28)*P28</f>
        <v>932284030.51616621</v>
      </c>
      <c r="AB28" s="6">
        <f>(price-$B28)*Q28</f>
        <v>1020586361.7942668</v>
      </c>
      <c r="AC28" s="6">
        <f>(price-$B28)*R28</f>
        <v>1058902450.4428381</v>
      </c>
      <c r="AD28" s="6">
        <f>(price-$B28)*S28</f>
        <v>1147831077.9624734</v>
      </c>
      <c r="AE28" s="6">
        <f>(price-$B28)*T28</f>
        <v>1071076318.9694262</v>
      </c>
      <c r="AF28" s="6">
        <f>(price-$B28)*U28</f>
        <v>984470258.97476125</v>
      </c>
      <c r="AG28" s="6">
        <f>(price-$B28)*V28</f>
        <v>950451014.38008714</v>
      </c>
      <c r="AH28" s="6">
        <f>(price-$B28)*W28</f>
        <v>970164912.30751848</v>
      </c>
      <c r="AI28" s="2">
        <f>(X28+NPV(rate,Y28:AH28))/1000</f>
        <v>336865.39085780142</v>
      </c>
    </row>
    <row r="29" spans="1:35" x14ac:dyDescent="0.2">
      <c r="A29" s="6">
        <f>'Model 1-car Type1 '!A29</f>
        <v>6000000000</v>
      </c>
      <c r="B29" s="6">
        <f>'Model 1-car Type1 '!B29</f>
        <v>5400</v>
      </c>
      <c r="C29" s="6">
        <f>'Model 1-car Type1 '!C29</f>
        <v>-21778.123482363299</v>
      </c>
      <c r="D29" s="6">
        <f>'Model 1-car Type1 '!D29</f>
        <v>-8331.9264376768842</v>
      </c>
      <c r="E29" s="6">
        <f>'Model 1-car Type1 '!E29</f>
        <v>3451.5096558607183</v>
      </c>
      <c r="F29" s="6">
        <f>'Model 1-car Type1 '!F29</f>
        <v>13289.673006511293</v>
      </c>
      <c r="G29" s="6">
        <f>'Model 1-car Type1 '!G29</f>
        <v>-8841.9483290635981</v>
      </c>
      <c r="H29" s="6">
        <f>'Model 1-car Type1 '!H29</f>
        <v>-2602.8828870039433</v>
      </c>
      <c r="I29" s="6">
        <f>'Model 1-car Type1 '!I29</f>
        <v>60725.142247974873</v>
      </c>
      <c r="J29" s="6">
        <f>'Model 1-car Type1 '!J29</f>
        <v>31424.224289366975</v>
      </c>
      <c r="K29" s="6">
        <f>'Model 1-car Type1 '!K29</f>
        <v>815.74853538768366</v>
      </c>
      <c r="L29" s="6">
        <f>'Model 1-car Type1 '!L29</f>
        <v>-8103.1430454459041</v>
      </c>
      <c r="M29" s="6">
        <f>'Model 1-car Type1 '!M29</f>
        <v>250000</v>
      </c>
      <c r="N29" s="6">
        <f t="shared" si="1"/>
        <v>228221.8765176367</v>
      </c>
      <c r="O29" s="6">
        <f t="shared" si="0"/>
        <v>219889.95007995982</v>
      </c>
      <c r="P29" s="6">
        <f t="shared" si="0"/>
        <v>223341.45973582054</v>
      </c>
      <c r="Q29" s="6">
        <f t="shared" si="0"/>
        <v>236631.13274233183</v>
      </c>
      <c r="R29" s="6">
        <f t="shared" si="0"/>
        <v>227789.18441326823</v>
      </c>
      <c r="S29" s="6">
        <f t="shared" si="0"/>
        <v>225186.30152626429</v>
      </c>
      <c r="T29" s="6">
        <f t="shared" si="0"/>
        <v>285911.44377423916</v>
      </c>
      <c r="U29" s="6">
        <f t="shared" si="0"/>
        <v>317335.66806360614</v>
      </c>
      <c r="V29" s="6">
        <f t="shared" si="0"/>
        <v>318151.41659899382</v>
      </c>
      <c r="W29" s="6">
        <f t="shared" si="0"/>
        <v>310048.27355354792</v>
      </c>
      <c r="X29" s="6">
        <f t="shared" si="2"/>
        <v>-6000000000</v>
      </c>
      <c r="Y29" s="6">
        <f>(price-$B29)*N29</f>
        <v>1049820631.9811288</v>
      </c>
      <c r="Z29" s="6">
        <f>(price-$B29)*O29</f>
        <v>1011493770.3678151</v>
      </c>
      <c r="AA29" s="6">
        <f>(price-$B29)*P29</f>
        <v>1027370714.7847744</v>
      </c>
      <c r="AB29" s="6">
        <f>(price-$B29)*Q29</f>
        <v>1088503210.6147263</v>
      </c>
      <c r="AC29" s="6">
        <f>(price-$B29)*R29</f>
        <v>1047830248.3010339</v>
      </c>
      <c r="AD29" s="6">
        <f>(price-$B29)*S29</f>
        <v>1035856987.0208157</v>
      </c>
      <c r="AE29" s="6">
        <f>(price-$B29)*T29</f>
        <v>1315192641.3615</v>
      </c>
      <c r="AF29" s="6">
        <f>(price-$B29)*U29</f>
        <v>1459744073.0925882</v>
      </c>
      <c r="AG29" s="6">
        <f>(price-$B29)*V29</f>
        <v>1463496516.3553715</v>
      </c>
      <c r="AH29" s="6">
        <f>(price-$B29)*W29</f>
        <v>1426222058.3463204</v>
      </c>
      <c r="AI29" s="2">
        <f>(X29+NPV(rate,Y29:AH29))/1000</f>
        <v>1067422.1243008489</v>
      </c>
    </row>
    <row r="30" spans="1:35" x14ac:dyDescent="0.2">
      <c r="A30" s="6">
        <f>'Model 1-car Type1 '!A30</f>
        <v>8000000000</v>
      </c>
      <c r="B30" s="6">
        <f>'Model 1-car Type1 '!B30</f>
        <v>4600</v>
      </c>
      <c r="C30" s="6">
        <f>'Model 1-car Type1 '!C30</f>
        <v>-45900.378609076142</v>
      </c>
      <c r="D30" s="6">
        <f>'Model 1-car Type1 '!D30</f>
        <v>31926.720112096518</v>
      </c>
      <c r="E30" s="6">
        <f>'Model 1-car Type1 '!E30</f>
        <v>26183.988666161895</v>
      </c>
      <c r="F30" s="6">
        <f>'Model 1-car Type1 '!F30</f>
        <v>6427.6719058398157</v>
      </c>
      <c r="G30" s="6">
        <f>'Model 1-car Type1 '!G30</f>
        <v>-40238.955989480019</v>
      </c>
      <c r="H30" s="6">
        <f>'Model 1-car Type1 '!H30</f>
        <v>-8145.5709732836112</v>
      </c>
      <c r="I30" s="6">
        <f>'Model 1-car Type1 '!I30</f>
        <v>22496.715246234089</v>
      </c>
      <c r="J30" s="6">
        <f>'Model 1-car Type1 '!J30</f>
        <v>-29124.475986463949</v>
      </c>
      <c r="K30" s="6">
        <f>'Model 1-car Type1 '!K30</f>
        <v>26144.425646634772</v>
      </c>
      <c r="L30" s="6">
        <f>'Model 1-car Type1 '!L30</f>
        <v>-2874.5944291586056</v>
      </c>
      <c r="M30" s="6">
        <f>'Model 1-car Type1 '!M30</f>
        <v>250000</v>
      </c>
      <c r="N30" s="6">
        <f t="shared" si="1"/>
        <v>204099.62139092386</v>
      </c>
      <c r="O30" s="6">
        <f t="shared" si="0"/>
        <v>236026.34150302038</v>
      </c>
      <c r="P30" s="6">
        <f t="shared" si="0"/>
        <v>262210.33016918227</v>
      </c>
      <c r="Q30" s="6">
        <f t="shared" si="0"/>
        <v>268638.00207502209</v>
      </c>
      <c r="R30" s="6">
        <f t="shared" si="0"/>
        <v>228399.04608554207</v>
      </c>
      <c r="S30" s="6">
        <f t="shared" si="0"/>
        <v>220253.47511225846</v>
      </c>
      <c r="T30" s="6">
        <f t="shared" si="0"/>
        <v>242750.19035849255</v>
      </c>
      <c r="U30" s="6">
        <f t="shared" si="0"/>
        <v>213625.7143720286</v>
      </c>
      <c r="V30" s="6">
        <f t="shared" si="0"/>
        <v>239770.14001866337</v>
      </c>
      <c r="W30" s="6">
        <f t="shared" si="0"/>
        <v>236895.54558950476</v>
      </c>
      <c r="X30" s="6">
        <f t="shared" si="2"/>
        <v>-8000000000</v>
      </c>
      <c r="Y30" s="6">
        <f>(price-$B30)*N30</f>
        <v>1102137955.5109887</v>
      </c>
      <c r="Z30" s="6">
        <f>(price-$B30)*O30</f>
        <v>1274542244.1163101</v>
      </c>
      <c r="AA30" s="6">
        <f>(price-$B30)*P30</f>
        <v>1415935782.9135842</v>
      </c>
      <c r="AB30" s="6">
        <f>(price-$B30)*Q30</f>
        <v>1450645211.2051194</v>
      </c>
      <c r="AC30" s="6">
        <f>(price-$B30)*R30</f>
        <v>1233354848.8619273</v>
      </c>
      <c r="AD30" s="6">
        <f>(price-$B30)*S30</f>
        <v>1189368765.6061957</v>
      </c>
      <c r="AE30" s="6">
        <f>(price-$B30)*T30</f>
        <v>1310851027.9358597</v>
      </c>
      <c r="AF30" s="6">
        <f>(price-$B30)*U30</f>
        <v>1153578857.6089544</v>
      </c>
      <c r="AG30" s="6">
        <f>(price-$B30)*V30</f>
        <v>1294758756.1007822</v>
      </c>
      <c r="AH30" s="6">
        <f>(price-$B30)*W30</f>
        <v>1279235946.1833258</v>
      </c>
      <c r="AI30" s="2">
        <f>(X30+NPV(rate,Y30:AH30))/1000</f>
        <v>-199776.17447715951</v>
      </c>
    </row>
    <row r="31" spans="1:35" x14ac:dyDescent="0.2">
      <c r="A31" s="6">
        <f>'Model 1-car Type1 '!A31</f>
        <v>8000000000</v>
      </c>
      <c r="B31" s="6">
        <f>'Model 1-car Type1 '!B31</f>
        <v>4600</v>
      </c>
      <c r="C31" s="6">
        <f>'Model 1-car Type1 '!C31</f>
        <v>6178.6977312294766</v>
      </c>
      <c r="D31" s="6">
        <f>'Model 1-car Type1 '!D31</f>
        <v>-21782.807380077429</v>
      </c>
      <c r="E31" s="6">
        <f>'Model 1-car Type1 '!E31</f>
        <v>-4637.8545448533259</v>
      </c>
      <c r="F31" s="6">
        <f>'Model 1-car Type1 '!F31</f>
        <v>21559.890228672884</v>
      </c>
      <c r="G31" s="6">
        <f>'Model 1-car Type1 '!G31</f>
        <v>7296.7395681189373</v>
      </c>
      <c r="H31" s="6">
        <f>'Model 1-car Type1 '!H31</f>
        <v>-7976.4049587538466</v>
      </c>
      <c r="I31" s="6">
        <f>'Model 1-car Type1 '!I31</f>
        <v>2539.1273084096611</v>
      </c>
      <c r="J31" s="6">
        <f>'Model 1-car Type1 '!J31</f>
        <v>-11213.069228688255</v>
      </c>
      <c r="K31" s="6">
        <f>'Model 1-car Type1 '!K31</f>
        <v>14929.855751688592</v>
      </c>
      <c r="L31" s="6">
        <f>'Model 1-car Type1 '!L31</f>
        <v>-26080.988391186111</v>
      </c>
      <c r="M31" s="6">
        <f>'Model 1-car Type1 '!M31</f>
        <v>270000</v>
      </c>
      <c r="N31" s="6">
        <f t="shared" si="1"/>
        <v>276178.69773122948</v>
      </c>
      <c r="O31" s="6">
        <f t="shared" si="0"/>
        <v>254395.89035115205</v>
      </c>
      <c r="P31" s="6">
        <f t="shared" si="0"/>
        <v>249758.03580629872</v>
      </c>
      <c r="Q31" s="6">
        <f t="shared" si="0"/>
        <v>271317.92603497161</v>
      </c>
      <c r="R31" s="6">
        <f t="shared" si="0"/>
        <v>278614.66560309054</v>
      </c>
      <c r="S31" s="6">
        <f t="shared" si="0"/>
        <v>270638.2606443367</v>
      </c>
      <c r="T31" s="6">
        <f t="shared" si="0"/>
        <v>273177.38795274636</v>
      </c>
      <c r="U31" s="6">
        <f t="shared" si="0"/>
        <v>261964.3187240581</v>
      </c>
      <c r="V31" s="6">
        <f t="shared" si="0"/>
        <v>276894.17447574669</v>
      </c>
      <c r="W31" s="6">
        <f t="shared" si="0"/>
        <v>250813.18608456058</v>
      </c>
      <c r="X31" s="6">
        <f t="shared" si="2"/>
        <v>-8000000000</v>
      </c>
      <c r="Y31" s="6">
        <f>(price-$B31)*N31</f>
        <v>1491364967.7486391</v>
      </c>
      <c r="Z31" s="6">
        <f>(price-$B31)*O31</f>
        <v>1373737807.8962212</v>
      </c>
      <c r="AA31" s="6">
        <f>(price-$B31)*P31</f>
        <v>1348693393.3540132</v>
      </c>
      <c r="AB31" s="6">
        <f>(price-$B31)*Q31</f>
        <v>1465116800.5888467</v>
      </c>
      <c r="AC31" s="6">
        <f>(price-$B31)*R31</f>
        <v>1504519194.2566888</v>
      </c>
      <c r="AD31" s="6">
        <f>(price-$B31)*S31</f>
        <v>1461446607.4794183</v>
      </c>
      <c r="AE31" s="6">
        <f>(price-$B31)*T31</f>
        <v>1475157894.9448304</v>
      </c>
      <c r="AF31" s="6">
        <f>(price-$B31)*U31</f>
        <v>1414607321.1099138</v>
      </c>
      <c r="AG31" s="6">
        <f>(price-$B31)*V31</f>
        <v>1495228542.1690321</v>
      </c>
      <c r="AH31" s="6">
        <f>(price-$B31)*W31</f>
        <v>1354391204.8566272</v>
      </c>
      <c r="AI31" s="2">
        <f>(X31+NPV(rate,Y31:AH31))/1000</f>
        <v>837444.50106344034</v>
      </c>
    </row>
    <row r="32" spans="1:35" x14ac:dyDescent="0.2">
      <c r="A32" s="6">
        <f>'Model 1-car Type1 '!A32</f>
        <v>6000000000</v>
      </c>
      <c r="B32" s="6">
        <f>'Model 1-car Type1 '!B32</f>
        <v>4600</v>
      </c>
      <c r="C32" s="6">
        <f>'Model 1-car Type1 '!C32</f>
        <v>-3605.7826946489513</v>
      </c>
      <c r="D32" s="6">
        <f>'Model 1-car Type1 '!D32</f>
        <v>-21506.593839148991</v>
      </c>
      <c r="E32" s="6">
        <f>'Model 1-car Type1 '!E32</f>
        <v>-1109.9473340436816</v>
      </c>
      <c r="F32" s="6">
        <f>'Model 1-car Type1 '!F32</f>
        <v>-10019.221008406021</v>
      </c>
      <c r="G32" s="6">
        <f>'Model 1-car Type1 '!G32</f>
        <v>2131.2644093995914</v>
      </c>
      <c r="H32" s="6">
        <f>'Model 1-car Type1 '!H32</f>
        <v>6963.6371335946023</v>
      </c>
      <c r="I32" s="6">
        <f>'Model 1-car Type1 '!I32</f>
        <v>-1953.4127204678953</v>
      </c>
      <c r="J32" s="6">
        <f>'Model 1-car Type1 '!J32</f>
        <v>-10505.254977033474</v>
      </c>
      <c r="K32" s="6">
        <f>'Model 1-car Type1 '!K32</f>
        <v>-10371.218195359688</v>
      </c>
      <c r="L32" s="6">
        <f>'Model 1-car Type1 '!L32</f>
        <v>-10847.816156456247</v>
      </c>
      <c r="M32" s="6">
        <f>'Model 1-car Type1 '!M32</f>
        <v>230000</v>
      </c>
      <c r="N32" s="6">
        <f t="shared" si="1"/>
        <v>226394.21730535105</v>
      </c>
      <c r="O32" s="6">
        <f t="shared" si="0"/>
        <v>204887.62346620206</v>
      </c>
      <c r="P32" s="6">
        <f t="shared" si="0"/>
        <v>203777.67613215838</v>
      </c>
      <c r="Q32" s="6">
        <f t="shared" si="0"/>
        <v>193758.45512375236</v>
      </c>
      <c r="R32" s="6">
        <f t="shared" si="0"/>
        <v>195889.71953315195</v>
      </c>
      <c r="S32" s="6">
        <f t="shared" si="0"/>
        <v>202853.35666674655</v>
      </c>
      <c r="T32" s="6">
        <f t="shared" si="0"/>
        <v>200899.94394627865</v>
      </c>
      <c r="U32" s="6">
        <f t="shared" si="0"/>
        <v>190394.68896924518</v>
      </c>
      <c r="V32" s="6">
        <f t="shared" si="0"/>
        <v>180023.47077388549</v>
      </c>
      <c r="W32" s="6">
        <f t="shared" si="0"/>
        <v>169175.65461742925</v>
      </c>
      <c r="X32" s="6">
        <f t="shared" si="2"/>
        <v>-6000000000</v>
      </c>
      <c r="Y32" s="6">
        <f>(price-$B32)*N32</f>
        <v>1222528773.4488957</v>
      </c>
      <c r="Z32" s="6">
        <f>(price-$B32)*O32</f>
        <v>1106393166.7174911</v>
      </c>
      <c r="AA32" s="6">
        <f>(price-$B32)*P32</f>
        <v>1100399451.1136553</v>
      </c>
      <c r="AB32" s="6">
        <f>(price-$B32)*Q32</f>
        <v>1046295657.6682627</v>
      </c>
      <c r="AC32" s="6">
        <f>(price-$B32)*R32</f>
        <v>1057804485.4790205</v>
      </c>
      <c r="AD32" s="6">
        <f>(price-$B32)*S32</f>
        <v>1095408126.0004313</v>
      </c>
      <c r="AE32" s="6">
        <f>(price-$B32)*T32</f>
        <v>1084859697.3099048</v>
      </c>
      <c r="AF32" s="6">
        <f>(price-$B32)*U32</f>
        <v>1028131320.433924</v>
      </c>
      <c r="AG32" s="6">
        <f>(price-$B32)*V32</f>
        <v>972126742.17898166</v>
      </c>
      <c r="AH32" s="6">
        <f>(price-$B32)*W32</f>
        <v>913548534.93411791</v>
      </c>
      <c r="AI32" s="2">
        <f>(X32+NPV(rate,Y32:AH32))/1000</f>
        <v>643111.96250319388</v>
      </c>
    </row>
    <row r="33" spans="1:35" x14ac:dyDescent="0.2">
      <c r="A33" s="6">
        <f>'Model 1-car Type1 '!A33</f>
        <v>8000000000</v>
      </c>
      <c r="B33" s="6">
        <f>'Model 1-car Type1 '!B33</f>
        <v>5400</v>
      </c>
      <c r="C33" s="6">
        <f>'Model 1-car Type1 '!C33</f>
        <v>-19000.299289473332</v>
      </c>
      <c r="D33" s="6">
        <f>'Model 1-car Type1 '!D33</f>
        <v>10223.1751952786</v>
      </c>
      <c r="E33" s="6">
        <f>'Model 1-car Type1 '!E33</f>
        <v>4062.0761865284294</v>
      </c>
      <c r="F33" s="6">
        <f>'Model 1-car Type1 '!F33</f>
        <v>25686.676963232458</v>
      </c>
      <c r="G33" s="6">
        <f>'Model 1-car Type1 '!G33</f>
        <v>8214.0104495920241</v>
      </c>
      <c r="H33" s="6">
        <f>'Model 1-car Type1 '!H33</f>
        <v>12866.848919657059</v>
      </c>
      <c r="I33" s="6">
        <f>'Model 1-car Type1 '!I33</f>
        <v>8100.8920460590161</v>
      </c>
      <c r="J33" s="6">
        <f>'Model 1-car Type1 '!J33</f>
        <v>-30715.273169334978</v>
      </c>
      <c r="K33" s="6">
        <f>'Model 1-car Type1 '!K33</f>
        <v>-11930.887922062539</v>
      </c>
      <c r="L33" s="6">
        <f>'Model 1-car Type1 '!L33</f>
        <v>-1688.2040654309094</v>
      </c>
      <c r="M33" s="6">
        <f>'Model 1-car Type1 '!M33</f>
        <v>230000</v>
      </c>
      <c r="N33" s="6">
        <f t="shared" si="1"/>
        <v>210999.70071052667</v>
      </c>
      <c r="O33" s="6">
        <f t="shared" si="0"/>
        <v>221222.87590580527</v>
      </c>
      <c r="P33" s="6">
        <f t="shared" si="0"/>
        <v>225284.9520923337</v>
      </c>
      <c r="Q33" s="6">
        <f t="shared" si="0"/>
        <v>250971.62905556615</v>
      </c>
      <c r="R33" s="6">
        <f t="shared" si="0"/>
        <v>259185.63950515818</v>
      </c>
      <c r="S33" s="6">
        <f t="shared" si="0"/>
        <v>272052.48842481524</v>
      </c>
      <c r="T33" s="6">
        <f t="shared" si="0"/>
        <v>280153.38047087425</v>
      </c>
      <c r="U33" s="6">
        <f t="shared" si="0"/>
        <v>249438.10730153928</v>
      </c>
      <c r="V33" s="6">
        <f t="shared" si="0"/>
        <v>237507.21937947674</v>
      </c>
      <c r="W33" s="6">
        <f t="shared" si="0"/>
        <v>235819.01531404583</v>
      </c>
      <c r="X33" s="6">
        <f t="shared" si="2"/>
        <v>-8000000000</v>
      </c>
      <c r="Y33" s="6">
        <f>(price-$B33)*N33</f>
        <v>970598623.26842272</v>
      </c>
      <c r="Z33" s="6">
        <f>(price-$B33)*O33</f>
        <v>1017625229.1667042</v>
      </c>
      <c r="AA33" s="6">
        <f>(price-$B33)*P33</f>
        <v>1036310779.624735</v>
      </c>
      <c r="AB33" s="6">
        <f>(price-$B33)*Q33</f>
        <v>1154469493.6556044</v>
      </c>
      <c r="AC33" s="6">
        <f>(price-$B33)*R33</f>
        <v>1192253941.7237277</v>
      </c>
      <c r="AD33" s="6">
        <f>(price-$B33)*S33</f>
        <v>1251441446.7541502</v>
      </c>
      <c r="AE33" s="6">
        <f>(price-$B33)*T33</f>
        <v>1288705550.1660216</v>
      </c>
      <c r="AF33" s="6">
        <f>(price-$B33)*U33</f>
        <v>1147415293.5870807</v>
      </c>
      <c r="AG33" s="6">
        <f>(price-$B33)*V33</f>
        <v>1092533209.1455929</v>
      </c>
      <c r="AH33" s="6">
        <f>(price-$B33)*W33</f>
        <v>1084767470.4446108</v>
      </c>
      <c r="AI33" s="2">
        <f>(X33+NPV(rate,Y33:AH33))/1000</f>
        <v>-1184656.2689686413</v>
      </c>
    </row>
    <row r="34" spans="1:35" x14ac:dyDescent="0.2">
      <c r="A34" s="6">
        <f>'Model 1-car Type1 '!A34</f>
        <v>6000000000</v>
      </c>
      <c r="B34" s="6">
        <f>'Model 1-car Type1 '!B34</f>
        <v>4600</v>
      </c>
      <c r="C34" s="6">
        <f>'Model 1-car Type1 '!C34</f>
        <v>23292.614059755579</v>
      </c>
      <c r="D34" s="6">
        <f>'Model 1-car Type1 '!D34</f>
        <v>-13276.462595968042</v>
      </c>
      <c r="E34" s="6">
        <f>'Model 1-car Type1 '!E34</f>
        <v>-48959.918785840273</v>
      </c>
      <c r="F34" s="6">
        <f>'Model 1-car Type1 '!F34</f>
        <v>-605.2232492947951</v>
      </c>
      <c r="G34" s="6">
        <f>'Model 1-car Type1 '!G34</f>
        <v>14498.89168725349</v>
      </c>
      <c r="H34" s="6">
        <f>'Model 1-car Type1 '!H34</f>
        <v>-19714.480004040524</v>
      </c>
      <c r="I34" s="6">
        <f>'Model 1-car Type1 '!I34</f>
        <v>22003.905542078428</v>
      </c>
      <c r="J34" s="6">
        <f>'Model 1-car Type1 '!J34</f>
        <v>-33139.80414532125</v>
      </c>
      <c r="K34" s="6">
        <f>'Model 1-car Type1 '!K34</f>
        <v>13259.750630822964</v>
      </c>
      <c r="L34" s="6">
        <f>'Model 1-car Type1 '!L34</f>
        <v>-17073.625713237561</v>
      </c>
      <c r="M34" s="6">
        <f>'Model 1-car Type1 '!M34</f>
        <v>250000</v>
      </c>
      <c r="N34" s="6">
        <f t="shared" si="1"/>
        <v>273292.61405975558</v>
      </c>
      <c r="O34" s="6">
        <f t="shared" si="0"/>
        <v>260016.15146378754</v>
      </c>
      <c r="P34" s="6">
        <f t="shared" si="0"/>
        <v>211056.23267794726</v>
      </c>
      <c r="Q34" s="6">
        <f t="shared" si="0"/>
        <v>210451.00942865247</v>
      </c>
      <c r="R34" s="6">
        <f t="shared" si="0"/>
        <v>224949.90111590596</v>
      </c>
      <c r="S34" s="6">
        <f t="shared" si="0"/>
        <v>205235.42111186543</v>
      </c>
      <c r="T34" s="6">
        <f t="shared" si="0"/>
        <v>227239.32665394386</v>
      </c>
      <c r="U34" s="6">
        <f t="shared" si="0"/>
        <v>194099.52250862261</v>
      </c>
      <c r="V34" s="6">
        <f t="shared" si="0"/>
        <v>207359.27313944558</v>
      </c>
      <c r="W34" s="6">
        <f t="shared" si="0"/>
        <v>190285.64742620802</v>
      </c>
      <c r="X34" s="6">
        <f t="shared" si="2"/>
        <v>-6000000000</v>
      </c>
      <c r="Y34" s="6">
        <f>(price-$B34)*N34</f>
        <v>1475780115.9226801</v>
      </c>
      <c r="Z34" s="6">
        <f>(price-$B34)*O34</f>
        <v>1404087217.9044528</v>
      </c>
      <c r="AA34" s="6">
        <f>(price-$B34)*P34</f>
        <v>1139703656.4609153</v>
      </c>
      <c r="AB34" s="6">
        <f>(price-$B34)*Q34</f>
        <v>1136435450.9147234</v>
      </c>
      <c r="AC34" s="6">
        <f>(price-$B34)*R34</f>
        <v>1214729466.0258923</v>
      </c>
      <c r="AD34" s="6">
        <f>(price-$B34)*S34</f>
        <v>1108271274.0040734</v>
      </c>
      <c r="AE34" s="6">
        <f>(price-$B34)*T34</f>
        <v>1227092363.9312968</v>
      </c>
      <c r="AF34" s="6">
        <f>(price-$B34)*U34</f>
        <v>1048137421.5465621</v>
      </c>
      <c r="AG34" s="6">
        <f>(price-$B34)*V34</f>
        <v>1119740074.953006</v>
      </c>
      <c r="AH34" s="6">
        <f>(price-$B34)*W34</f>
        <v>1027542496.1015233</v>
      </c>
      <c r="AI34" s="2">
        <f>(X34+NPV(rate,Y34:AH34))/1000</f>
        <v>1504037.0092586211</v>
      </c>
    </row>
    <row r="35" spans="1:35" x14ac:dyDescent="0.2">
      <c r="A35" s="6">
        <f>'Model 1-car Type1 '!A35</f>
        <v>8000000000</v>
      </c>
      <c r="B35" s="6">
        <f>'Model 1-car Type1 '!B35</f>
        <v>4600</v>
      </c>
      <c r="C35" s="6">
        <f>'Model 1-car Type1 '!C35</f>
        <v>-22951.871869736351</v>
      </c>
      <c r="D35" s="6">
        <f>'Model 1-car Type1 '!D35</f>
        <v>28544.400265673175</v>
      </c>
      <c r="E35" s="6">
        <f>'Model 1-car Type1 '!E35</f>
        <v>11822.33972940594</v>
      </c>
      <c r="F35" s="6">
        <f>'Model 1-car Type1 '!F35</f>
        <v>6712.252798024565</v>
      </c>
      <c r="G35" s="6">
        <f>'Model 1-car Type1 '!G35</f>
        <v>-28344.129532342777</v>
      </c>
      <c r="H35" s="6">
        <f>'Model 1-car Type1 '!H35</f>
        <v>45250.635594129562</v>
      </c>
      <c r="I35" s="6">
        <f>'Model 1-car Type1 '!I35</f>
        <v>3705.7588997413404</v>
      </c>
      <c r="J35" s="6">
        <f>'Model 1-car Type1 '!J35</f>
        <v>1195.5307854805142</v>
      </c>
      <c r="K35" s="6">
        <f>'Model 1-car Type1 '!K35</f>
        <v>4287.2898120549507</v>
      </c>
      <c r="L35" s="6">
        <f>'Model 1-car Type1 '!L35</f>
        <v>31511.717679677531</v>
      </c>
      <c r="M35" s="6">
        <f>'Model 1-car Type1 '!M35</f>
        <v>250000</v>
      </c>
      <c r="N35" s="6">
        <f t="shared" si="1"/>
        <v>227048.12813026365</v>
      </c>
      <c r="O35" s="6">
        <f t="shared" si="0"/>
        <v>255592.52839593682</v>
      </c>
      <c r="P35" s="6">
        <f t="shared" si="0"/>
        <v>267414.86812534276</v>
      </c>
      <c r="Q35" s="6">
        <f t="shared" si="0"/>
        <v>274127.12092336733</v>
      </c>
      <c r="R35" s="6">
        <f t="shared" si="0"/>
        <v>245782.99139102455</v>
      </c>
      <c r="S35" s="6">
        <f t="shared" si="0"/>
        <v>291033.62698515411</v>
      </c>
      <c r="T35" s="6">
        <f t="shared" si="0"/>
        <v>294739.38588489546</v>
      </c>
      <c r="U35" s="6">
        <f t="shared" si="0"/>
        <v>295934.91667037597</v>
      </c>
      <c r="V35" s="6">
        <f t="shared" si="0"/>
        <v>300222.20648243092</v>
      </c>
      <c r="W35" s="6">
        <f t="shared" si="0"/>
        <v>331733.92416210845</v>
      </c>
      <c r="X35" s="6">
        <f t="shared" si="2"/>
        <v>-8000000000</v>
      </c>
      <c r="Y35" s="6">
        <f>(price-$B35)*N35</f>
        <v>1226059891.9034238</v>
      </c>
      <c r="Z35" s="6">
        <f>(price-$B35)*O35</f>
        <v>1380199653.3380589</v>
      </c>
      <c r="AA35" s="6">
        <f>(price-$B35)*P35</f>
        <v>1444040287.8768508</v>
      </c>
      <c r="AB35" s="6">
        <f>(price-$B35)*Q35</f>
        <v>1480286452.9861836</v>
      </c>
      <c r="AC35" s="6">
        <f>(price-$B35)*R35</f>
        <v>1327228153.5115325</v>
      </c>
      <c r="AD35" s="6">
        <f>(price-$B35)*S35</f>
        <v>1571581585.7198322</v>
      </c>
      <c r="AE35" s="6">
        <f>(price-$B35)*T35</f>
        <v>1591592683.7784355</v>
      </c>
      <c r="AF35" s="6">
        <f>(price-$B35)*U35</f>
        <v>1598048550.0200303</v>
      </c>
      <c r="AG35" s="6">
        <f>(price-$B35)*V35</f>
        <v>1621199915.005127</v>
      </c>
      <c r="AH35" s="6">
        <f>(price-$B35)*W35</f>
        <v>1791363190.4753857</v>
      </c>
      <c r="AI35" s="2">
        <f>(X35+NPV(rate,Y35:AH35))/1000</f>
        <v>1002901.5029866352</v>
      </c>
    </row>
    <row r="36" spans="1:35" x14ac:dyDescent="0.2">
      <c r="A36" s="6">
        <f>'Model 1-car Type1 '!A36</f>
        <v>8000000000</v>
      </c>
      <c r="B36" s="6">
        <f>'Model 1-car Type1 '!B36</f>
        <v>5400</v>
      </c>
      <c r="C36" s="6">
        <f>'Model 1-car Type1 '!C36</f>
        <v>-3755.0762499449775</v>
      </c>
      <c r="D36" s="6">
        <f>'Model 1-car Type1 '!D36</f>
        <v>28380.600269883871</v>
      </c>
      <c r="E36" s="6">
        <f>'Model 1-car Type1 '!E36</f>
        <v>13182.761904317886</v>
      </c>
      <c r="F36" s="6">
        <f>'Model 1-car Type1 '!F36</f>
        <v>-13477.938409778289</v>
      </c>
      <c r="G36" s="6">
        <f>'Model 1-car Type1 '!G36</f>
        <v>1.8417267710901797</v>
      </c>
      <c r="H36" s="6">
        <f>'Model 1-car Type1 '!H36</f>
        <v>-21670.985006494448</v>
      </c>
      <c r="I36" s="6">
        <f>'Model 1-car Type1 '!I36</f>
        <v>16122.930901474319</v>
      </c>
      <c r="J36" s="6">
        <f>'Model 1-car Type1 '!J36</f>
        <v>-30884.257284924388</v>
      </c>
      <c r="K36" s="6">
        <f>'Model 1-car Type1 '!K36</f>
        <v>24028.3043240197</v>
      </c>
      <c r="L36" s="6">
        <f>'Model 1-car Type1 '!L36</f>
        <v>4101.9120544660836</v>
      </c>
      <c r="M36" s="6">
        <f>'Model 1-car Type1 '!M36</f>
        <v>230000</v>
      </c>
      <c r="N36" s="6">
        <f t="shared" si="1"/>
        <v>226244.92375005502</v>
      </c>
      <c r="O36" s="6">
        <f t="shared" si="1"/>
        <v>254625.52401993889</v>
      </c>
      <c r="P36" s="6">
        <f t="shared" si="1"/>
        <v>267808.28592425678</v>
      </c>
      <c r="Q36" s="6">
        <f t="shared" si="1"/>
        <v>254330.34751447849</v>
      </c>
      <c r="R36" s="6">
        <f t="shared" si="1"/>
        <v>254332.18924124958</v>
      </c>
      <c r="S36" s="6">
        <f t="shared" si="1"/>
        <v>232661.20423475513</v>
      </c>
      <c r="T36" s="6">
        <f t="shared" si="1"/>
        <v>248784.13513622945</v>
      </c>
      <c r="U36" s="6">
        <f t="shared" si="1"/>
        <v>217899.87785130506</v>
      </c>
      <c r="V36" s="6">
        <f t="shared" ref="V36:W69" si="3">U36+K36</f>
        <v>241928.18217532476</v>
      </c>
      <c r="W36" s="6">
        <f t="shared" si="3"/>
        <v>246030.09422979085</v>
      </c>
      <c r="X36" s="6">
        <f t="shared" si="2"/>
        <v>-8000000000</v>
      </c>
      <c r="Y36" s="6">
        <f>(price-$B36)*N36</f>
        <v>1040726649.2502531</v>
      </c>
      <c r="Z36" s="6">
        <f>(price-$B36)*O36</f>
        <v>1171277410.491719</v>
      </c>
      <c r="AA36" s="6">
        <f>(price-$B36)*P36</f>
        <v>1231918115.2515812</v>
      </c>
      <c r="AB36" s="6">
        <f>(price-$B36)*Q36</f>
        <v>1169919598.566601</v>
      </c>
      <c r="AC36" s="6">
        <f>(price-$B36)*R36</f>
        <v>1169928070.509748</v>
      </c>
      <c r="AD36" s="6">
        <f>(price-$B36)*S36</f>
        <v>1070241539.4798737</v>
      </c>
      <c r="AE36" s="6">
        <f>(price-$B36)*T36</f>
        <v>1144407021.6266556</v>
      </c>
      <c r="AF36" s="6">
        <f>(price-$B36)*U36</f>
        <v>1002339438.1160033</v>
      </c>
      <c r="AG36" s="6">
        <f>(price-$B36)*V36</f>
        <v>1112869638.0064938</v>
      </c>
      <c r="AH36" s="6">
        <f>(price-$B36)*W36</f>
        <v>1131738433.4570379</v>
      </c>
      <c r="AI36" s="2">
        <f>(X36+NPV(rate,Y36:AH36))/1000</f>
        <v>-1067541.1095711051</v>
      </c>
    </row>
    <row r="37" spans="1:35" x14ac:dyDescent="0.2">
      <c r="A37" s="6">
        <f>'Model 1-car Type1 '!A37</f>
        <v>6000000000</v>
      </c>
      <c r="B37" s="6">
        <f>'Model 1-car Type1 '!B37</f>
        <v>4600</v>
      </c>
      <c r="C37" s="6">
        <f>'Model 1-car Type1 '!C37</f>
        <v>36874.553188681602</v>
      </c>
      <c r="D37" s="6">
        <f>'Model 1-car Type1 '!D37</f>
        <v>38293.364923447371</v>
      </c>
      <c r="E37" s="6">
        <f>'Model 1-car Type1 '!E37</f>
        <v>19463.00471900031</v>
      </c>
      <c r="F37" s="6">
        <f>'Model 1-car Type1 '!F37</f>
        <v>27204.805519431829</v>
      </c>
      <c r="G37" s="6">
        <f>'Model 1-car Type1 '!G37</f>
        <v>-23780.512492521666</v>
      </c>
      <c r="H37" s="6">
        <f>'Model 1-car Type1 '!H37</f>
        <v>28462.727641453966</v>
      </c>
      <c r="I37" s="6">
        <f>'Model 1-car Type1 '!I37</f>
        <v>-16839.021554915234</v>
      </c>
      <c r="J37" s="6">
        <f>'Model 1-car Type1 '!J37</f>
        <v>12440.909813449252</v>
      </c>
      <c r="K37" s="6">
        <f>'Model 1-car Type1 '!K37</f>
        <v>7293.9201345434412</v>
      </c>
      <c r="L37" s="6">
        <f>'Model 1-car Type1 '!L37</f>
        <v>-26436.282496433705</v>
      </c>
      <c r="M37" s="6">
        <f>'Model 1-car Type1 '!M37</f>
        <v>270000</v>
      </c>
      <c r="N37" s="6">
        <f t="shared" si="1"/>
        <v>306874.5531886816</v>
      </c>
      <c r="O37" s="6">
        <f t="shared" si="1"/>
        <v>345167.91811212897</v>
      </c>
      <c r="P37" s="6">
        <f t="shared" si="1"/>
        <v>364630.92283112928</v>
      </c>
      <c r="Q37" s="6">
        <f t="shared" si="1"/>
        <v>391835.72835056111</v>
      </c>
      <c r="R37" s="6">
        <f t="shared" si="1"/>
        <v>368055.21585803945</v>
      </c>
      <c r="S37" s="6">
        <f t="shared" si="1"/>
        <v>396517.94349949341</v>
      </c>
      <c r="T37" s="6">
        <f t="shared" si="1"/>
        <v>379678.92194457818</v>
      </c>
      <c r="U37" s="6">
        <f t="shared" si="1"/>
        <v>392119.83175802743</v>
      </c>
      <c r="V37" s="6">
        <f t="shared" si="3"/>
        <v>399413.75189257087</v>
      </c>
      <c r="W37" s="6">
        <f t="shared" si="3"/>
        <v>372977.46939613717</v>
      </c>
      <c r="X37" s="6">
        <f t="shared" si="2"/>
        <v>-6000000000</v>
      </c>
      <c r="Y37" s="6">
        <f>(price-$B37)*N37</f>
        <v>1657122587.2188807</v>
      </c>
      <c r="Z37" s="6">
        <f>(price-$B37)*O37</f>
        <v>1863906757.8054965</v>
      </c>
      <c r="AA37" s="6">
        <f>(price-$B37)*P37</f>
        <v>1969006983.2880981</v>
      </c>
      <c r="AB37" s="6">
        <f>(price-$B37)*Q37</f>
        <v>2115912933.09303</v>
      </c>
      <c r="AC37" s="6">
        <f>(price-$B37)*R37</f>
        <v>1987498165.6334131</v>
      </c>
      <c r="AD37" s="6">
        <f>(price-$B37)*S37</f>
        <v>2141196894.8972645</v>
      </c>
      <c r="AE37" s="6">
        <f>(price-$B37)*T37</f>
        <v>2050266178.5007222</v>
      </c>
      <c r="AF37" s="6">
        <f>(price-$B37)*U37</f>
        <v>2117447091.4933481</v>
      </c>
      <c r="AG37" s="6">
        <f>(price-$B37)*V37</f>
        <v>2156834260.2198825</v>
      </c>
      <c r="AH37" s="6">
        <f>(price-$B37)*W37</f>
        <v>2014078334.7391407</v>
      </c>
      <c r="AI37" s="2">
        <f>(X37+NPV(rate,Y37:AH37))/1000</f>
        <v>6145302.8863086626</v>
      </c>
    </row>
    <row r="38" spans="1:35" x14ac:dyDescent="0.2">
      <c r="A38" s="6">
        <f>'Model 1-car Type1 '!A38</f>
        <v>6000000000</v>
      </c>
      <c r="B38" s="6">
        <f>'Model 1-car Type1 '!B38</f>
        <v>5400</v>
      </c>
      <c r="C38" s="6">
        <f>'Model 1-car Type1 '!C38</f>
        <v>26251.382223563269</v>
      </c>
      <c r="D38" s="6">
        <f>'Model 1-car Type1 '!D38</f>
        <v>-9900.5319498246536</v>
      </c>
      <c r="E38" s="6">
        <f>'Model 1-car Type1 '!E38</f>
        <v>18826.949599315412</v>
      </c>
      <c r="F38" s="6">
        <f>'Model 1-car Type1 '!F38</f>
        <v>21464.62065866217</v>
      </c>
      <c r="G38" s="6">
        <f>'Model 1-car Type1 '!G38</f>
        <v>-37511.927075684071</v>
      </c>
      <c r="H38" s="6">
        <f>'Model 1-car Type1 '!H38</f>
        <v>-46828.063204884529</v>
      </c>
      <c r="I38" s="6">
        <f>'Model 1-car Type1 '!I38</f>
        <v>20372.135622892529</v>
      </c>
      <c r="J38" s="6">
        <f>'Model 1-car Type1 '!J38</f>
        <v>-12125.201465096325</v>
      </c>
      <c r="K38" s="6">
        <f>'Model 1-car Type1 '!K38</f>
        <v>8088.1363828666508</v>
      </c>
      <c r="L38" s="6">
        <f>'Model 1-car Type1 '!L38</f>
        <v>42041.028791572899</v>
      </c>
      <c r="M38" s="6">
        <f>'Model 1-car Type1 '!M38</f>
        <v>250000</v>
      </c>
      <c r="N38" s="6">
        <f t="shared" si="1"/>
        <v>276251.38222356327</v>
      </c>
      <c r="O38" s="6">
        <f t="shared" si="1"/>
        <v>266350.85027373862</v>
      </c>
      <c r="P38" s="6">
        <f t="shared" si="1"/>
        <v>285177.79987305403</v>
      </c>
      <c r="Q38" s="6">
        <f t="shared" si="1"/>
        <v>306642.4205317162</v>
      </c>
      <c r="R38" s="6">
        <f t="shared" si="1"/>
        <v>269130.49345603213</v>
      </c>
      <c r="S38" s="6">
        <f t="shared" si="1"/>
        <v>222302.4302511476</v>
      </c>
      <c r="T38" s="6">
        <f t="shared" si="1"/>
        <v>242674.56587404013</v>
      </c>
      <c r="U38" s="6">
        <f t="shared" ref="U38:U69" si="4">T38+J38</f>
        <v>230549.3644089438</v>
      </c>
      <c r="V38" s="6">
        <f t="shared" si="3"/>
        <v>238637.50079181045</v>
      </c>
      <c r="W38" s="6">
        <f t="shared" si="3"/>
        <v>280678.52958338335</v>
      </c>
      <c r="X38" s="6">
        <f t="shared" si="2"/>
        <v>-6000000000</v>
      </c>
      <c r="Y38" s="6">
        <f>(price-$B38)*N38</f>
        <v>1270756358.2283909</v>
      </c>
      <c r="Z38" s="6">
        <f>(price-$B38)*O38</f>
        <v>1225213911.2591977</v>
      </c>
      <c r="AA38" s="6">
        <f>(price-$B38)*P38</f>
        <v>1311817879.4160485</v>
      </c>
      <c r="AB38" s="6">
        <f>(price-$B38)*Q38</f>
        <v>1410555134.4458945</v>
      </c>
      <c r="AC38" s="6">
        <f>(price-$B38)*R38</f>
        <v>1238000269.8977478</v>
      </c>
      <c r="AD38" s="6">
        <f>(price-$B38)*S38</f>
        <v>1022591179.1552789</v>
      </c>
      <c r="AE38" s="6">
        <f>(price-$B38)*T38</f>
        <v>1116303003.0205846</v>
      </c>
      <c r="AF38" s="6">
        <f>(price-$B38)*U38</f>
        <v>1060527076.2811415</v>
      </c>
      <c r="AG38" s="6">
        <f>(price-$B38)*V38</f>
        <v>1097732503.642328</v>
      </c>
      <c r="AH38" s="6">
        <f>(price-$B38)*W38</f>
        <v>1291121236.0835633</v>
      </c>
      <c r="AI38" s="2">
        <f>(X38+NPV(rate,Y38:AH38))/1000</f>
        <v>1493662.2110559272</v>
      </c>
    </row>
    <row r="39" spans="1:35" x14ac:dyDescent="0.2">
      <c r="A39" s="6">
        <f>'Model 1-car Type1 '!A39</f>
        <v>6000000000</v>
      </c>
      <c r="B39" s="6">
        <f>'Model 1-car Type1 '!B39</f>
        <v>5400</v>
      </c>
      <c r="C39" s="6">
        <f>'Model 1-car Type1 '!C39</f>
        <v>41333.623812533915</v>
      </c>
      <c r="D39" s="6">
        <f>'Model 1-car Type1 '!D39</f>
        <v>-32414.391171187162</v>
      </c>
      <c r="E39" s="6">
        <f>'Model 1-car Type1 '!E39</f>
        <v>35574.612411437556</v>
      </c>
      <c r="F39" s="6">
        <f>'Model 1-car Type1 '!F39</f>
        <v>-5215.6337915221229</v>
      </c>
      <c r="G39" s="6">
        <f>'Model 1-car Type1 '!G39</f>
        <v>-18282.389646628872</v>
      </c>
      <c r="H39" s="6">
        <f>'Model 1-car Type1 '!H39</f>
        <v>-2799.0608941763639</v>
      </c>
      <c r="I39" s="6">
        <f>'Model 1-car Type1 '!I39</f>
        <v>-2651.5181161812507</v>
      </c>
      <c r="J39" s="6">
        <f>'Model 1-car Type1 '!J39</f>
        <v>-6341.3153839064762</v>
      </c>
      <c r="K39" s="6">
        <f>'Model 1-car Type1 '!K39</f>
        <v>28225.622372701764</v>
      </c>
      <c r="L39" s="6">
        <f>'Model 1-car Type1 '!L39</f>
        <v>-12403.484106471296</v>
      </c>
      <c r="M39" s="6">
        <f>'Model 1-car Type1 '!M39</f>
        <v>270000</v>
      </c>
      <c r="N39" s="6">
        <f t="shared" si="1"/>
        <v>311333.62381253392</v>
      </c>
      <c r="O39" s="6">
        <f t="shared" si="1"/>
        <v>278919.23264134675</v>
      </c>
      <c r="P39" s="6">
        <f t="shared" si="1"/>
        <v>314493.84505278431</v>
      </c>
      <c r="Q39" s="6">
        <f t="shared" si="1"/>
        <v>309278.21126126219</v>
      </c>
      <c r="R39" s="6">
        <f t="shared" si="1"/>
        <v>290995.82161463331</v>
      </c>
      <c r="S39" s="6">
        <f t="shared" si="1"/>
        <v>288196.76072045695</v>
      </c>
      <c r="T39" s="6">
        <f t="shared" si="1"/>
        <v>285545.2426042757</v>
      </c>
      <c r="U39" s="6">
        <f t="shared" si="4"/>
        <v>279203.92722036922</v>
      </c>
      <c r="V39" s="6">
        <f t="shared" si="3"/>
        <v>307429.54959307099</v>
      </c>
      <c r="W39" s="6">
        <f t="shared" si="3"/>
        <v>295026.06548659969</v>
      </c>
      <c r="X39" s="6">
        <f t="shared" si="2"/>
        <v>-6000000000</v>
      </c>
      <c r="Y39" s="6">
        <f>(price-$B39)*N39</f>
        <v>1432134669.5376561</v>
      </c>
      <c r="Z39" s="6">
        <f>(price-$B39)*O39</f>
        <v>1283028470.1501951</v>
      </c>
      <c r="AA39" s="6">
        <f>(price-$B39)*P39</f>
        <v>1446671687.2428079</v>
      </c>
      <c r="AB39" s="6">
        <f>(price-$B39)*Q39</f>
        <v>1422679771.801806</v>
      </c>
      <c r="AC39" s="6">
        <f>(price-$B39)*R39</f>
        <v>1338580779.4273133</v>
      </c>
      <c r="AD39" s="6">
        <f>(price-$B39)*S39</f>
        <v>1325705099.3141019</v>
      </c>
      <c r="AE39" s="6">
        <f>(price-$B39)*T39</f>
        <v>1313508115.9796681</v>
      </c>
      <c r="AF39" s="6">
        <f>(price-$B39)*U39</f>
        <v>1284338065.2136984</v>
      </c>
      <c r="AG39" s="6">
        <f>(price-$B39)*V39</f>
        <v>1414175928.1281266</v>
      </c>
      <c r="AH39" s="6">
        <f>(price-$B39)*W39</f>
        <v>1357119901.2383585</v>
      </c>
      <c r="AI39" s="2">
        <f>(X39+NPV(rate,Y39:AH39))/1000</f>
        <v>2396556.9629415092</v>
      </c>
    </row>
    <row r="40" spans="1:35" x14ac:dyDescent="0.2">
      <c r="A40" s="6">
        <f>'Model 1-car Type1 '!A40</f>
        <v>6000000000</v>
      </c>
      <c r="B40" s="6">
        <f>'Model 1-car Type1 '!B40</f>
        <v>5400</v>
      </c>
      <c r="C40" s="6">
        <f>'Model 1-car Type1 '!C40</f>
        <v>-14001.216186443344</v>
      </c>
      <c r="D40" s="6">
        <f>'Model 1-car Type1 '!D40</f>
        <v>-42661.667976062745</v>
      </c>
      <c r="E40" s="6">
        <f>'Model 1-car Type1 '!E40</f>
        <v>-7613.4256232762709</v>
      </c>
      <c r="F40" s="6">
        <f>'Model 1-car Type1 '!F40</f>
        <v>3490.8680390799418</v>
      </c>
      <c r="G40" s="6">
        <f>'Model 1-car Type1 '!G40</f>
        <v>13785.756891593337</v>
      </c>
      <c r="H40" s="6">
        <f>'Model 1-car Type1 '!H40</f>
        <v>-19282.560970168561</v>
      </c>
      <c r="I40" s="6">
        <f>'Model 1-car Type1 '!I40</f>
        <v>-19047.365640290082</v>
      </c>
      <c r="J40" s="6">
        <f>'Model 1-car Type1 '!J40</f>
        <v>7953.5311670042574</v>
      </c>
      <c r="K40" s="6">
        <f>'Model 1-car Type1 '!K40</f>
        <v>24665.405362611637</v>
      </c>
      <c r="L40" s="6">
        <f>'Model 1-car Type1 '!L40</f>
        <v>-29005.51407947205</v>
      </c>
      <c r="M40" s="6">
        <f>'Model 1-car Type1 '!M40</f>
        <v>270000</v>
      </c>
      <c r="N40" s="6">
        <f t="shared" si="1"/>
        <v>255998.78381355666</v>
      </c>
      <c r="O40" s="6">
        <f t="shared" si="1"/>
        <v>213337.11583749391</v>
      </c>
      <c r="P40" s="6">
        <f t="shared" si="1"/>
        <v>205723.69021421764</v>
      </c>
      <c r="Q40" s="6">
        <f t="shared" si="1"/>
        <v>209214.55825329758</v>
      </c>
      <c r="R40" s="6">
        <f t="shared" si="1"/>
        <v>223000.31514489092</v>
      </c>
      <c r="S40" s="6">
        <f t="shared" si="1"/>
        <v>203717.75417472236</v>
      </c>
      <c r="T40" s="6">
        <f t="shared" si="1"/>
        <v>184670.38853443228</v>
      </c>
      <c r="U40" s="6">
        <f t="shared" si="4"/>
        <v>192623.91970143653</v>
      </c>
      <c r="V40" s="6">
        <f t="shared" si="3"/>
        <v>217289.32506404817</v>
      </c>
      <c r="W40" s="6">
        <f t="shared" si="3"/>
        <v>188283.81098457612</v>
      </c>
      <c r="X40" s="6">
        <f t="shared" si="2"/>
        <v>-6000000000</v>
      </c>
      <c r="Y40" s="6">
        <f>(price-$B40)*N40</f>
        <v>1177594405.5423605</v>
      </c>
      <c r="Z40" s="6">
        <f>(price-$B40)*O40</f>
        <v>981350732.85247195</v>
      </c>
      <c r="AA40" s="6">
        <f>(price-$B40)*P40</f>
        <v>946328974.98540115</v>
      </c>
      <c r="AB40" s="6">
        <f>(price-$B40)*Q40</f>
        <v>962386967.96516883</v>
      </c>
      <c r="AC40" s="6">
        <f>(price-$B40)*R40</f>
        <v>1025801449.6664982</v>
      </c>
      <c r="AD40" s="6">
        <f>(price-$B40)*S40</f>
        <v>937101669.20372283</v>
      </c>
      <c r="AE40" s="6">
        <f>(price-$B40)*T40</f>
        <v>849483787.25838852</v>
      </c>
      <c r="AF40" s="6">
        <f>(price-$B40)*U40</f>
        <v>886070030.62660801</v>
      </c>
      <c r="AG40" s="6">
        <f>(price-$B40)*V40</f>
        <v>999530895.29462159</v>
      </c>
      <c r="AH40" s="6">
        <f>(price-$B40)*W40</f>
        <v>866105530.52905011</v>
      </c>
      <c r="AI40" s="2">
        <f>(X40+NPV(rate,Y40:AH40))/1000</f>
        <v>22897.25922879982</v>
      </c>
    </row>
    <row r="41" spans="1:35" x14ac:dyDescent="0.2">
      <c r="A41" s="6">
        <f>'Model 1-car Type1 '!A41</f>
        <v>8000000000</v>
      </c>
      <c r="B41" s="6">
        <f>'Model 1-car Type1 '!B41</f>
        <v>4600</v>
      </c>
      <c r="C41" s="6">
        <f>'Model 1-car Type1 '!C41</f>
        <v>-7149.6970122097991</v>
      </c>
      <c r="D41" s="6">
        <f>'Model 1-car Type1 '!D41</f>
        <v>6341.088010231033</v>
      </c>
      <c r="E41" s="6">
        <f>'Model 1-car Type1 '!E41</f>
        <v>-4294.133759685792</v>
      </c>
      <c r="F41" s="6">
        <f>'Model 1-car Type1 '!F41</f>
        <v>26258.840080117807</v>
      </c>
      <c r="G41" s="6">
        <f>'Model 1-car Type1 '!G41</f>
        <v>24427.481548627838</v>
      </c>
      <c r="H41" s="6">
        <f>'Model 1-car Type1 '!H41</f>
        <v>-40590.748540125787</v>
      </c>
      <c r="I41" s="6">
        <f>'Model 1-car Type1 '!I41</f>
        <v>19786.011762334965</v>
      </c>
      <c r="J41" s="6">
        <f>'Model 1-car Type1 '!J41</f>
        <v>-11439.328773121815</v>
      </c>
      <c r="K41" s="6">
        <f>'Model 1-car Type1 '!K41</f>
        <v>-2642.7869670442306</v>
      </c>
      <c r="L41" s="6">
        <f>'Model 1-car Type1 '!L41</f>
        <v>-19605.568013503216</v>
      </c>
      <c r="M41" s="6">
        <f>'Model 1-car Type1 '!M41</f>
        <v>230000</v>
      </c>
      <c r="N41" s="6">
        <f t="shared" si="1"/>
        <v>222850.3029877902</v>
      </c>
      <c r="O41" s="6">
        <f t="shared" si="1"/>
        <v>229191.39099802123</v>
      </c>
      <c r="P41" s="6">
        <f t="shared" si="1"/>
        <v>224897.25723833544</v>
      </c>
      <c r="Q41" s="6">
        <f t="shared" si="1"/>
        <v>251156.09731845325</v>
      </c>
      <c r="R41" s="6">
        <f t="shared" si="1"/>
        <v>275583.57886708109</v>
      </c>
      <c r="S41" s="6">
        <f t="shared" si="1"/>
        <v>234992.8303269553</v>
      </c>
      <c r="T41" s="6">
        <f t="shared" si="1"/>
        <v>254778.84208929026</v>
      </c>
      <c r="U41" s="6">
        <f t="shared" si="4"/>
        <v>243339.51331616845</v>
      </c>
      <c r="V41" s="6">
        <f t="shared" si="3"/>
        <v>240696.72634912422</v>
      </c>
      <c r="W41" s="6">
        <f t="shared" si="3"/>
        <v>221091.158335621</v>
      </c>
      <c r="X41" s="6">
        <f t="shared" si="2"/>
        <v>-8000000000</v>
      </c>
      <c r="Y41" s="6">
        <f>(price-$B41)*N41</f>
        <v>1203391636.1340671</v>
      </c>
      <c r="Z41" s="6">
        <f>(price-$B41)*O41</f>
        <v>1237633511.3893147</v>
      </c>
      <c r="AA41" s="6">
        <f>(price-$B41)*P41</f>
        <v>1214445189.0870113</v>
      </c>
      <c r="AB41" s="6">
        <f>(price-$B41)*Q41</f>
        <v>1356242925.5196476</v>
      </c>
      <c r="AC41" s="6">
        <f>(price-$B41)*R41</f>
        <v>1488151325.8822379</v>
      </c>
      <c r="AD41" s="6">
        <f>(price-$B41)*S41</f>
        <v>1268961283.7655587</v>
      </c>
      <c r="AE41" s="6">
        <f>(price-$B41)*T41</f>
        <v>1375805747.2821674</v>
      </c>
      <c r="AF41" s="6">
        <f>(price-$B41)*U41</f>
        <v>1314033371.9073095</v>
      </c>
      <c r="AG41" s="6">
        <f>(price-$B41)*V41</f>
        <v>1299762322.2852707</v>
      </c>
      <c r="AH41" s="6">
        <f>(price-$B41)*W41</f>
        <v>1193892255.0123534</v>
      </c>
      <c r="AI41" s="2">
        <f>(X41+NPV(rate,Y41:AH41))/1000</f>
        <v>-73551.318649058347</v>
      </c>
    </row>
    <row r="42" spans="1:35" x14ac:dyDescent="0.2">
      <c r="A42" s="6">
        <f>'Model 1-car Type1 '!A42</f>
        <v>8000000000</v>
      </c>
      <c r="B42" s="6">
        <f>'Model 1-car Type1 '!B42</f>
        <v>4600</v>
      </c>
      <c r="C42" s="6">
        <f>'Model 1-car Type1 '!C42</f>
        <v>7444.4415076868609</v>
      </c>
      <c r="D42" s="6">
        <f>'Model 1-car Type1 '!D42</f>
        <v>-12101.099855499342</v>
      </c>
      <c r="E42" s="6">
        <f>'Model 1-car Type1 '!E42</f>
        <v>22324.456949718297</v>
      </c>
      <c r="F42" s="6">
        <f>'Model 1-car Type1 '!F42</f>
        <v>-35632.638173410669</v>
      </c>
      <c r="G42" s="6">
        <f>'Model 1-car Type1 '!G42</f>
        <v>24297.287382069044</v>
      </c>
      <c r="H42" s="6">
        <f>'Model 1-car Type1 '!H42</f>
        <v>-8481.7656897939742</v>
      </c>
      <c r="I42" s="6">
        <f>'Model 1-car Type1 '!I42</f>
        <v>12732.698451145552</v>
      </c>
      <c r="J42" s="6">
        <f>'Model 1-car Type1 '!J42</f>
        <v>9308.8601715862751</v>
      </c>
      <c r="K42" s="6">
        <f>'Model 1-car Type1 '!K42</f>
        <v>-28757.403924828395</v>
      </c>
      <c r="L42" s="6">
        <f>'Model 1-car Type1 '!L42</f>
        <v>482.98716137651354</v>
      </c>
      <c r="M42" s="6">
        <f>'Model 1-car Type1 '!M42</f>
        <v>250000</v>
      </c>
      <c r="N42" s="6">
        <f t="shared" si="1"/>
        <v>257444.44150768686</v>
      </c>
      <c r="O42" s="6">
        <f t="shared" si="1"/>
        <v>245343.34165218752</v>
      </c>
      <c r="P42" s="6">
        <f t="shared" si="1"/>
        <v>267667.79860190582</v>
      </c>
      <c r="Q42" s="6">
        <f t="shared" si="1"/>
        <v>232035.16042849515</v>
      </c>
      <c r="R42" s="6">
        <f t="shared" si="1"/>
        <v>256332.44781056419</v>
      </c>
      <c r="S42" s="6">
        <f t="shared" si="1"/>
        <v>247850.68212077022</v>
      </c>
      <c r="T42" s="6">
        <f t="shared" si="1"/>
        <v>260583.38057191577</v>
      </c>
      <c r="U42" s="6">
        <f t="shared" si="4"/>
        <v>269892.24074350204</v>
      </c>
      <c r="V42" s="6">
        <f t="shared" si="3"/>
        <v>241134.83681867365</v>
      </c>
      <c r="W42" s="6">
        <f t="shared" si="3"/>
        <v>241617.82398005016</v>
      </c>
      <c r="X42" s="6">
        <f t="shared" si="2"/>
        <v>-8000000000</v>
      </c>
      <c r="Y42" s="6">
        <f>(price-$B42)*N42</f>
        <v>1390199984.1415091</v>
      </c>
      <c r="Z42" s="6">
        <f>(price-$B42)*O42</f>
        <v>1324854044.9218125</v>
      </c>
      <c r="AA42" s="6">
        <f>(price-$B42)*P42</f>
        <v>1445406112.4502914</v>
      </c>
      <c r="AB42" s="6">
        <f>(price-$B42)*Q42</f>
        <v>1252989866.3138738</v>
      </c>
      <c r="AC42" s="6">
        <f>(price-$B42)*R42</f>
        <v>1384195218.1770465</v>
      </c>
      <c r="AD42" s="6">
        <f>(price-$B42)*S42</f>
        <v>1338393683.4521592</v>
      </c>
      <c r="AE42" s="6">
        <f>(price-$B42)*T42</f>
        <v>1407150255.0883451</v>
      </c>
      <c r="AF42" s="6">
        <f>(price-$B42)*U42</f>
        <v>1457418100.0149109</v>
      </c>
      <c r="AG42" s="6">
        <f>(price-$B42)*V42</f>
        <v>1302128118.8208377</v>
      </c>
      <c r="AH42" s="6">
        <f>(price-$B42)*W42</f>
        <v>1304736249.4922709</v>
      </c>
      <c r="AI42" s="2">
        <f>(X42+NPV(rate,Y42:AH42))/1000</f>
        <v>372716.0942620287</v>
      </c>
    </row>
    <row r="43" spans="1:35" x14ac:dyDescent="0.2">
      <c r="A43" s="6">
        <f>'Model 1-car Type1 '!A43</f>
        <v>8000000000</v>
      </c>
      <c r="B43" s="6">
        <f>'Model 1-car Type1 '!B43</f>
        <v>4600</v>
      </c>
      <c r="C43" s="6">
        <f>'Model 1-car Type1 '!C43</f>
        <v>17307.365851593204</v>
      </c>
      <c r="D43" s="6">
        <f>'Model 1-car Type1 '!D43</f>
        <v>-25685.812943265773</v>
      </c>
      <c r="E43" s="6">
        <f>'Model 1-car Type1 '!E43</f>
        <v>12084.638001397252</v>
      </c>
      <c r="F43" s="6">
        <f>'Model 1-car Type1 '!F43</f>
        <v>8136.9307736167684</v>
      </c>
      <c r="G43" s="6">
        <f>'Model 1-car Type1 '!G43</f>
        <v>-25282.679416704923</v>
      </c>
      <c r="H43" s="6">
        <f>'Model 1-car Type1 '!H43</f>
        <v>35427.547118160874</v>
      </c>
      <c r="I43" s="6">
        <f>'Model 1-car Type1 '!I43</f>
        <v>1071.2710718507878</v>
      </c>
      <c r="J43" s="6">
        <f>'Model 1-car Type1 '!J43</f>
        <v>-17271.941032959148</v>
      </c>
      <c r="K43" s="6">
        <f>'Model 1-car Type1 '!K43</f>
        <v>-831.18720795027912</v>
      </c>
      <c r="L43" s="6">
        <f>'Model 1-car Type1 '!L43</f>
        <v>-4632.374839275144</v>
      </c>
      <c r="M43" s="6">
        <f>'Model 1-car Type1 '!M43</f>
        <v>230000</v>
      </c>
      <c r="N43" s="6">
        <f t="shared" si="1"/>
        <v>247307.3658515932</v>
      </c>
      <c r="O43" s="6">
        <f t="shared" si="1"/>
        <v>221621.55290832743</v>
      </c>
      <c r="P43" s="6">
        <f t="shared" si="1"/>
        <v>233706.19090972468</v>
      </c>
      <c r="Q43" s="6">
        <f t="shared" si="1"/>
        <v>241843.12168334145</v>
      </c>
      <c r="R43" s="6">
        <f t="shared" si="1"/>
        <v>216560.44226663653</v>
      </c>
      <c r="S43" s="6">
        <f t="shared" si="1"/>
        <v>251987.9893847974</v>
      </c>
      <c r="T43" s="6">
        <f t="shared" si="1"/>
        <v>253059.26045664819</v>
      </c>
      <c r="U43" s="6">
        <f t="shared" si="4"/>
        <v>235787.31942368904</v>
      </c>
      <c r="V43" s="6">
        <f t="shared" si="3"/>
        <v>234956.13221573876</v>
      </c>
      <c r="W43" s="6">
        <f t="shared" si="3"/>
        <v>230323.75737646362</v>
      </c>
      <c r="X43" s="6">
        <f t="shared" si="2"/>
        <v>-8000000000</v>
      </c>
      <c r="Y43" s="6">
        <f>(price-$B43)*N43</f>
        <v>1335459775.5986032</v>
      </c>
      <c r="Z43" s="6">
        <f>(price-$B43)*O43</f>
        <v>1196756385.7049682</v>
      </c>
      <c r="AA43" s="6">
        <f>(price-$B43)*P43</f>
        <v>1262013430.9125133</v>
      </c>
      <c r="AB43" s="6">
        <f>(price-$B43)*Q43</f>
        <v>1305952857.0900438</v>
      </c>
      <c r="AC43" s="6">
        <f>(price-$B43)*R43</f>
        <v>1169426388.2398372</v>
      </c>
      <c r="AD43" s="6">
        <f>(price-$B43)*S43</f>
        <v>1360735142.677906</v>
      </c>
      <c r="AE43" s="6">
        <f>(price-$B43)*T43</f>
        <v>1366520006.4659002</v>
      </c>
      <c r="AF43" s="6">
        <f>(price-$B43)*U43</f>
        <v>1273251524.8879209</v>
      </c>
      <c r="AG43" s="6">
        <f>(price-$B43)*V43</f>
        <v>1268763113.9649894</v>
      </c>
      <c r="AH43" s="6">
        <f>(price-$B43)*W43</f>
        <v>1243748289.8329036</v>
      </c>
      <c r="AI43" s="2">
        <f>(X43+NPV(rate,Y43:AH43))/1000</f>
        <v>-149696.46726367282</v>
      </c>
    </row>
    <row r="44" spans="1:35" x14ac:dyDescent="0.2">
      <c r="A44" s="6">
        <f>'Model 1-car Type1 '!A44</f>
        <v>6000000000</v>
      </c>
      <c r="B44" s="6">
        <f>'Model 1-car Type1 '!B44</f>
        <v>5400</v>
      </c>
      <c r="C44" s="6">
        <f>'Model 1-car Type1 '!C44</f>
        <v>-15272.371456376277</v>
      </c>
      <c r="D44" s="6">
        <f>'Model 1-car Type1 '!D44</f>
        <v>6916.2069848971441</v>
      </c>
      <c r="E44" s="6">
        <f>'Model 1-car Type1 '!E44</f>
        <v>-10525.445759412833</v>
      </c>
      <c r="F44" s="6">
        <f>'Model 1-car Type1 '!F44</f>
        <v>47661.160351708531</v>
      </c>
      <c r="G44" s="6">
        <f>'Model 1-car Type1 '!G44</f>
        <v>7576.9094110000879</v>
      </c>
      <c r="H44" s="6">
        <f>'Model 1-car Type1 '!H44</f>
        <v>-20803.645384148695</v>
      </c>
      <c r="I44" s="6">
        <f>'Model 1-car Type1 '!I44</f>
        <v>-1348.7806427292526</v>
      </c>
      <c r="J44" s="6">
        <f>'Model 1-car Type1 '!J44</f>
        <v>34883.669286500663</v>
      </c>
      <c r="K44" s="6">
        <f>'Model 1-car Type1 '!K44</f>
        <v>28097.065296606161</v>
      </c>
      <c r="L44" s="6">
        <f>'Model 1-car Type1 '!L44</f>
        <v>-12474.265531636775</v>
      </c>
      <c r="M44" s="6">
        <f>'Model 1-car Type1 '!M44</f>
        <v>230000</v>
      </c>
      <c r="N44" s="6">
        <f t="shared" si="1"/>
        <v>214727.62854362372</v>
      </c>
      <c r="O44" s="6">
        <f t="shared" si="1"/>
        <v>221643.83552852087</v>
      </c>
      <c r="P44" s="6">
        <f t="shared" si="1"/>
        <v>211118.38976910803</v>
      </c>
      <c r="Q44" s="6">
        <f t="shared" si="1"/>
        <v>258779.55012081657</v>
      </c>
      <c r="R44" s="6">
        <f t="shared" si="1"/>
        <v>266356.45953181665</v>
      </c>
      <c r="S44" s="6">
        <f t="shared" si="1"/>
        <v>245552.81414766796</v>
      </c>
      <c r="T44" s="6">
        <f t="shared" si="1"/>
        <v>244204.03350493871</v>
      </c>
      <c r="U44" s="6">
        <f t="shared" si="4"/>
        <v>279087.70279143937</v>
      </c>
      <c r="V44" s="6">
        <f t="shared" si="3"/>
        <v>307184.76808804553</v>
      </c>
      <c r="W44" s="6">
        <f t="shared" si="3"/>
        <v>294710.50255640876</v>
      </c>
      <c r="X44" s="6">
        <f t="shared" si="2"/>
        <v>-6000000000</v>
      </c>
      <c r="Y44" s="6">
        <f>(price-$B44)*N44</f>
        <v>987747091.30066907</v>
      </c>
      <c r="Z44" s="6">
        <f>(price-$B44)*O44</f>
        <v>1019561643.431196</v>
      </c>
      <c r="AA44" s="6">
        <f>(price-$B44)*P44</f>
        <v>971144592.93789697</v>
      </c>
      <c r="AB44" s="6">
        <f>(price-$B44)*Q44</f>
        <v>1190385930.5557561</v>
      </c>
      <c r="AC44" s="6">
        <f>(price-$B44)*R44</f>
        <v>1225239713.8463566</v>
      </c>
      <c r="AD44" s="6">
        <f>(price-$B44)*S44</f>
        <v>1129542945.0792725</v>
      </c>
      <c r="AE44" s="6">
        <f>(price-$B44)*T44</f>
        <v>1123338554.1227181</v>
      </c>
      <c r="AF44" s="6">
        <f>(price-$B44)*U44</f>
        <v>1283803432.840621</v>
      </c>
      <c r="AG44" s="6">
        <f>(price-$B44)*V44</f>
        <v>1413049933.2050095</v>
      </c>
      <c r="AH44" s="6">
        <f>(price-$B44)*W44</f>
        <v>1355668311.7594802</v>
      </c>
      <c r="AI44" s="2">
        <f>(X44+NPV(rate,Y44:AH44))/1000</f>
        <v>978918.75966723636</v>
      </c>
    </row>
    <row r="45" spans="1:35" x14ac:dyDescent="0.2">
      <c r="A45" s="6">
        <f>'Model 1-car Type1 '!A45</f>
        <v>8000000000</v>
      </c>
      <c r="B45" s="6">
        <f>'Model 1-car Type1 '!B45</f>
        <v>4600</v>
      </c>
      <c r="C45" s="6">
        <f>'Model 1-car Type1 '!C45</f>
        <v>-7591.0520536126569</v>
      </c>
      <c r="D45" s="6">
        <f>'Model 1-car Type1 '!D45</f>
        <v>14999.613995314576</v>
      </c>
      <c r="E45" s="6">
        <f>'Model 1-car Type1 '!E45</f>
        <v>-19277.422325103544</v>
      </c>
      <c r="F45" s="6">
        <f>'Model 1-car Type1 '!F45</f>
        <v>11290.399015706498</v>
      </c>
      <c r="G45" s="6">
        <f>'Model 1-car Type1 '!G45</f>
        <v>-17403.544916305691</v>
      </c>
      <c r="H45" s="6">
        <f>'Model 1-car Type1 '!H45</f>
        <v>-5758.9204516261816</v>
      </c>
      <c r="I45" s="6">
        <f>'Model 1-car Type1 '!I45</f>
        <v>8114.0569818671793</v>
      </c>
      <c r="J45" s="6">
        <f>'Model 1-car Type1 '!J45</f>
        <v>-13488.420336216222</v>
      </c>
      <c r="K45" s="6">
        <f>'Model 1-car Type1 '!K45</f>
        <v>24936.844056355767</v>
      </c>
      <c r="L45" s="6">
        <f>'Model 1-car Type1 '!L45</f>
        <v>831.64195530116558</v>
      </c>
      <c r="M45" s="6">
        <f>'Model 1-car Type1 '!M45</f>
        <v>270000</v>
      </c>
      <c r="N45" s="6">
        <f t="shared" si="1"/>
        <v>262408.94794638734</v>
      </c>
      <c r="O45" s="6">
        <f t="shared" si="1"/>
        <v>277408.56194170192</v>
      </c>
      <c r="P45" s="6">
        <f t="shared" si="1"/>
        <v>258131.13961659838</v>
      </c>
      <c r="Q45" s="6">
        <f t="shared" si="1"/>
        <v>269421.53863230487</v>
      </c>
      <c r="R45" s="6">
        <f t="shared" si="1"/>
        <v>252017.99371599918</v>
      </c>
      <c r="S45" s="6">
        <f t="shared" si="1"/>
        <v>246259.073264373</v>
      </c>
      <c r="T45" s="6">
        <f t="shared" si="1"/>
        <v>254373.13024624018</v>
      </c>
      <c r="U45" s="6">
        <f t="shared" si="4"/>
        <v>240884.70991002396</v>
      </c>
      <c r="V45" s="6">
        <f t="shared" si="3"/>
        <v>265821.55396637972</v>
      </c>
      <c r="W45" s="6">
        <f t="shared" si="3"/>
        <v>266653.19592168089</v>
      </c>
      <c r="X45" s="6">
        <f t="shared" si="2"/>
        <v>-8000000000</v>
      </c>
      <c r="Y45" s="6">
        <f>(price-$B45)*N45</f>
        <v>1417008318.9104917</v>
      </c>
      <c r="Z45" s="6">
        <f>(price-$B45)*O45</f>
        <v>1498006234.4851904</v>
      </c>
      <c r="AA45" s="6">
        <f>(price-$B45)*P45</f>
        <v>1393908153.9296312</v>
      </c>
      <c r="AB45" s="6">
        <f>(price-$B45)*Q45</f>
        <v>1454876308.6144464</v>
      </c>
      <c r="AC45" s="6">
        <f>(price-$B45)*R45</f>
        <v>1360897166.0663955</v>
      </c>
      <c r="AD45" s="6">
        <f>(price-$B45)*S45</f>
        <v>1329798995.6276143</v>
      </c>
      <c r="AE45" s="6">
        <f>(price-$B45)*T45</f>
        <v>1373614903.3296969</v>
      </c>
      <c r="AF45" s="6">
        <f>(price-$B45)*U45</f>
        <v>1300777433.5141294</v>
      </c>
      <c r="AG45" s="6">
        <f>(price-$B45)*V45</f>
        <v>1435436391.4184506</v>
      </c>
      <c r="AH45" s="6">
        <f>(price-$B45)*W45</f>
        <v>1439927257.9770768</v>
      </c>
      <c r="AI45" s="2">
        <f>(X45+NPV(rate,Y45:AH45))/1000</f>
        <v>638445.27640200802</v>
      </c>
    </row>
    <row r="46" spans="1:35" x14ac:dyDescent="0.2">
      <c r="A46" s="6">
        <f>'Model 1-car Type1 '!A46</f>
        <v>8000000000</v>
      </c>
      <c r="B46" s="6">
        <f>'Model 1-car Type1 '!B46</f>
        <v>4600</v>
      </c>
      <c r="C46" s="6">
        <f>'Model 1-car Type1 '!C46</f>
        <v>-5061.6108637768775</v>
      </c>
      <c r="D46" s="6">
        <f>'Model 1-car Type1 '!D46</f>
        <v>40124.177758116275</v>
      </c>
      <c r="E46" s="6">
        <f>'Model 1-car Type1 '!E46</f>
        <v>-25392.455427208915</v>
      </c>
      <c r="F46" s="6">
        <f>'Model 1-car Type1 '!F46</f>
        <v>19392.42793014273</v>
      </c>
      <c r="G46" s="6">
        <f>'Model 1-car Type1 '!G46</f>
        <v>7879.4300861773081</v>
      </c>
      <c r="H46" s="6">
        <f>'Model 1-car Type1 '!H46</f>
        <v>-19168.282960890792</v>
      </c>
      <c r="I46" s="6">
        <f>'Model 1-car Type1 '!I46</f>
        <v>29639.249987667426</v>
      </c>
      <c r="J46" s="6">
        <f>'Model 1-car Type1 '!J46</f>
        <v>-23830.671125324443</v>
      </c>
      <c r="K46" s="6">
        <f>'Model 1-car Type1 '!K46</f>
        <v>6720.9839471615851</v>
      </c>
      <c r="L46" s="6">
        <f>'Model 1-car Type1 '!L46</f>
        <v>-15131.763575482182</v>
      </c>
      <c r="M46" s="6">
        <f>'Model 1-car Type1 '!M46</f>
        <v>230000</v>
      </c>
      <c r="N46" s="6">
        <f t="shared" si="1"/>
        <v>224938.38913622312</v>
      </c>
      <c r="O46" s="6">
        <f t="shared" si="1"/>
        <v>265062.5668943394</v>
      </c>
      <c r="P46" s="6">
        <f t="shared" si="1"/>
        <v>239670.11146713048</v>
      </c>
      <c r="Q46" s="6">
        <f t="shared" si="1"/>
        <v>259062.53939727321</v>
      </c>
      <c r="R46" s="6">
        <f t="shared" si="1"/>
        <v>266941.96948345052</v>
      </c>
      <c r="S46" s="6">
        <f t="shared" si="1"/>
        <v>247773.68652255973</v>
      </c>
      <c r="T46" s="6">
        <f t="shared" si="1"/>
        <v>277412.93651022715</v>
      </c>
      <c r="U46" s="6">
        <f t="shared" si="4"/>
        <v>253582.26538490271</v>
      </c>
      <c r="V46" s="6">
        <f t="shared" si="3"/>
        <v>260303.2493320643</v>
      </c>
      <c r="W46" s="6">
        <f t="shared" si="3"/>
        <v>245171.48575658211</v>
      </c>
      <c r="X46" s="6">
        <f t="shared" si="2"/>
        <v>-8000000000</v>
      </c>
      <c r="Y46" s="6">
        <f>(price-$B46)*N46</f>
        <v>1214667301.3356049</v>
      </c>
      <c r="Z46" s="6">
        <f>(price-$B46)*O46</f>
        <v>1431337861.2294328</v>
      </c>
      <c r="AA46" s="6">
        <f>(price-$B46)*P46</f>
        <v>1294218601.9225047</v>
      </c>
      <c r="AB46" s="6">
        <f>(price-$B46)*Q46</f>
        <v>1398937712.7452753</v>
      </c>
      <c r="AC46" s="6">
        <f>(price-$B46)*R46</f>
        <v>1441486635.2106328</v>
      </c>
      <c r="AD46" s="6">
        <f>(price-$B46)*S46</f>
        <v>1337977907.2218225</v>
      </c>
      <c r="AE46" s="6">
        <f>(price-$B46)*T46</f>
        <v>1498029857.1552267</v>
      </c>
      <c r="AF46" s="6">
        <f>(price-$B46)*U46</f>
        <v>1369344233.0784748</v>
      </c>
      <c r="AG46" s="6">
        <f>(price-$B46)*V46</f>
        <v>1405637546.3931472</v>
      </c>
      <c r="AH46" s="6">
        <f>(price-$B46)*W46</f>
        <v>1323926023.0855434</v>
      </c>
      <c r="AI46" s="2">
        <f>(X46+NPV(rate,Y46:AH46))/1000</f>
        <v>379422.8649927759</v>
      </c>
    </row>
    <row r="47" spans="1:35" x14ac:dyDescent="0.2">
      <c r="A47" s="6">
        <f>'Model 1-car Type1 '!A47</f>
        <v>8000000000</v>
      </c>
      <c r="B47" s="6">
        <f>'Model 1-car Type1 '!B47</f>
        <v>4600</v>
      </c>
      <c r="C47" s="6">
        <f>'Model 1-car Type1 '!C47</f>
        <v>1384.47830977384</v>
      </c>
      <c r="D47" s="6">
        <f>'Model 1-car Type1 '!D47</f>
        <v>-14129.045666777529</v>
      </c>
      <c r="E47" s="6">
        <f>'Model 1-car Type1 '!E47</f>
        <v>-20625.247998395935</v>
      </c>
      <c r="F47" s="6">
        <f>'Model 1-car Type1 '!F47</f>
        <v>-30679.530027555302</v>
      </c>
      <c r="G47" s="6">
        <f>'Model 1-car Type1 '!G47</f>
        <v>-9573.3184934942983</v>
      </c>
      <c r="H47" s="6">
        <f>'Model 1-car Type1 '!H47</f>
        <v>-19932.167560909875</v>
      </c>
      <c r="I47" s="6">
        <f>'Model 1-car Type1 '!I47</f>
        <v>-6527.2388383164071</v>
      </c>
      <c r="J47" s="6">
        <f>'Model 1-car Type1 '!J47</f>
        <v>13428.393685899209</v>
      </c>
      <c r="K47" s="6">
        <f>'Model 1-car Type1 '!K47</f>
        <v>-42689.134716056287</v>
      </c>
      <c r="L47" s="6">
        <f>'Model 1-car Type1 '!L47</f>
        <v>8329.9482867005281</v>
      </c>
      <c r="M47" s="6">
        <f>'Model 1-car Type1 '!M47</f>
        <v>270000</v>
      </c>
      <c r="N47" s="6">
        <f t="shared" si="1"/>
        <v>271384.47830977384</v>
      </c>
      <c r="O47" s="6">
        <f t="shared" si="1"/>
        <v>257255.43264299631</v>
      </c>
      <c r="P47" s="6">
        <f t="shared" si="1"/>
        <v>236630.18464460038</v>
      </c>
      <c r="Q47" s="6">
        <f t="shared" si="1"/>
        <v>205950.65461704507</v>
      </c>
      <c r="R47" s="6">
        <f t="shared" si="1"/>
        <v>196377.33612355078</v>
      </c>
      <c r="S47" s="6">
        <f t="shared" si="1"/>
        <v>176445.1685626409</v>
      </c>
      <c r="T47" s="6">
        <f t="shared" si="1"/>
        <v>169917.92972432449</v>
      </c>
      <c r="U47" s="6">
        <f t="shared" si="4"/>
        <v>183346.3234102237</v>
      </c>
      <c r="V47" s="6">
        <f t="shared" si="3"/>
        <v>140657.18869416742</v>
      </c>
      <c r="W47" s="6">
        <f t="shared" si="3"/>
        <v>148987.13698086794</v>
      </c>
      <c r="X47" s="6">
        <f t="shared" si="2"/>
        <v>-8000000000</v>
      </c>
      <c r="Y47" s="6">
        <f>(price-$B47)*N47</f>
        <v>1465476182.8727787</v>
      </c>
      <c r="Z47" s="6">
        <f>(price-$B47)*O47</f>
        <v>1389179336.2721801</v>
      </c>
      <c r="AA47" s="6">
        <f>(price-$B47)*P47</f>
        <v>1277802997.080842</v>
      </c>
      <c r="AB47" s="6">
        <f>(price-$B47)*Q47</f>
        <v>1112133534.9320433</v>
      </c>
      <c r="AC47" s="6">
        <f>(price-$B47)*R47</f>
        <v>1060437615.0671742</v>
      </c>
      <c r="AD47" s="6">
        <f>(price-$B47)*S47</f>
        <v>952803910.23826087</v>
      </c>
      <c r="AE47" s="6">
        <f>(price-$B47)*T47</f>
        <v>917556820.5113523</v>
      </c>
      <c r="AF47" s="6">
        <f>(price-$B47)*U47</f>
        <v>990070146.41520798</v>
      </c>
      <c r="AG47" s="6">
        <f>(price-$B47)*V47</f>
        <v>759548818.94850409</v>
      </c>
      <c r="AH47" s="6">
        <f>(price-$B47)*W47</f>
        <v>804530539.69668686</v>
      </c>
      <c r="AI47" s="2">
        <f>(X47+NPV(rate,Y47:AH47))/1000</f>
        <v>-1038720.1034656076</v>
      </c>
    </row>
    <row r="48" spans="1:35" x14ac:dyDescent="0.2">
      <c r="A48" s="6">
        <f>'Model 1-car Type1 '!A48</f>
        <v>6000000000</v>
      </c>
      <c r="B48" s="6">
        <f>'Model 1-car Type1 '!B48</f>
        <v>5400</v>
      </c>
      <c r="C48" s="6">
        <f>'Model 1-car Type1 '!C48</f>
        <v>-11796.009857789613</v>
      </c>
      <c r="D48" s="6">
        <f>'Model 1-car Type1 '!D48</f>
        <v>25393.63777032122</v>
      </c>
      <c r="E48" s="6">
        <f>'Model 1-car Type1 '!E48</f>
        <v>-6721.6205934528261</v>
      </c>
      <c r="F48" s="6">
        <f>'Model 1-car Type1 '!F48</f>
        <v>12843.611330026761</v>
      </c>
      <c r="G48" s="6">
        <f>'Model 1-car Type1 '!G48</f>
        <v>-348.01814763341099</v>
      </c>
      <c r="H48" s="6">
        <f>'Model 1-car Type1 '!H48</f>
        <v>-8312.144927913323</v>
      </c>
      <c r="I48" s="6">
        <f>'Model 1-car Type1 '!I48</f>
        <v>-1503.2355804578401</v>
      </c>
      <c r="J48" s="6">
        <f>'Model 1-car Type1 '!J48</f>
        <v>19683.329810504802</v>
      </c>
      <c r="K48" s="6">
        <f>'Model 1-car Type1 '!K48</f>
        <v>9424.8662207974121</v>
      </c>
      <c r="L48" s="6">
        <f>'Model 1-car Type1 '!L48</f>
        <v>-2838.9649742166512</v>
      </c>
      <c r="M48" s="6">
        <f>'Model 1-car Type1 '!M48</f>
        <v>250000</v>
      </c>
      <c r="N48" s="6">
        <f t="shared" si="1"/>
        <v>238203.99014221039</v>
      </c>
      <c r="O48" s="6">
        <f t="shared" si="1"/>
        <v>263597.62791253161</v>
      </c>
      <c r="P48" s="6">
        <f t="shared" si="1"/>
        <v>256876.00731907878</v>
      </c>
      <c r="Q48" s="6">
        <f t="shared" si="1"/>
        <v>269719.61864910554</v>
      </c>
      <c r="R48" s="6">
        <f t="shared" si="1"/>
        <v>269371.60050147213</v>
      </c>
      <c r="S48" s="6">
        <f t="shared" si="1"/>
        <v>261059.45557355881</v>
      </c>
      <c r="T48" s="6">
        <f t="shared" si="1"/>
        <v>259556.21999310097</v>
      </c>
      <c r="U48" s="6">
        <f t="shared" si="4"/>
        <v>279239.54980360577</v>
      </c>
      <c r="V48" s="6">
        <f t="shared" si="3"/>
        <v>288664.41602440318</v>
      </c>
      <c r="W48" s="6">
        <f t="shared" si="3"/>
        <v>285825.45105018653</v>
      </c>
      <c r="X48" s="6">
        <f t="shared" si="2"/>
        <v>-6000000000</v>
      </c>
      <c r="Y48" s="6">
        <f>(price-$B48)*N48</f>
        <v>1095738354.6541679</v>
      </c>
      <c r="Z48" s="6">
        <f>(price-$B48)*O48</f>
        <v>1212549088.3976455</v>
      </c>
      <c r="AA48" s="6">
        <f>(price-$B48)*P48</f>
        <v>1181629633.6677623</v>
      </c>
      <c r="AB48" s="6">
        <f>(price-$B48)*Q48</f>
        <v>1240710245.7858856</v>
      </c>
      <c r="AC48" s="6">
        <f>(price-$B48)*R48</f>
        <v>1239109362.3067718</v>
      </c>
      <c r="AD48" s="6">
        <f>(price-$B48)*S48</f>
        <v>1200873495.6383705</v>
      </c>
      <c r="AE48" s="6">
        <f>(price-$B48)*T48</f>
        <v>1193958611.9682643</v>
      </c>
      <c r="AF48" s="6">
        <f>(price-$B48)*U48</f>
        <v>1284501929.0965865</v>
      </c>
      <c r="AG48" s="6">
        <f>(price-$B48)*V48</f>
        <v>1327856313.7122545</v>
      </c>
      <c r="AH48" s="6">
        <f>(price-$B48)*W48</f>
        <v>1314797074.830858</v>
      </c>
      <c r="AI48" s="2">
        <f>(X48+NPV(rate,Y48:AH48))/1000</f>
        <v>1462652.3665919905</v>
      </c>
    </row>
    <row r="49" spans="1:35" x14ac:dyDescent="0.2">
      <c r="A49" s="6">
        <f>'Model 1-car Type1 '!A49</f>
        <v>8000000000</v>
      </c>
      <c r="B49" s="6">
        <f>'Model 1-car Type1 '!B49</f>
        <v>4600</v>
      </c>
      <c r="C49" s="6">
        <f>'Model 1-car Type1 '!C49</f>
        <v>8795.0866145547479</v>
      </c>
      <c r="D49" s="6">
        <f>'Model 1-car Type1 '!D49</f>
        <v>-40885.788621380925</v>
      </c>
      <c r="E49" s="6">
        <f>'Model 1-car Type1 '!E49</f>
        <v>15275.372788892128</v>
      </c>
      <c r="F49" s="6">
        <f>'Model 1-car Type1 '!F49</f>
        <v>18610.990082379431</v>
      </c>
      <c r="G49" s="6">
        <f>'Model 1-car Type1 '!G49</f>
        <v>19528.488337527961</v>
      </c>
      <c r="H49" s="6">
        <f>'Model 1-car Type1 '!H49</f>
        <v>-37328.027246985584</v>
      </c>
      <c r="I49" s="6">
        <f>'Model 1-car Type1 '!I49</f>
        <v>-45533.670345321298</v>
      </c>
      <c r="J49" s="6">
        <f>'Model 1-car Type1 '!J49</f>
        <v>4237.3130781925283</v>
      </c>
      <c r="K49" s="6">
        <f>'Model 1-car Type1 '!K49</f>
        <v>-33224.296203115955</v>
      </c>
      <c r="L49" s="6">
        <f>'Model 1-car Type1 '!L49</f>
        <v>28200.611268403009</v>
      </c>
      <c r="M49" s="6">
        <f>'Model 1-car Type1 '!M49</f>
        <v>250000</v>
      </c>
      <c r="N49" s="6">
        <f t="shared" si="1"/>
        <v>258795.08661455475</v>
      </c>
      <c r="O49" s="6">
        <f t="shared" si="1"/>
        <v>217909.29799317382</v>
      </c>
      <c r="P49" s="6">
        <f t="shared" si="1"/>
        <v>233184.67078206595</v>
      </c>
      <c r="Q49" s="6">
        <f t="shared" si="1"/>
        <v>251795.66086444538</v>
      </c>
      <c r="R49" s="6">
        <f t="shared" si="1"/>
        <v>271324.14920197334</v>
      </c>
      <c r="S49" s="6">
        <f t="shared" si="1"/>
        <v>233996.12195498776</v>
      </c>
      <c r="T49" s="6">
        <f t="shared" si="1"/>
        <v>188462.45160966646</v>
      </c>
      <c r="U49" s="6">
        <f t="shared" si="4"/>
        <v>192699.76468785899</v>
      </c>
      <c r="V49" s="6">
        <f t="shared" si="3"/>
        <v>159475.46848474303</v>
      </c>
      <c r="W49" s="6">
        <f t="shared" si="3"/>
        <v>187676.07975314604</v>
      </c>
      <c r="X49" s="6">
        <f t="shared" si="2"/>
        <v>-8000000000</v>
      </c>
      <c r="Y49" s="6">
        <f>(price-$B49)*N49</f>
        <v>1397493467.7185957</v>
      </c>
      <c r="Z49" s="6">
        <f>(price-$B49)*O49</f>
        <v>1176710209.1631386</v>
      </c>
      <c r="AA49" s="6">
        <f>(price-$B49)*P49</f>
        <v>1259197222.2231562</v>
      </c>
      <c r="AB49" s="6">
        <f>(price-$B49)*Q49</f>
        <v>1359696568.668005</v>
      </c>
      <c r="AC49" s="6">
        <f>(price-$B49)*R49</f>
        <v>1465150405.6906559</v>
      </c>
      <c r="AD49" s="6">
        <f>(price-$B49)*S49</f>
        <v>1263579058.5569339</v>
      </c>
      <c r="AE49" s="6">
        <f>(price-$B49)*T49</f>
        <v>1017697238.6921989</v>
      </c>
      <c r="AF49" s="6">
        <f>(price-$B49)*U49</f>
        <v>1040578729.3144386</v>
      </c>
      <c r="AG49" s="6">
        <f>(price-$B49)*V49</f>
        <v>861167529.81761241</v>
      </c>
      <c r="AH49" s="6">
        <f>(price-$B49)*W49</f>
        <v>1013450830.6669886</v>
      </c>
      <c r="AI49" s="2">
        <f>(X49+NPV(rate,Y49:AH49))/1000</f>
        <v>-495692.96719532111</v>
      </c>
    </row>
    <row r="50" spans="1:35" x14ac:dyDescent="0.2">
      <c r="A50" s="6">
        <f>'Model 1-car Type1 '!A50</f>
        <v>6000000000</v>
      </c>
      <c r="B50" s="6">
        <f>'Model 1-car Type1 '!B50</f>
        <v>5400</v>
      </c>
      <c r="C50" s="6">
        <f>'Model 1-car Type1 '!C50</f>
        <v>11766.951502067968</v>
      </c>
      <c r="D50" s="6">
        <f>'Model 1-car Type1 '!D50</f>
        <v>27186.524675926194</v>
      </c>
      <c r="E50" s="6">
        <f>'Model 1-car Type1 '!E50</f>
        <v>-4931.4166972180828</v>
      </c>
      <c r="F50" s="6">
        <f>'Model 1-car Type1 '!F50</f>
        <v>-13999.078873894177</v>
      </c>
      <c r="G50" s="6">
        <f>'Model 1-car Type1 '!G50</f>
        <v>-1121.6343409614637</v>
      </c>
      <c r="H50" s="6">
        <f>'Model 1-car Type1 '!H50</f>
        <v>24919.063434936106</v>
      </c>
      <c r="I50" s="6">
        <f>'Model 1-car Type1 '!I50</f>
        <v>7454.4004746712744</v>
      </c>
      <c r="J50" s="6">
        <f>'Model 1-car Type1 '!J50</f>
        <v>382.8063199762255</v>
      </c>
      <c r="K50" s="6">
        <f>'Model 1-car Type1 '!K50</f>
        <v>-6692.2666519531049</v>
      </c>
      <c r="L50" s="6">
        <f>'Model 1-car Type1 '!L50</f>
        <v>16249.89636184182</v>
      </c>
      <c r="M50" s="6">
        <f>'Model 1-car Type1 '!M50</f>
        <v>250000</v>
      </c>
      <c r="N50" s="6">
        <f t="shared" si="1"/>
        <v>261766.95150206797</v>
      </c>
      <c r="O50" s="6">
        <f t="shared" si="1"/>
        <v>288953.47617799416</v>
      </c>
      <c r="P50" s="6">
        <f t="shared" si="1"/>
        <v>284022.05948077608</v>
      </c>
      <c r="Q50" s="6">
        <f t="shared" si="1"/>
        <v>270022.9806068819</v>
      </c>
      <c r="R50" s="6">
        <f t="shared" si="1"/>
        <v>268901.34626592044</v>
      </c>
      <c r="S50" s="6">
        <f t="shared" si="1"/>
        <v>293820.40970085654</v>
      </c>
      <c r="T50" s="6">
        <f t="shared" si="1"/>
        <v>301274.81017552782</v>
      </c>
      <c r="U50" s="6">
        <f t="shared" si="4"/>
        <v>301657.61649550404</v>
      </c>
      <c r="V50" s="6">
        <f t="shared" si="3"/>
        <v>294965.34984355094</v>
      </c>
      <c r="W50" s="6">
        <f t="shared" si="3"/>
        <v>311215.24620539276</v>
      </c>
      <c r="X50" s="6">
        <f t="shared" si="2"/>
        <v>-6000000000</v>
      </c>
      <c r="Y50" s="6">
        <f>(price-$B50)*N50</f>
        <v>1204127976.9095128</v>
      </c>
      <c r="Z50" s="6">
        <f>(price-$B50)*O50</f>
        <v>1329185990.4187732</v>
      </c>
      <c r="AA50" s="6">
        <f>(price-$B50)*P50</f>
        <v>1306501473.6115699</v>
      </c>
      <c r="AB50" s="6">
        <f>(price-$B50)*Q50</f>
        <v>1242105710.7916567</v>
      </c>
      <c r="AC50" s="6">
        <f>(price-$B50)*R50</f>
        <v>1236946192.8232341</v>
      </c>
      <c r="AD50" s="6">
        <f>(price-$B50)*S50</f>
        <v>1351573884.62394</v>
      </c>
      <c r="AE50" s="6">
        <f>(price-$B50)*T50</f>
        <v>1385864126.8074279</v>
      </c>
      <c r="AF50" s="6">
        <f>(price-$B50)*U50</f>
        <v>1387625035.8793187</v>
      </c>
      <c r="AG50" s="6">
        <f>(price-$B50)*V50</f>
        <v>1356840609.2803342</v>
      </c>
      <c r="AH50" s="6">
        <f>(price-$B50)*W50</f>
        <v>1431590132.5448067</v>
      </c>
      <c r="AI50" s="2">
        <f>(X50+NPV(rate,Y50:AH50))/1000</f>
        <v>2039983.5000719633</v>
      </c>
    </row>
    <row r="51" spans="1:35" x14ac:dyDescent="0.2">
      <c r="A51" s="6">
        <f>'Model 1-car Type1 '!A51</f>
        <v>8000000000</v>
      </c>
      <c r="B51" s="6">
        <f>'Model 1-car Type1 '!B51</f>
        <v>5400</v>
      </c>
      <c r="C51" s="6">
        <f>'Model 1-car Type1 '!C51</f>
        <v>-21027.790353400633</v>
      </c>
      <c r="D51" s="6">
        <f>'Model 1-car Type1 '!D51</f>
        <v>-3769.8782762163319</v>
      </c>
      <c r="E51" s="6">
        <f>'Model 1-car Type1 '!E51</f>
        <v>19980.598153779283</v>
      </c>
      <c r="F51" s="6">
        <f>'Model 1-car Type1 '!F51</f>
        <v>28749.491320922971</v>
      </c>
      <c r="G51" s="6">
        <f>'Model 1-car Type1 '!G51</f>
        <v>8889.7650130093098</v>
      </c>
      <c r="H51" s="6">
        <f>'Model 1-car Type1 '!H51</f>
        <v>24186.87472527381</v>
      </c>
      <c r="I51" s="6">
        <f>'Model 1-car Type1 '!I51</f>
        <v>27857.913664774969</v>
      </c>
      <c r="J51" s="6">
        <f>'Model 1-car Type1 '!J51</f>
        <v>18717.673810897395</v>
      </c>
      <c r="K51" s="6">
        <f>'Model 1-car Type1 '!K51</f>
        <v>-27597.889129538089</v>
      </c>
      <c r="L51" s="6">
        <f>'Model 1-car Type1 '!L51</f>
        <v>23450.775188393891</v>
      </c>
      <c r="M51" s="6">
        <f>'Model 1-car Type1 '!M51</f>
        <v>270000</v>
      </c>
      <c r="N51" s="6">
        <f t="shared" si="1"/>
        <v>248972.20964659937</v>
      </c>
      <c r="O51" s="6">
        <f t="shared" si="1"/>
        <v>245202.33137038304</v>
      </c>
      <c r="P51" s="6">
        <f t="shared" si="1"/>
        <v>265182.92952416232</v>
      </c>
      <c r="Q51" s="6">
        <f t="shared" si="1"/>
        <v>293932.42084508529</v>
      </c>
      <c r="R51" s="6">
        <f t="shared" si="1"/>
        <v>302822.1858580946</v>
      </c>
      <c r="S51" s="6">
        <f t="shared" si="1"/>
        <v>327009.06058336841</v>
      </c>
      <c r="T51" s="6">
        <f t="shared" si="1"/>
        <v>354866.97424814338</v>
      </c>
      <c r="U51" s="6">
        <f t="shared" si="4"/>
        <v>373584.64805904077</v>
      </c>
      <c r="V51" s="6">
        <f t="shared" si="3"/>
        <v>345986.75892950268</v>
      </c>
      <c r="W51" s="6">
        <f t="shared" si="3"/>
        <v>369437.53411789658</v>
      </c>
      <c r="X51" s="6">
        <f t="shared" si="2"/>
        <v>-8000000000</v>
      </c>
      <c r="Y51" s="6">
        <f>(price-$B51)*N51</f>
        <v>1145272164.374357</v>
      </c>
      <c r="Z51" s="6">
        <f>(price-$B51)*O51</f>
        <v>1127930724.303762</v>
      </c>
      <c r="AA51" s="6">
        <f>(price-$B51)*P51</f>
        <v>1219841475.8111467</v>
      </c>
      <c r="AB51" s="6">
        <f>(price-$B51)*Q51</f>
        <v>1352089135.8873923</v>
      </c>
      <c r="AC51" s="6">
        <f>(price-$B51)*R51</f>
        <v>1392982054.9472351</v>
      </c>
      <c r="AD51" s="6">
        <f>(price-$B51)*S51</f>
        <v>1504241678.6834946</v>
      </c>
      <c r="AE51" s="6">
        <f>(price-$B51)*T51</f>
        <v>1632388081.5414596</v>
      </c>
      <c r="AF51" s="6">
        <f>(price-$B51)*U51</f>
        <v>1718489381.0715876</v>
      </c>
      <c r="AG51" s="6">
        <f>(price-$B51)*V51</f>
        <v>1591539091.0757124</v>
      </c>
      <c r="AH51" s="6">
        <f>(price-$B51)*W51</f>
        <v>1699412656.9423242</v>
      </c>
      <c r="AI51" s="2">
        <f>(X51+NPV(rate,Y51:AH51))/1000</f>
        <v>496874.4254076166</v>
      </c>
    </row>
    <row r="52" spans="1:35" x14ac:dyDescent="0.2">
      <c r="A52" s="6">
        <f>'Model 1-car Type1 '!A52</f>
        <v>8000000000</v>
      </c>
      <c r="B52" s="6">
        <f>'Model 1-car Type1 '!B52</f>
        <v>5400</v>
      </c>
      <c r="C52" s="6">
        <f>'Model 1-car Type1 '!C52</f>
        <v>25025.383365573362</v>
      </c>
      <c r="D52" s="6">
        <f>'Model 1-car Type1 '!D52</f>
        <v>-27060.559659730643</v>
      </c>
      <c r="E52" s="6">
        <f>'Model 1-car Type1 '!E52</f>
        <v>1931.4711607876234</v>
      </c>
      <c r="F52" s="6">
        <f>'Model 1-car Type1 '!F52</f>
        <v>3627.5196180213243</v>
      </c>
      <c r="G52" s="6">
        <f>'Model 1-car Type1 '!G52</f>
        <v>561.40834203688428</v>
      </c>
      <c r="H52" s="6">
        <f>'Model 1-car Type1 '!H52</f>
        <v>-7900.0528785400093</v>
      </c>
      <c r="I52" s="6">
        <f>'Model 1-car Type1 '!I52</f>
        <v>13697.058420802932</v>
      </c>
      <c r="J52" s="6">
        <f>'Model 1-car Type1 '!J52</f>
        <v>-6039.1130318748765</v>
      </c>
      <c r="K52" s="6">
        <f>'Model 1-car Type1 '!K52</f>
        <v>4648.0863602482714</v>
      </c>
      <c r="L52" s="6">
        <f>'Model 1-car Type1 '!L52</f>
        <v>28299.200494075194</v>
      </c>
      <c r="M52" s="6">
        <f>'Model 1-car Type1 '!M52</f>
        <v>270000</v>
      </c>
      <c r="N52" s="6">
        <f t="shared" si="1"/>
        <v>295025.38336557336</v>
      </c>
      <c r="O52" s="6">
        <f t="shared" si="1"/>
        <v>267964.82370584272</v>
      </c>
      <c r="P52" s="6">
        <f t="shared" si="1"/>
        <v>269896.29486663034</v>
      </c>
      <c r="Q52" s="6">
        <f t="shared" si="1"/>
        <v>273523.81448465167</v>
      </c>
      <c r="R52" s="6">
        <f t="shared" si="1"/>
        <v>274085.22282668855</v>
      </c>
      <c r="S52" s="6">
        <f t="shared" si="1"/>
        <v>266185.16994814854</v>
      </c>
      <c r="T52" s="6">
        <f t="shared" si="1"/>
        <v>279882.22836895147</v>
      </c>
      <c r="U52" s="6">
        <f t="shared" si="4"/>
        <v>273843.1153370766</v>
      </c>
      <c r="V52" s="6">
        <f t="shared" si="3"/>
        <v>278491.20169732487</v>
      </c>
      <c r="W52" s="6">
        <f t="shared" si="3"/>
        <v>306790.40219140006</v>
      </c>
      <c r="X52" s="6">
        <f t="shared" si="2"/>
        <v>-8000000000</v>
      </c>
      <c r="Y52" s="6">
        <f>(price-$B52)*N52</f>
        <v>1357116763.4816375</v>
      </c>
      <c r="Z52" s="6">
        <f>(price-$B52)*O52</f>
        <v>1232638189.0468764</v>
      </c>
      <c r="AA52" s="6">
        <f>(price-$B52)*P52</f>
        <v>1241522956.3864996</v>
      </c>
      <c r="AB52" s="6">
        <f>(price-$B52)*Q52</f>
        <v>1258209546.6293976</v>
      </c>
      <c r="AC52" s="6">
        <f>(price-$B52)*R52</f>
        <v>1260792025.0027673</v>
      </c>
      <c r="AD52" s="6">
        <f>(price-$B52)*S52</f>
        <v>1224451781.7614832</v>
      </c>
      <c r="AE52" s="6">
        <f>(price-$B52)*T52</f>
        <v>1287458250.4971769</v>
      </c>
      <c r="AF52" s="6">
        <f>(price-$B52)*U52</f>
        <v>1259678330.5505524</v>
      </c>
      <c r="AG52" s="6">
        <f>(price-$B52)*V52</f>
        <v>1281059527.8076944</v>
      </c>
      <c r="AH52" s="6">
        <f>(price-$B52)*W52</f>
        <v>1411235850.0804403</v>
      </c>
      <c r="AI52" s="2">
        <f>(X52+NPV(rate,Y52:AH52))/1000</f>
        <v>-145670.15855410576</v>
      </c>
    </row>
    <row r="53" spans="1:35" x14ac:dyDescent="0.2">
      <c r="A53" s="6">
        <f>'Model 1-car Type1 '!A53</f>
        <v>6000000000</v>
      </c>
      <c r="B53" s="6">
        <f>'Model 1-car Type1 '!B53</f>
        <v>5400</v>
      </c>
      <c r="C53" s="6">
        <f>'Model 1-car Type1 '!C53</f>
        <v>-14255.510905059054</v>
      </c>
      <c r="D53" s="6">
        <f>'Model 1-car Type1 '!D53</f>
        <v>-4641.378836822696</v>
      </c>
      <c r="E53" s="6">
        <f>'Model 1-car Type1 '!E53</f>
        <v>-39632.686821278185</v>
      </c>
      <c r="F53" s="6">
        <f>'Model 1-car Type1 '!F53</f>
        <v>51733.513828366995</v>
      </c>
      <c r="G53" s="6">
        <f>'Model 1-car Type1 '!G53</f>
        <v>9885.8890851261094</v>
      </c>
      <c r="H53" s="6">
        <f>'Model 1-car Type1 '!H53</f>
        <v>-10841.858966159634</v>
      </c>
      <c r="I53" s="6">
        <f>'Model 1-car Type1 '!I53</f>
        <v>-4812.3183660209179</v>
      </c>
      <c r="J53" s="6">
        <f>'Model 1-car Type1 '!J53</f>
        <v>-14530.769476550631</v>
      </c>
      <c r="K53" s="6">
        <f>'Model 1-car Type1 '!K53</f>
        <v>21870.346245123073</v>
      </c>
      <c r="L53" s="6">
        <f>'Model 1-car Type1 '!L53</f>
        <v>40446.320781484246</v>
      </c>
      <c r="M53" s="6">
        <f>'Model 1-car Type1 '!M53</f>
        <v>250000</v>
      </c>
      <c r="N53" s="6">
        <f t="shared" si="1"/>
        <v>235744.48909494095</v>
      </c>
      <c r="O53" s="6">
        <f t="shared" si="1"/>
        <v>231103.11025811825</v>
      </c>
      <c r="P53" s="6">
        <f t="shared" si="1"/>
        <v>191470.42343684006</v>
      </c>
      <c r="Q53" s="6">
        <f t="shared" si="1"/>
        <v>243203.93726520706</v>
      </c>
      <c r="R53" s="6">
        <f t="shared" si="1"/>
        <v>253089.82635033317</v>
      </c>
      <c r="S53" s="6">
        <f t="shared" si="1"/>
        <v>242247.96738417353</v>
      </c>
      <c r="T53" s="6">
        <f t="shared" si="1"/>
        <v>237435.64901815262</v>
      </c>
      <c r="U53" s="6">
        <f t="shared" si="4"/>
        <v>222904.87954160199</v>
      </c>
      <c r="V53" s="6">
        <f t="shared" si="3"/>
        <v>244775.22578672506</v>
      </c>
      <c r="W53" s="6">
        <f t="shared" si="3"/>
        <v>285221.54656820931</v>
      </c>
      <c r="X53" s="6">
        <f t="shared" si="2"/>
        <v>-6000000000</v>
      </c>
      <c r="Y53" s="6">
        <f>(price-$B53)*N53</f>
        <v>1084424649.8367283</v>
      </c>
      <c r="Z53" s="6">
        <f>(price-$B53)*O53</f>
        <v>1063074307.187344</v>
      </c>
      <c r="AA53" s="6">
        <f>(price-$B53)*P53</f>
        <v>880763947.80946434</v>
      </c>
      <c r="AB53" s="6">
        <f>(price-$B53)*Q53</f>
        <v>1118738111.4199524</v>
      </c>
      <c r="AC53" s="6">
        <f>(price-$B53)*R53</f>
        <v>1164213201.2115326</v>
      </c>
      <c r="AD53" s="6">
        <f>(price-$B53)*S53</f>
        <v>1114340649.9671984</v>
      </c>
      <c r="AE53" s="6">
        <f>(price-$B53)*T53</f>
        <v>1092203985.4835021</v>
      </c>
      <c r="AF53" s="6">
        <f>(price-$B53)*U53</f>
        <v>1025362445.8913691</v>
      </c>
      <c r="AG53" s="6">
        <f>(price-$B53)*V53</f>
        <v>1125966038.6189353</v>
      </c>
      <c r="AH53" s="6">
        <f>(price-$B53)*W53</f>
        <v>1312019114.2137628</v>
      </c>
      <c r="AI53" s="2">
        <f>(X53+NPV(rate,Y53:AH53))/1000</f>
        <v>664331.78964566614</v>
      </c>
    </row>
    <row r="54" spans="1:35" x14ac:dyDescent="0.2">
      <c r="A54" s="6">
        <f>'Model 1-car Type1 '!A54</f>
        <v>8000000000</v>
      </c>
      <c r="B54" s="6">
        <f>'Model 1-car Type1 '!B54</f>
        <v>5400</v>
      </c>
      <c r="C54" s="6">
        <f>'Model 1-car Type1 '!C54</f>
        <v>30028.058972675353</v>
      </c>
      <c r="D54" s="6">
        <f>'Model 1-car Type1 '!D54</f>
        <v>-8727.3747340077534</v>
      </c>
      <c r="E54" s="6">
        <f>'Model 1-car Type1 '!E54</f>
        <v>-8418.8286564312875</v>
      </c>
      <c r="F54" s="6">
        <f>'Model 1-car Type1 '!F54</f>
        <v>3337.2089092154056</v>
      </c>
      <c r="G54" s="6">
        <f>'Model 1-car Type1 '!G54</f>
        <v>5373.4083849121816</v>
      </c>
      <c r="H54" s="6">
        <f>'Model 1-car Type1 '!H54</f>
        <v>-17457.387002650648</v>
      </c>
      <c r="I54" s="6">
        <f>'Model 1-car Type1 '!I54</f>
        <v>5183.6423153872602</v>
      </c>
      <c r="J54" s="6">
        <f>'Model 1-car Type1 '!J54</f>
        <v>11156.180335092358</v>
      </c>
      <c r="K54" s="6">
        <f>'Model 1-car Type1 '!K54</f>
        <v>-36397.977964952588</v>
      </c>
      <c r="L54" s="6">
        <f>'Model 1-car Type1 '!L54</f>
        <v>-2659.8854674375616</v>
      </c>
      <c r="M54" s="6">
        <f>'Model 1-car Type1 '!M54</f>
        <v>230000</v>
      </c>
      <c r="N54" s="6">
        <f t="shared" si="1"/>
        <v>260028.05897267535</v>
      </c>
      <c r="O54" s="6">
        <f t="shared" si="1"/>
        <v>251300.6842386676</v>
      </c>
      <c r="P54" s="6">
        <f t="shared" si="1"/>
        <v>242881.85558223631</v>
      </c>
      <c r="Q54" s="6">
        <f t="shared" si="1"/>
        <v>246219.06449145172</v>
      </c>
      <c r="R54" s="6">
        <f t="shared" si="1"/>
        <v>251592.4728763639</v>
      </c>
      <c r="S54" s="6">
        <f t="shared" si="1"/>
        <v>234135.08587371325</v>
      </c>
      <c r="T54" s="6">
        <f t="shared" si="1"/>
        <v>239318.72818910051</v>
      </c>
      <c r="U54" s="6">
        <f t="shared" si="4"/>
        <v>250474.90852419287</v>
      </c>
      <c r="V54" s="6">
        <f t="shared" si="3"/>
        <v>214076.93055924028</v>
      </c>
      <c r="W54" s="6">
        <f t="shared" si="3"/>
        <v>211417.04509180272</v>
      </c>
      <c r="X54" s="6">
        <f t="shared" si="2"/>
        <v>-8000000000</v>
      </c>
      <c r="Y54" s="6">
        <f>(price-$B54)*N54</f>
        <v>1196129071.2743065</v>
      </c>
      <c r="Z54" s="6">
        <f>(price-$B54)*O54</f>
        <v>1155983147.4978709</v>
      </c>
      <c r="AA54" s="6">
        <f>(price-$B54)*P54</f>
        <v>1117256535.678287</v>
      </c>
      <c r="AB54" s="6">
        <f>(price-$B54)*Q54</f>
        <v>1132607696.6606779</v>
      </c>
      <c r="AC54" s="6">
        <f>(price-$B54)*R54</f>
        <v>1157325375.2312739</v>
      </c>
      <c r="AD54" s="6">
        <f>(price-$B54)*S54</f>
        <v>1077021395.0190809</v>
      </c>
      <c r="AE54" s="6">
        <f>(price-$B54)*T54</f>
        <v>1100866149.6698623</v>
      </c>
      <c r="AF54" s="6">
        <f>(price-$B54)*U54</f>
        <v>1152184579.2112873</v>
      </c>
      <c r="AG54" s="6">
        <f>(price-$B54)*V54</f>
        <v>984753880.57250524</v>
      </c>
      <c r="AH54" s="6">
        <f>(price-$B54)*W54</f>
        <v>972518407.42229247</v>
      </c>
      <c r="AI54" s="2">
        <f>(X54+NPV(rate,Y54:AH54))/1000</f>
        <v>-1122695.058524478</v>
      </c>
    </row>
    <row r="55" spans="1:35" x14ac:dyDescent="0.2">
      <c r="A55" s="6">
        <f>'Model 1-car Type1 '!A55</f>
        <v>8000000000</v>
      </c>
      <c r="B55" s="6">
        <f>'Model 1-car Type1 '!B55</f>
        <v>5400</v>
      </c>
      <c r="C55" s="6">
        <f>'Model 1-car Type1 '!C55</f>
        <v>-15142.768461373635</v>
      </c>
      <c r="D55" s="6">
        <f>'Model 1-car Type1 '!D55</f>
        <v>25619.283405831084</v>
      </c>
      <c r="E55" s="6">
        <f>'Model 1-car Type1 '!E55</f>
        <v>-12611.417332664132</v>
      </c>
      <c r="F55" s="6">
        <f>'Model 1-car Type1 '!F55</f>
        <v>-22330.914362100884</v>
      </c>
      <c r="G55" s="6">
        <f>'Model 1-car Type1 '!G55</f>
        <v>8.6856744019314647</v>
      </c>
      <c r="H55" s="6">
        <f>'Model 1-car Type1 '!H55</f>
        <v>-9974.428394343704</v>
      </c>
      <c r="I55" s="6">
        <f>'Model 1-car Type1 '!I55</f>
        <v>-31043.509807204828</v>
      </c>
      <c r="J55" s="6">
        <f>'Model 1-car Type1 '!J55</f>
        <v>-5654.2830861872062</v>
      </c>
      <c r="K55" s="6">
        <f>'Model 1-car Type1 '!K55</f>
        <v>32415.118766948581</v>
      </c>
      <c r="L55" s="6">
        <f>'Model 1-car Type1 '!L55</f>
        <v>-5460.6061894446611</v>
      </c>
      <c r="M55" s="6">
        <f>'Model 1-car Type1 '!M55</f>
        <v>270000</v>
      </c>
      <c r="N55" s="6">
        <f t="shared" si="1"/>
        <v>254857.23153862637</v>
      </c>
      <c r="O55" s="6">
        <f t="shared" si="1"/>
        <v>280476.51494445745</v>
      </c>
      <c r="P55" s="6">
        <f t="shared" si="1"/>
        <v>267865.09761179332</v>
      </c>
      <c r="Q55" s="6">
        <f t="shared" si="1"/>
        <v>245534.18324969243</v>
      </c>
      <c r="R55" s="6">
        <f t="shared" si="1"/>
        <v>245542.86892409436</v>
      </c>
      <c r="S55" s="6">
        <f t="shared" si="1"/>
        <v>235568.44052975066</v>
      </c>
      <c r="T55" s="6">
        <f t="shared" si="1"/>
        <v>204524.93072254583</v>
      </c>
      <c r="U55" s="6">
        <f t="shared" si="4"/>
        <v>198870.64763635863</v>
      </c>
      <c r="V55" s="6">
        <f t="shared" si="3"/>
        <v>231285.76640330721</v>
      </c>
      <c r="W55" s="6">
        <f t="shared" si="3"/>
        <v>225825.16021386255</v>
      </c>
      <c r="X55" s="6">
        <f t="shared" si="2"/>
        <v>-8000000000</v>
      </c>
      <c r="Y55" s="6">
        <f>(price-$B55)*N55</f>
        <v>1172343265.0776813</v>
      </c>
      <c r="Z55" s="6">
        <f>(price-$B55)*O55</f>
        <v>1290191968.7445042</v>
      </c>
      <c r="AA55" s="6">
        <f>(price-$B55)*P55</f>
        <v>1232179449.0142493</v>
      </c>
      <c r="AB55" s="6">
        <f>(price-$B55)*Q55</f>
        <v>1129457242.9485853</v>
      </c>
      <c r="AC55" s="6">
        <f>(price-$B55)*R55</f>
        <v>1129497197.0508342</v>
      </c>
      <c r="AD55" s="6">
        <f>(price-$B55)*S55</f>
        <v>1083614826.4368529</v>
      </c>
      <c r="AE55" s="6">
        <f>(price-$B55)*T55</f>
        <v>940814681.3237108</v>
      </c>
      <c r="AF55" s="6">
        <f>(price-$B55)*U55</f>
        <v>914804979.12724972</v>
      </c>
      <c r="AG55" s="6">
        <f>(price-$B55)*V55</f>
        <v>1063914525.4552132</v>
      </c>
      <c r="AH55" s="6">
        <f>(price-$B55)*W55</f>
        <v>1038795736.9837677</v>
      </c>
      <c r="AI55" s="2">
        <f>(X55+NPV(rate,Y55:AH55))/1000</f>
        <v>-1096514.3681503716</v>
      </c>
    </row>
    <row r="56" spans="1:35" x14ac:dyDescent="0.2">
      <c r="A56" s="6">
        <f>'Model 1-car Type1 '!A56</f>
        <v>8000000000</v>
      </c>
      <c r="B56" s="6">
        <f>'Model 1-car Type1 '!B56</f>
        <v>4600</v>
      </c>
      <c r="C56" s="6">
        <f>'Model 1-car Type1 '!C56</f>
        <v>25269.264369853772</v>
      </c>
      <c r="D56" s="6">
        <f>'Model 1-car Type1 '!D56</f>
        <v>3053.1282391166314</v>
      </c>
      <c r="E56" s="6">
        <f>'Model 1-car Type1 '!E56</f>
        <v>13000.294529774692</v>
      </c>
      <c r="F56" s="6">
        <f>'Model 1-car Type1 '!F56</f>
        <v>-24625.478545203805</v>
      </c>
      <c r="G56" s="6">
        <f>'Model 1-car Type1 '!G56</f>
        <v>-4407.0475269109011</v>
      </c>
      <c r="H56" s="6">
        <f>'Model 1-car Type1 '!H56</f>
        <v>-20229.117581038736</v>
      </c>
      <c r="I56" s="6">
        <f>'Model 1-car Type1 '!I56</f>
        <v>6798.5411078552715</v>
      </c>
      <c r="J56" s="6">
        <f>'Model 1-car Type1 '!J56</f>
        <v>20963.443603250198</v>
      </c>
      <c r="K56" s="6">
        <f>'Model 1-car Type1 '!K56</f>
        <v>-33194.55572636798</v>
      </c>
      <c r="L56" s="6">
        <f>'Model 1-car Type1 '!L56</f>
        <v>-9522.0457296818495</v>
      </c>
      <c r="M56" s="6">
        <f>'Model 1-car Type1 '!M56</f>
        <v>250000</v>
      </c>
      <c r="N56" s="6">
        <f t="shared" si="1"/>
        <v>275269.26436985377</v>
      </c>
      <c r="O56" s="6">
        <f t="shared" si="1"/>
        <v>278322.3926089704</v>
      </c>
      <c r="P56" s="6">
        <f t="shared" si="1"/>
        <v>291322.6871387451</v>
      </c>
      <c r="Q56" s="6">
        <f t="shared" si="1"/>
        <v>266697.20859354129</v>
      </c>
      <c r="R56" s="6">
        <f t="shared" si="1"/>
        <v>262290.16106663039</v>
      </c>
      <c r="S56" s="6">
        <f t="shared" si="1"/>
        <v>242061.04348559165</v>
      </c>
      <c r="T56" s="6">
        <f t="shared" si="1"/>
        <v>248859.58459344693</v>
      </c>
      <c r="U56" s="6">
        <f t="shared" si="4"/>
        <v>269823.02819669712</v>
      </c>
      <c r="V56" s="6">
        <f t="shared" si="3"/>
        <v>236628.47247032914</v>
      </c>
      <c r="W56" s="6">
        <f t="shared" si="3"/>
        <v>227106.42674064729</v>
      </c>
      <c r="X56" s="6">
        <f t="shared" si="2"/>
        <v>-8000000000</v>
      </c>
      <c r="Y56" s="6">
        <f>(price-$B56)*N56</f>
        <v>1486454027.5972104</v>
      </c>
      <c r="Z56" s="6">
        <f>(price-$B56)*O56</f>
        <v>1502940920.0884402</v>
      </c>
      <c r="AA56" s="6">
        <f>(price-$B56)*P56</f>
        <v>1573142510.5492234</v>
      </c>
      <c r="AB56" s="6">
        <f>(price-$B56)*Q56</f>
        <v>1440164926.405123</v>
      </c>
      <c r="AC56" s="6">
        <f>(price-$B56)*R56</f>
        <v>1416366869.759804</v>
      </c>
      <c r="AD56" s="6">
        <f>(price-$B56)*S56</f>
        <v>1307129634.8221948</v>
      </c>
      <c r="AE56" s="6">
        <f>(price-$B56)*T56</f>
        <v>1343841756.8046134</v>
      </c>
      <c r="AF56" s="6">
        <f>(price-$B56)*U56</f>
        <v>1457044352.2621644</v>
      </c>
      <c r="AG56" s="6">
        <f>(price-$B56)*V56</f>
        <v>1277793751.3397775</v>
      </c>
      <c r="AH56" s="6">
        <f>(price-$B56)*W56</f>
        <v>1226374704.3994954</v>
      </c>
      <c r="AI56" s="2">
        <f>(X56+NPV(rate,Y56:AH56))/1000</f>
        <v>760347.11984317971</v>
      </c>
    </row>
    <row r="57" spans="1:35" x14ac:dyDescent="0.2">
      <c r="A57" s="6">
        <f>'Model 1-car Type1 '!A57</f>
        <v>6000000000</v>
      </c>
      <c r="B57" s="6">
        <f>'Model 1-car Type1 '!B57</f>
        <v>5400</v>
      </c>
      <c r="C57" s="6">
        <f>'Model 1-car Type1 '!C57</f>
        <v>-9059.3857748899609</v>
      </c>
      <c r="D57" s="6">
        <f>'Model 1-car Type1 '!D57</f>
        <v>-25348.526833113283</v>
      </c>
      <c r="E57" s="6">
        <f>'Model 1-car Type1 '!E57</f>
        <v>-1959.1197997215204</v>
      </c>
      <c r="F57" s="6">
        <f>'Model 1-car Type1 '!F57</f>
        <v>18366.836229688488</v>
      </c>
      <c r="G57" s="6">
        <f>'Model 1-car Type1 '!G57</f>
        <v>26228.917704429477</v>
      </c>
      <c r="H57" s="6">
        <f>'Model 1-car Type1 '!H57</f>
        <v>-16962.894733296707</v>
      </c>
      <c r="I57" s="6">
        <f>'Model 1-car Type1 '!I57</f>
        <v>3750.119503820315</v>
      </c>
      <c r="J57" s="6">
        <f>'Model 1-car Type1 '!J57</f>
        <v>8953.1567937228829</v>
      </c>
      <c r="K57" s="6">
        <f>'Model 1-car Type1 '!K57</f>
        <v>23120.765035855584</v>
      </c>
      <c r="L57" s="6">
        <f>'Model 1-car Type1 '!L57</f>
        <v>18946.047930512577</v>
      </c>
      <c r="M57" s="6">
        <f>'Model 1-car Type1 '!M57</f>
        <v>270000</v>
      </c>
      <c r="N57" s="6">
        <f t="shared" si="1"/>
        <v>260940.61422511004</v>
      </c>
      <c r="O57" s="6">
        <f t="shared" si="1"/>
        <v>235592.08739199676</v>
      </c>
      <c r="P57" s="6">
        <f t="shared" si="1"/>
        <v>233632.96759227524</v>
      </c>
      <c r="Q57" s="6">
        <f t="shared" si="1"/>
        <v>251999.80382196372</v>
      </c>
      <c r="R57" s="6">
        <f t="shared" si="1"/>
        <v>278228.7215263932</v>
      </c>
      <c r="S57" s="6">
        <f t="shared" si="1"/>
        <v>261265.82679309649</v>
      </c>
      <c r="T57" s="6">
        <f t="shared" si="1"/>
        <v>265015.94629691681</v>
      </c>
      <c r="U57" s="6">
        <f t="shared" si="4"/>
        <v>273969.10309063969</v>
      </c>
      <c r="V57" s="6">
        <f t="shared" si="3"/>
        <v>297089.86812649528</v>
      </c>
      <c r="W57" s="6">
        <f t="shared" si="3"/>
        <v>316035.91605700785</v>
      </c>
      <c r="X57" s="6">
        <f t="shared" si="2"/>
        <v>-6000000000</v>
      </c>
      <c r="Y57" s="6">
        <f>(price-$B57)*N57</f>
        <v>1200326825.4355061</v>
      </c>
      <c r="Z57" s="6">
        <f>(price-$B57)*O57</f>
        <v>1083723602.003185</v>
      </c>
      <c r="AA57" s="6">
        <f>(price-$B57)*P57</f>
        <v>1074711650.9244661</v>
      </c>
      <c r="AB57" s="6">
        <f>(price-$B57)*Q57</f>
        <v>1159199097.5810332</v>
      </c>
      <c r="AC57" s="6">
        <f>(price-$B57)*R57</f>
        <v>1279852119.0214088</v>
      </c>
      <c r="AD57" s="6">
        <f>(price-$B57)*S57</f>
        <v>1201822803.2482438</v>
      </c>
      <c r="AE57" s="6">
        <f>(price-$B57)*T57</f>
        <v>1219073352.9658172</v>
      </c>
      <c r="AF57" s="6">
        <f>(price-$B57)*U57</f>
        <v>1260257874.2169425</v>
      </c>
      <c r="AG57" s="6">
        <f>(price-$B57)*V57</f>
        <v>1366613393.3818784</v>
      </c>
      <c r="AH57" s="6">
        <f>(price-$B57)*W57</f>
        <v>1453765213.862236</v>
      </c>
      <c r="AI57" s="2">
        <f>(X57+NPV(rate,Y57:AH57))/1000</f>
        <v>1412689.9036789399</v>
      </c>
    </row>
    <row r="58" spans="1:35" x14ac:dyDescent="0.2">
      <c r="A58" s="6">
        <f>'Model 1-car Type1 '!A58</f>
        <v>6000000000</v>
      </c>
      <c r="B58" s="6">
        <f>'Model 1-car Type1 '!B58</f>
        <v>4600</v>
      </c>
      <c r="C58" s="6">
        <f>'Model 1-car Type1 '!C58</f>
        <v>-28953.581932000816</v>
      </c>
      <c r="D58" s="6">
        <f>'Model 1-car Type1 '!D58</f>
        <v>13271.164789330214</v>
      </c>
      <c r="E58" s="6">
        <f>'Model 1-car Type1 '!E58</f>
        <v>13414.000932243653</v>
      </c>
      <c r="F58" s="6">
        <f>'Model 1-car Type1 '!F58</f>
        <v>21133.155314601026</v>
      </c>
      <c r="G58" s="6">
        <f>'Model 1-car Type1 '!G58</f>
        <v>16818.239600979723</v>
      </c>
      <c r="H58" s="6">
        <f>'Model 1-car Type1 '!H58</f>
        <v>15931.118468870409</v>
      </c>
      <c r="I58" s="6">
        <f>'Model 1-car Type1 '!I58</f>
        <v>-5157.3806558735669</v>
      </c>
      <c r="J58" s="6">
        <f>'Model 1-car Type1 '!J58</f>
        <v>13550.516086979769</v>
      </c>
      <c r="K58" s="6">
        <f>'Model 1-car Type1 '!K58</f>
        <v>12891.132428194396</v>
      </c>
      <c r="L58" s="6">
        <f>'Model 1-car Type1 '!L58</f>
        <v>1464.2409951193258</v>
      </c>
      <c r="M58" s="6">
        <f>'Model 1-car Type1 '!M58</f>
        <v>230000</v>
      </c>
      <c r="N58" s="6">
        <f t="shared" si="1"/>
        <v>201046.41806799918</v>
      </c>
      <c r="O58" s="6">
        <f t="shared" si="1"/>
        <v>214317.5828573294</v>
      </c>
      <c r="P58" s="6">
        <f t="shared" si="1"/>
        <v>227731.58378957305</v>
      </c>
      <c r="Q58" s="6">
        <f t="shared" si="1"/>
        <v>248864.73910417408</v>
      </c>
      <c r="R58" s="6">
        <f t="shared" si="1"/>
        <v>265682.9787051538</v>
      </c>
      <c r="S58" s="6">
        <f t="shared" si="1"/>
        <v>281614.09717402421</v>
      </c>
      <c r="T58" s="6">
        <f t="shared" si="1"/>
        <v>276456.71651815064</v>
      </c>
      <c r="U58" s="6">
        <f t="shared" si="4"/>
        <v>290007.23260513041</v>
      </c>
      <c r="V58" s="6">
        <f t="shared" si="3"/>
        <v>302898.36503332481</v>
      </c>
      <c r="W58" s="6">
        <f t="shared" si="3"/>
        <v>304362.60602844413</v>
      </c>
      <c r="X58" s="6">
        <f t="shared" si="2"/>
        <v>-6000000000</v>
      </c>
      <c r="Y58" s="6">
        <f>(price-$B58)*N58</f>
        <v>1085650657.5671957</v>
      </c>
      <c r="Z58" s="6">
        <f>(price-$B58)*O58</f>
        <v>1157314947.4295788</v>
      </c>
      <c r="AA58" s="6">
        <f>(price-$B58)*P58</f>
        <v>1229750552.4636946</v>
      </c>
      <c r="AB58" s="6">
        <f>(price-$B58)*Q58</f>
        <v>1343869591.16254</v>
      </c>
      <c r="AC58" s="6">
        <f>(price-$B58)*R58</f>
        <v>1434688085.0078306</v>
      </c>
      <c r="AD58" s="6">
        <f>(price-$B58)*S58</f>
        <v>1520716124.7397308</v>
      </c>
      <c r="AE58" s="6">
        <f>(price-$B58)*T58</f>
        <v>1492866269.1980135</v>
      </c>
      <c r="AF58" s="6">
        <f>(price-$B58)*U58</f>
        <v>1566039056.0677042</v>
      </c>
      <c r="AG58" s="6">
        <f>(price-$B58)*V58</f>
        <v>1635651171.1799541</v>
      </c>
      <c r="AH58" s="6">
        <f>(price-$B58)*W58</f>
        <v>1643558072.5535984</v>
      </c>
      <c r="AI58" s="2">
        <f>(X58+NPV(rate,Y58:AH58))/1000</f>
        <v>2358441.3880036897</v>
      </c>
    </row>
    <row r="59" spans="1:35" x14ac:dyDescent="0.2">
      <c r="A59" s="6">
        <f>'Model 1-car Type1 '!A59</f>
        <v>8000000000</v>
      </c>
      <c r="B59" s="6">
        <f>'Model 1-car Type1 '!B59</f>
        <v>4600</v>
      </c>
      <c r="C59" s="6">
        <f>'Model 1-car Type1 '!C59</f>
        <v>-13071.439752820879</v>
      </c>
      <c r="D59" s="6">
        <f>'Model 1-car Type1 '!D59</f>
        <v>8090.4783317237161</v>
      </c>
      <c r="E59" s="6">
        <f>'Model 1-car Type1 '!E59</f>
        <v>41126.440919470042</v>
      </c>
      <c r="F59" s="6">
        <f>'Model 1-car Type1 '!F59</f>
        <v>-6363.5980040999129</v>
      </c>
      <c r="G59" s="6">
        <f>'Model 1-car Type1 '!G59</f>
        <v>-12899.363355245441</v>
      </c>
      <c r="H59" s="6">
        <f>'Model 1-car Type1 '!H59</f>
        <v>2893.9439289388247</v>
      </c>
      <c r="I59" s="6">
        <f>'Model 1-car Type1 '!I59</f>
        <v>-2362.7308110008016</v>
      </c>
      <c r="J59" s="6">
        <f>'Model 1-car Type1 '!J59</f>
        <v>-2309.9119061953388</v>
      </c>
      <c r="K59" s="6">
        <f>'Model 1-car Type1 '!K59</f>
        <v>15394.903130072635</v>
      </c>
      <c r="L59" s="6">
        <f>'Model 1-car Type1 '!L59</f>
        <v>32382.740755565464</v>
      </c>
      <c r="M59" s="6">
        <f>'Model 1-car Type1 '!M59</f>
        <v>270000</v>
      </c>
      <c r="N59" s="6">
        <f t="shared" si="1"/>
        <v>256928.56024717912</v>
      </c>
      <c r="O59" s="6">
        <f t="shared" si="1"/>
        <v>265019.03857890284</v>
      </c>
      <c r="P59" s="6">
        <f t="shared" si="1"/>
        <v>306145.47949837288</v>
      </c>
      <c r="Q59" s="6">
        <f t="shared" si="1"/>
        <v>299781.88149427297</v>
      </c>
      <c r="R59" s="6">
        <f t="shared" si="1"/>
        <v>286882.51813902752</v>
      </c>
      <c r="S59" s="6">
        <f t="shared" si="1"/>
        <v>289776.46206796635</v>
      </c>
      <c r="T59" s="6">
        <f t="shared" si="1"/>
        <v>287413.73125696555</v>
      </c>
      <c r="U59" s="6">
        <f t="shared" si="4"/>
        <v>285103.81935077021</v>
      </c>
      <c r="V59" s="6">
        <f t="shared" si="3"/>
        <v>300498.72248084284</v>
      </c>
      <c r="W59" s="6">
        <f t="shared" si="3"/>
        <v>332881.46323640831</v>
      </c>
      <c r="X59" s="6">
        <f t="shared" si="2"/>
        <v>-8000000000</v>
      </c>
      <c r="Y59" s="6">
        <f>(price-$B59)*N59</f>
        <v>1387414225.3347673</v>
      </c>
      <c r="Z59" s="6">
        <f>(price-$B59)*O59</f>
        <v>1431102808.3260753</v>
      </c>
      <c r="AA59" s="6">
        <f>(price-$B59)*P59</f>
        <v>1653185589.2912135</v>
      </c>
      <c r="AB59" s="6">
        <f>(price-$B59)*Q59</f>
        <v>1618822160.0690739</v>
      </c>
      <c r="AC59" s="6">
        <f>(price-$B59)*R59</f>
        <v>1549165597.9507487</v>
      </c>
      <c r="AD59" s="6">
        <f>(price-$B59)*S59</f>
        <v>1564792895.1670182</v>
      </c>
      <c r="AE59" s="6">
        <f>(price-$B59)*T59</f>
        <v>1552034148.7876139</v>
      </c>
      <c r="AF59" s="6">
        <f>(price-$B59)*U59</f>
        <v>1539560624.4941592</v>
      </c>
      <c r="AG59" s="6">
        <f>(price-$B59)*V59</f>
        <v>1622693101.3965514</v>
      </c>
      <c r="AH59" s="6">
        <f>(price-$B59)*W59</f>
        <v>1797559901.4766049</v>
      </c>
      <c r="AI59" s="2">
        <f>(X59+NPV(rate,Y59:AH59))/1000</f>
        <v>1532822.8739097596</v>
      </c>
    </row>
    <row r="60" spans="1:35" x14ac:dyDescent="0.2">
      <c r="A60" s="6">
        <f>'Model 1-car Type1 '!A60</f>
        <v>8000000000</v>
      </c>
      <c r="B60" s="6">
        <f>'Model 1-car Type1 '!B60</f>
        <v>4600</v>
      </c>
      <c r="C60" s="6">
        <f>'Model 1-car Type1 '!C60</f>
        <v>-13202.156878833193</v>
      </c>
      <c r="D60" s="6">
        <f>'Model 1-car Type1 '!D60</f>
        <v>7670.1098805642687</v>
      </c>
      <c r="E60" s="6">
        <f>'Model 1-car Type1 '!E60</f>
        <v>32678.963179932907</v>
      </c>
      <c r="F60" s="6">
        <f>'Model 1-car Type1 '!F60</f>
        <v>2877.0500648533925</v>
      </c>
      <c r="G60" s="6">
        <f>'Model 1-car Type1 '!G60</f>
        <v>40474.878915119916</v>
      </c>
      <c r="H60" s="6">
        <f>'Model 1-car Type1 '!H60</f>
        <v>-9109.339771384839</v>
      </c>
      <c r="I60" s="6">
        <f>'Model 1-car Type1 '!I60</f>
        <v>-14990.9055835451</v>
      </c>
      <c r="J60" s="6">
        <f>'Model 1-car Type1 '!J60</f>
        <v>17944.375940714963</v>
      </c>
      <c r="K60" s="6">
        <f>'Model 1-car Type1 '!K60</f>
        <v>-12421.287465258501</v>
      </c>
      <c r="L60" s="6">
        <f>'Model 1-car Type1 '!L60</f>
        <v>-23133.816284826025</v>
      </c>
      <c r="M60" s="6">
        <f>'Model 1-car Type1 '!M60</f>
        <v>250000</v>
      </c>
      <c r="N60" s="6">
        <f t="shared" si="1"/>
        <v>236797.84312116681</v>
      </c>
      <c r="O60" s="6">
        <f t="shared" si="1"/>
        <v>244467.95300173108</v>
      </c>
      <c r="P60" s="6">
        <f t="shared" si="1"/>
        <v>277146.91618166398</v>
      </c>
      <c r="Q60" s="6">
        <f t="shared" si="1"/>
        <v>280023.96624651738</v>
      </c>
      <c r="R60" s="6">
        <f t="shared" si="1"/>
        <v>320498.84516163729</v>
      </c>
      <c r="S60" s="6">
        <f t="shared" si="1"/>
        <v>311389.50539025245</v>
      </c>
      <c r="T60" s="6">
        <f t="shared" si="1"/>
        <v>296398.59980670735</v>
      </c>
      <c r="U60" s="6">
        <f t="shared" si="4"/>
        <v>314342.97574742232</v>
      </c>
      <c r="V60" s="6">
        <f t="shared" si="3"/>
        <v>301921.68828216381</v>
      </c>
      <c r="W60" s="6">
        <f t="shared" si="3"/>
        <v>278787.87199733779</v>
      </c>
      <c r="X60" s="6">
        <f t="shared" si="2"/>
        <v>-8000000000</v>
      </c>
      <c r="Y60" s="6">
        <f>(price-$B60)*N60</f>
        <v>1278708352.8543007</v>
      </c>
      <c r="Z60" s="6">
        <f>(price-$B60)*O60</f>
        <v>1320126946.2093477</v>
      </c>
      <c r="AA60" s="6">
        <f>(price-$B60)*P60</f>
        <v>1496593347.3809855</v>
      </c>
      <c r="AB60" s="6">
        <f>(price-$B60)*Q60</f>
        <v>1512129417.7311938</v>
      </c>
      <c r="AC60" s="6">
        <f>(price-$B60)*R60</f>
        <v>1730693763.8728414</v>
      </c>
      <c r="AD60" s="6">
        <f>(price-$B60)*S60</f>
        <v>1681503329.1073632</v>
      </c>
      <c r="AE60" s="6">
        <f>(price-$B60)*T60</f>
        <v>1600552438.9562197</v>
      </c>
      <c r="AF60" s="6">
        <f>(price-$B60)*U60</f>
        <v>1697452069.0360806</v>
      </c>
      <c r="AG60" s="6">
        <f>(price-$B60)*V60</f>
        <v>1630377116.7236845</v>
      </c>
      <c r="AH60" s="6">
        <f>(price-$B60)*W60</f>
        <v>1505454508.785624</v>
      </c>
      <c r="AI60" s="2">
        <f>(X60+NPV(rate,Y60:AH60))/1000</f>
        <v>1319550.4008431644</v>
      </c>
    </row>
    <row r="61" spans="1:35" x14ac:dyDescent="0.2">
      <c r="A61" s="6">
        <f>'Model 1-car Type1 '!A61</f>
        <v>6000000000</v>
      </c>
      <c r="B61" s="6">
        <f>'Model 1-car Type1 '!B61</f>
        <v>5400</v>
      </c>
      <c r="C61" s="6">
        <f>'Model 1-car Type1 '!C61</f>
        <v>29818.87519126758</v>
      </c>
      <c r="D61" s="6">
        <f>'Model 1-car Type1 '!D61</f>
        <v>-13822.545952280052</v>
      </c>
      <c r="E61" s="6">
        <f>'Model 1-car Type1 '!E61</f>
        <v>4002.0950109465048</v>
      </c>
      <c r="F61" s="6">
        <f>'Model 1-car Type1 '!F61</f>
        <v>11322.367754473817</v>
      </c>
      <c r="G61" s="6">
        <f>'Model 1-car Type1 '!G61</f>
        <v>9497.9441200848669</v>
      </c>
      <c r="H61" s="6">
        <f>'Model 1-car Type1 '!H61</f>
        <v>36733.581509906799</v>
      </c>
      <c r="I61" s="6">
        <f>'Model 1-car Type1 '!I61</f>
        <v>-14978.149920352735</v>
      </c>
      <c r="J61" s="6">
        <f>'Model 1-car Type1 '!J61</f>
        <v>-34038.566809613258</v>
      </c>
      <c r="K61" s="6">
        <f>'Model 1-car Type1 '!K61</f>
        <v>-20731.977201648988</v>
      </c>
      <c r="L61" s="6">
        <f>'Model 1-car Type1 '!L61</f>
        <v>-40710.983739700168</v>
      </c>
      <c r="M61" s="6">
        <f>'Model 1-car Type1 '!M61</f>
        <v>270000</v>
      </c>
      <c r="N61" s="6">
        <f t="shared" si="1"/>
        <v>299818.87519126758</v>
      </c>
      <c r="O61" s="6">
        <f t="shared" si="1"/>
        <v>285996.32923898753</v>
      </c>
      <c r="P61" s="6">
        <f t="shared" si="1"/>
        <v>289998.42424993403</v>
      </c>
      <c r="Q61" s="6">
        <f t="shared" si="1"/>
        <v>301320.79200440785</v>
      </c>
      <c r="R61" s="6">
        <f t="shared" si="1"/>
        <v>310818.73612449272</v>
      </c>
      <c r="S61" s="6">
        <f t="shared" si="1"/>
        <v>347552.31763439951</v>
      </c>
      <c r="T61" s="6">
        <f t="shared" si="1"/>
        <v>332574.16771404678</v>
      </c>
      <c r="U61" s="6">
        <f t="shared" si="4"/>
        <v>298535.60090443352</v>
      </c>
      <c r="V61" s="6">
        <f t="shared" si="3"/>
        <v>277803.62370278453</v>
      </c>
      <c r="W61" s="6">
        <f t="shared" si="3"/>
        <v>237092.63996308437</v>
      </c>
      <c r="X61" s="6">
        <f t="shared" si="2"/>
        <v>-6000000000</v>
      </c>
      <c r="Y61" s="6">
        <f>(price-$B61)*N61</f>
        <v>1379166825.8798308</v>
      </c>
      <c r="Z61" s="6">
        <f>(price-$B61)*O61</f>
        <v>1315583114.4993427</v>
      </c>
      <c r="AA61" s="6">
        <f>(price-$B61)*P61</f>
        <v>1333992751.5496964</v>
      </c>
      <c r="AB61" s="6">
        <f>(price-$B61)*Q61</f>
        <v>1386075643.2202761</v>
      </c>
      <c r="AC61" s="6">
        <f>(price-$B61)*R61</f>
        <v>1429766186.1726665</v>
      </c>
      <c r="AD61" s="6">
        <f>(price-$B61)*S61</f>
        <v>1598740661.1182377</v>
      </c>
      <c r="AE61" s="6">
        <f>(price-$B61)*T61</f>
        <v>1529841171.4846151</v>
      </c>
      <c r="AF61" s="6">
        <f>(price-$B61)*U61</f>
        <v>1373263764.1603942</v>
      </c>
      <c r="AG61" s="6">
        <f>(price-$B61)*V61</f>
        <v>1277896669.0328088</v>
      </c>
      <c r="AH61" s="6">
        <f>(price-$B61)*W61</f>
        <v>1090626143.830188</v>
      </c>
      <c r="AI61" s="2">
        <f>(X61+NPV(rate,Y61:AH61))/1000</f>
        <v>2468347.9675497445</v>
      </c>
    </row>
    <row r="62" spans="1:35" x14ac:dyDescent="0.2">
      <c r="A62" s="6">
        <f>'Model 1-car Type1 '!A62</f>
        <v>6000000000</v>
      </c>
      <c r="B62" s="6">
        <f>'Model 1-car Type1 '!B62</f>
        <v>4600</v>
      </c>
      <c r="C62" s="6">
        <f>'Model 1-car Type1 '!C62</f>
        <v>-8985.4893303709105</v>
      </c>
      <c r="D62" s="6">
        <f>'Model 1-car Type1 '!D62</f>
        <v>-5566.6305343038402</v>
      </c>
      <c r="E62" s="6">
        <f>'Model 1-car Type1 '!E62</f>
        <v>-9873.7928055925295</v>
      </c>
      <c r="F62" s="6">
        <f>'Model 1-car Type1 '!F62</f>
        <v>37716.017686761916</v>
      </c>
      <c r="G62" s="6">
        <f>'Model 1-car Type1 '!G62</f>
        <v>32449.861464556307</v>
      </c>
      <c r="H62" s="6">
        <f>'Model 1-car Type1 '!H62</f>
        <v>-16478.702491440345</v>
      </c>
      <c r="I62" s="6">
        <f>'Model 1-car Type1 '!I62</f>
        <v>-2223.0096874409355</v>
      </c>
      <c r="J62" s="6">
        <f>'Model 1-car Type1 '!J62</f>
        <v>36103.665479458869</v>
      </c>
      <c r="K62" s="6">
        <f>'Model 1-car Type1 '!K62</f>
        <v>-5137.2808229643852</v>
      </c>
      <c r="L62" s="6">
        <f>'Model 1-car Type1 '!L62</f>
        <v>-14708.484741277061</v>
      </c>
      <c r="M62" s="6">
        <f>'Model 1-car Type1 '!M62</f>
        <v>230000</v>
      </c>
      <c r="N62" s="6">
        <f t="shared" si="1"/>
        <v>221014.51066962909</v>
      </c>
      <c r="O62" s="6">
        <f t="shared" si="1"/>
        <v>215447.88013532525</v>
      </c>
      <c r="P62" s="6">
        <f t="shared" si="1"/>
        <v>205574.08732973272</v>
      </c>
      <c r="Q62" s="6">
        <f t="shared" si="1"/>
        <v>243290.10501649464</v>
      </c>
      <c r="R62" s="6">
        <f t="shared" si="1"/>
        <v>275739.96648105094</v>
      </c>
      <c r="S62" s="6">
        <f t="shared" si="1"/>
        <v>259261.2639896106</v>
      </c>
      <c r="T62" s="6">
        <f t="shared" si="1"/>
        <v>257038.25430216966</v>
      </c>
      <c r="U62" s="6">
        <f t="shared" si="4"/>
        <v>293141.91978162853</v>
      </c>
      <c r="V62" s="6">
        <f t="shared" si="3"/>
        <v>288004.63895866415</v>
      </c>
      <c r="W62" s="6">
        <f t="shared" si="3"/>
        <v>273296.15421738708</v>
      </c>
      <c r="X62" s="6">
        <f t="shared" si="2"/>
        <v>-6000000000</v>
      </c>
      <c r="Y62" s="6">
        <f>(price-$B62)*N62</f>
        <v>1193478357.6159971</v>
      </c>
      <c r="Z62" s="6">
        <f>(price-$B62)*O62</f>
        <v>1163418552.7307563</v>
      </c>
      <c r="AA62" s="6">
        <f>(price-$B62)*P62</f>
        <v>1110100071.5805566</v>
      </c>
      <c r="AB62" s="6">
        <f>(price-$B62)*Q62</f>
        <v>1313766567.089071</v>
      </c>
      <c r="AC62" s="6">
        <f>(price-$B62)*R62</f>
        <v>1488995818.9976752</v>
      </c>
      <c r="AD62" s="6">
        <f>(price-$B62)*S62</f>
        <v>1400010825.5438972</v>
      </c>
      <c r="AE62" s="6">
        <f>(price-$B62)*T62</f>
        <v>1388006573.2317162</v>
      </c>
      <c r="AF62" s="6">
        <f>(price-$B62)*U62</f>
        <v>1582966366.8207941</v>
      </c>
      <c r="AG62" s="6">
        <f>(price-$B62)*V62</f>
        <v>1555225050.3767865</v>
      </c>
      <c r="AH62" s="6">
        <f>(price-$B62)*W62</f>
        <v>1475799232.7738903</v>
      </c>
      <c r="AI62" s="2">
        <f>(X62+NPV(rate,Y62:AH62))/1000</f>
        <v>2171941.0494081145</v>
      </c>
    </row>
    <row r="63" spans="1:35" x14ac:dyDescent="0.2">
      <c r="A63" s="6">
        <f>'Model 1-car Type1 '!A63</f>
        <v>8000000000</v>
      </c>
      <c r="B63" s="6">
        <f>'Model 1-car Type1 '!B63</f>
        <v>4600</v>
      </c>
      <c r="C63" s="6">
        <f>'Model 1-car Type1 '!C63</f>
        <v>-2550.0639821984805</v>
      </c>
      <c r="D63" s="6">
        <f>'Model 1-car Type1 '!D63</f>
        <v>-25442.568585276604</v>
      </c>
      <c r="E63" s="6">
        <f>'Model 1-car Type1 '!E63</f>
        <v>47598.223318345845</v>
      </c>
      <c r="F63" s="6">
        <f>'Model 1-car Type1 '!F63</f>
        <v>-643.33107729908079</v>
      </c>
      <c r="G63" s="6">
        <f>'Model 1-car Type1 '!G63</f>
        <v>-18834.862203220837</v>
      </c>
      <c r="H63" s="6">
        <f>'Model 1-car Type1 '!H63</f>
        <v>-14375.837054103613</v>
      </c>
      <c r="I63" s="6">
        <f>'Model 1-car Type1 '!I63</f>
        <v>14440.502127399668</v>
      </c>
      <c r="J63" s="6">
        <f>'Model 1-car Type1 '!J63</f>
        <v>36456.731322687119</v>
      </c>
      <c r="K63" s="6">
        <f>'Model 1-car Type1 '!K63</f>
        <v>40857.230487745255</v>
      </c>
      <c r="L63" s="6">
        <f>'Model 1-car Type1 '!L63</f>
        <v>-25962.344807339832</v>
      </c>
      <c r="M63" s="6">
        <f>'Model 1-car Type1 '!M63</f>
        <v>230000</v>
      </c>
      <c r="N63" s="6">
        <f t="shared" si="1"/>
        <v>227449.93601780152</v>
      </c>
      <c r="O63" s="6">
        <f t="shared" si="1"/>
        <v>202007.36743252492</v>
      </c>
      <c r="P63" s="6">
        <f t="shared" si="1"/>
        <v>249605.59075087076</v>
      </c>
      <c r="Q63" s="6">
        <f t="shared" si="1"/>
        <v>248962.25967357168</v>
      </c>
      <c r="R63" s="6">
        <f t="shared" si="1"/>
        <v>230127.39747035084</v>
      </c>
      <c r="S63" s="6">
        <f t="shared" si="1"/>
        <v>215751.56041624723</v>
      </c>
      <c r="T63" s="6">
        <f t="shared" si="1"/>
        <v>230192.0625436469</v>
      </c>
      <c r="U63" s="6">
        <f t="shared" si="4"/>
        <v>266648.79386633402</v>
      </c>
      <c r="V63" s="6">
        <f t="shared" si="3"/>
        <v>307506.02435407927</v>
      </c>
      <c r="W63" s="6">
        <f t="shared" si="3"/>
        <v>281543.67954673944</v>
      </c>
      <c r="X63" s="6">
        <f t="shared" si="2"/>
        <v>-8000000000</v>
      </c>
      <c r="Y63" s="6">
        <f>(price-$B63)*N63</f>
        <v>1228229654.4961283</v>
      </c>
      <c r="Z63" s="6">
        <f>(price-$B63)*O63</f>
        <v>1090839784.1356347</v>
      </c>
      <c r="AA63" s="6">
        <f>(price-$B63)*P63</f>
        <v>1347870190.054702</v>
      </c>
      <c r="AB63" s="6">
        <f>(price-$B63)*Q63</f>
        <v>1344396202.237287</v>
      </c>
      <c r="AC63" s="6">
        <f>(price-$B63)*R63</f>
        <v>1242687946.3398945</v>
      </c>
      <c r="AD63" s="6">
        <f>(price-$B63)*S63</f>
        <v>1165058426.247735</v>
      </c>
      <c r="AE63" s="6">
        <f>(price-$B63)*T63</f>
        <v>1243037137.7356932</v>
      </c>
      <c r="AF63" s="6">
        <f>(price-$B63)*U63</f>
        <v>1439903486.8782036</v>
      </c>
      <c r="AG63" s="6">
        <f>(price-$B63)*V63</f>
        <v>1660532531.512028</v>
      </c>
      <c r="AH63" s="6">
        <f>(price-$B63)*W63</f>
        <v>1520335869.552393</v>
      </c>
      <c r="AI63" s="2">
        <f>(X63+NPV(rate,Y63:AH63))/1000</f>
        <v>-21751.646776768685</v>
      </c>
    </row>
    <row r="64" spans="1:35" x14ac:dyDescent="0.2">
      <c r="A64" s="6">
        <f>'Model 1-car Type1 '!A64</f>
        <v>6000000000</v>
      </c>
      <c r="B64" s="6">
        <f>'Model 1-car Type1 '!B64</f>
        <v>4600</v>
      </c>
      <c r="C64" s="6">
        <f>'Model 1-car Type1 '!C64</f>
        <v>25536.064640618861</v>
      </c>
      <c r="D64" s="6">
        <f>'Model 1-car Type1 '!D64</f>
        <v>8412.0983956381679</v>
      </c>
      <c r="E64" s="6">
        <f>'Model 1-car Type1 '!E64</f>
        <v>-1180.4786481661722</v>
      </c>
      <c r="F64" s="6">
        <f>'Model 1-car Type1 '!F64</f>
        <v>21527.512217289768</v>
      </c>
      <c r="G64" s="6">
        <f>'Model 1-car Type1 '!G64</f>
        <v>-8354.0044215624221</v>
      </c>
      <c r="H64" s="6">
        <f>'Model 1-car Type1 '!H64</f>
        <v>11527.231436048169</v>
      </c>
      <c r="I64" s="6">
        <f>'Model 1-car Type1 '!I64</f>
        <v>-48795.845941640437</v>
      </c>
      <c r="J64" s="6">
        <f>'Model 1-car Type1 '!J64</f>
        <v>17047.79606370721</v>
      </c>
      <c r="K64" s="6">
        <f>'Model 1-car Type1 '!K64</f>
        <v>26055.568014271557</v>
      </c>
      <c r="L64" s="6">
        <f>'Model 1-car Type1 '!L64</f>
        <v>-7396.7157732113265</v>
      </c>
      <c r="M64" s="6">
        <f>'Model 1-car Type1 '!M64</f>
        <v>270000</v>
      </c>
      <c r="N64" s="6">
        <f t="shared" si="1"/>
        <v>295536.06464061886</v>
      </c>
      <c r="O64" s="6">
        <f t="shared" si="1"/>
        <v>303948.16303625703</v>
      </c>
      <c r="P64" s="6">
        <f t="shared" si="1"/>
        <v>302767.68438809086</v>
      </c>
      <c r="Q64" s="6">
        <f t="shared" si="1"/>
        <v>324295.19660538062</v>
      </c>
      <c r="R64" s="6">
        <f t="shared" si="1"/>
        <v>315941.1921838182</v>
      </c>
      <c r="S64" s="6">
        <f t="shared" si="1"/>
        <v>327468.42361986637</v>
      </c>
      <c r="T64" s="6">
        <f t="shared" si="1"/>
        <v>278672.57767822593</v>
      </c>
      <c r="U64" s="6">
        <f t="shared" si="4"/>
        <v>295720.37374193314</v>
      </c>
      <c r="V64" s="6">
        <f t="shared" si="3"/>
        <v>321775.9417562047</v>
      </c>
      <c r="W64" s="6">
        <f t="shared" si="3"/>
        <v>314379.22598299338</v>
      </c>
      <c r="X64" s="6">
        <f t="shared" si="2"/>
        <v>-6000000000</v>
      </c>
      <c r="Y64" s="6">
        <f>(price-$B64)*N64</f>
        <v>1595894749.0593419</v>
      </c>
      <c r="Z64" s="6">
        <f>(price-$B64)*O64</f>
        <v>1641320080.395788</v>
      </c>
      <c r="AA64" s="6">
        <f>(price-$B64)*P64</f>
        <v>1634945495.6956906</v>
      </c>
      <c r="AB64" s="6">
        <f>(price-$B64)*Q64</f>
        <v>1751194061.6690555</v>
      </c>
      <c r="AC64" s="6">
        <f>(price-$B64)*R64</f>
        <v>1706082437.7926183</v>
      </c>
      <c r="AD64" s="6">
        <f>(price-$B64)*S64</f>
        <v>1768329487.5472784</v>
      </c>
      <c r="AE64" s="6">
        <f>(price-$B64)*T64</f>
        <v>1504831919.46242</v>
      </c>
      <c r="AF64" s="6">
        <f>(price-$B64)*U64</f>
        <v>1596890018.206439</v>
      </c>
      <c r="AG64" s="6">
        <f>(price-$B64)*V64</f>
        <v>1737590085.4835055</v>
      </c>
      <c r="AH64" s="6">
        <f>(price-$B64)*W64</f>
        <v>1697647820.3081641</v>
      </c>
      <c r="AI64" s="2">
        <f>(X64+NPV(rate,Y64:AH64))/1000</f>
        <v>4197845.238059883</v>
      </c>
    </row>
    <row r="65" spans="1:35" x14ac:dyDescent="0.2">
      <c r="A65" s="6">
        <f>'Model 1-car Type1 '!A65</f>
        <v>6000000000</v>
      </c>
      <c r="B65" s="6">
        <f>'Model 1-car Type1 '!B65</f>
        <v>4600</v>
      </c>
      <c r="C65" s="6">
        <f>'Model 1-car Type1 '!C65</f>
        <v>-13651.924746227451</v>
      </c>
      <c r="D65" s="6">
        <f>'Model 1-car Type1 '!D65</f>
        <v>8820.2796177938581</v>
      </c>
      <c r="E65" s="6">
        <f>'Model 1-car Type1 '!E65</f>
        <v>38425.787352025509</v>
      </c>
      <c r="F65" s="6">
        <f>'Model 1-car Type1 '!F65</f>
        <v>-14380.452739715111</v>
      </c>
      <c r="G65" s="6">
        <f>'Model 1-car Type1 '!G65</f>
        <v>-19459.821487544104</v>
      </c>
      <c r="H65" s="6">
        <f>'Model 1-car Type1 '!H65</f>
        <v>-9942.0049082254991</v>
      </c>
      <c r="I65" s="6">
        <f>'Model 1-car Type1 '!I65</f>
        <v>-239.46995497681201</v>
      </c>
      <c r="J65" s="6">
        <f>'Model 1-car Type1 '!J65</f>
        <v>-34243.112168041989</v>
      </c>
      <c r="K65" s="6">
        <f>'Model 1-car Type1 '!K65</f>
        <v>-30897.535907570273</v>
      </c>
      <c r="L65" s="6">
        <f>'Model 1-car Type1 '!L65</f>
        <v>-22396.170606953092</v>
      </c>
      <c r="M65" s="6">
        <f>'Model 1-car Type1 '!M65</f>
        <v>250000</v>
      </c>
      <c r="N65" s="6">
        <f t="shared" si="1"/>
        <v>236348.07525377255</v>
      </c>
      <c r="O65" s="6">
        <f t="shared" si="1"/>
        <v>245168.35487156641</v>
      </c>
      <c r="P65" s="6">
        <f t="shared" si="1"/>
        <v>283594.14222359192</v>
      </c>
      <c r="Q65" s="6">
        <f t="shared" si="1"/>
        <v>269213.68948387681</v>
      </c>
      <c r="R65" s="6">
        <f t="shared" si="1"/>
        <v>249753.8679963327</v>
      </c>
      <c r="S65" s="6">
        <f t="shared" si="1"/>
        <v>239811.8630881072</v>
      </c>
      <c r="T65" s="6">
        <f t="shared" si="1"/>
        <v>239572.39313313039</v>
      </c>
      <c r="U65" s="6">
        <f t="shared" si="4"/>
        <v>205329.2809650884</v>
      </c>
      <c r="V65" s="6">
        <f t="shared" si="3"/>
        <v>174431.74505751813</v>
      </c>
      <c r="W65" s="6">
        <f t="shared" si="3"/>
        <v>152035.57445056504</v>
      </c>
      <c r="X65" s="6">
        <f t="shared" si="2"/>
        <v>-6000000000</v>
      </c>
      <c r="Y65" s="6">
        <f>(price-$B65)*N65</f>
        <v>1276279606.3703718</v>
      </c>
      <c r="Z65" s="6">
        <f>(price-$B65)*O65</f>
        <v>1323909116.3064587</v>
      </c>
      <c r="AA65" s="6">
        <f>(price-$B65)*P65</f>
        <v>1531408368.0073965</v>
      </c>
      <c r="AB65" s="6">
        <f>(price-$B65)*Q65</f>
        <v>1453753923.2129347</v>
      </c>
      <c r="AC65" s="6">
        <f>(price-$B65)*R65</f>
        <v>1348670887.1801965</v>
      </c>
      <c r="AD65" s="6">
        <f>(price-$B65)*S65</f>
        <v>1294984060.6757789</v>
      </c>
      <c r="AE65" s="6">
        <f>(price-$B65)*T65</f>
        <v>1293690922.9189041</v>
      </c>
      <c r="AF65" s="6">
        <f>(price-$B65)*U65</f>
        <v>1108778117.2114773</v>
      </c>
      <c r="AG65" s="6">
        <f>(price-$B65)*V65</f>
        <v>941931423.3105979</v>
      </c>
      <c r="AH65" s="6">
        <f>(price-$B65)*W65</f>
        <v>820992102.03305125</v>
      </c>
      <c r="AI65" s="2">
        <f>(X65+NPV(rate,Y65:AH65))/1000</f>
        <v>1863420.5135117196</v>
      </c>
    </row>
    <row r="66" spans="1:35" x14ac:dyDescent="0.2">
      <c r="A66" s="6">
        <f>'Model 1-car Type1 '!A66</f>
        <v>6000000000</v>
      </c>
      <c r="B66" s="6">
        <f>'Model 1-car Type1 '!B66</f>
        <v>5400</v>
      </c>
      <c r="C66" s="6">
        <f>'Model 1-car Type1 '!C66</f>
        <v>3470.3816709225066</v>
      </c>
      <c r="D66" s="6">
        <f>'Model 1-car Type1 '!D66</f>
        <v>-5939.2277762526646</v>
      </c>
      <c r="E66" s="6">
        <f>'Model 1-car Type1 '!E66</f>
        <v>-6515.9156292793341</v>
      </c>
      <c r="F66" s="6">
        <f>'Model 1-car Type1 '!F66</f>
        <v>919.22629508189857</v>
      </c>
      <c r="G66" s="6">
        <f>'Model 1-car Type1 '!G66</f>
        <v>20257.903088349849</v>
      </c>
      <c r="H66" s="6">
        <f>'Model 1-car Type1 '!H66</f>
        <v>13969.201972940937</v>
      </c>
      <c r="I66" s="6">
        <f>'Model 1-car Type1 '!I66</f>
        <v>-15625.573723809794</v>
      </c>
      <c r="J66" s="6">
        <f>'Model 1-car Type1 '!J66</f>
        <v>51081.58802613616</v>
      </c>
      <c r="K66" s="6">
        <f>'Model 1-car Type1 '!K66</f>
        <v>-5729.3163990834728</v>
      </c>
      <c r="L66" s="6">
        <f>'Model 1-car Type1 '!L66</f>
        <v>-4955.1317715668119</v>
      </c>
      <c r="M66" s="6">
        <f>'Model 1-car Type1 '!M66</f>
        <v>270000</v>
      </c>
      <c r="N66" s="6">
        <f t="shared" si="1"/>
        <v>273470.38167092251</v>
      </c>
      <c r="O66" s="6">
        <f t="shared" si="1"/>
        <v>267531.15389466984</v>
      </c>
      <c r="P66" s="6">
        <f t="shared" si="1"/>
        <v>261015.23826539051</v>
      </c>
      <c r="Q66" s="6">
        <f t="shared" si="1"/>
        <v>261934.46456047241</v>
      </c>
      <c r="R66" s="6">
        <f t="shared" si="1"/>
        <v>282192.36764882226</v>
      </c>
      <c r="S66" s="6">
        <f t="shared" si="1"/>
        <v>296161.56962176319</v>
      </c>
      <c r="T66" s="6">
        <f t="shared" si="1"/>
        <v>280535.9958979534</v>
      </c>
      <c r="U66" s="6">
        <f t="shared" si="4"/>
        <v>331617.58392408956</v>
      </c>
      <c r="V66" s="6">
        <f t="shared" si="3"/>
        <v>325888.26752500609</v>
      </c>
      <c r="W66" s="6">
        <f t="shared" si="3"/>
        <v>320933.13575343927</v>
      </c>
      <c r="X66" s="6">
        <f t="shared" si="2"/>
        <v>-6000000000</v>
      </c>
      <c r="Y66" s="6">
        <f>(price-$B66)*N66</f>
        <v>1257963755.6862435</v>
      </c>
      <c r="Z66" s="6">
        <f>(price-$B66)*O66</f>
        <v>1230643307.9154813</v>
      </c>
      <c r="AA66" s="6">
        <f>(price-$B66)*P66</f>
        <v>1200670096.0207963</v>
      </c>
      <c r="AB66" s="6">
        <f>(price-$B66)*Q66</f>
        <v>1204898536.978173</v>
      </c>
      <c r="AC66" s="6">
        <f>(price-$B66)*R66</f>
        <v>1298084891.1845825</v>
      </c>
      <c r="AD66" s="6">
        <f>(price-$B66)*S66</f>
        <v>1362343220.2601106</v>
      </c>
      <c r="AE66" s="6">
        <f>(price-$B66)*T66</f>
        <v>1290465581.1305857</v>
      </c>
      <c r="AF66" s="6">
        <f>(price-$B66)*U66</f>
        <v>1525440886.050812</v>
      </c>
      <c r="AG66" s="6">
        <f>(price-$B66)*V66</f>
        <v>1499086030.6150279</v>
      </c>
      <c r="AH66" s="6">
        <f>(price-$B66)*W66</f>
        <v>1476292424.4658206</v>
      </c>
      <c r="AI66" s="2">
        <f>(X66+NPV(rate,Y66:AH66))/1000</f>
        <v>2039498.7197388229</v>
      </c>
    </row>
    <row r="67" spans="1:35" x14ac:dyDescent="0.2">
      <c r="A67" s="6">
        <f>'Model 1-car Type1 '!A67</f>
        <v>8000000000</v>
      </c>
      <c r="B67" s="6">
        <f>'Model 1-car Type1 '!B67</f>
        <v>5400</v>
      </c>
      <c r="C67" s="6">
        <f>'Model 1-car Type1 '!C67</f>
        <v>-21832.51126552932</v>
      </c>
      <c r="D67" s="6">
        <f>'Model 1-car Type1 '!D67</f>
        <v>-13512.044461094774</v>
      </c>
      <c r="E67" s="6">
        <f>'Model 1-car Type1 '!E67</f>
        <v>-29358.125175349414</v>
      </c>
      <c r="F67" s="6">
        <f>'Model 1-car Type1 '!F67</f>
        <v>3276.8639357527718</v>
      </c>
      <c r="G67" s="6">
        <f>'Model 1-car Type1 '!G67</f>
        <v>4387.2205424122512</v>
      </c>
      <c r="H67" s="6">
        <f>'Model 1-car Type1 '!H67</f>
        <v>-14845.682017039508</v>
      </c>
      <c r="I67" s="6">
        <f>'Model 1-car Type1 '!I67</f>
        <v>-676.07288656290621</v>
      </c>
      <c r="J67" s="6">
        <f>'Model 1-car Type1 '!J67</f>
        <v>1539.387994853314</v>
      </c>
      <c r="K67" s="6">
        <f>'Model 1-car Type1 '!K67</f>
        <v>10019.789442594629</v>
      </c>
      <c r="L67" s="6">
        <f>'Model 1-car Type1 '!L67</f>
        <v>-23007.851268630475</v>
      </c>
      <c r="M67" s="6">
        <f>'Model 1-car Type1 '!M67</f>
        <v>250000</v>
      </c>
      <c r="N67" s="6">
        <f t="shared" si="1"/>
        <v>228167.48873447068</v>
      </c>
      <c r="O67" s="6">
        <f t="shared" si="1"/>
        <v>214655.44427337591</v>
      </c>
      <c r="P67" s="6">
        <f t="shared" si="1"/>
        <v>185297.31909802649</v>
      </c>
      <c r="Q67" s="6">
        <f t="shared" si="1"/>
        <v>188574.18303377926</v>
      </c>
      <c r="R67" s="6">
        <f t="shared" si="1"/>
        <v>192961.40357619151</v>
      </c>
      <c r="S67" s="6">
        <f t="shared" si="1"/>
        <v>178115.72155915201</v>
      </c>
      <c r="T67" s="6">
        <f t="shared" si="1"/>
        <v>177439.6486725891</v>
      </c>
      <c r="U67" s="6">
        <f t="shared" si="4"/>
        <v>178979.03666744241</v>
      </c>
      <c r="V67" s="6">
        <f t="shared" si="3"/>
        <v>188998.82611003704</v>
      </c>
      <c r="W67" s="6">
        <f t="shared" si="3"/>
        <v>165990.97484140657</v>
      </c>
      <c r="X67" s="6">
        <f t="shared" si="2"/>
        <v>-8000000000</v>
      </c>
      <c r="Y67" s="6">
        <f>(price-$B67)*N67</f>
        <v>1049570448.1785651</v>
      </c>
      <c r="Z67" s="6">
        <f>(price-$B67)*O67</f>
        <v>987415043.65752912</v>
      </c>
      <c r="AA67" s="6">
        <f>(price-$B67)*P67</f>
        <v>852367667.85092187</v>
      </c>
      <c r="AB67" s="6">
        <f>(price-$B67)*Q67</f>
        <v>867441241.95538461</v>
      </c>
      <c r="AC67" s="6">
        <f>(price-$B67)*R67</f>
        <v>887622456.45048094</v>
      </c>
      <c r="AD67" s="6">
        <f>(price-$B67)*S67</f>
        <v>819332319.17209923</v>
      </c>
      <c r="AE67" s="6">
        <f>(price-$B67)*T67</f>
        <v>816222383.89390981</v>
      </c>
      <c r="AF67" s="6">
        <f>(price-$B67)*U67</f>
        <v>823303568.67023516</v>
      </c>
      <c r="AG67" s="6">
        <f>(price-$B67)*V67</f>
        <v>869394600.10617042</v>
      </c>
      <c r="AH67" s="6">
        <f>(price-$B67)*W67</f>
        <v>763558484.27047026</v>
      </c>
      <c r="AI67" s="2">
        <f>(X67+NPV(rate,Y67:AH67))/1000</f>
        <v>-2517272.2650216199</v>
      </c>
    </row>
    <row r="68" spans="1:35" x14ac:dyDescent="0.2">
      <c r="A68" s="6">
        <f>'Model 1-car Type1 '!A68</f>
        <v>6000000000</v>
      </c>
      <c r="B68" s="6">
        <f>'Model 1-car Type1 '!B68</f>
        <v>4600</v>
      </c>
      <c r="C68" s="6">
        <f>'Model 1-car Type1 '!C68</f>
        <v>32123.261917149648</v>
      </c>
      <c r="D68" s="6">
        <f>'Model 1-car Type1 '!D68</f>
        <v>17719.912648317404</v>
      </c>
      <c r="E68" s="6">
        <f>'Model 1-car Type1 '!E68</f>
        <v>-5625.1565183629282</v>
      </c>
      <c r="F68" s="6">
        <f>'Model 1-car Type1 '!F68</f>
        <v>-18717.810235102661</v>
      </c>
      <c r="G68" s="6">
        <f>'Model 1-car Type1 '!G68</f>
        <v>5331.5488912630826</v>
      </c>
      <c r="H68" s="6">
        <f>'Model 1-car Type1 '!H68</f>
        <v>-27189.798856852576</v>
      </c>
      <c r="I68" s="6">
        <f>'Model 1-car Type1 '!I68</f>
        <v>23911.616153782234</v>
      </c>
      <c r="J68" s="6">
        <f>'Model 1-car Type1 '!J68</f>
        <v>-28678.27788577415</v>
      </c>
      <c r="K68" s="6">
        <f>'Model 1-car Type1 '!K68</f>
        <v>-12718.123798549641</v>
      </c>
      <c r="L68" s="6">
        <f>'Model 1-car Type1 '!L68</f>
        <v>11844.258551718667</v>
      </c>
      <c r="M68" s="6">
        <f>'Model 1-car Type1 '!M68</f>
        <v>270000</v>
      </c>
      <c r="N68" s="6">
        <f t="shared" si="1"/>
        <v>302123.26191714965</v>
      </c>
      <c r="O68" s="6">
        <f t="shared" si="1"/>
        <v>319843.17456546705</v>
      </c>
      <c r="P68" s="6">
        <f t="shared" si="1"/>
        <v>314218.01804710412</v>
      </c>
      <c r="Q68" s="6">
        <f t="shared" si="1"/>
        <v>295500.20781200146</v>
      </c>
      <c r="R68" s="6">
        <f t="shared" si="1"/>
        <v>300831.75670326455</v>
      </c>
      <c r="S68" s="6">
        <f t="shared" si="1"/>
        <v>273641.95784641197</v>
      </c>
      <c r="T68" s="6">
        <f t="shared" si="1"/>
        <v>297553.5740001942</v>
      </c>
      <c r="U68" s="6">
        <f t="shared" si="4"/>
        <v>268875.29611442005</v>
      </c>
      <c r="V68" s="6">
        <f t="shared" si="3"/>
        <v>256157.17231587041</v>
      </c>
      <c r="W68" s="6">
        <f t="shared" si="3"/>
        <v>268001.43086758908</v>
      </c>
      <c r="X68" s="6">
        <f t="shared" si="2"/>
        <v>-6000000000</v>
      </c>
      <c r="Y68" s="6">
        <f>(price-$B68)*N68</f>
        <v>1631465614.3526082</v>
      </c>
      <c r="Z68" s="6">
        <f>(price-$B68)*O68</f>
        <v>1727153142.653522</v>
      </c>
      <c r="AA68" s="6">
        <f>(price-$B68)*P68</f>
        <v>1696777297.4543622</v>
      </c>
      <c r="AB68" s="6">
        <f>(price-$B68)*Q68</f>
        <v>1595701122.184808</v>
      </c>
      <c r="AC68" s="6">
        <f>(price-$B68)*R68</f>
        <v>1624491486.1976285</v>
      </c>
      <c r="AD68" s="6">
        <f>(price-$B68)*S68</f>
        <v>1477666572.3706245</v>
      </c>
      <c r="AE68" s="6">
        <f>(price-$B68)*T68</f>
        <v>1606789299.6010487</v>
      </c>
      <c r="AF68" s="6">
        <f>(price-$B68)*U68</f>
        <v>1451926599.0178683</v>
      </c>
      <c r="AG68" s="6">
        <f>(price-$B68)*V68</f>
        <v>1383248730.5057001</v>
      </c>
      <c r="AH68" s="6">
        <f>(price-$B68)*W68</f>
        <v>1447207726.6849811</v>
      </c>
      <c r="AI68" s="2">
        <f>(X68+NPV(rate,Y68:AH68))/1000</f>
        <v>3764499.911878828</v>
      </c>
    </row>
    <row r="69" spans="1:35" x14ac:dyDescent="0.2">
      <c r="A69" s="6">
        <f>'Model 1-car Type1 '!A69</f>
        <v>8000000000</v>
      </c>
      <c r="B69" s="6">
        <f>'Model 1-car Type1 '!B69</f>
        <v>5400</v>
      </c>
      <c r="C69" s="6">
        <f>'Model 1-car Type1 '!C69</f>
        <v>-3938.6804928653874</v>
      </c>
      <c r="D69" s="6">
        <f>'Model 1-car Type1 '!D69</f>
        <v>-813.13373812008649</v>
      </c>
      <c r="E69" s="6">
        <f>'Model 1-car Type1 '!E69</f>
        <v>-14610.282050853129</v>
      </c>
      <c r="F69" s="6">
        <f>'Model 1-car Type1 '!F69</f>
        <v>4676.4398575760424</v>
      </c>
      <c r="G69" s="6">
        <f>'Model 1-car Type1 '!G69</f>
        <v>35406.992537900805</v>
      </c>
      <c r="H69" s="6">
        <f>'Model 1-car Type1 '!H69</f>
        <v>-22202.448235475458</v>
      </c>
      <c r="I69" s="6">
        <f>'Model 1-car Type1 '!I69</f>
        <v>2999.5135264471173</v>
      </c>
      <c r="J69" s="6">
        <f>'Model 1-car Type1 '!J69</f>
        <v>32043.681130744517</v>
      </c>
      <c r="K69" s="6">
        <f>'Model 1-car Type1 '!K69</f>
        <v>-1448.5522115137428</v>
      </c>
      <c r="L69" s="6">
        <f>'Model 1-car Type1 '!L69</f>
        <v>27282.885639579035</v>
      </c>
      <c r="M69" s="6">
        <f>'Model 1-car Type1 '!M69</f>
        <v>250000</v>
      </c>
      <c r="N69" s="6">
        <f t="shared" si="1"/>
        <v>246061.31950713461</v>
      </c>
      <c r="O69" s="6">
        <f t="shared" si="1"/>
        <v>245248.18576901453</v>
      </c>
      <c r="P69" s="6">
        <f t="shared" si="1"/>
        <v>230637.9037181614</v>
      </c>
      <c r="Q69" s="6">
        <f t="shared" si="1"/>
        <v>235314.34357573744</v>
      </c>
      <c r="R69" s="6">
        <f t="shared" si="1"/>
        <v>270721.33611363824</v>
      </c>
      <c r="S69" s="6">
        <f t="shared" si="1"/>
        <v>248518.88787816279</v>
      </c>
      <c r="T69" s="6">
        <f t="shared" si="1"/>
        <v>251518.4014046099</v>
      </c>
      <c r="U69" s="6">
        <f t="shared" si="4"/>
        <v>283562.08253535442</v>
      </c>
      <c r="V69" s="6">
        <f t="shared" si="3"/>
        <v>282113.53032384068</v>
      </c>
      <c r="W69" s="6">
        <f t="shared" si="3"/>
        <v>309396.41596341971</v>
      </c>
      <c r="X69" s="6">
        <f t="shared" si="2"/>
        <v>-8000000000</v>
      </c>
      <c r="Y69" s="6">
        <f>(price-$B69)*N69</f>
        <v>1131882069.7328193</v>
      </c>
      <c r="Z69" s="6">
        <f>(price-$B69)*O69</f>
        <v>1128141654.5374668</v>
      </c>
      <c r="AA69" s="6">
        <f>(price-$B69)*P69</f>
        <v>1060934357.1035424</v>
      </c>
      <c r="AB69" s="6">
        <f>(price-$B69)*Q69</f>
        <v>1082445980.4483922</v>
      </c>
      <c r="AC69" s="6">
        <f>(price-$B69)*R69</f>
        <v>1245318146.122736</v>
      </c>
      <c r="AD69" s="6">
        <f>(price-$B69)*S69</f>
        <v>1143186884.2395489</v>
      </c>
      <c r="AE69" s="6">
        <f>(price-$B69)*T69</f>
        <v>1156984646.4612055</v>
      </c>
      <c r="AF69" s="6">
        <f>(price-$B69)*U69</f>
        <v>1304385579.6626303</v>
      </c>
      <c r="AG69" s="6">
        <f>(price-$B69)*V69</f>
        <v>1297722239.4896672</v>
      </c>
      <c r="AH69" s="6">
        <f>(price-$B69)*W69</f>
        <v>1423223513.4317307</v>
      </c>
      <c r="AI69" s="2">
        <f>(X69+NPV(rate,Y69:AH69))/1000</f>
        <v>-782406.43694670778</v>
      </c>
    </row>
    <row r="71" spans="1:35" x14ac:dyDescent="0.2">
      <c r="AH71" s="4" t="s">
        <v>24</v>
      </c>
      <c r="AI71" s="28"/>
    </row>
    <row r="72" spans="1:35" x14ac:dyDescent="0.2">
      <c r="AH72" s="4" t="s">
        <v>25</v>
      </c>
      <c r="AI72" s="28"/>
    </row>
    <row r="73" spans="1:35" x14ac:dyDescent="0.2">
      <c r="AG73" s="15"/>
      <c r="AH73" t="s">
        <v>49</v>
      </c>
      <c r="AI73" s="21"/>
    </row>
    <row r="74" spans="1:35" x14ac:dyDescent="0.2">
      <c r="AH74" s="4" t="s">
        <v>26</v>
      </c>
      <c r="AI74" s="28"/>
    </row>
    <row r="75" spans="1:35" x14ac:dyDescent="0.2">
      <c r="AH75" s="4" t="s">
        <v>27</v>
      </c>
      <c r="AI75" s="21"/>
    </row>
  </sheetData>
  <mergeCells count="9">
    <mergeCell ref="N18:W18"/>
    <mergeCell ref="X18:AG18"/>
    <mergeCell ref="A1:B1"/>
    <mergeCell ref="C1:D1"/>
    <mergeCell ref="A7:B7"/>
    <mergeCell ref="C7:D7"/>
    <mergeCell ref="A12:B12"/>
    <mergeCell ref="C12:D12"/>
    <mergeCell ref="C18:L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75"/>
  <sheetViews>
    <sheetView tabSelected="1" topLeftCell="E1" workbookViewId="0">
      <selection activeCell="P25" sqref="P25"/>
    </sheetView>
  </sheetViews>
  <sheetFormatPr baseColWidth="10" defaultColWidth="8.83203125" defaultRowHeight="15" x14ac:dyDescent="0.2"/>
  <cols>
    <col min="1" max="1" width="17.83203125" style="1" customWidth="1"/>
    <col min="2" max="2" width="12" customWidth="1"/>
    <col min="3" max="3" width="15.5" style="1" customWidth="1"/>
    <col min="4" max="4" width="11.1640625" customWidth="1"/>
    <col min="24" max="24" width="11.6640625" bestFit="1" customWidth="1"/>
    <col min="25" max="25" width="12.1640625" customWidth="1"/>
    <col min="26" max="26" width="11.1640625" customWidth="1"/>
    <col min="27" max="27" width="12.1640625" customWidth="1"/>
    <col min="28" max="28" width="10.6640625" customWidth="1"/>
    <col min="29" max="29" width="11.6640625" customWidth="1"/>
    <col min="30" max="30" width="12.1640625" customWidth="1"/>
    <col min="31" max="31" width="11.83203125" customWidth="1"/>
    <col min="32" max="32" width="13.5" customWidth="1"/>
    <col min="33" max="33" width="13" customWidth="1"/>
    <col min="34" max="34" width="12.5" customWidth="1"/>
    <col min="35" max="35" width="17.5" customWidth="1"/>
  </cols>
  <sheetData>
    <row r="1" spans="1:35" ht="14.5" customHeight="1" x14ac:dyDescent="0.2">
      <c r="A1" s="36" t="s">
        <v>0</v>
      </c>
      <c r="B1" s="36"/>
      <c r="C1" s="37" t="s">
        <v>4</v>
      </c>
      <c r="D1" s="3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s="25" customFormat="1" ht="16" x14ac:dyDescent="0.2">
      <c r="A2" s="25" t="s">
        <v>2</v>
      </c>
      <c r="B2" s="16" t="s">
        <v>1</v>
      </c>
      <c r="C2" s="26" t="s">
        <v>2</v>
      </c>
      <c r="D2" s="27" t="s">
        <v>1</v>
      </c>
    </row>
    <row r="3" spans="1:35" x14ac:dyDescent="0.2">
      <c r="A3" s="2">
        <v>6000000000</v>
      </c>
      <c r="B3" s="1">
        <v>0.5</v>
      </c>
      <c r="C3" s="7">
        <v>4000000000</v>
      </c>
      <c r="D3" s="8">
        <v>0.25</v>
      </c>
    </row>
    <row r="4" spans="1:35" x14ac:dyDescent="0.2">
      <c r="A4" s="2">
        <v>8000000000</v>
      </c>
      <c r="B4" s="1">
        <v>0.5</v>
      </c>
      <c r="C4" s="7">
        <v>5000000000</v>
      </c>
      <c r="D4" s="8">
        <v>0.5</v>
      </c>
    </row>
    <row r="5" spans="1:35" x14ac:dyDescent="0.2">
      <c r="C5" s="7">
        <v>16000000000</v>
      </c>
      <c r="D5" s="8">
        <v>0.25</v>
      </c>
    </row>
    <row r="6" spans="1:35" x14ac:dyDescent="0.2">
      <c r="C6" s="8"/>
      <c r="D6" s="9"/>
    </row>
    <row r="7" spans="1:35" ht="14.5" customHeight="1" x14ac:dyDescent="0.2">
      <c r="A7" s="36" t="s">
        <v>3</v>
      </c>
      <c r="B7" s="36"/>
      <c r="C7" s="37" t="s">
        <v>5</v>
      </c>
      <c r="D7" s="37"/>
    </row>
    <row r="8" spans="1:35" ht="16" x14ac:dyDescent="0.2">
      <c r="A8" t="s">
        <v>2</v>
      </c>
      <c r="B8" s="1" t="s">
        <v>1</v>
      </c>
      <c r="C8" s="9" t="s">
        <v>2</v>
      </c>
      <c r="D8" s="8" t="s">
        <v>1</v>
      </c>
    </row>
    <row r="9" spans="1:35" x14ac:dyDescent="0.2">
      <c r="A9" s="2">
        <v>4600</v>
      </c>
      <c r="B9" s="1">
        <v>0.5</v>
      </c>
      <c r="C9" s="7">
        <v>2000</v>
      </c>
      <c r="D9" s="8">
        <v>0.5</v>
      </c>
    </row>
    <row r="10" spans="1:35" x14ac:dyDescent="0.2">
      <c r="A10" s="2">
        <v>5400</v>
      </c>
      <c r="B10" s="1">
        <v>0.5</v>
      </c>
      <c r="C10" s="7">
        <v>6000</v>
      </c>
      <c r="D10" s="8">
        <v>0.5</v>
      </c>
    </row>
    <row r="11" spans="1:35" x14ac:dyDescent="0.2">
      <c r="B11" s="2"/>
      <c r="C11" s="8"/>
      <c r="D11" s="7"/>
    </row>
    <row r="12" spans="1:35" s="25" customFormat="1" ht="32" customHeight="1" x14ac:dyDescent="0.2">
      <c r="A12" s="30" t="s">
        <v>45</v>
      </c>
      <c r="B12" s="30"/>
      <c r="C12" s="39" t="s">
        <v>44</v>
      </c>
      <c r="D12" s="39"/>
    </row>
    <row r="13" spans="1:35" ht="16" x14ac:dyDescent="0.2">
      <c r="A13" t="s">
        <v>6</v>
      </c>
      <c r="B13" s="1" t="s">
        <v>1</v>
      </c>
      <c r="C13" s="9" t="s">
        <v>2</v>
      </c>
      <c r="D13" s="8" t="s">
        <v>1</v>
      </c>
    </row>
    <row r="14" spans="1:35" x14ac:dyDescent="0.2">
      <c r="A14" s="3">
        <v>230000</v>
      </c>
      <c r="B14" s="1">
        <v>0.25</v>
      </c>
      <c r="C14" s="10">
        <v>80000</v>
      </c>
      <c r="D14" s="8">
        <v>0.25</v>
      </c>
    </row>
    <row r="15" spans="1:35" x14ac:dyDescent="0.2">
      <c r="A15" s="3">
        <v>250000</v>
      </c>
      <c r="B15" s="1">
        <v>0.5</v>
      </c>
      <c r="C15" s="10">
        <v>220000</v>
      </c>
      <c r="D15" s="8">
        <v>0.5</v>
      </c>
    </row>
    <row r="16" spans="1:35" x14ac:dyDescent="0.2">
      <c r="A16" s="3">
        <v>270000</v>
      </c>
      <c r="B16" s="1">
        <v>0.25</v>
      </c>
      <c r="C16" s="10">
        <v>390000</v>
      </c>
      <c r="D16" s="8">
        <v>0.25</v>
      </c>
    </row>
    <row r="17" spans="1:35" ht="16" x14ac:dyDescent="0.2">
      <c r="A17" s="1" t="s">
        <v>23</v>
      </c>
      <c r="B17" s="1">
        <v>0.1</v>
      </c>
      <c r="F17" t="s">
        <v>28</v>
      </c>
      <c r="G17">
        <v>1.05</v>
      </c>
    </row>
    <row r="18" spans="1:35" ht="16" x14ac:dyDescent="0.2">
      <c r="A18" s="1" t="s">
        <v>20</v>
      </c>
      <c r="B18" s="3">
        <v>10000</v>
      </c>
      <c r="C18" s="38" t="s">
        <v>29</v>
      </c>
      <c r="D18" s="38"/>
      <c r="E18" s="38"/>
      <c r="F18" s="38"/>
      <c r="G18" s="38"/>
      <c r="H18" s="38"/>
      <c r="I18" s="38"/>
      <c r="J18" s="38"/>
      <c r="K18" s="38"/>
      <c r="L18" s="38"/>
      <c r="M18" s="11"/>
      <c r="N18" s="34" t="s">
        <v>43</v>
      </c>
      <c r="O18" s="34"/>
      <c r="P18" s="34"/>
      <c r="Q18" s="34"/>
      <c r="R18" s="34"/>
      <c r="S18" s="34"/>
      <c r="T18" s="34"/>
      <c r="U18" s="34"/>
      <c r="V18" s="34"/>
      <c r="W18" s="34"/>
      <c r="X18" s="35" t="s">
        <v>18</v>
      </c>
      <c r="Y18" s="35"/>
      <c r="Z18" s="35"/>
      <c r="AA18" s="35"/>
      <c r="AB18" s="35"/>
      <c r="AC18" s="35"/>
      <c r="AD18" s="35"/>
      <c r="AE18" s="35"/>
      <c r="AF18" s="35"/>
      <c r="AG18" s="35"/>
      <c r="AH18" s="5"/>
      <c r="AI18" s="13" t="s">
        <v>22</v>
      </c>
    </row>
    <row r="19" spans="1:35" s="23" customFormat="1" ht="32" x14ac:dyDescent="0.2">
      <c r="A19" s="24" t="s">
        <v>0</v>
      </c>
      <c r="B19" s="24" t="s">
        <v>3</v>
      </c>
      <c r="C19" s="24" t="s">
        <v>8</v>
      </c>
      <c r="D19" s="24" t="s">
        <v>9</v>
      </c>
      <c r="E19" s="24" t="s">
        <v>10</v>
      </c>
      <c r="F19" s="24" t="s">
        <v>11</v>
      </c>
      <c r="G19" s="24" t="s">
        <v>12</v>
      </c>
      <c r="H19" s="24" t="s">
        <v>13</v>
      </c>
      <c r="I19" s="24" t="s">
        <v>14</v>
      </c>
      <c r="J19" s="24" t="s">
        <v>15</v>
      </c>
      <c r="K19" s="24" t="s">
        <v>16</v>
      </c>
      <c r="L19" s="24" t="s">
        <v>17</v>
      </c>
      <c r="M19" s="24" t="s">
        <v>7</v>
      </c>
      <c r="N19" s="24" t="s">
        <v>8</v>
      </c>
      <c r="O19" s="24" t="s">
        <v>9</v>
      </c>
      <c r="P19" s="24" t="s">
        <v>10</v>
      </c>
      <c r="Q19" s="24" t="s">
        <v>11</v>
      </c>
      <c r="R19" s="24" t="s">
        <v>12</v>
      </c>
      <c r="S19" s="24" t="s">
        <v>13</v>
      </c>
      <c r="T19" s="24" t="s">
        <v>14</v>
      </c>
      <c r="U19" s="24" t="s">
        <v>15</v>
      </c>
      <c r="V19" s="24" t="s">
        <v>16</v>
      </c>
      <c r="W19" s="24" t="s">
        <v>17</v>
      </c>
      <c r="X19" s="24" t="s">
        <v>19</v>
      </c>
      <c r="Y19" s="24" t="s">
        <v>8</v>
      </c>
      <c r="Z19" s="24" t="s">
        <v>9</v>
      </c>
      <c r="AA19" s="24" t="s">
        <v>10</v>
      </c>
      <c r="AB19" s="24" t="s">
        <v>11</v>
      </c>
      <c r="AC19" s="24" t="s">
        <v>12</v>
      </c>
      <c r="AD19" s="24" t="s">
        <v>13</v>
      </c>
      <c r="AE19" s="24" t="s">
        <v>14</v>
      </c>
      <c r="AF19" s="24" t="s">
        <v>15</v>
      </c>
      <c r="AG19" s="24" t="s">
        <v>16</v>
      </c>
      <c r="AH19" s="24" t="s">
        <v>17</v>
      </c>
      <c r="AI19" s="24" t="s">
        <v>21</v>
      </c>
    </row>
    <row r="20" spans="1:35" x14ac:dyDescent="0.2">
      <c r="A20" s="6">
        <f>'Model 1-car Type1 '!A20</f>
        <v>8000000000</v>
      </c>
      <c r="B20" s="6">
        <f>'Model 1-car Type1 '!B20</f>
        <v>5400</v>
      </c>
      <c r="C20" s="6">
        <f>'Model 1-car Type1 '!C20</f>
        <v>-1210.4010238545015</v>
      </c>
      <c r="D20" s="6">
        <f>'Model 1-car Type1 '!D20</f>
        <v>3999.0254663280211</v>
      </c>
      <c r="E20" s="6">
        <f>'Model 1-car Type1 '!E20</f>
        <v>11489.009921206161</v>
      </c>
      <c r="F20" s="6">
        <f>'Model 1-car Type1 '!F20</f>
        <v>28500.926418928429</v>
      </c>
      <c r="G20" s="6">
        <f>'Model 1-car Type1 '!G20</f>
        <v>-32717.16195740737</v>
      </c>
      <c r="H20" s="6">
        <f>'Model 1-car Type1 '!H20</f>
        <v>-2347.2694010706618</v>
      </c>
      <c r="I20" s="6">
        <f>'Model 1-car Type1 '!I20</f>
        <v>4835.2376325055957</v>
      </c>
      <c r="J20" s="6">
        <f>'Model 1-car Type1 '!J20</f>
        <v>-5622.3598221549764</v>
      </c>
      <c r="K20" s="6">
        <f>'Model 1-car Type1 '!K20</f>
        <v>10163.921615458094</v>
      </c>
      <c r="L20" s="6">
        <f>'Model 1-car Type1 '!L20</f>
        <v>-53853.000281378627</v>
      </c>
      <c r="M20" s="6">
        <f>'Model 1-car Type1 '!M20</f>
        <v>250000</v>
      </c>
      <c r="N20" s="6"/>
      <c r="O20" s="6"/>
      <c r="P20" s="6"/>
      <c r="Q20" s="6"/>
      <c r="R20" s="6"/>
      <c r="S20" s="6"/>
      <c r="T20" s="6"/>
      <c r="U20" s="6"/>
      <c r="V20" s="6"/>
      <c r="W20" s="6"/>
      <c r="AI20" s="2"/>
    </row>
    <row r="21" spans="1:35" x14ac:dyDescent="0.2">
      <c r="A21" s="6">
        <f>'Model 1-car Type1 '!A21</f>
        <v>6000000000</v>
      </c>
      <c r="B21" s="6">
        <f>'Model 1-car Type1 '!B21</f>
        <v>4600</v>
      </c>
      <c r="C21" s="6">
        <f>'Model 1-car Type1 '!C21</f>
        <v>35576.613299781457</v>
      </c>
      <c r="D21" s="6">
        <f>'Model 1-car Type1 '!D21</f>
        <v>-10517.12388289161</v>
      </c>
      <c r="E21" s="6">
        <f>'Model 1-car Type1 '!E21</f>
        <v>-2590.2636480168439</v>
      </c>
      <c r="F21" s="6">
        <f>'Model 1-car Type1 '!F21</f>
        <v>7880.0212577334605</v>
      </c>
      <c r="G21" s="6">
        <f>'Model 1-car Type1 '!G21</f>
        <v>-31461.786420550197</v>
      </c>
      <c r="H21" s="6">
        <f>'Model 1-car Type1 '!H21</f>
        <v>-6134.405339253135</v>
      </c>
      <c r="I21" s="6">
        <f>'Model 1-car Type1 '!I21</f>
        <v>22304.720914689824</v>
      </c>
      <c r="J21" s="6">
        <f>'Model 1-car Type1 '!J21</f>
        <v>-22434.505808632821</v>
      </c>
      <c r="K21" s="6">
        <f>'Model 1-car Type1 '!K21</f>
        <v>17108.231986640021</v>
      </c>
      <c r="L21" s="6">
        <f>'Model 1-car Type1 '!L21</f>
        <v>3508.8760341750458</v>
      </c>
      <c r="M21" s="6">
        <f>'Model 1-car Type1 '!M21</f>
        <v>230000</v>
      </c>
      <c r="N21" s="6"/>
      <c r="O21" s="6"/>
      <c r="P21" s="6"/>
      <c r="Q21" s="6"/>
      <c r="R21" s="6"/>
      <c r="S21" s="6"/>
      <c r="T21" s="6"/>
      <c r="U21" s="6"/>
      <c r="V21" s="6"/>
      <c r="W21" s="6"/>
      <c r="AI21" s="2"/>
    </row>
    <row r="22" spans="1:35" x14ac:dyDescent="0.2">
      <c r="A22" s="6">
        <f>'Model 1-car Type1 '!A22</f>
        <v>6000000000</v>
      </c>
      <c r="B22" s="6">
        <f>'Model 1-car Type1 '!B22</f>
        <v>4600</v>
      </c>
      <c r="C22" s="6">
        <f>'Model 1-car Type1 '!C22</f>
        <v>-475.48383008688688</v>
      </c>
      <c r="D22" s="6">
        <f>'Model 1-car Type1 '!D22</f>
        <v>5021.5021474286914</v>
      </c>
      <c r="E22" s="6">
        <f>'Model 1-car Type1 '!E22</f>
        <v>1725.2204997930676</v>
      </c>
      <c r="F22" s="6">
        <f>'Model 1-car Type1 '!F22</f>
        <v>-144.79155652225018</v>
      </c>
      <c r="G22" s="6">
        <f>'Model 1-car Type1 '!G22</f>
        <v>-12295.458873268217</v>
      </c>
      <c r="H22" s="6">
        <f>'Model 1-car Type1 '!H22</f>
        <v>12474.92491529556</v>
      </c>
      <c r="I22" s="6">
        <f>'Model 1-car Type1 '!I22</f>
        <v>-18186.983652412891</v>
      </c>
      <c r="J22" s="6">
        <f>'Model 1-car Type1 '!J22</f>
        <v>2007.5276552233845</v>
      </c>
      <c r="K22" s="6">
        <f>'Model 1-car Type1 '!K22</f>
        <v>-24284.963728860021</v>
      </c>
      <c r="L22" s="6">
        <f>'Model 1-car Type1 '!L22</f>
        <v>20919.242160744034</v>
      </c>
      <c r="M22" s="6">
        <f>'Model 1-car Type1 '!M22</f>
        <v>250000</v>
      </c>
      <c r="N22" s="6"/>
      <c r="O22" s="6"/>
      <c r="P22" s="6"/>
      <c r="Q22" s="6"/>
      <c r="R22" s="6"/>
      <c r="S22" s="6"/>
      <c r="T22" s="6"/>
      <c r="U22" s="6"/>
      <c r="V22" s="6"/>
      <c r="W22" s="6"/>
      <c r="AI22" s="2"/>
    </row>
    <row r="23" spans="1:35" x14ac:dyDescent="0.2">
      <c r="A23" s="6">
        <f>'Model 1-car Type1 '!A23</f>
        <v>8000000000</v>
      </c>
      <c r="B23" s="6">
        <f>'Model 1-car Type1 '!B23</f>
        <v>4600</v>
      </c>
      <c r="C23" s="6">
        <f>'Model 1-car Type1 '!C23</f>
        <v>-24947.212295955978</v>
      </c>
      <c r="D23" s="6">
        <f>'Model 1-car Type1 '!D23</f>
        <v>-2717.0017347089015</v>
      </c>
      <c r="E23" s="6">
        <f>'Model 1-car Type1 '!E23</f>
        <v>-19477.874957374297</v>
      </c>
      <c r="F23" s="6">
        <f>'Model 1-car Type1 '!F23</f>
        <v>35511.402529664338</v>
      </c>
      <c r="G23" s="6">
        <f>'Model 1-car Type1 '!G23</f>
        <v>-55870.623327791691</v>
      </c>
      <c r="H23" s="6">
        <f>'Model 1-car Type1 '!H23</f>
        <v>8567.0080807176419</v>
      </c>
      <c r="I23" s="6">
        <f>'Model 1-car Type1 '!I23</f>
        <v>22220.86550318636</v>
      </c>
      <c r="J23" s="6">
        <f>'Model 1-car Type1 '!J23</f>
        <v>-5184.3471737811342</v>
      </c>
      <c r="K23" s="6">
        <f>'Model 1-car Type1 '!K23</f>
        <v>22925.860321265645</v>
      </c>
      <c r="L23" s="6">
        <f>'Model 1-car Type1 '!L23</f>
        <v>-25075.678422581404</v>
      </c>
      <c r="M23" s="6">
        <f>'Model 1-car Type1 '!M23</f>
        <v>230000</v>
      </c>
      <c r="N23" s="6"/>
      <c r="O23" s="6"/>
      <c r="P23" s="6"/>
      <c r="Q23" s="6"/>
      <c r="R23" s="6"/>
      <c r="S23" s="6"/>
      <c r="T23" s="6"/>
      <c r="U23" s="6"/>
      <c r="V23" s="6"/>
      <c r="W23" s="6"/>
      <c r="AI23" s="2"/>
    </row>
    <row r="24" spans="1:35" x14ac:dyDescent="0.2">
      <c r="A24" s="6">
        <f>'Model 1-car Type1 '!A24</f>
        <v>6000000000</v>
      </c>
      <c r="B24" s="6">
        <f>'Model 1-car Type1 '!B24</f>
        <v>4600</v>
      </c>
      <c r="C24" s="6">
        <f>'Model 1-car Type1 '!C24</f>
        <v>14950.069271435495</v>
      </c>
      <c r="D24" s="6">
        <f>'Model 1-car Type1 '!D24</f>
        <v>-4388.6757339350879</v>
      </c>
      <c r="E24" s="6">
        <f>'Model 1-car Type1 '!E24</f>
        <v>-29051.898309262469</v>
      </c>
      <c r="F24" s="6">
        <f>'Model 1-car Type1 '!F24</f>
        <v>44332.409743219614</v>
      </c>
      <c r="G24" s="6">
        <f>'Model 1-car Type1 '!G24</f>
        <v>18121.227185474709</v>
      </c>
      <c r="H24" s="6">
        <f>'Model 1-car Type1 '!H24</f>
        <v>-22342.82874269411</v>
      </c>
      <c r="I24" s="6">
        <f>'Model 1-car Type1 '!I24</f>
        <v>-34110.871638404205</v>
      </c>
      <c r="J24" s="6">
        <f>'Model 1-car Type1 '!J24</f>
        <v>11057.727533625439</v>
      </c>
      <c r="K24" s="6">
        <f>'Model 1-car Type1 '!K24</f>
        <v>-31230.865715770051</v>
      </c>
      <c r="L24" s="6">
        <f>'Model 1-car Type1 '!L24</f>
        <v>-29109.014576533809</v>
      </c>
      <c r="M24" s="6">
        <f>'Model 1-car Type1 '!M24</f>
        <v>250000</v>
      </c>
      <c r="N24" s="6"/>
      <c r="O24" s="6"/>
      <c r="P24" s="6"/>
      <c r="Q24" s="6"/>
      <c r="R24" s="6"/>
      <c r="S24" s="6"/>
      <c r="T24" s="6"/>
      <c r="U24" s="6"/>
      <c r="V24" s="6"/>
      <c r="W24" s="6"/>
      <c r="AI24" s="2"/>
    </row>
    <row r="25" spans="1:35" x14ac:dyDescent="0.2">
      <c r="A25" s="6">
        <f>'Model 1-car Type1 '!A25</f>
        <v>6000000000</v>
      </c>
      <c r="B25" s="6">
        <f>'Model 1-car Type1 '!B25</f>
        <v>4600</v>
      </c>
      <c r="C25" s="6">
        <f>'Model 1-car Type1 '!C25</f>
        <v>-3599.0524338558316</v>
      </c>
      <c r="D25" s="6">
        <f>'Model 1-car Type1 '!D25</f>
        <v>27999.794838251546</v>
      </c>
      <c r="E25" s="6">
        <f>'Model 1-car Type1 '!E25</f>
        <v>12616.237654583529</v>
      </c>
      <c r="F25" s="6">
        <f>'Model 1-car Type1 '!F25</f>
        <v>-31929.721444612369</v>
      </c>
      <c r="G25" s="6">
        <f>'Model 1-car Type1 '!G25</f>
        <v>1769.0581444185227</v>
      </c>
      <c r="H25" s="6">
        <f>'Model 1-car Type1 '!H25</f>
        <v>36225.628718966618</v>
      </c>
      <c r="I25" s="6">
        <f>'Model 1-car Type1 '!I25</f>
        <v>-10980.511433444917</v>
      </c>
      <c r="J25" s="6">
        <f>'Model 1-car Type1 '!J25</f>
        <v>-25391.500457772054</v>
      </c>
      <c r="K25" s="6">
        <f>'Model 1-car Type1 '!K25</f>
        <v>30520.459404215217</v>
      </c>
      <c r="L25" s="6">
        <f>'Model 1-car Type1 '!L25</f>
        <v>-27624.355425359681</v>
      </c>
      <c r="M25" s="6">
        <f>'Model 1-car Type1 '!M25</f>
        <v>250000</v>
      </c>
      <c r="N25" s="6"/>
      <c r="O25" s="6"/>
      <c r="P25" s="6"/>
      <c r="Q25" s="6"/>
      <c r="R25" s="6"/>
      <c r="S25" s="6"/>
      <c r="T25" s="6"/>
      <c r="U25" s="6"/>
      <c r="V25" s="6"/>
      <c r="W25" s="6"/>
      <c r="AI25" s="2"/>
    </row>
    <row r="26" spans="1:35" x14ac:dyDescent="0.2">
      <c r="A26" s="6">
        <f>'Model 1-car Type1 '!A26</f>
        <v>8000000000</v>
      </c>
      <c r="B26" s="6">
        <f>'Model 1-car Type1 '!B26</f>
        <v>4600</v>
      </c>
      <c r="C26" s="6">
        <f>'Model 1-car Type1 '!C26</f>
        <v>-5402.2166295908391</v>
      </c>
      <c r="D26" s="6">
        <f>'Model 1-car Type1 '!D26</f>
        <v>10357.189239584841</v>
      </c>
      <c r="E26" s="6">
        <f>'Model 1-car Type1 '!E26</f>
        <v>4022.8997022495605</v>
      </c>
      <c r="F26" s="6">
        <f>'Model 1-car Type1 '!F26</f>
        <v>3928.2667785300873</v>
      </c>
      <c r="G26" s="6">
        <f>'Model 1-car Type1 '!G26</f>
        <v>17309.457689407282</v>
      </c>
      <c r="H26" s="6">
        <f>'Model 1-car Type1 '!H26</f>
        <v>30947.558116167784</v>
      </c>
      <c r="I26" s="6">
        <f>'Model 1-car Type1 '!I26</f>
        <v>-21390.951587818563</v>
      </c>
      <c r="J26" s="6">
        <f>'Model 1-car Type1 '!J26</f>
        <v>-10642.520464898553</v>
      </c>
      <c r="K26" s="6">
        <f>'Model 1-car Type1 '!K26</f>
        <v>11427.664503571577</v>
      </c>
      <c r="L26" s="6">
        <f>'Model 1-car Type1 '!L26</f>
        <v>-19100.934878224507</v>
      </c>
      <c r="M26" s="6">
        <f>'Model 1-car Type1 '!M26</f>
        <v>270000</v>
      </c>
      <c r="N26" s="6"/>
      <c r="O26" s="6"/>
      <c r="P26" s="6"/>
      <c r="Q26" s="6"/>
      <c r="R26" s="6"/>
      <c r="S26" s="6"/>
      <c r="T26" s="6"/>
      <c r="U26" s="6"/>
      <c r="V26" s="6"/>
      <c r="W26" s="6"/>
      <c r="AI26" s="2"/>
    </row>
    <row r="27" spans="1:35" x14ac:dyDescent="0.2">
      <c r="A27" s="6">
        <f>'Model 1-car Type1 '!A27</f>
        <v>6000000000</v>
      </c>
      <c r="B27" s="6">
        <f>'Model 1-car Type1 '!B27</f>
        <v>5400</v>
      </c>
      <c r="C27" s="6">
        <f>'Model 1-car Type1 '!C27</f>
        <v>-17575.212041265331</v>
      </c>
      <c r="D27" s="6">
        <f>'Model 1-car Type1 '!D27</f>
        <v>5756.6012401366606</v>
      </c>
      <c r="E27" s="6">
        <f>'Model 1-car Type1 '!E27</f>
        <v>-21615.733203361742</v>
      </c>
      <c r="F27" s="6">
        <f>'Model 1-car Type1 '!F27</f>
        <v>-35688.572097569704</v>
      </c>
      <c r="G27" s="6">
        <f>'Model 1-car Type1 '!G27</f>
        <v>10727.535482146777</v>
      </c>
      <c r="H27" s="6">
        <f>'Model 1-car Type1 '!H27</f>
        <v>9745.372153702192</v>
      </c>
      <c r="I27" s="6">
        <f>'Model 1-car Type1 '!I27</f>
        <v>360.04621506435797</v>
      </c>
      <c r="J27" s="6">
        <f>'Model 1-car Type1 '!J27</f>
        <v>-33417.836675653234</v>
      </c>
      <c r="K27" s="6">
        <f>'Model 1-car Type1 '!K27</f>
        <v>60573.802329599857</v>
      </c>
      <c r="L27" s="6">
        <f>'Model 1-car Type1 '!L27</f>
        <v>-3075.183485634625</v>
      </c>
      <c r="M27" s="6">
        <f>'Model 1-car Type1 '!M27</f>
        <v>250000</v>
      </c>
      <c r="N27" s="6"/>
      <c r="O27" s="6"/>
      <c r="P27" s="6"/>
      <c r="Q27" s="6"/>
      <c r="R27" s="6"/>
      <c r="S27" s="6"/>
      <c r="T27" s="6"/>
      <c r="U27" s="6"/>
      <c r="V27" s="6"/>
      <c r="W27" s="6"/>
      <c r="AI27" s="2"/>
    </row>
    <row r="28" spans="1:35" x14ac:dyDescent="0.2">
      <c r="A28" s="6">
        <f>'Model 1-car Type1 '!A28</f>
        <v>6000000000</v>
      </c>
      <c r="B28" s="6">
        <f>'Model 1-car Type1 '!B28</f>
        <v>5400</v>
      </c>
      <c r="C28" s="6">
        <f>'Model 1-car Type1 '!C28</f>
        <v>-5516.9039114844054</v>
      </c>
      <c r="D28" s="6">
        <f>'Model 1-car Type1 '!D28</f>
        <v>-27331.77097979933</v>
      </c>
      <c r="E28" s="6">
        <f>'Model 1-car Type1 '!E28</f>
        <v>-14480.883692158386</v>
      </c>
      <c r="F28" s="6">
        <f>'Model 1-car Type1 '!F28</f>
        <v>19196.158973500133</v>
      </c>
      <c r="G28" s="6">
        <f>'Model 1-car Type1 '!G28</f>
        <v>8329.5844888198189</v>
      </c>
      <c r="H28" s="6">
        <f>'Model 1-car Type1 '!H28</f>
        <v>19332.31033035554</v>
      </c>
      <c r="I28" s="6">
        <f>'Model 1-car Type1 '!I28</f>
        <v>-16685.817172401585</v>
      </c>
      <c r="J28" s="6">
        <f>'Model 1-car Type1 '!J28</f>
        <v>-18827.404346666299</v>
      </c>
      <c r="K28" s="6">
        <f>'Model 1-car Type1 '!K28</f>
        <v>-7395.487955363933</v>
      </c>
      <c r="L28" s="6">
        <f>'Model 1-car Type1 '!L28</f>
        <v>4285.6299842242151</v>
      </c>
      <c r="M28" s="6">
        <f>'Model 1-car Type1 '!M28</f>
        <v>250000</v>
      </c>
      <c r="N28" s="6"/>
      <c r="O28" s="6"/>
      <c r="P28" s="6"/>
      <c r="Q28" s="6"/>
      <c r="R28" s="6"/>
      <c r="S28" s="6"/>
      <c r="T28" s="6"/>
      <c r="U28" s="6"/>
      <c r="V28" s="6"/>
      <c r="W28" s="6"/>
      <c r="AI28" s="2"/>
    </row>
    <row r="29" spans="1:35" x14ac:dyDescent="0.2">
      <c r="A29" s="6">
        <f>'Model 1-car Type1 '!A29</f>
        <v>6000000000</v>
      </c>
      <c r="B29" s="6">
        <f>'Model 1-car Type1 '!B29</f>
        <v>5400</v>
      </c>
      <c r="C29" s="6">
        <f>'Model 1-car Type1 '!C29</f>
        <v>-21778.123482363299</v>
      </c>
      <c r="D29" s="6">
        <f>'Model 1-car Type1 '!D29</f>
        <v>-8331.9264376768842</v>
      </c>
      <c r="E29" s="6">
        <f>'Model 1-car Type1 '!E29</f>
        <v>3451.5096558607183</v>
      </c>
      <c r="F29" s="6">
        <f>'Model 1-car Type1 '!F29</f>
        <v>13289.673006511293</v>
      </c>
      <c r="G29" s="6">
        <f>'Model 1-car Type1 '!G29</f>
        <v>-8841.9483290635981</v>
      </c>
      <c r="H29" s="6">
        <f>'Model 1-car Type1 '!H29</f>
        <v>-2602.8828870039433</v>
      </c>
      <c r="I29" s="6">
        <f>'Model 1-car Type1 '!I29</f>
        <v>60725.142247974873</v>
      </c>
      <c r="J29" s="6">
        <f>'Model 1-car Type1 '!J29</f>
        <v>31424.224289366975</v>
      </c>
      <c r="K29" s="6">
        <f>'Model 1-car Type1 '!K29</f>
        <v>815.74853538768366</v>
      </c>
      <c r="L29" s="6">
        <f>'Model 1-car Type1 '!L29</f>
        <v>-8103.1430454459041</v>
      </c>
      <c r="M29" s="6">
        <f>'Model 1-car Type1 '!M29</f>
        <v>250000</v>
      </c>
      <c r="N29" s="6"/>
      <c r="O29" s="6"/>
      <c r="P29" s="6"/>
      <c r="Q29" s="6"/>
      <c r="R29" s="6"/>
      <c r="S29" s="6"/>
      <c r="T29" s="6"/>
      <c r="U29" s="6"/>
      <c r="V29" s="6"/>
      <c r="W29" s="6"/>
      <c r="AI29" s="2"/>
    </row>
    <row r="30" spans="1:35" x14ac:dyDescent="0.2">
      <c r="A30" s="6">
        <f>'Model 1-car Type1 '!A30</f>
        <v>8000000000</v>
      </c>
      <c r="B30" s="6">
        <f>'Model 1-car Type1 '!B30</f>
        <v>4600</v>
      </c>
      <c r="C30" s="6">
        <f>'Model 1-car Type1 '!C30</f>
        <v>-45900.378609076142</v>
      </c>
      <c r="D30" s="6">
        <f>'Model 1-car Type1 '!D30</f>
        <v>31926.720112096518</v>
      </c>
      <c r="E30" s="6">
        <f>'Model 1-car Type1 '!E30</f>
        <v>26183.988666161895</v>
      </c>
      <c r="F30" s="6">
        <f>'Model 1-car Type1 '!F30</f>
        <v>6427.6719058398157</v>
      </c>
      <c r="G30" s="6">
        <f>'Model 1-car Type1 '!G30</f>
        <v>-40238.955989480019</v>
      </c>
      <c r="H30" s="6">
        <f>'Model 1-car Type1 '!H30</f>
        <v>-8145.5709732836112</v>
      </c>
      <c r="I30" s="6">
        <f>'Model 1-car Type1 '!I30</f>
        <v>22496.715246234089</v>
      </c>
      <c r="J30" s="6">
        <f>'Model 1-car Type1 '!J30</f>
        <v>-29124.475986463949</v>
      </c>
      <c r="K30" s="6">
        <f>'Model 1-car Type1 '!K30</f>
        <v>26144.425646634772</v>
      </c>
      <c r="L30" s="6">
        <f>'Model 1-car Type1 '!L30</f>
        <v>-2874.5944291586056</v>
      </c>
      <c r="M30" s="6">
        <f>'Model 1-car Type1 '!M30</f>
        <v>250000</v>
      </c>
      <c r="N30" s="6"/>
      <c r="O30" s="6"/>
      <c r="P30" s="6"/>
      <c r="Q30" s="6"/>
      <c r="R30" s="6"/>
      <c r="S30" s="6"/>
      <c r="T30" s="6"/>
      <c r="U30" s="6"/>
      <c r="V30" s="6"/>
      <c r="W30" s="6"/>
      <c r="AI30" s="2"/>
    </row>
    <row r="31" spans="1:35" x14ac:dyDescent="0.2">
      <c r="A31" s="6">
        <f>'Model 1-car Type1 '!A31</f>
        <v>8000000000</v>
      </c>
      <c r="B31" s="6">
        <f>'Model 1-car Type1 '!B31</f>
        <v>4600</v>
      </c>
      <c r="C31" s="6">
        <f>'Model 1-car Type1 '!C31</f>
        <v>6178.6977312294766</v>
      </c>
      <c r="D31" s="6">
        <f>'Model 1-car Type1 '!D31</f>
        <v>-21782.807380077429</v>
      </c>
      <c r="E31" s="6">
        <f>'Model 1-car Type1 '!E31</f>
        <v>-4637.8545448533259</v>
      </c>
      <c r="F31" s="6">
        <f>'Model 1-car Type1 '!F31</f>
        <v>21559.890228672884</v>
      </c>
      <c r="G31" s="6">
        <f>'Model 1-car Type1 '!G31</f>
        <v>7296.7395681189373</v>
      </c>
      <c r="H31" s="6">
        <f>'Model 1-car Type1 '!H31</f>
        <v>-7976.4049587538466</v>
      </c>
      <c r="I31" s="6">
        <f>'Model 1-car Type1 '!I31</f>
        <v>2539.1273084096611</v>
      </c>
      <c r="J31" s="6">
        <f>'Model 1-car Type1 '!J31</f>
        <v>-11213.069228688255</v>
      </c>
      <c r="K31" s="6">
        <f>'Model 1-car Type1 '!K31</f>
        <v>14929.855751688592</v>
      </c>
      <c r="L31" s="6">
        <f>'Model 1-car Type1 '!L31</f>
        <v>-26080.988391186111</v>
      </c>
      <c r="M31" s="6">
        <f>'Model 1-car Type1 '!M31</f>
        <v>270000</v>
      </c>
      <c r="N31" s="6"/>
      <c r="O31" s="6"/>
      <c r="P31" s="6"/>
      <c r="Q31" s="6"/>
      <c r="R31" s="6"/>
      <c r="S31" s="6"/>
      <c r="T31" s="6"/>
      <c r="U31" s="6"/>
      <c r="V31" s="6"/>
      <c r="W31" s="6"/>
      <c r="AI31" s="2"/>
    </row>
    <row r="32" spans="1:35" x14ac:dyDescent="0.2">
      <c r="A32" s="6">
        <f>'Model 1-car Type1 '!A32</f>
        <v>6000000000</v>
      </c>
      <c r="B32" s="6">
        <f>'Model 1-car Type1 '!B32</f>
        <v>4600</v>
      </c>
      <c r="C32" s="6">
        <f>'Model 1-car Type1 '!C32</f>
        <v>-3605.7826946489513</v>
      </c>
      <c r="D32" s="6">
        <f>'Model 1-car Type1 '!D32</f>
        <v>-21506.593839148991</v>
      </c>
      <c r="E32" s="6">
        <f>'Model 1-car Type1 '!E32</f>
        <v>-1109.9473340436816</v>
      </c>
      <c r="F32" s="6">
        <f>'Model 1-car Type1 '!F32</f>
        <v>-10019.221008406021</v>
      </c>
      <c r="G32" s="6">
        <f>'Model 1-car Type1 '!G32</f>
        <v>2131.2644093995914</v>
      </c>
      <c r="H32" s="6">
        <f>'Model 1-car Type1 '!H32</f>
        <v>6963.6371335946023</v>
      </c>
      <c r="I32" s="6">
        <f>'Model 1-car Type1 '!I32</f>
        <v>-1953.4127204678953</v>
      </c>
      <c r="J32" s="6">
        <f>'Model 1-car Type1 '!J32</f>
        <v>-10505.254977033474</v>
      </c>
      <c r="K32" s="6">
        <f>'Model 1-car Type1 '!K32</f>
        <v>-10371.218195359688</v>
      </c>
      <c r="L32" s="6">
        <f>'Model 1-car Type1 '!L32</f>
        <v>-10847.816156456247</v>
      </c>
      <c r="M32" s="6">
        <f>'Model 1-car Type1 '!M32</f>
        <v>230000</v>
      </c>
      <c r="N32" s="6"/>
      <c r="O32" s="6"/>
      <c r="P32" s="6"/>
      <c r="Q32" s="6"/>
      <c r="R32" s="6"/>
      <c r="S32" s="6"/>
      <c r="T32" s="6"/>
      <c r="U32" s="6"/>
      <c r="V32" s="6"/>
      <c r="W32" s="6"/>
      <c r="AI32" s="2"/>
    </row>
    <row r="33" spans="1:35" x14ac:dyDescent="0.2">
      <c r="A33" s="6">
        <f>'Model 1-car Type1 '!A33</f>
        <v>8000000000</v>
      </c>
      <c r="B33" s="6">
        <f>'Model 1-car Type1 '!B33</f>
        <v>5400</v>
      </c>
      <c r="C33" s="6">
        <f>'Model 1-car Type1 '!C33</f>
        <v>-19000.299289473332</v>
      </c>
      <c r="D33" s="6">
        <f>'Model 1-car Type1 '!D33</f>
        <v>10223.1751952786</v>
      </c>
      <c r="E33" s="6">
        <f>'Model 1-car Type1 '!E33</f>
        <v>4062.0761865284294</v>
      </c>
      <c r="F33" s="6">
        <f>'Model 1-car Type1 '!F33</f>
        <v>25686.676963232458</v>
      </c>
      <c r="G33" s="6">
        <f>'Model 1-car Type1 '!G33</f>
        <v>8214.0104495920241</v>
      </c>
      <c r="H33" s="6">
        <f>'Model 1-car Type1 '!H33</f>
        <v>12866.848919657059</v>
      </c>
      <c r="I33" s="6">
        <f>'Model 1-car Type1 '!I33</f>
        <v>8100.8920460590161</v>
      </c>
      <c r="J33" s="6">
        <f>'Model 1-car Type1 '!J33</f>
        <v>-30715.273169334978</v>
      </c>
      <c r="K33" s="6">
        <f>'Model 1-car Type1 '!K33</f>
        <v>-11930.887922062539</v>
      </c>
      <c r="L33" s="6">
        <f>'Model 1-car Type1 '!L33</f>
        <v>-1688.2040654309094</v>
      </c>
      <c r="M33" s="6">
        <f>'Model 1-car Type1 '!M33</f>
        <v>230000</v>
      </c>
      <c r="N33" s="6"/>
      <c r="O33" s="6"/>
      <c r="P33" s="6"/>
      <c r="Q33" s="6"/>
      <c r="R33" s="6"/>
      <c r="S33" s="6"/>
      <c r="T33" s="6"/>
      <c r="U33" s="6"/>
      <c r="V33" s="6"/>
      <c r="W33" s="6"/>
      <c r="AI33" s="2"/>
    </row>
    <row r="34" spans="1:35" x14ac:dyDescent="0.2">
      <c r="A34" s="6">
        <f>'Model 1-car Type1 '!A34</f>
        <v>6000000000</v>
      </c>
      <c r="B34" s="6">
        <f>'Model 1-car Type1 '!B34</f>
        <v>4600</v>
      </c>
      <c r="C34" s="6">
        <f>'Model 1-car Type1 '!C34</f>
        <v>23292.614059755579</v>
      </c>
      <c r="D34" s="6">
        <f>'Model 1-car Type1 '!D34</f>
        <v>-13276.462595968042</v>
      </c>
      <c r="E34" s="6">
        <f>'Model 1-car Type1 '!E34</f>
        <v>-48959.918785840273</v>
      </c>
      <c r="F34" s="6">
        <f>'Model 1-car Type1 '!F34</f>
        <v>-605.2232492947951</v>
      </c>
      <c r="G34" s="6">
        <f>'Model 1-car Type1 '!G34</f>
        <v>14498.89168725349</v>
      </c>
      <c r="H34" s="6">
        <f>'Model 1-car Type1 '!H34</f>
        <v>-19714.480004040524</v>
      </c>
      <c r="I34" s="6">
        <f>'Model 1-car Type1 '!I34</f>
        <v>22003.905542078428</v>
      </c>
      <c r="J34" s="6">
        <f>'Model 1-car Type1 '!J34</f>
        <v>-33139.80414532125</v>
      </c>
      <c r="K34" s="6">
        <f>'Model 1-car Type1 '!K34</f>
        <v>13259.750630822964</v>
      </c>
      <c r="L34" s="6">
        <f>'Model 1-car Type1 '!L34</f>
        <v>-17073.625713237561</v>
      </c>
      <c r="M34" s="6">
        <f>'Model 1-car Type1 '!M34</f>
        <v>250000</v>
      </c>
      <c r="N34" s="6"/>
      <c r="O34" s="6"/>
      <c r="P34" s="6"/>
      <c r="Q34" s="6"/>
      <c r="R34" s="6"/>
      <c r="S34" s="6"/>
      <c r="T34" s="6"/>
      <c r="U34" s="6"/>
      <c r="V34" s="6"/>
      <c r="W34" s="6"/>
      <c r="AI34" s="2"/>
    </row>
    <row r="35" spans="1:35" x14ac:dyDescent="0.2">
      <c r="A35" s="6">
        <f>'Model 1-car Type1 '!A35</f>
        <v>8000000000</v>
      </c>
      <c r="B35" s="6">
        <f>'Model 1-car Type1 '!B35</f>
        <v>4600</v>
      </c>
      <c r="C35" s="6">
        <f>'Model 1-car Type1 '!C35</f>
        <v>-22951.871869736351</v>
      </c>
      <c r="D35" s="6">
        <f>'Model 1-car Type1 '!D35</f>
        <v>28544.400265673175</v>
      </c>
      <c r="E35" s="6">
        <f>'Model 1-car Type1 '!E35</f>
        <v>11822.33972940594</v>
      </c>
      <c r="F35" s="6">
        <f>'Model 1-car Type1 '!F35</f>
        <v>6712.252798024565</v>
      </c>
      <c r="G35" s="6">
        <f>'Model 1-car Type1 '!G35</f>
        <v>-28344.129532342777</v>
      </c>
      <c r="H35" s="6">
        <f>'Model 1-car Type1 '!H35</f>
        <v>45250.635594129562</v>
      </c>
      <c r="I35" s="6">
        <f>'Model 1-car Type1 '!I35</f>
        <v>3705.7588997413404</v>
      </c>
      <c r="J35" s="6">
        <f>'Model 1-car Type1 '!J35</f>
        <v>1195.5307854805142</v>
      </c>
      <c r="K35" s="6">
        <f>'Model 1-car Type1 '!K35</f>
        <v>4287.2898120549507</v>
      </c>
      <c r="L35" s="6">
        <f>'Model 1-car Type1 '!L35</f>
        <v>31511.717679677531</v>
      </c>
      <c r="M35" s="6">
        <f>'Model 1-car Type1 '!M35</f>
        <v>250000</v>
      </c>
      <c r="N35" s="6"/>
      <c r="O35" s="6"/>
      <c r="P35" s="6"/>
      <c r="Q35" s="6"/>
      <c r="R35" s="6"/>
      <c r="S35" s="6"/>
      <c r="T35" s="6"/>
      <c r="U35" s="6"/>
      <c r="V35" s="6"/>
      <c r="W35" s="6"/>
      <c r="AI35" s="2"/>
    </row>
    <row r="36" spans="1:35" x14ac:dyDescent="0.2">
      <c r="A36" s="6">
        <f>'Model 1-car Type1 '!A36</f>
        <v>8000000000</v>
      </c>
      <c r="B36" s="6">
        <f>'Model 1-car Type1 '!B36</f>
        <v>5400</v>
      </c>
      <c r="C36" s="6">
        <f>'Model 1-car Type1 '!C36</f>
        <v>-3755.0762499449775</v>
      </c>
      <c r="D36" s="6">
        <f>'Model 1-car Type1 '!D36</f>
        <v>28380.600269883871</v>
      </c>
      <c r="E36" s="6">
        <f>'Model 1-car Type1 '!E36</f>
        <v>13182.761904317886</v>
      </c>
      <c r="F36" s="6">
        <f>'Model 1-car Type1 '!F36</f>
        <v>-13477.938409778289</v>
      </c>
      <c r="G36" s="6">
        <f>'Model 1-car Type1 '!G36</f>
        <v>1.8417267710901797</v>
      </c>
      <c r="H36" s="6">
        <f>'Model 1-car Type1 '!H36</f>
        <v>-21670.985006494448</v>
      </c>
      <c r="I36" s="6">
        <f>'Model 1-car Type1 '!I36</f>
        <v>16122.930901474319</v>
      </c>
      <c r="J36" s="6">
        <f>'Model 1-car Type1 '!J36</f>
        <v>-30884.257284924388</v>
      </c>
      <c r="K36" s="6">
        <f>'Model 1-car Type1 '!K36</f>
        <v>24028.3043240197</v>
      </c>
      <c r="L36" s="6">
        <f>'Model 1-car Type1 '!L36</f>
        <v>4101.9120544660836</v>
      </c>
      <c r="M36" s="6">
        <f>'Model 1-car Type1 '!M36</f>
        <v>230000</v>
      </c>
      <c r="N36" s="6"/>
      <c r="O36" s="6"/>
      <c r="P36" s="6"/>
      <c r="Q36" s="6"/>
      <c r="R36" s="6"/>
      <c r="S36" s="6"/>
      <c r="T36" s="6"/>
      <c r="U36" s="6"/>
      <c r="V36" s="6"/>
      <c r="W36" s="6"/>
      <c r="AI36" s="2"/>
    </row>
    <row r="37" spans="1:35" x14ac:dyDescent="0.2">
      <c r="A37" s="6">
        <f>'Model 1-car Type1 '!A37</f>
        <v>6000000000</v>
      </c>
      <c r="B37" s="6">
        <f>'Model 1-car Type1 '!B37</f>
        <v>4600</v>
      </c>
      <c r="C37" s="6">
        <f>'Model 1-car Type1 '!C37</f>
        <v>36874.553188681602</v>
      </c>
      <c r="D37" s="6">
        <f>'Model 1-car Type1 '!D37</f>
        <v>38293.364923447371</v>
      </c>
      <c r="E37" s="6">
        <f>'Model 1-car Type1 '!E37</f>
        <v>19463.00471900031</v>
      </c>
      <c r="F37" s="6">
        <f>'Model 1-car Type1 '!F37</f>
        <v>27204.805519431829</v>
      </c>
      <c r="G37" s="6">
        <f>'Model 1-car Type1 '!G37</f>
        <v>-23780.512492521666</v>
      </c>
      <c r="H37" s="6">
        <f>'Model 1-car Type1 '!H37</f>
        <v>28462.727641453966</v>
      </c>
      <c r="I37" s="6">
        <f>'Model 1-car Type1 '!I37</f>
        <v>-16839.021554915234</v>
      </c>
      <c r="J37" s="6">
        <f>'Model 1-car Type1 '!J37</f>
        <v>12440.909813449252</v>
      </c>
      <c r="K37" s="6">
        <f>'Model 1-car Type1 '!K37</f>
        <v>7293.9201345434412</v>
      </c>
      <c r="L37" s="6">
        <f>'Model 1-car Type1 '!L37</f>
        <v>-26436.282496433705</v>
      </c>
      <c r="M37" s="6">
        <f>'Model 1-car Type1 '!M37</f>
        <v>270000</v>
      </c>
      <c r="N37" s="6"/>
      <c r="O37" s="6"/>
      <c r="P37" s="6"/>
      <c r="Q37" s="6"/>
      <c r="R37" s="6"/>
      <c r="S37" s="6"/>
      <c r="T37" s="6"/>
      <c r="U37" s="6"/>
      <c r="V37" s="6"/>
      <c r="W37" s="6"/>
      <c r="AI37" s="2"/>
    </row>
    <row r="38" spans="1:35" x14ac:dyDescent="0.2">
      <c r="A38" s="6">
        <f>'Model 1-car Type1 '!A38</f>
        <v>6000000000</v>
      </c>
      <c r="B38" s="6">
        <f>'Model 1-car Type1 '!B38</f>
        <v>5400</v>
      </c>
      <c r="C38" s="6">
        <f>'Model 1-car Type1 '!C38</f>
        <v>26251.382223563269</v>
      </c>
      <c r="D38" s="6">
        <f>'Model 1-car Type1 '!D38</f>
        <v>-9900.5319498246536</v>
      </c>
      <c r="E38" s="6">
        <f>'Model 1-car Type1 '!E38</f>
        <v>18826.949599315412</v>
      </c>
      <c r="F38" s="6">
        <f>'Model 1-car Type1 '!F38</f>
        <v>21464.62065866217</v>
      </c>
      <c r="G38" s="6">
        <f>'Model 1-car Type1 '!G38</f>
        <v>-37511.927075684071</v>
      </c>
      <c r="H38" s="6">
        <f>'Model 1-car Type1 '!H38</f>
        <v>-46828.063204884529</v>
      </c>
      <c r="I38" s="6">
        <f>'Model 1-car Type1 '!I38</f>
        <v>20372.135622892529</v>
      </c>
      <c r="J38" s="6">
        <f>'Model 1-car Type1 '!J38</f>
        <v>-12125.201465096325</v>
      </c>
      <c r="K38" s="6">
        <f>'Model 1-car Type1 '!K38</f>
        <v>8088.1363828666508</v>
      </c>
      <c r="L38" s="6">
        <f>'Model 1-car Type1 '!L38</f>
        <v>42041.028791572899</v>
      </c>
      <c r="M38" s="6">
        <f>'Model 1-car Type1 '!M38</f>
        <v>250000</v>
      </c>
      <c r="N38" s="6"/>
      <c r="O38" s="6"/>
      <c r="P38" s="6"/>
      <c r="Q38" s="6"/>
      <c r="R38" s="6"/>
      <c r="S38" s="6"/>
      <c r="T38" s="6"/>
      <c r="U38" s="6"/>
      <c r="V38" s="6"/>
      <c r="W38" s="6"/>
      <c r="AI38" s="2"/>
    </row>
    <row r="39" spans="1:35" x14ac:dyDescent="0.2">
      <c r="A39" s="6">
        <f>'Model 1-car Type1 '!A39</f>
        <v>6000000000</v>
      </c>
      <c r="B39" s="6">
        <f>'Model 1-car Type1 '!B39</f>
        <v>5400</v>
      </c>
      <c r="C39" s="6">
        <f>'Model 1-car Type1 '!C39</f>
        <v>41333.623812533915</v>
      </c>
      <c r="D39" s="6">
        <f>'Model 1-car Type1 '!D39</f>
        <v>-32414.391171187162</v>
      </c>
      <c r="E39" s="6">
        <f>'Model 1-car Type1 '!E39</f>
        <v>35574.612411437556</v>
      </c>
      <c r="F39" s="6">
        <f>'Model 1-car Type1 '!F39</f>
        <v>-5215.6337915221229</v>
      </c>
      <c r="G39" s="6">
        <f>'Model 1-car Type1 '!G39</f>
        <v>-18282.389646628872</v>
      </c>
      <c r="H39" s="6">
        <f>'Model 1-car Type1 '!H39</f>
        <v>-2799.0608941763639</v>
      </c>
      <c r="I39" s="6">
        <f>'Model 1-car Type1 '!I39</f>
        <v>-2651.5181161812507</v>
      </c>
      <c r="J39" s="6">
        <f>'Model 1-car Type1 '!J39</f>
        <v>-6341.3153839064762</v>
      </c>
      <c r="K39" s="6">
        <f>'Model 1-car Type1 '!K39</f>
        <v>28225.622372701764</v>
      </c>
      <c r="L39" s="6">
        <f>'Model 1-car Type1 '!L39</f>
        <v>-12403.484106471296</v>
      </c>
      <c r="M39" s="6">
        <f>'Model 1-car Type1 '!M39</f>
        <v>270000</v>
      </c>
      <c r="N39" s="6"/>
      <c r="O39" s="6"/>
      <c r="P39" s="6"/>
      <c r="Q39" s="6"/>
      <c r="R39" s="6"/>
      <c r="S39" s="6"/>
      <c r="T39" s="6"/>
      <c r="U39" s="6"/>
      <c r="V39" s="6"/>
      <c r="W39" s="6"/>
      <c r="AI39" s="2"/>
    </row>
    <row r="40" spans="1:35" x14ac:dyDescent="0.2">
      <c r="A40" s="6">
        <f>'Model 1-car Type1 '!A40</f>
        <v>6000000000</v>
      </c>
      <c r="B40" s="6">
        <f>'Model 1-car Type1 '!B40</f>
        <v>5400</v>
      </c>
      <c r="C40" s="6">
        <f>'Model 1-car Type1 '!C40</f>
        <v>-14001.216186443344</v>
      </c>
      <c r="D40" s="6">
        <f>'Model 1-car Type1 '!D40</f>
        <v>-42661.667976062745</v>
      </c>
      <c r="E40" s="6">
        <f>'Model 1-car Type1 '!E40</f>
        <v>-7613.4256232762709</v>
      </c>
      <c r="F40" s="6">
        <f>'Model 1-car Type1 '!F40</f>
        <v>3490.8680390799418</v>
      </c>
      <c r="G40" s="6">
        <f>'Model 1-car Type1 '!G40</f>
        <v>13785.756891593337</v>
      </c>
      <c r="H40" s="6">
        <f>'Model 1-car Type1 '!H40</f>
        <v>-19282.560970168561</v>
      </c>
      <c r="I40" s="6">
        <f>'Model 1-car Type1 '!I40</f>
        <v>-19047.365640290082</v>
      </c>
      <c r="J40" s="6">
        <f>'Model 1-car Type1 '!J40</f>
        <v>7953.5311670042574</v>
      </c>
      <c r="K40" s="6">
        <f>'Model 1-car Type1 '!K40</f>
        <v>24665.405362611637</v>
      </c>
      <c r="L40" s="6">
        <f>'Model 1-car Type1 '!L40</f>
        <v>-29005.51407947205</v>
      </c>
      <c r="M40" s="6">
        <f>'Model 1-car Type1 '!M40</f>
        <v>270000</v>
      </c>
      <c r="N40" s="6"/>
      <c r="O40" s="6"/>
      <c r="P40" s="6"/>
      <c r="Q40" s="6"/>
      <c r="R40" s="6"/>
      <c r="S40" s="6"/>
      <c r="T40" s="6"/>
      <c r="U40" s="6"/>
      <c r="V40" s="6"/>
      <c r="W40" s="6"/>
      <c r="AI40" s="2"/>
    </row>
    <row r="41" spans="1:35" x14ac:dyDescent="0.2">
      <c r="A41" s="6">
        <f>'Model 1-car Type1 '!A41</f>
        <v>8000000000</v>
      </c>
      <c r="B41" s="6">
        <f>'Model 1-car Type1 '!B41</f>
        <v>4600</v>
      </c>
      <c r="C41" s="6">
        <f>'Model 1-car Type1 '!C41</f>
        <v>-7149.6970122097991</v>
      </c>
      <c r="D41" s="6">
        <f>'Model 1-car Type1 '!D41</f>
        <v>6341.088010231033</v>
      </c>
      <c r="E41" s="6">
        <f>'Model 1-car Type1 '!E41</f>
        <v>-4294.133759685792</v>
      </c>
      <c r="F41" s="6">
        <f>'Model 1-car Type1 '!F41</f>
        <v>26258.840080117807</v>
      </c>
      <c r="G41" s="6">
        <f>'Model 1-car Type1 '!G41</f>
        <v>24427.481548627838</v>
      </c>
      <c r="H41" s="6">
        <f>'Model 1-car Type1 '!H41</f>
        <v>-40590.748540125787</v>
      </c>
      <c r="I41" s="6">
        <f>'Model 1-car Type1 '!I41</f>
        <v>19786.011762334965</v>
      </c>
      <c r="J41" s="6">
        <f>'Model 1-car Type1 '!J41</f>
        <v>-11439.328773121815</v>
      </c>
      <c r="K41" s="6">
        <f>'Model 1-car Type1 '!K41</f>
        <v>-2642.7869670442306</v>
      </c>
      <c r="L41" s="6">
        <f>'Model 1-car Type1 '!L41</f>
        <v>-19605.568013503216</v>
      </c>
      <c r="M41" s="6">
        <f>'Model 1-car Type1 '!M41</f>
        <v>230000</v>
      </c>
      <c r="N41" s="6"/>
      <c r="O41" s="6"/>
      <c r="P41" s="6"/>
      <c r="Q41" s="6"/>
      <c r="R41" s="6"/>
      <c r="S41" s="6"/>
      <c r="T41" s="6"/>
      <c r="U41" s="6"/>
      <c r="V41" s="6"/>
      <c r="W41" s="6"/>
      <c r="AI41" s="2"/>
    </row>
    <row r="42" spans="1:35" x14ac:dyDescent="0.2">
      <c r="A42" s="6">
        <f>'Model 1-car Type1 '!A42</f>
        <v>8000000000</v>
      </c>
      <c r="B42" s="6">
        <f>'Model 1-car Type1 '!B42</f>
        <v>4600</v>
      </c>
      <c r="C42" s="6">
        <f>'Model 1-car Type1 '!C42</f>
        <v>7444.4415076868609</v>
      </c>
      <c r="D42" s="6">
        <f>'Model 1-car Type1 '!D42</f>
        <v>-12101.099855499342</v>
      </c>
      <c r="E42" s="6">
        <f>'Model 1-car Type1 '!E42</f>
        <v>22324.456949718297</v>
      </c>
      <c r="F42" s="6">
        <f>'Model 1-car Type1 '!F42</f>
        <v>-35632.638173410669</v>
      </c>
      <c r="G42" s="6">
        <f>'Model 1-car Type1 '!G42</f>
        <v>24297.287382069044</v>
      </c>
      <c r="H42" s="6">
        <f>'Model 1-car Type1 '!H42</f>
        <v>-8481.7656897939742</v>
      </c>
      <c r="I42" s="6">
        <f>'Model 1-car Type1 '!I42</f>
        <v>12732.698451145552</v>
      </c>
      <c r="J42" s="6">
        <f>'Model 1-car Type1 '!J42</f>
        <v>9308.8601715862751</v>
      </c>
      <c r="K42" s="6">
        <f>'Model 1-car Type1 '!K42</f>
        <v>-28757.403924828395</v>
      </c>
      <c r="L42" s="6">
        <f>'Model 1-car Type1 '!L42</f>
        <v>482.98716137651354</v>
      </c>
      <c r="M42" s="6">
        <f>'Model 1-car Type1 '!M42</f>
        <v>250000</v>
      </c>
      <c r="N42" s="6"/>
      <c r="O42" s="6"/>
      <c r="P42" s="6"/>
      <c r="Q42" s="6"/>
      <c r="R42" s="6"/>
      <c r="S42" s="6"/>
      <c r="T42" s="6"/>
      <c r="U42" s="6"/>
      <c r="V42" s="6"/>
      <c r="W42" s="6"/>
      <c r="AI42" s="2"/>
    </row>
    <row r="43" spans="1:35" x14ac:dyDescent="0.2">
      <c r="A43" s="6">
        <f>'Model 1-car Type1 '!A43</f>
        <v>8000000000</v>
      </c>
      <c r="B43" s="6">
        <f>'Model 1-car Type1 '!B43</f>
        <v>4600</v>
      </c>
      <c r="C43" s="6">
        <f>'Model 1-car Type1 '!C43</f>
        <v>17307.365851593204</v>
      </c>
      <c r="D43" s="6">
        <f>'Model 1-car Type1 '!D43</f>
        <v>-25685.812943265773</v>
      </c>
      <c r="E43" s="6">
        <f>'Model 1-car Type1 '!E43</f>
        <v>12084.638001397252</v>
      </c>
      <c r="F43" s="6">
        <f>'Model 1-car Type1 '!F43</f>
        <v>8136.9307736167684</v>
      </c>
      <c r="G43" s="6">
        <f>'Model 1-car Type1 '!G43</f>
        <v>-25282.679416704923</v>
      </c>
      <c r="H43" s="6">
        <f>'Model 1-car Type1 '!H43</f>
        <v>35427.547118160874</v>
      </c>
      <c r="I43" s="6">
        <f>'Model 1-car Type1 '!I43</f>
        <v>1071.2710718507878</v>
      </c>
      <c r="J43" s="6">
        <f>'Model 1-car Type1 '!J43</f>
        <v>-17271.941032959148</v>
      </c>
      <c r="K43" s="6">
        <f>'Model 1-car Type1 '!K43</f>
        <v>-831.18720795027912</v>
      </c>
      <c r="L43" s="6">
        <f>'Model 1-car Type1 '!L43</f>
        <v>-4632.374839275144</v>
      </c>
      <c r="M43" s="6">
        <f>'Model 1-car Type1 '!M43</f>
        <v>230000</v>
      </c>
      <c r="N43" s="6"/>
      <c r="O43" s="6"/>
      <c r="P43" s="6"/>
      <c r="Q43" s="6"/>
      <c r="R43" s="6"/>
      <c r="S43" s="6"/>
      <c r="T43" s="6"/>
      <c r="U43" s="6"/>
      <c r="V43" s="6"/>
      <c r="W43" s="6"/>
      <c r="AI43" s="2"/>
    </row>
    <row r="44" spans="1:35" x14ac:dyDescent="0.2">
      <c r="A44" s="6">
        <f>'Model 1-car Type1 '!A44</f>
        <v>6000000000</v>
      </c>
      <c r="B44" s="6">
        <f>'Model 1-car Type1 '!B44</f>
        <v>5400</v>
      </c>
      <c r="C44" s="6">
        <f>'Model 1-car Type1 '!C44</f>
        <v>-15272.371456376277</v>
      </c>
      <c r="D44" s="6">
        <f>'Model 1-car Type1 '!D44</f>
        <v>6916.2069848971441</v>
      </c>
      <c r="E44" s="6">
        <f>'Model 1-car Type1 '!E44</f>
        <v>-10525.445759412833</v>
      </c>
      <c r="F44" s="6">
        <f>'Model 1-car Type1 '!F44</f>
        <v>47661.160351708531</v>
      </c>
      <c r="G44" s="6">
        <f>'Model 1-car Type1 '!G44</f>
        <v>7576.9094110000879</v>
      </c>
      <c r="H44" s="6">
        <f>'Model 1-car Type1 '!H44</f>
        <v>-20803.645384148695</v>
      </c>
      <c r="I44" s="6">
        <f>'Model 1-car Type1 '!I44</f>
        <v>-1348.7806427292526</v>
      </c>
      <c r="J44" s="6">
        <f>'Model 1-car Type1 '!J44</f>
        <v>34883.669286500663</v>
      </c>
      <c r="K44" s="6">
        <f>'Model 1-car Type1 '!K44</f>
        <v>28097.065296606161</v>
      </c>
      <c r="L44" s="6">
        <f>'Model 1-car Type1 '!L44</f>
        <v>-12474.265531636775</v>
      </c>
      <c r="M44" s="6">
        <f>'Model 1-car Type1 '!M44</f>
        <v>230000</v>
      </c>
      <c r="N44" s="6"/>
      <c r="O44" s="6"/>
      <c r="P44" s="6"/>
      <c r="Q44" s="6"/>
      <c r="R44" s="6"/>
      <c r="S44" s="6"/>
      <c r="T44" s="6"/>
      <c r="U44" s="6"/>
      <c r="V44" s="6"/>
      <c r="W44" s="6"/>
      <c r="AI44" s="2"/>
    </row>
    <row r="45" spans="1:35" x14ac:dyDescent="0.2">
      <c r="A45" s="6">
        <f>'Model 1-car Type1 '!A45</f>
        <v>8000000000</v>
      </c>
      <c r="B45" s="6">
        <f>'Model 1-car Type1 '!B45</f>
        <v>4600</v>
      </c>
      <c r="C45" s="6">
        <f>'Model 1-car Type1 '!C45</f>
        <v>-7591.0520536126569</v>
      </c>
      <c r="D45" s="6">
        <f>'Model 1-car Type1 '!D45</f>
        <v>14999.613995314576</v>
      </c>
      <c r="E45" s="6">
        <f>'Model 1-car Type1 '!E45</f>
        <v>-19277.422325103544</v>
      </c>
      <c r="F45" s="6">
        <f>'Model 1-car Type1 '!F45</f>
        <v>11290.399015706498</v>
      </c>
      <c r="G45" s="6">
        <f>'Model 1-car Type1 '!G45</f>
        <v>-17403.544916305691</v>
      </c>
      <c r="H45" s="6">
        <f>'Model 1-car Type1 '!H45</f>
        <v>-5758.9204516261816</v>
      </c>
      <c r="I45" s="6">
        <f>'Model 1-car Type1 '!I45</f>
        <v>8114.0569818671793</v>
      </c>
      <c r="J45" s="6">
        <f>'Model 1-car Type1 '!J45</f>
        <v>-13488.420336216222</v>
      </c>
      <c r="K45" s="6">
        <f>'Model 1-car Type1 '!K45</f>
        <v>24936.844056355767</v>
      </c>
      <c r="L45" s="6">
        <f>'Model 1-car Type1 '!L45</f>
        <v>831.64195530116558</v>
      </c>
      <c r="M45" s="6">
        <f>'Model 1-car Type1 '!M45</f>
        <v>270000</v>
      </c>
      <c r="N45" s="6"/>
      <c r="O45" s="6"/>
      <c r="P45" s="6"/>
      <c r="Q45" s="6"/>
      <c r="R45" s="6"/>
      <c r="S45" s="6"/>
      <c r="T45" s="6"/>
      <c r="U45" s="6"/>
      <c r="V45" s="6"/>
      <c r="W45" s="6"/>
      <c r="AI45" s="2"/>
    </row>
    <row r="46" spans="1:35" x14ac:dyDescent="0.2">
      <c r="A46" s="6">
        <f>'Model 1-car Type1 '!A46</f>
        <v>8000000000</v>
      </c>
      <c r="B46" s="6">
        <f>'Model 1-car Type1 '!B46</f>
        <v>4600</v>
      </c>
      <c r="C46" s="6">
        <f>'Model 1-car Type1 '!C46</f>
        <v>-5061.6108637768775</v>
      </c>
      <c r="D46" s="6">
        <f>'Model 1-car Type1 '!D46</f>
        <v>40124.177758116275</v>
      </c>
      <c r="E46" s="6">
        <f>'Model 1-car Type1 '!E46</f>
        <v>-25392.455427208915</v>
      </c>
      <c r="F46" s="6">
        <f>'Model 1-car Type1 '!F46</f>
        <v>19392.42793014273</v>
      </c>
      <c r="G46" s="6">
        <f>'Model 1-car Type1 '!G46</f>
        <v>7879.4300861773081</v>
      </c>
      <c r="H46" s="6">
        <f>'Model 1-car Type1 '!H46</f>
        <v>-19168.282960890792</v>
      </c>
      <c r="I46" s="6">
        <f>'Model 1-car Type1 '!I46</f>
        <v>29639.249987667426</v>
      </c>
      <c r="J46" s="6">
        <f>'Model 1-car Type1 '!J46</f>
        <v>-23830.671125324443</v>
      </c>
      <c r="K46" s="6">
        <f>'Model 1-car Type1 '!K46</f>
        <v>6720.9839471615851</v>
      </c>
      <c r="L46" s="6">
        <f>'Model 1-car Type1 '!L46</f>
        <v>-15131.763575482182</v>
      </c>
      <c r="M46" s="6">
        <f>'Model 1-car Type1 '!M46</f>
        <v>230000</v>
      </c>
      <c r="N46" s="6"/>
      <c r="O46" s="6"/>
      <c r="P46" s="6"/>
      <c r="Q46" s="6"/>
      <c r="R46" s="6"/>
      <c r="S46" s="6"/>
      <c r="T46" s="6"/>
      <c r="U46" s="6"/>
      <c r="V46" s="6"/>
      <c r="W46" s="6"/>
      <c r="AI46" s="2"/>
    </row>
    <row r="47" spans="1:35" x14ac:dyDescent="0.2">
      <c r="A47" s="6">
        <f>'Model 1-car Type1 '!A47</f>
        <v>8000000000</v>
      </c>
      <c r="B47" s="6">
        <f>'Model 1-car Type1 '!B47</f>
        <v>4600</v>
      </c>
      <c r="C47" s="6">
        <f>'Model 1-car Type1 '!C47</f>
        <v>1384.47830977384</v>
      </c>
      <c r="D47" s="6">
        <f>'Model 1-car Type1 '!D47</f>
        <v>-14129.045666777529</v>
      </c>
      <c r="E47" s="6">
        <f>'Model 1-car Type1 '!E47</f>
        <v>-20625.247998395935</v>
      </c>
      <c r="F47" s="6">
        <f>'Model 1-car Type1 '!F47</f>
        <v>-30679.530027555302</v>
      </c>
      <c r="G47" s="6">
        <f>'Model 1-car Type1 '!G47</f>
        <v>-9573.3184934942983</v>
      </c>
      <c r="H47" s="6">
        <f>'Model 1-car Type1 '!H47</f>
        <v>-19932.167560909875</v>
      </c>
      <c r="I47" s="6">
        <f>'Model 1-car Type1 '!I47</f>
        <v>-6527.2388383164071</v>
      </c>
      <c r="J47" s="6">
        <f>'Model 1-car Type1 '!J47</f>
        <v>13428.393685899209</v>
      </c>
      <c r="K47" s="6">
        <f>'Model 1-car Type1 '!K47</f>
        <v>-42689.134716056287</v>
      </c>
      <c r="L47" s="6">
        <f>'Model 1-car Type1 '!L47</f>
        <v>8329.9482867005281</v>
      </c>
      <c r="M47" s="6">
        <f>'Model 1-car Type1 '!M47</f>
        <v>270000</v>
      </c>
      <c r="N47" s="6"/>
      <c r="O47" s="6"/>
      <c r="P47" s="6"/>
      <c r="Q47" s="6"/>
      <c r="R47" s="6"/>
      <c r="S47" s="6"/>
      <c r="T47" s="6"/>
      <c r="U47" s="6"/>
      <c r="V47" s="6"/>
      <c r="W47" s="6"/>
      <c r="AI47" s="2"/>
    </row>
    <row r="48" spans="1:35" x14ac:dyDescent="0.2">
      <c r="A48" s="6">
        <f>'Model 1-car Type1 '!A48</f>
        <v>6000000000</v>
      </c>
      <c r="B48" s="6">
        <f>'Model 1-car Type1 '!B48</f>
        <v>5400</v>
      </c>
      <c r="C48" s="6">
        <f>'Model 1-car Type1 '!C48</f>
        <v>-11796.009857789613</v>
      </c>
      <c r="D48" s="6">
        <f>'Model 1-car Type1 '!D48</f>
        <v>25393.63777032122</v>
      </c>
      <c r="E48" s="6">
        <f>'Model 1-car Type1 '!E48</f>
        <v>-6721.6205934528261</v>
      </c>
      <c r="F48" s="6">
        <f>'Model 1-car Type1 '!F48</f>
        <v>12843.611330026761</v>
      </c>
      <c r="G48" s="6">
        <f>'Model 1-car Type1 '!G48</f>
        <v>-348.01814763341099</v>
      </c>
      <c r="H48" s="6">
        <f>'Model 1-car Type1 '!H48</f>
        <v>-8312.144927913323</v>
      </c>
      <c r="I48" s="6">
        <f>'Model 1-car Type1 '!I48</f>
        <v>-1503.2355804578401</v>
      </c>
      <c r="J48" s="6">
        <f>'Model 1-car Type1 '!J48</f>
        <v>19683.329810504802</v>
      </c>
      <c r="K48" s="6">
        <f>'Model 1-car Type1 '!K48</f>
        <v>9424.8662207974121</v>
      </c>
      <c r="L48" s="6">
        <f>'Model 1-car Type1 '!L48</f>
        <v>-2838.9649742166512</v>
      </c>
      <c r="M48" s="6">
        <f>'Model 1-car Type1 '!M48</f>
        <v>250000</v>
      </c>
      <c r="N48" s="6"/>
      <c r="O48" s="6"/>
      <c r="P48" s="6"/>
      <c r="Q48" s="6"/>
      <c r="R48" s="6"/>
      <c r="S48" s="6"/>
      <c r="T48" s="6"/>
      <c r="U48" s="6"/>
      <c r="V48" s="6"/>
      <c r="W48" s="6"/>
      <c r="AI48" s="2"/>
    </row>
    <row r="49" spans="1:35" x14ac:dyDescent="0.2">
      <c r="A49" s="6">
        <f>'Model 1-car Type1 '!A49</f>
        <v>8000000000</v>
      </c>
      <c r="B49" s="6">
        <f>'Model 1-car Type1 '!B49</f>
        <v>4600</v>
      </c>
      <c r="C49" s="6">
        <f>'Model 1-car Type1 '!C49</f>
        <v>8795.0866145547479</v>
      </c>
      <c r="D49" s="6">
        <f>'Model 1-car Type1 '!D49</f>
        <v>-40885.788621380925</v>
      </c>
      <c r="E49" s="6">
        <f>'Model 1-car Type1 '!E49</f>
        <v>15275.372788892128</v>
      </c>
      <c r="F49" s="6">
        <f>'Model 1-car Type1 '!F49</f>
        <v>18610.990082379431</v>
      </c>
      <c r="G49" s="6">
        <f>'Model 1-car Type1 '!G49</f>
        <v>19528.488337527961</v>
      </c>
      <c r="H49" s="6">
        <f>'Model 1-car Type1 '!H49</f>
        <v>-37328.027246985584</v>
      </c>
      <c r="I49" s="6">
        <f>'Model 1-car Type1 '!I49</f>
        <v>-45533.670345321298</v>
      </c>
      <c r="J49" s="6">
        <f>'Model 1-car Type1 '!J49</f>
        <v>4237.3130781925283</v>
      </c>
      <c r="K49" s="6">
        <f>'Model 1-car Type1 '!K49</f>
        <v>-33224.296203115955</v>
      </c>
      <c r="L49" s="6">
        <f>'Model 1-car Type1 '!L49</f>
        <v>28200.611268403009</v>
      </c>
      <c r="M49" s="6">
        <f>'Model 1-car Type1 '!M49</f>
        <v>250000</v>
      </c>
      <c r="N49" s="6"/>
      <c r="O49" s="6"/>
      <c r="P49" s="6"/>
      <c r="Q49" s="6"/>
      <c r="R49" s="6"/>
      <c r="S49" s="6"/>
      <c r="T49" s="6"/>
      <c r="U49" s="6"/>
      <c r="V49" s="6"/>
      <c r="W49" s="6"/>
      <c r="AI49" s="2"/>
    </row>
    <row r="50" spans="1:35" x14ac:dyDescent="0.2">
      <c r="A50" s="6">
        <f>'Model 1-car Type1 '!A50</f>
        <v>6000000000</v>
      </c>
      <c r="B50" s="6">
        <f>'Model 1-car Type1 '!B50</f>
        <v>5400</v>
      </c>
      <c r="C50" s="6">
        <f>'Model 1-car Type1 '!C50</f>
        <v>11766.951502067968</v>
      </c>
      <c r="D50" s="6">
        <f>'Model 1-car Type1 '!D50</f>
        <v>27186.524675926194</v>
      </c>
      <c r="E50" s="6">
        <f>'Model 1-car Type1 '!E50</f>
        <v>-4931.4166972180828</v>
      </c>
      <c r="F50" s="6">
        <f>'Model 1-car Type1 '!F50</f>
        <v>-13999.078873894177</v>
      </c>
      <c r="G50" s="6">
        <f>'Model 1-car Type1 '!G50</f>
        <v>-1121.6343409614637</v>
      </c>
      <c r="H50" s="6">
        <f>'Model 1-car Type1 '!H50</f>
        <v>24919.063434936106</v>
      </c>
      <c r="I50" s="6">
        <f>'Model 1-car Type1 '!I50</f>
        <v>7454.4004746712744</v>
      </c>
      <c r="J50" s="6">
        <f>'Model 1-car Type1 '!J50</f>
        <v>382.8063199762255</v>
      </c>
      <c r="K50" s="6">
        <f>'Model 1-car Type1 '!K50</f>
        <v>-6692.2666519531049</v>
      </c>
      <c r="L50" s="6">
        <f>'Model 1-car Type1 '!L50</f>
        <v>16249.89636184182</v>
      </c>
      <c r="M50" s="6">
        <f>'Model 1-car Type1 '!M50</f>
        <v>250000</v>
      </c>
      <c r="N50" s="6"/>
      <c r="O50" s="6"/>
      <c r="P50" s="6"/>
      <c r="Q50" s="6"/>
      <c r="R50" s="6"/>
      <c r="S50" s="6"/>
      <c r="T50" s="6"/>
      <c r="U50" s="6"/>
      <c r="V50" s="6"/>
      <c r="W50" s="6"/>
      <c r="AI50" s="2"/>
    </row>
    <row r="51" spans="1:35" x14ac:dyDescent="0.2">
      <c r="A51" s="6">
        <f>'Model 1-car Type1 '!A51</f>
        <v>8000000000</v>
      </c>
      <c r="B51" s="6">
        <f>'Model 1-car Type1 '!B51</f>
        <v>5400</v>
      </c>
      <c r="C51" s="6">
        <f>'Model 1-car Type1 '!C51</f>
        <v>-21027.790353400633</v>
      </c>
      <c r="D51" s="6">
        <f>'Model 1-car Type1 '!D51</f>
        <v>-3769.8782762163319</v>
      </c>
      <c r="E51" s="6">
        <f>'Model 1-car Type1 '!E51</f>
        <v>19980.598153779283</v>
      </c>
      <c r="F51" s="6">
        <f>'Model 1-car Type1 '!F51</f>
        <v>28749.491320922971</v>
      </c>
      <c r="G51" s="6">
        <f>'Model 1-car Type1 '!G51</f>
        <v>8889.7650130093098</v>
      </c>
      <c r="H51" s="6">
        <f>'Model 1-car Type1 '!H51</f>
        <v>24186.87472527381</v>
      </c>
      <c r="I51" s="6">
        <f>'Model 1-car Type1 '!I51</f>
        <v>27857.913664774969</v>
      </c>
      <c r="J51" s="6">
        <f>'Model 1-car Type1 '!J51</f>
        <v>18717.673810897395</v>
      </c>
      <c r="K51" s="6">
        <f>'Model 1-car Type1 '!K51</f>
        <v>-27597.889129538089</v>
      </c>
      <c r="L51" s="6">
        <f>'Model 1-car Type1 '!L51</f>
        <v>23450.775188393891</v>
      </c>
      <c r="M51" s="6">
        <f>'Model 1-car Type1 '!M51</f>
        <v>270000</v>
      </c>
      <c r="N51" s="6"/>
      <c r="O51" s="6"/>
      <c r="P51" s="6"/>
      <c r="Q51" s="6"/>
      <c r="R51" s="6"/>
      <c r="S51" s="6"/>
      <c r="T51" s="6"/>
      <c r="U51" s="6"/>
      <c r="V51" s="6"/>
      <c r="W51" s="6"/>
      <c r="AI51" s="2"/>
    </row>
    <row r="52" spans="1:35" x14ac:dyDescent="0.2">
      <c r="A52" s="6">
        <f>'Model 1-car Type1 '!A52</f>
        <v>8000000000</v>
      </c>
      <c r="B52" s="6">
        <f>'Model 1-car Type1 '!B52</f>
        <v>5400</v>
      </c>
      <c r="C52" s="6">
        <f>'Model 1-car Type1 '!C52</f>
        <v>25025.383365573362</v>
      </c>
      <c r="D52" s="6">
        <f>'Model 1-car Type1 '!D52</f>
        <v>-27060.559659730643</v>
      </c>
      <c r="E52" s="6">
        <f>'Model 1-car Type1 '!E52</f>
        <v>1931.4711607876234</v>
      </c>
      <c r="F52" s="6">
        <f>'Model 1-car Type1 '!F52</f>
        <v>3627.5196180213243</v>
      </c>
      <c r="G52" s="6">
        <f>'Model 1-car Type1 '!G52</f>
        <v>561.40834203688428</v>
      </c>
      <c r="H52" s="6">
        <f>'Model 1-car Type1 '!H52</f>
        <v>-7900.0528785400093</v>
      </c>
      <c r="I52" s="6">
        <f>'Model 1-car Type1 '!I52</f>
        <v>13697.058420802932</v>
      </c>
      <c r="J52" s="6">
        <f>'Model 1-car Type1 '!J52</f>
        <v>-6039.1130318748765</v>
      </c>
      <c r="K52" s="6">
        <f>'Model 1-car Type1 '!K52</f>
        <v>4648.0863602482714</v>
      </c>
      <c r="L52" s="6">
        <f>'Model 1-car Type1 '!L52</f>
        <v>28299.200494075194</v>
      </c>
      <c r="M52" s="6">
        <f>'Model 1-car Type1 '!M52</f>
        <v>270000</v>
      </c>
      <c r="N52" s="6"/>
      <c r="O52" s="6"/>
      <c r="P52" s="6"/>
      <c r="Q52" s="6"/>
      <c r="R52" s="6"/>
      <c r="S52" s="6"/>
      <c r="T52" s="6"/>
      <c r="U52" s="6"/>
      <c r="V52" s="6"/>
      <c r="W52" s="6"/>
      <c r="AI52" s="2"/>
    </row>
    <row r="53" spans="1:35" x14ac:dyDescent="0.2">
      <c r="A53" s="6">
        <f>'Model 1-car Type1 '!A53</f>
        <v>6000000000</v>
      </c>
      <c r="B53" s="6">
        <f>'Model 1-car Type1 '!B53</f>
        <v>5400</v>
      </c>
      <c r="C53" s="6">
        <f>'Model 1-car Type1 '!C53</f>
        <v>-14255.510905059054</v>
      </c>
      <c r="D53" s="6">
        <f>'Model 1-car Type1 '!D53</f>
        <v>-4641.378836822696</v>
      </c>
      <c r="E53" s="6">
        <f>'Model 1-car Type1 '!E53</f>
        <v>-39632.686821278185</v>
      </c>
      <c r="F53" s="6">
        <f>'Model 1-car Type1 '!F53</f>
        <v>51733.513828366995</v>
      </c>
      <c r="G53" s="6">
        <f>'Model 1-car Type1 '!G53</f>
        <v>9885.8890851261094</v>
      </c>
      <c r="H53" s="6">
        <f>'Model 1-car Type1 '!H53</f>
        <v>-10841.858966159634</v>
      </c>
      <c r="I53" s="6">
        <f>'Model 1-car Type1 '!I53</f>
        <v>-4812.3183660209179</v>
      </c>
      <c r="J53" s="6">
        <f>'Model 1-car Type1 '!J53</f>
        <v>-14530.769476550631</v>
      </c>
      <c r="K53" s="6">
        <f>'Model 1-car Type1 '!K53</f>
        <v>21870.346245123073</v>
      </c>
      <c r="L53" s="6">
        <f>'Model 1-car Type1 '!L53</f>
        <v>40446.320781484246</v>
      </c>
      <c r="M53" s="6">
        <f>'Model 1-car Type1 '!M53</f>
        <v>250000</v>
      </c>
      <c r="N53" s="6"/>
      <c r="O53" s="6"/>
      <c r="P53" s="6"/>
      <c r="Q53" s="6"/>
      <c r="R53" s="6"/>
      <c r="S53" s="6"/>
      <c r="T53" s="6"/>
      <c r="U53" s="6"/>
      <c r="V53" s="6"/>
      <c r="W53" s="6"/>
      <c r="AI53" s="2"/>
    </row>
    <row r="54" spans="1:35" x14ac:dyDescent="0.2">
      <c r="A54" s="6">
        <f>'Model 1-car Type1 '!A54</f>
        <v>8000000000</v>
      </c>
      <c r="B54" s="6">
        <f>'Model 1-car Type1 '!B54</f>
        <v>5400</v>
      </c>
      <c r="C54" s="6">
        <f>'Model 1-car Type1 '!C54</f>
        <v>30028.058972675353</v>
      </c>
      <c r="D54" s="6">
        <f>'Model 1-car Type1 '!D54</f>
        <v>-8727.3747340077534</v>
      </c>
      <c r="E54" s="6">
        <f>'Model 1-car Type1 '!E54</f>
        <v>-8418.8286564312875</v>
      </c>
      <c r="F54" s="6">
        <f>'Model 1-car Type1 '!F54</f>
        <v>3337.2089092154056</v>
      </c>
      <c r="G54" s="6">
        <f>'Model 1-car Type1 '!G54</f>
        <v>5373.4083849121816</v>
      </c>
      <c r="H54" s="6">
        <f>'Model 1-car Type1 '!H54</f>
        <v>-17457.387002650648</v>
      </c>
      <c r="I54" s="6">
        <f>'Model 1-car Type1 '!I54</f>
        <v>5183.6423153872602</v>
      </c>
      <c r="J54" s="6">
        <f>'Model 1-car Type1 '!J54</f>
        <v>11156.180335092358</v>
      </c>
      <c r="K54" s="6">
        <f>'Model 1-car Type1 '!K54</f>
        <v>-36397.977964952588</v>
      </c>
      <c r="L54" s="6">
        <f>'Model 1-car Type1 '!L54</f>
        <v>-2659.8854674375616</v>
      </c>
      <c r="M54" s="6">
        <f>'Model 1-car Type1 '!M54</f>
        <v>230000</v>
      </c>
      <c r="N54" s="6"/>
      <c r="O54" s="6"/>
      <c r="P54" s="6"/>
      <c r="Q54" s="6"/>
      <c r="R54" s="6"/>
      <c r="S54" s="6"/>
      <c r="T54" s="6"/>
      <c r="U54" s="6"/>
      <c r="V54" s="6"/>
      <c r="W54" s="6"/>
      <c r="AI54" s="2"/>
    </row>
    <row r="55" spans="1:35" x14ac:dyDescent="0.2">
      <c r="A55" s="6">
        <f>'Model 1-car Type1 '!A55</f>
        <v>8000000000</v>
      </c>
      <c r="B55" s="6">
        <f>'Model 1-car Type1 '!B55</f>
        <v>5400</v>
      </c>
      <c r="C55" s="6">
        <f>'Model 1-car Type1 '!C55</f>
        <v>-15142.768461373635</v>
      </c>
      <c r="D55" s="6">
        <f>'Model 1-car Type1 '!D55</f>
        <v>25619.283405831084</v>
      </c>
      <c r="E55" s="6">
        <f>'Model 1-car Type1 '!E55</f>
        <v>-12611.417332664132</v>
      </c>
      <c r="F55" s="6">
        <f>'Model 1-car Type1 '!F55</f>
        <v>-22330.914362100884</v>
      </c>
      <c r="G55" s="6">
        <f>'Model 1-car Type1 '!G55</f>
        <v>8.6856744019314647</v>
      </c>
      <c r="H55" s="6">
        <f>'Model 1-car Type1 '!H55</f>
        <v>-9974.428394343704</v>
      </c>
      <c r="I55" s="6">
        <f>'Model 1-car Type1 '!I55</f>
        <v>-31043.509807204828</v>
      </c>
      <c r="J55" s="6">
        <f>'Model 1-car Type1 '!J55</f>
        <v>-5654.2830861872062</v>
      </c>
      <c r="K55" s="6">
        <f>'Model 1-car Type1 '!K55</f>
        <v>32415.118766948581</v>
      </c>
      <c r="L55" s="6">
        <f>'Model 1-car Type1 '!L55</f>
        <v>-5460.6061894446611</v>
      </c>
      <c r="M55" s="6">
        <f>'Model 1-car Type1 '!M55</f>
        <v>270000</v>
      </c>
      <c r="N55" s="6"/>
      <c r="O55" s="6"/>
      <c r="P55" s="6"/>
      <c r="Q55" s="6"/>
      <c r="R55" s="6"/>
      <c r="S55" s="6"/>
      <c r="T55" s="6"/>
      <c r="U55" s="6"/>
      <c r="V55" s="6"/>
      <c r="W55" s="6"/>
      <c r="AI55" s="2"/>
    </row>
    <row r="56" spans="1:35" x14ac:dyDescent="0.2">
      <c r="A56" s="6">
        <f>'Model 1-car Type1 '!A56</f>
        <v>8000000000</v>
      </c>
      <c r="B56" s="6">
        <f>'Model 1-car Type1 '!B56</f>
        <v>4600</v>
      </c>
      <c r="C56" s="6">
        <f>'Model 1-car Type1 '!C56</f>
        <v>25269.264369853772</v>
      </c>
      <c r="D56" s="6">
        <f>'Model 1-car Type1 '!D56</f>
        <v>3053.1282391166314</v>
      </c>
      <c r="E56" s="6">
        <f>'Model 1-car Type1 '!E56</f>
        <v>13000.294529774692</v>
      </c>
      <c r="F56" s="6">
        <f>'Model 1-car Type1 '!F56</f>
        <v>-24625.478545203805</v>
      </c>
      <c r="G56" s="6">
        <f>'Model 1-car Type1 '!G56</f>
        <v>-4407.0475269109011</v>
      </c>
      <c r="H56" s="6">
        <f>'Model 1-car Type1 '!H56</f>
        <v>-20229.117581038736</v>
      </c>
      <c r="I56" s="6">
        <f>'Model 1-car Type1 '!I56</f>
        <v>6798.5411078552715</v>
      </c>
      <c r="J56" s="6">
        <f>'Model 1-car Type1 '!J56</f>
        <v>20963.443603250198</v>
      </c>
      <c r="K56" s="6">
        <f>'Model 1-car Type1 '!K56</f>
        <v>-33194.55572636798</v>
      </c>
      <c r="L56" s="6">
        <f>'Model 1-car Type1 '!L56</f>
        <v>-9522.0457296818495</v>
      </c>
      <c r="M56" s="6">
        <f>'Model 1-car Type1 '!M56</f>
        <v>250000</v>
      </c>
      <c r="N56" s="6"/>
      <c r="O56" s="6"/>
      <c r="P56" s="6"/>
      <c r="Q56" s="6"/>
      <c r="R56" s="6"/>
      <c r="S56" s="6"/>
      <c r="T56" s="6"/>
      <c r="U56" s="6"/>
      <c r="V56" s="6"/>
      <c r="W56" s="6"/>
      <c r="AI56" s="2"/>
    </row>
    <row r="57" spans="1:35" x14ac:dyDescent="0.2">
      <c r="A57" s="6">
        <f>'Model 1-car Type1 '!A57</f>
        <v>6000000000</v>
      </c>
      <c r="B57" s="6">
        <f>'Model 1-car Type1 '!B57</f>
        <v>5400</v>
      </c>
      <c r="C57" s="6">
        <f>'Model 1-car Type1 '!C57</f>
        <v>-9059.3857748899609</v>
      </c>
      <c r="D57" s="6">
        <f>'Model 1-car Type1 '!D57</f>
        <v>-25348.526833113283</v>
      </c>
      <c r="E57" s="6">
        <f>'Model 1-car Type1 '!E57</f>
        <v>-1959.1197997215204</v>
      </c>
      <c r="F57" s="6">
        <f>'Model 1-car Type1 '!F57</f>
        <v>18366.836229688488</v>
      </c>
      <c r="G57" s="6">
        <f>'Model 1-car Type1 '!G57</f>
        <v>26228.917704429477</v>
      </c>
      <c r="H57" s="6">
        <f>'Model 1-car Type1 '!H57</f>
        <v>-16962.894733296707</v>
      </c>
      <c r="I57" s="6">
        <f>'Model 1-car Type1 '!I57</f>
        <v>3750.119503820315</v>
      </c>
      <c r="J57" s="6">
        <f>'Model 1-car Type1 '!J57</f>
        <v>8953.1567937228829</v>
      </c>
      <c r="K57" s="6">
        <f>'Model 1-car Type1 '!K57</f>
        <v>23120.765035855584</v>
      </c>
      <c r="L57" s="6">
        <f>'Model 1-car Type1 '!L57</f>
        <v>18946.047930512577</v>
      </c>
      <c r="M57" s="6">
        <f>'Model 1-car Type1 '!M57</f>
        <v>270000</v>
      </c>
      <c r="N57" s="6"/>
      <c r="O57" s="6"/>
      <c r="P57" s="6"/>
      <c r="Q57" s="6"/>
      <c r="R57" s="6"/>
      <c r="S57" s="6"/>
      <c r="T57" s="6"/>
      <c r="U57" s="6"/>
      <c r="V57" s="6"/>
      <c r="W57" s="6"/>
      <c r="AI57" s="2"/>
    </row>
    <row r="58" spans="1:35" x14ac:dyDescent="0.2">
      <c r="A58" s="6">
        <f>'Model 1-car Type1 '!A58</f>
        <v>6000000000</v>
      </c>
      <c r="B58" s="6">
        <f>'Model 1-car Type1 '!B58</f>
        <v>4600</v>
      </c>
      <c r="C58" s="6">
        <f>'Model 1-car Type1 '!C58</f>
        <v>-28953.581932000816</v>
      </c>
      <c r="D58" s="6">
        <f>'Model 1-car Type1 '!D58</f>
        <v>13271.164789330214</v>
      </c>
      <c r="E58" s="6">
        <f>'Model 1-car Type1 '!E58</f>
        <v>13414.000932243653</v>
      </c>
      <c r="F58" s="6">
        <f>'Model 1-car Type1 '!F58</f>
        <v>21133.155314601026</v>
      </c>
      <c r="G58" s="6">
        <f>'Model 1-car Type1 '!G58</f>
        <v>16818.239600979723</v>
      </c>
      <c r="H58" s="6">
        <f>'Model 1-car Type1 '!H58</f>
        <v>15931.118468870409</v>
      </c>
      <c r="I58" s="6">
        <f>'Model 1-car Type1 '!I58</f>
        <v>-5157.3806558735669</v>
      </c>
      <c r="J58" s="6">
        <f>'Model 1-car Type1 '!J58</f>
        <v>13550.516086979769</v>
      </c>
      <c r="K58" s="6">
        <f>'Model 1-car Type1 '!K58</f>
        <v>12891.132428194396</v>
      </c>
      <c r="L58" s="6">
        <f>'Model 1-car Type1 '!L58</f>
        <v>1464.2409951193258</v>
      </c>
      <c r="M58" s="6">
        <f>'Model 1-car Type1 '!M58</f>
        <v>230000</v>
      </c>
      <c r="N58" s="6"/>
      <c r="O58" s="6"/>
      <c r="P58" s="6"/>
      <c r="Q58" s="6"/>
      <c r="R58" s="6"/>
      <c r="S58" s="6"/>
      <c r="T58" s="6"/>
      <c r="U58" s="6"/>
      <c r="V58" s="6"/>
      <c r="W58" s="6"/>
      <c r="AI58" s="2"/>
    </row>
    <row r="59" spans="1:35" x14ac:dyDescent="0.2">
      <c r="A59" s="6">
        <f>'Model 1-car Type1 '!A59</f>
        <v>8000000000</v>
      </c>
      <c r="B59" s="6">
        <f>'Model 1-car Type1 '!B59</f>
        <v>4600</v>
      </c>
      <c r="C59" s="6">
        <f>'Model 1-car Type1 '!C59</f>
        <v>-13071.439752820879</v>
      </c>
      <c r="D59" s="6">
        <f>'Model 1-car Type1 '!D59</f>
        <v>8090.4783317237161</v>
      </c>
      <c r="E59" s="6">
        <f>'Model 1-car Type1 '!E59</f>
        <v>41126.440919470042</v>
      </c>
      <c r="F59" s="6">
        <f>'Model 1-car Type1 '!F59</f>
        <v>-6363.5980040999129</v>
      </c>
      <c r="G59" s="6">
        <f>'Model 1-car Type1 '!G59</f>
        <v>-12899.363355245441</v>
      </c>
      <c r="H59" s="6">
        <f>'Model 1-car Type1 '!H59</f>
        <v>2893.9439289388247</v>
      </c>
      <c r="I59" s="6">
        <f>'Model 1-car Type1 '!I59</f>
        <v>-2362.7308110008016</v>
      </c>
      <c r="J59" s="6">
        <f>'Model 1-car Type1 '!J59</f>
        <v>-2309.9119061953388</v>
      </c>
      <c r="K59" s="6">
        <f>'Model 1-car Type1 '!K59</f>
        <v>15394.903130072635</v>
      </c>
      <c r="L59" s="6">
        <f>'Model 1-car Type1 '!L59</f>
        <v>32382.740755565464</v>
      </c>
      <c r="M59" s="6">
        <f>'Model 1-car Type1 '!M59</f>
        <v>270000</v>
      </c>
      <c r="N59" s="6"/>
      <c r="O59" s="6"/>
      <c r="P59" s="6"/>
      <c r="Q59" s="6"/>
      <c r="R59" s="6"/>
      <c r="S59" s="6"/>
      <c r="T59" s="6"/>
      <c r="U59" s="6"/>
      <c r="V59" s="6"/>
      <c r="W59" s="6"/>
      <c r="AI59" s="2"/>
    </row>
    <row r="60" spans="1:35" x14ac:dyDescent="0.2">
      <c r="A60" s="6">
        <f>'Model 1-car Type1 '!A60</f>
        <v>8000000000</v>
      </c>
      <c r="B60" s="6">
        <f>'Model 1-car Type1 '!B60</f>
        <v>4600</v>
      </c>
      <c r="C60" s="6">
        <f>'Model 1-car Type1 '!C60</f>
        <v>-13202.156878833193</v>
      </c>
      <c r="D60" s="6">
        <f>'Model 1-car Type1 '!D60</f>
        <v>7670.1098805642687</v>
      </c>
      <c r="E60" s="6">
        <f>'Model 1-car Type1 '!E60</f>
        <v>32678.963179932907</v>
      </c>
      <c r="F60" s="6">
        <f>'Model 1-car Type1 '!F60</f>
        <v>2877.0500648533925</v>
      </c>
      <c r="G60" s="6">
        <f>'Model 1-car Type1 '!G60</f>
        <v>40474.878915119916</v>
      </c>
      <c r="H60" s="6">
        <f>'Model 1-car Type1 '!H60</f>
        <v>-9109.339771384839</v>
      </c>
      <c r="I60" s="6">
        <f>'Model 1-car Type1 '!I60</f>
        <v>-14990.9055835451</v>
      </c>
      <c r="J60" s="6">
        <f>'Model 1-car Type1 '!J60</f>
        <v>17944.375940714963</v>
      </c>
      <c r="K60" s="6">
        <f>'Model 1-car Type1 '!K60</f>
        <v>-12421.287465258501</v>
      </c>
      <c r="L60" s="6">
        <f>'Model 1-car Type1 '!L60</f>
        <v>-23133.816284826025</v>
      </c>
      <c r="M60" s="6">
        <f>'Model 1-car Type1 '!M60</f>
        <v>250000</v>
      </c>
      <c r="N60" s="6"/>
      <c r="O60" s="6"/>
      <c r="P60" s="6"/>
      <c r="Q60" s="6"/>
      <c r="R60" s="6"/>
      <c r="S60" s="6"/>
      <c r="T60" s="6"/>
      <c r="U60" s="6"/>
      <c r="V60" s="6"/>
      <c r="W60" s="6"/>
      <c r="AI60" s="2"/>
    </row>
    <row r="61" spans="1:35" x14ac:dyDescent="0.2">
      <c r="A61" s="6">
        <f>'Model 1-car Type1 '!A61</f>
        <v>6000000000</v>
      </c>
      <c r="B61" s="6">
        <f>'Model 1-car Type1 '!B61</f>
        <v>5400</v>
      </c>
      <c r="C61" s="6">
        <f>'Model 1-car Type1 '!C61</f>
        <v>29818.87519126758</v>
      </c>
      <c r="D61" s="6">
        <f>'Model 1-car Type1 '!D61</f>
        <v>-13822.545952280052</v>
      </c>
      <c r="E61" s="6">
        <f>'Model 1-car Type1 '!E61</f>
        <v>4002.0950109465048</v>
      </c>
      <c r="F61" s="6">
        <f>'Model 1-car Type1 '!F61</f>
        <v>11322.367754473817</v>
      </c>
      <c r="G61" s="6">
        <f>'Model 1-car Type1 '!G61</f>
        <v>9497.9441200848669</v>
      </c>
      <c r="H61" s="6">
        <f>'Model 1-car Type1 '!H61</f>
        <v>36733.581509906799</v>
      </c>
      <c r="I61" s="6">
        <f>'Model 1-car Type1 '!I61</f>
        <v>-14978.149920352735</v>
      </c>
      <c r="J61" s="6">
        <f>'Model 1-car Type1 '!J61</f>
        <v>-34038.566809613258</v>
      </c>
      <c r="K61" s="6">
        <f>'Model 1-car Type1 '!K61</f>
        <v>-20731.977201648988</v>
      </c>
      <c r="L61" s="6">
        <f>'Model 1-car Type1 '!L61</f>
        <v>-40710.983739700168</v>
      </c>
      <c r="M61" s="6">
        <f>'Model 1-car Type1 '!M61</f>
        <v>270000</v>
      </c>
      <c r="N61" s="6"/>
      <c r="O61" s="6"/>
      <c r="P61" s="6"/>
      <c r="Q61" s="6"/>
      <c r="R61" s="6"/>
      <c r="S61" s="6"/>
      <c r="T61" s="6"/>
      <c r="U61" s="6"/>
      <c r="V61" s="6"/>
      <c r="W61" s="6"/>
      <c r="AI61" s="2"/>
    </row>
    <row r="62" spans="1:35" x14ac:dyDescent="0.2">
      <c r="A62" s="6">
        <f>'Model 1-car Type1 '!A62</f>
        <v>6000000000</v>
      </c>
      <c r="B62" s="6">
        <f>'Model 1-car Type1 '!B62</f>
        <v>4600</v>
      </c>
      <c r="C62" s="6">
        <f>'Model 1-car Type1 '!C62</f>
        <v>-8985.4893303709105</v>
      </c>
      <c r="D62" s="6">
        <f>'Model 1-car Type1 '!D62</f>
        <v>-5566.6305343038402</v>
      </c>
      <c r="E62" s="6">
        <f>'Model 1-car Type1 '!E62</f>
        <v>-9873.7928055925295</v>
      </c>
      <c r="F62" s="6">
        <f>'Model 1-car Type1 '!F62</f>
        <v>37716.017686761916</v>
      </c>
      <c r="G62" s="6">
        <f>'Model 1-car Type1 '!G62</f>
        <v>32449.861464556307</v>
      </c>
      <c r="H62" s="6">
        <f>'Model 1-car Type1 '!H62</f>
        <v>-16478.702491440345</v>
      </c>
      <c r="I62" s="6">
        <f>'Model 1-car Type1 '!I62</f>
        <v>-2223.0096874409355</v>
      </c>
      <c r="J62" s="6">
        <f>'Model 1-car Type1 '!J62</f>
        <v>36103.665479458869</v>
      </c>
      <c r="K62" s="6">
        <f>'Model 1-car Type1 '!K62</f>
        <v>-5137.2808229643852</v>
      </c>
      <c r="L62" s="6">
        <f>'Model 1-car Type1 '!L62</f>
        <v>-14708.484741277061</v>
      </c>
      <c r="M62" s="6">
        <f>'Model 1-car Type1 '!M62</f>
        <v>230000</v>
      </c>
      <c r="N62" s="6"/>
      <c r="O62" s="6"/>
      <c r="P62" s="6"/>
      <c r="Q62" s="6"/>
      <c r="R62" s="6"/>
      <c r="S62" s="6"/>
      <c r="T62" s="6"/>
      <c r="U62" s="6"/>
      <c r="V62" s="6"/>
      <c r="W62" s="6"/>
      <c r="AI62" s="2"/>
    </row>
    <row r="63" spans="1:35" x14ac:dyDescent="0.2">
      <c r="A63" s="6">
        <f>'Model 1-car Type1 '!A63</f>
        <v>8000000000</v>
      </c>
      <c r="B63" s="6">
        <f>'Model 1-car Type1 '!B63</f>
        <v>4600</v>
      </c>
      <c r="C63" s="6">
        <f>'Model 1-car Type1 '!C63</f>
        <v>-2550.0639821984805</v>
      </c>
      <c r="D63" s="6">
        <f>'Model 1-car Type1 '!D63</f>
        <v>-25442.568585276604</v>
      </c>
      <c r="E63" s="6">
        <f>'Model 1-car Type1 '!E63</f>
        <v>47598.223318345845</v>
      </c>
      <c r="F63" s="6">
        <f>'Model 1-car Type1 '!F63</f>
        <v>-643.33107729908079</v>
      </c>
      <c r="G63" s="6">
        <f>'Model 1-car Type1 '!G63</f>
        <v>-18834.862203220837</v>
      </c>
      <c r="H63" s="6">
        <f>'Model 1-car Type1 '!H63</f>
        <v>-14375.837054103613</v>
      </c>
      <c r="I63" s="6">
        <f>'Model 1-car Type1 '!I63</f>
        <v>14440.502127399668</v>
      </c>
      <c r="J63" s="6">
        <f>'Model 1-car Type1 '!J63</f>
        <v>36456.731322687119</v>
      </c>
      <c r="K63" s="6">
        <f>'Model 1-car Type1 '!K63</f>
        <v>40857.230487745255</v>
      </c>
      <c r="L63" s="6">
        <f>'Model 1-car Type1 '!L63</f>
        <v>-25962.344807339832</v>
      </c>
      <c r="M63" s="6">
        <f>'Model 1-car Type1 '!M63</f>
        <v>230000</v>
      </c>
      <c r="N63" s="6"/>
      <c r="O63" s="6"/>
      <c r="P63" s="6"/>
      <c r="Q63" s="6"/>
      <c r="R63" s="6"/>
      <c r="S63" s="6"/>
      <c r="T63" s="6"/>
      <c r="U63" s="6"/>
      <c r="V63" s="6"/>
      <c r="W63" s="6"/>
      <c r="AI63" s="2"/>
    </row>
    <row r="64" spans="1:35" x14ac:dyDescent="0.2">
      <c r="A64" s="6">
        <f>'Model 1-car Type1 '!A64</f>
        <v>6000000000</v>
      </c>
      <c r="B64" s="6">
        <f>'Model 1-car Type1 '!B64</f>
        <v>4600</v>
      </c>
      <c r="C64" s="6">
        <f>'Model 1-car Type1 '!C64</f>
        <v>25536.064640618861</v>
      </c>
      <c r="D64" s="6">
        <f>'Model 1-car Type1 '!D64</f>
        <v>8412.0983956381679</v>
      </c>
      <c r="E64" s="6">
        <f>'Model 1-car Type1 '!E64</f>
        <v>-1180.4786481661722</v>
      </c>
      <c r="F64" s="6">
        <f>'Model 1-car Type1 '!F64</f>
        <v>21527.512217289768</v>
      </c>
      <c r="G64" s="6">
        <f>'Model 1-car Type1 '!G64</f>
        <v>-8354.0044215624221</v>
      </c>
      <c r="H64" s="6">
        <f>'Model 1-car Type1 '!H64</f>
        <v>11527.231436048169</v>
      </c>
      <c r="I64" s="6">
        <f>'Model 1-car Type1 '!I64</f>
        <v>-48795.845941640437</v>
      </c>
      <c r="J64" s="6">
        <f>'Model 1-car Type1 '!J64</f>
        <v>17047.79606370721</v>
      </c>
      <c r="K64" s="6">
        <f>'Model 1-car Type1 '!K64</f>
        <v>26055.568014271557</v>
      </c>
      <c r="L64" s="6">
        <f>'Model 1-car Type1 '!L64</f>
        <v>-7396.7157732113265</v>
      </c>
      <c r="M64" s="6">
        <f>'Model 1-car Type1 '!M64</f>
        <v>270000</v>
      </c>
      <c r="N64" s="6"/>
      <c r="O64" s="6"/>
      <c r="P64" s="6"/>
      <c r="Q64" s="6"/>
      <c r="R64" s="6"/>
      <c r="S64" s="6"/>
      <c r="T64" s="6"/>
      <c r="U64" s="6"/>
      <c r="V64" s="6"/>
      <c r="W64" s="6"/>
      <c r="AI64" s="2"/>
    </row>
    <row r="65" spans="1:35" x14ac:dyDescent="0.2">
      <c r="A65" s="6">
        <f>'Model 1-car Type1 '!A65</f>
        <v>6000000000</v>
      </c>
      <c r="B65" s="6">
        <f>'Model 1-car Type1 '!B65</f>
        <v>4600</v>
      </c>
      <c r="C65" s="6">
        <f>'Model 1-car Type1 '!C65</f>
        <v>-13651.924746227451</v>
      </c>
      <c r="D65" s="6">
        <f>'Model 1-car Type1 '!D65</f>
        <v>8820.2796177938581</v>
      </c>
      <c r="E65" s="6">
        <f>'Model 1-car Type1 '!E65</f>
        <v>38425.787352025509</v>
      </c>
      <c r="F65" s="6">
        <f>'Model 1-car Type1 '!F65</f>
        <v>-14380.452739715111</v>
      </c>
      <c r="G65" s="6">
        <f>'Model 1-car Type1 '!G65</f>
        <v>-19459.821487544104</v>
      </c>
      <c r="H65" s="6">
        <f>'Model 1-car Type1 '!H65</f>
        <v>-9942.0049082254991</v>
      </c>
      <c r="I65" s="6">
        <f>'Model 1-car Type1 '!I65</f>
        <v>-239.46995497681201</v>
      </c>
      <c r="J65" s="6">
        <f>'Model 1-car Type1 '!J65</f>
        <v>-34243.112168041989</v>
      </c>
      <c r="K65" s="6">
        <f>'Model 1-car Type1 '!K65</f>
        <v>-30897.535907570273</v>
      </c>
      <c r="L65" s="6">
        <f>'Model 1-car Type1 '!L65</f>
        <v>-22396.170606953092</v>
      </c>
      <c r="M65" s="6">
        <f>'Model 1-car Type1 '!M65</f>
        <v>250000</v>
      </c>
      <c r="N65" s="6"/>
      <c r="O65" s="6"/>
      <c r="P65" s="6"/>
      <c r="Q65" s="6"/>
      <c r="R65" s="6"/>
      <c r="S65" s="6"/>
      <c r="T65" s="6"/>
      <c r="U65" s="6"/>
      <c r="V65" s="6"/>
      <c r="W65" s="6"/>
      <c r="AI65" s="2"/>
    </row>
    <row r="66" spans="1:35" x14ac:dyDescent="0.2">
      <c r="A66" s="6">
        <f>'Model 1-car Type1 '!A66</f>
        <v>6000000000</v>
      </c>
      <c r="B66" s="6">
        <f>'Model 1-car Type1 '!B66</f>
        <v>5400</v>
      </c>
      <c r="C66" s="6">
        <f>'Model 1-car Type1 '!C66</f>
        <v>3470.3816709225066</v>
      </c>
      <c r="D66" s="6">
        <f>'Model 1-car Type1 '!D66</f>
        <v>-5939.2277762526646</v>
      </c>
      <c r="E66" s="6">
        <f>'Model 1-car Type1 '!E66</f>
        <v>-6515.9156292793341</v>
      </c>
      <c r="F66" s="6">
        <f>'Model 1-car Type1 '!F66</f>
        <v>919.22629508189857</v>
      </c>
      <c r="G66" s="6">
        <f>'Model 1-car Type1 '!G66</f>
        <v>20257.903088349849</v>
      </c>
      <c r="H66" s="6">
        <f>'Model 1-car Type1 '!H66</f>
        <v>13969.201972940937</v>
      </c>
      <c r="I66" s="6">
        <f>'Model 1-car Type1 '!I66</f>
        <v>-15625.573723809794</v>
      </c>
      <c r="J66" s="6">
        <f>'Model 1-car Type1 '!J66</f>
        <v>51081.58802613616</v>
      </c>
      <c r="K66" s="6">
        <f>'Model 1-car Type1 '!K66</f>
        <v>-5729.3163990834728</v>
      </c>
      <c r="L66" s="6">
        <f>'Model 1-car Type1 '!L66</f>
        <v>-4955.1317715668119</v>
      </c>
      <c r="M66" s="6">
        <f>'Model 1-car Type1 '!M66</f>
        <v>270000</v>
      </c>
      <c r="N66" s="6"/>
      <c r="O66" s="6"/>
      <c r="P66" s="6"/>
      <c r="Q66" s="6"/>
      <c r="R66" s="6"/>
      <c r="S66" s="6"/>
      <c r="T66" s="6"/>
      <c r="U66" s="6"/>
      <c r="V66" s="6"/>
      <c r="W66" s="6"/>
      <c r="AI66" s="2"/>
    </row>
    <row r="67" spans="1:35" x14ac:dyDescent="0.2">
      <c r="A67" s="6">
        <f>'Model 1-car Type1 '!A67</f>
        <v>8000000000</v>
      </c>
      <c r="B67" s="6">
        <f>'Model 1-car Type1 '!B67</f>
        <v>5400</v>
      </c>
      <c r="C67" s="6">
        <f>'Model 1-car Type1 '!C67</f>
        <v>-21832.51126552932</v>
      </c>
      <c r="D67" s="6">
        <f>'Model 1-car Type1 '!D67</f>
        <v>-13512.044461094774</v>
      </c>
      <c r="E67" s="6">
        <f>'Model 1-car Type1 '!E67</f>
        <v>-29358.125175349414</v>
      </c>
      <c r="F67" s="6">
        <f>'Model 1-car Type1 '!F67</f>
        <v>3276.8639357527718</v>
      </c>
      <c r="G67" s="6">
        <f>'Model 1-car Type1 '!G67</f>
        <v>4387.2205424122512</v>
      </c>
      <c r="H67" s="6">
        <f>'Model 1-car Type1 '!H67</f>
        <v>-14845.682017039508</v>
      </c>
      <c r="I67" s="6">
        <f>'Model 1-car Type1 '!I67</f>
        <v>-676.07288656290621</v>
      </c>
      <c r="J67" s="6">
        <f>'Model 1-car Type1 '!J67</f>
        <v>1539.387994853314</v>
      </c>
      <c r="K67" s="6">
        <f>'Model 1-car Type1 '!K67</f>
        <v>10019.789442594629</v>
      </c>
      <c r="L67" s="6">
        <f>'Model 1-car Type1 '!L67</f>
        <v>-23007.851268630475</v>
      </c>
      <c r="M67" s="6">
        <f>'Model 1-car Type1 '!M67</f>
        <v>250000</v>
      </c>
      <c r="N67" s="6"/>
      <c r="O67" s="6"/>
      <c r="P67" s="6"/>
      <c r="Q67" s="6"/>
      <c r="R67" s="6"/>
      <c r="S67" s="6"/>
      <c r="T67" s="6"/>
      <c r="U67" s="6"/>
      <c r="V67" s="6"/>
      <c r="W67" s="6"/>
      <c r="AI67" s="2"/>
    </row>
    <row r="68" spans="1:35" x14ac:dyDescent="0.2">
      <c r="A68" s="6">
        <f>'Model 1-car Type1 '!A68</f>
        <v>6000000000</v>
      </c>
      <c r="B68" s="6">
        <f>'Model 1-car Type1 '!B68</f>
        <v>4600</v>
      </c>
      <c r="C68" s="6">
        <f>'Model 1-car Type1 '!C68</f>
        <v>32123.261917149648</v>
      </c>
      <c r="D68" s="6">
        <f>'Model 1-car Type1 '!D68</f>
        <v>17719.912648317404</v>
      </c>
      <c r="E68" s="6">
        <f>'Model 1-car Type1 '!E68</f>
        <v>-5625.1565183629282</v>
      </c>
      <c r="F68" s="6">
        <f>'Model 1-car Type1 '!F68</f>
        <v>-18717.810235102661</v>
      </c>
      <c r="G68" s="6">
        <f>'Model 1-car Type1 '!G68</f>
        <v>5331.5488912630826</v>
      </c>
      <c r="H68" s="6">
        <f>'Model 1-car Type1 '!H68</f>
        <v>-27189.798856852576</v>
      </c>
      <c r="I68" s="6">
        <f>'Model 1-car Type1 '!I68</f>
        <v>23911.616153782234</v>
      </c>
      <c r="J68" s="6">
        <f>'Model 1-car Type1 '!J68</f>
        <v>-28678.27788577415</v>
      </c>
      <c r="K68" s="6">
        <f>'Model 1-car Type1 '!K68</f>
        <v>-12718.123798549641</v>
      </c>
      <c r="L68" s="6">
        <f>'Model 1-car Type1 '!L68</f>
        <v>11844.258551718667</v>
      </c>
      <c r="M68" s="6">
        <f>'Model 1-car Type1 '!M68</f>
        <v>270000</v>
      </c>
      <c r="N68" s="6"/>
      <c r="O68" s="6"/>
      <c r="P68" s="6"/>
      <c r="Q68" s="6"/>
      <c r="R68" s="6"/>
      <c r="S68" s="6"/>
      <c r="T68" s="6"/>
      <c r="U68" s="6"/>
      <c r="V68" s="6"/>
      <c r="W68" s="6"/>
      <c r="AI68" s="2"/>
    </row>
    <row r="69" spans="1:35" x14ac:dyDescent="0.2">
      <c r="A69" s="6">
        <f>'Model 1-car Type1 '!A69</f>
        <v>8000000000</v>
      </c>
      <c r="B69" s="6">
        <f>'Model 1-car Type1 '!B69</f>
        <v>5400</v>
      </c>
      <c r="C69" s="6">
        <f>'Model 1-car Type1 '!C69</f>
        <v>-3938.6804928653874</v>
      </c>
      <c r="D69" s="6">
        <f>'Model 1-car Type1 '!D69</f>
        <v>-813.13373812008649</v>
      </c>
      <c r="E69" s="6">
        <f>'Model 1-car Type1 '!E69</f>
        <v>-14610.282050853129</v>
      </c>
      <c r="F69" s="6">
        <f>'Model 1-car Type1 '!F69</f>
        <v>4676.4398575760424</v>
      </c>
      <c r="G69" s="6">
        <f>'Model 1-car Type1 '!G69</f>
        <v>35406.992537900805</v>
      </c>
      <c r="H69" s="6">
        <f>'Model 1-car Type1 '!H69</f>
        <v>-22202.448235475458</v>
      </c>
      <c r="I69" s="6">
        <f>'Model 1-car Type1 '!I69</f>
        <v>2999.5135264471173</v>
      </c>
      <c r="J69" s="6">
        <f>'Model 1-car Type1 '!J69</f>
        <v>32043.681130744517</v>
      </c>
      <c r="K69" s="6">
        <f>'Model 1-car Type1 '!K69</f>
        <v>-1448.5522115137428</v>
      </c>
      <c r="L69" s="6">
        <f>'Model 1-car Type1 '!L69</f>
        <v>27282.885639579035</v>
      </c>
      <c r="M69" s="6">
        <f>'Model 1-car Type1 '!M69</f>
        <v>250000</v>
      </c>
      <c r="N69" s="6"/>
      <c r="O69" s="6"/>
      <c r="P69" s="6"/>
      <c r="Q69" s="6"/>
      <c r="R69" s="6"/>
      <c r="S69" s="6"/>
      <c r="T69" s="6"/>
      <c r="U69" s="6"/>
      <c r="V69" s="6"/>
      <c r="W69" s="6"/>
      <c r="AI69" s="2"/>
    </row>
    <row r="71" spans="1:35" x14ac:dyDescent="0.2">
      <c r="AH71" s="4" t="s">
        <v>24</v>
      </c>
      <c r="AI71" s="28"/>
    </row>
    <row r="72" spans="1:35" x14ac:dyDescent="0.2">
      <c r="AH72" s="4" t="s">
        <v>25</v>
      </c>
      <c r="AI72" s="28"/>
    </row>
    <row r="73" spans="1:35" x14ac:dyDescent="0.2">
      <c r="AG73" s="15"/>
      <c r="AH73" t="s">
        <v>49</v>
      </c>
      <c r="AI73" s="28"/>
    </row>
    <row r="74" spans="1:35" x14ac:dyDescent="0.2">
      <c r="AH74" s="4" t="s">
        <v>26</v>
      </c>
      <c r="AI74" s="28"/>
    </row>
    <row r="75" spans="1:35" x14ac:dyDescent="0.2">
      <c r="AH75" s="4" t="s">
        <v>27</v>
      </c>
      <c r="AI75" s="21"/>
    </row>
  </sheetData>
  <mergeCells count="9">
    <mergeCell ref="N18:W18"/>
    <mergeCell ref="X18:AG18"/>
    <mergeCell ref="A1:B1"/>
    <mergeCell ref="C1:D1"/>
    <mergeCell ref="A7:B7"/>
    <mergeCell ref="C7:D7"/>
    <mergeCell ref="A12:B12"/>
    <mergeCell ref="C12:D12"/>
    <mergeCell ref="C18:L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workbookViewId="0">
      <selection activeCell="D2" sqref="D2"/>
    </sheetView>
  </sheetViews>
  <sheetFormatPr baseColWidth="10" defaultColWidth="8.83203125" defaultRowHeight="15" x14ac:dyDescent="0.2"/>
  <sheetData>
    <row r="1" spans="1:4" x14ac:dyDescent="0.2">
      <c r="B1" s="23" t="s">
        <v>40</v>
      </c>
      <c r="C1" s="23" t="s">
        <v>41</v>
      </c>
      <c r="D1" s="23" t="s">
        <v>42</v>
      </c>
    </row>
    <row r="2" spans="1:4" x14ac:dyDescent="0.2">
      <c r="A2" s="4" t="s">
        <v>24</v>
      </c>
      <c r="B2" s="14">
        <f>'Model 1-car Type1 '!AI71</f>
        <v>804320.78940130363</v>
      </c>
      <c r="C2" s="14">
        <f>'Model 2-car Type1'!AI71</f>
        <v>0</v>
      </c>
      <c r="D2" s="14">
        <f>'Model 3-car Type1'!AI71</f>
        <v>0</v>
      </c>
    </row>
    <row r="3" spans="1:4" x14ac:dyDescent="0.2">
      <c r="A3" s="4" t="s">
        <v>25</v>
      </c>
      <c r="B3" s="3">
        <f>'Model 1-car Type1 '!AI72</f>
        <v>1215772.3835725137</v>
      </c>
      <c r="C3" s="3">
        <f>'Model 2-car Type1'!AI72</f>
        <v>0</v>
      </c>
      <c r="D3" s="3">
        <f>'Model 3-car Type1'!AI72</f>
        <v>0</v>
      </c>
    </row>
    <row r="4" spans="1:4" x14ac:dyDescent="0.2">
      <c r="A4" s="4" t="s">
        <v>26</v>
      </c>
      <c r="B4" s="14">
        <f>'Model 1-car Type1 '!AI74</f>
        <v>439214.84529422293</v>
      </c>
      <c r="C4" s="14">
        <f>'Model 1-car Type1 '!AJ74</f>
        <v>0</v>
      </c>
      <c r="D4" s="14">
        <f>'Model 3-car Type1'!AI73</f>
        <v>0</v>
      </c>
    </row>
    <row r="5" spans="1:4" x14ac:dyDescent="0.2">
      <c r="A5" s="4" t="s">
        <v>27</v>
      </c>
      <c r="B5" s="14">
        <f>'Model 1-car Type1 '!AI75</f>
        <v>1169426.7335083843</v>
      </c>
      <c r="C5" s="14">
        <f>'Model 2-car Type1'!AI74</f>
        <v>0</v>
      </c>
      <c r="D5" s="14">
        <f>'Model 3-car Type1'!AI74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Problem Description </vt:lpstr>
      <vt:lpstr>Model 1-car Type1 </vt:lpstr>
      <vt:lpstr>Model 2-car Type1</vt:lpstr>
      <vt:lpstr>Model 3-car Type1</vt:lpstr>
      <vt:lpstr>compare</vt:lpstr>
      <vt:lpstr>growth</vt:lpstr>
      <vt:lpstr>price</vt:lpstr>
      <vt:lpstr>rate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Liza Semikina</cp:lastModifiedBy>
  <dcterms:created xsi:type="dcterms:W3CDTF">2013-10-01T04:58:40Z</dcterms:created>
  <dcterms:modified xsi:type="dcterms:W3CDTF">2023-12-08T04:39:44Z</dcterms:modified>
</cp:coreProperties>
</file>