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printerSettings/printerSettings3.bin" ContentType="application/vnd.openxmlformats-officedocument.spreadsheetml.printerSettings"/>
  <Override PartName="/xl/drawings/drawing5.xml" ContentType="application/vnd.openxmlformats-officedocument.drawing+xml"/>
  <Override PartName="/xl/printerSettings/printerSettings4.bin" ContentType="application/vnd.openxmlformats-officedocument.spreadsheetml.printerSettings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FInal Exam IDS420/Single Server Queuing/"/>
    </mc:Choice>
  </mc:AlternateContent>
  <xr:revisionPtr revIDLastSave="0" documentId="13_ncr:1_{B8144F39-A881-9D41-8B64-649B1E7D3E24}" xr6:coauthVersionLast="47" xr6:coauthVersionMax="47" xr10:uidLastSave="{00000000-0000-0000-0000-000000000000}"/>
  <bookViews>
    <workbookView xWindow="0" yWindow="500" windowWidth="28800" windowHeight="16340" tabRatio="858" activeTab="5" xr2:uid="{00000000-000D-0000-FFFF-FFFF00000000}"/>
  </bookViews>
  <sheets>
    <sheet name="codebook" sheetId="6" r:id="rId1"/>
    <sheet name="simulation - template" sheetId="10" r:id="rId2"/>
    <sheet name="rand from Exponential" sheetId="7" r:id="rId3"/>
    <sheet name="simulation - initilization" sheetId="4" r:id="rId4"/>
    <sheet name="simulation - phase 1" sheetId="8" r:id="rId5"/>
    <sheet name="simulation - phase 2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" l="1"/>
  <c r="O2" i="9"/>
  <c r="I4" i="9"/>
  <c r="H4" i="9"/>
  <c r="K3" i="8"/>
  <c r="J3" i="8"/>
  <c r="I3" i="8"/>
  <c r="H3" i="8"/>
  <c r="G3" i="8"/>
  <c r="F3" i="8"/>
  <c r="E3" i="8"/>
  <c r="B3" i="8"/>
  <c r="B2" i="7"/>
  <c r="A2" i="7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J4" i="9"/>
  <c r="G4" i="9"/>
  <c r="F4" i="9"/>
  <c r="E4" i="9"/>
  <c r="B4" i="9"/>
  <c r="J3" i="9"/>
  <c r="I3" i="9"/>
  <c r="H3" i="9"/>
  <c r="G3" i="9"/>
  <c r="F3" i="9"/>
  <c r="E3" i="9"/>
  <c r="B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J4" i="8"/>
  <c r="J5" i="8" s="1"/>
  <c r="G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G3" i="4"/>
  <c r="F3" i="4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3" i="8"/>
  <c r="K3" i="4"/>
  <c r="J3" i="4"/>
  <c r="E3" i="4"/>
  <c r="B3" i="4"/>
  <c r="I3" i="4"/>
  <c r="H3" i="4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F4" i="8" l="1"/>
  <c r="E5" i="9"/>
  <c r="J5" i="9"/>
  <c r="F5" i="9" s="1"/>
  <c r="B5" i="9"/>
  <c r="K4" i="9"/>
  <c r="K3" i="9"/>
  <c r="J6" i="8"/>
  <c r="G5" i="8"/>
  <c r="F5" i="8"/>
  <c r="H5" i="9" l="1"/>
  <c r="I5" i="9"/>
  <c r="E6" i="9"/>
  <c r="K5" i="9" s="1"/>
  <c r="B6" i="9"/>
  <c r="J6" i="9"/>
  <c r="G6" i="9" s="1"/>
  <c r="G5" i="9"/>
  <c r="J7" i="8"/>
  <c r="G6" i="8"/>
  <c r="F6" i="8"/>
  <c r="I6" i="9" l="1"/>
  <c r="H6" i="9"/>
  <c r="F6" i="9"/>
  <c r="J8" i="8"/>
  <c r="F7" i="8"/>
  <c r="G7" i="8"/>
  <c r="J7" i="9" l="1"/>
  <c r="G7" i="9" s="1"/>
  <c r="B7" i="9"/>
  <c r="E7" i="9"/>
  <c r="H7" i="9" s="1"/>
  <c r="J9" i="8"/>
  <c r="G8" i="8"/>
  <c r="F8" i="8"/>
  <c r="I7" i="9" l="1"/>
  <c r="I8" i="9" s="1"/>
  <c r="F7" i="9"/>
  <c r="K6" i="9"/>
  <c r="J8" i="9"/>
  <c r="J10" i="8"/>
  <c r="G9" i="8"/>
  <c r="F9" i="8"/>
  <c r="G8" i="9" l="1"/>
  <c r="F8" i="9"/>
  <c r="B8" i="9"/>
  <c r="E8" i="9"/>
  <c r="K7" i="9" s="1"/>
  <c r="F10" i="8"/>
  <c r="J11" i="8"/>
  <c r="G10" i="8"/>
  <c r="H8" i="9" l="1"/>
  <c r="F11" i="8"/>
  <c r="J12" i="8"/>
  <c r="G11" i="8"/>
  <c r="B9" i="9" l="1"/>
  <c r="J9" i="9"/>
  <c r="H9" i="9"/>
  <c r="E9" i="9"/>
  <c r="K8" i="9" s="1"/>
  <c r="F12" i="8"/>
  <c r="J13" i="8"/>
  <c r="G12" i="8"/>
  <c r="I9" i="9" l="1"/>
  <c r="B10" i="9" s="1"/>
  <c r="G9" i="9"/>
  <c r="F9" i="9"/>
  <c r="G13" i="8"/>
  <c r="F13" i="8"/>
  <c r="J14" i="8"/>
  <c r="I10" i="9" l="1"/>
  <c r="E10" i="9"/>
  <c r="K9" i="9" s="1"/>
  <c r="J10" i="9"/>
  <c r="F10" i="9" s="1"/>
  <c r="H10" i="9"/>
  <c r="G14" i="8"/>
  <c r="F14" i="8"/>
  <c r="J15" i="8"/>
  <c r="G10" i="9" l="1"/>
  <c r="B11" i="9"/>
  <c r="E11" i="9"/>
  <c r="K10" i="9" s="1"/>
  <c r="J11" i="9"/>
  <c r="G11" i="9" s="1"/>
  <c r="F11" i="9"/>
  <c r="J16" i="8"/>
  <c r="G15" i="8"/>
  <c r="F15" i="8"/>
  <c r="H11" i="9" l="1"/>
  <c r="I11" i="9"/>
  <c r="J17" i="8"/>
  <c r="G16" i="8"/>
  <c r="F16" i="8"/>
  <c r="I12" i="9" l="1"/>
  <c r="J12" i="9"/>
  <c r="G12" i="9" s="1"/>
  <c r="B12" i="9"/>
  <c r="E12" i="9"/>
  <c r="K11" i="9" s="1"/>
  <c r="H12" i="9"/>
  <c r="J18" i="8"/>
  <c r="G17" i="8"/>
  <c r="F17" i="8"/>
  <c r="E13" i="9" l="1"/>
  <c r="K12" i="9" s="1"/>
  <c r="I13" i="9"/>
  <c r="F12" i="9"/>
  <c r="B13" i="9"/>
  <c r="J13" i="9"/>
  <c r="J19" i="8"/>
  <c r="G18" i="8"/>
  <c r="F18" i="8"/>
  <c r="H13" i="9" l="1"/>
  <c r="F13" i="9"/>
  <c r="G13" i="9"/>
  <c r="J20" i="8"/>
  <c r="G19" i="8"/>
  <c r="F19" i="8"/>
  <c r="E14" i="9" l="1"/>
  <c r="K13" i="9" s="1"/>
  <c r="B14" i="9"/>
  <c r="H14" i="9"/>
  <c r="J14" i="9"/>
  <c r="F14" i="9" s="1"/>
  <c r="J21" i="8"/>
  <c r="G20" i="8"/>
  <c r="F20" i="8"/>
  <c r="G14" i="9" l="1"/>
  <c r="I14" i="9"/>
  <c r="B15" i="9" s="1"/>
  <c r="G21" i="8"/>
  <c r="F21" i="8"/>
  <c r="J22" i="8"/>
  <c r="J15" i="9" l="1"/>
  <c r="G15" i="9" s="1"/>
  <c r="E15" i="9"/>
  <c r="K14" i="9" s="1"/>
  <c r="F15" i="9"/>
  <c r="H15" i="9"/>
  <c r="F22" i="8"/>
  <c r="J23" i="8"/>
  <c r="G22" i="8"/>
  <c r="I15" i="9" l="1"/>
  <c r="I16" i="9"/>
  <c r="B16" i="9"/>
  <c r="J16" i="9"/>
  <c r="E16" i="9"/>
  <c r="K15" i="9" s="1"/>
  <c r="F23" i="8"/>
  <c r="J24" i="8"/>
  <c r="G23" i="8"/>
  <c r="G16" i="9" l="1"/>
  <c r="F16" i="9"/>
  <c r="H16" i="9"/>
  <c r="F24" i="8"/>
  <c r="J25" i="8"/>
  <c r="G24" i="8"/>
  <c r="B17" i="9" l="1"/>
  <c r="H17" i="9"/>
  <c r="J17" i="9"/>
  <c r="E17" i="9"/>
  <c r="K16" i="9" s="1"/>
  <c r="G25" i="8"/>
  <c r="F25" i="8"/>
  <c r="J26" i="8"/>
  <c r="I17" i="9" l="1"/>
  <c r="I18" i="9" s="1"/>
  <c r="G17" i="9"/>
  <c r="F17" i="9"/>
  <c r="E18" i="9"/>
  <c r="K17" i="9" s="1"/>
  <c r="G26" i="8"/>
  <c r="F26" i="8"/>
  <c r="J27" i="8"/>
  <c r="H18" i="9" l="1"/>
  <c r="J18" i="9"/>
  <c r="J19" i="9" s="1"/>
  <c r="B18" i="9"/>
  <c r="B19" i="9"/>
  <c r="E19" i="9"/>
  <c r="K18" i="9" s="1"/>
  <c r="F18" i="9"/>
  <c r="G18" i="9"/>
  <c r="J28" i="8"/>
  <c r="G27" i="8"/>
  <c r="F27" i="8"/>
  <c r="I19" i="9" l="1"/>
  <c r="G19" i="9"/>
  <c r="F19" i="9"/>
  <c r="H19" i="9"/>
  <c r="I20" i="9" s="1"/>
  <c r="J29" i="8"/>
  <c r="G28" i="8"/>
  <c r="F28" i="8"/>
  <c r="J20" i="9" l="1"/>
  <c r="B20" i="9"/>
  <c r="E20" i="9"/>
  <c r="K19" i="9" s="1"/>
  <c r="J30" i="8"/>
  <c r="G29" i="8"/>
  <c r="F29" i="8"/>
  <c r="H20" i="9" l="1"/>
  <c r="G20" i="9"/>
  <c r="F20" i="9"/>
  <c r="J31" i="8"/>
  <c r="G30" i="8"/>
  <c r="F30" i="8"/>
  <c r="E21" i="9" l="1"/>
  <c r="K20" i="9" s="1"/>
  <c r="J21" i="9"/>
  <c r="B21" i="9"/>
  <c r="H21" i="9"/>
  <c r="J32" i="8"/>
  <c r="G31" i="8"/>
  <c r="F31" i="8"/>
  <c r="I21" i="9" l="1"/>
  <c r="I22" i="9" s="1"/>
  <c r="E22" i="9"/>
  <c r="K21" i="9" s="1"/>
  <c r="B22" i="9"/>
  <c r="J22" i="9"/>
  <c r="H22" i="9"/>
  <c r="G21" i="9"/>
  <c r="F21" i="9"/>
  <c r="J33" i="8"/>
  <c r="G32" i="8"/>
  <c r="F32" i="8"/>
  <c r="E23" i="9" l="1"/>
  <c r="K22" i="9" s="1"/>
  <c r="B23" i="9"/>
  <c r="J23" i="9"/>
  <c r="G22" i="9"/>
  <c r="F22" i="9"/>
  <c r="G33" i="8"/>
  <c r="J34" i="8"/>
  <c r="F33" i="8"/>
  <c r="H23" i="9" l="1"/>
  <c r="I23" i="9"/>
  <c r="B24" i="9" s="1"/>
  <c r="F23" i="9"/>
  <c r="G23" i="9"/>
  <c r="F34" i="8"/>
  <c r="J35" i="8"/>
  <c r="G34" i="8"/>
  <c r="E24" i="9" l="1"/>
  <c r="K23" i="9" s="1"/>
  <c r="J24" i="9"/>
  <c r="H24" i="9"/>
  <c r="I24" i="9"/>
  <c r="H25" i="9" s="1"/>
  <c r="F24" i="9"/>
  <c r="G24" i="9"/>
  <c r="F35" i="8"/>
  <c r="J36" i="8"/>
  <c r="G35" i="8"/>
  <c r="E25" i="9" l="1"/>
  <c r="K24" i="9" s="1"/>
  <c r="B25" i="9"/>
  <c r="J25" i="9"/>
  <c r="I25" i="9"/>
  <c r="I26" i="9" s="1"/>
  <c r="F25" i="9"/>
  <c r="G25" i="9"/>
  <c r="F36" i="8"/>
  <c r="J37" i="8"/>
  <c r="G36" i="8"/>
  <c r="E26" i="9" l="1"/>
  <c r="B26" i="9"/>
  <c r="J26" i="9"/>
  <c r="G26" i="9" s="1"/>
  <c r="K25" i="9"/>
  <c r="H26" i="9"/>
  <c r="G37" i="8"/>
  <c r="F37" i="8"/>
  <c r="J38" i="8"/>
  <c r="F26" i="9" l="1"/>
  <c r="B27" i="9"/>
  <c r="J27" i="9"/>
  <c r="E27" i="9"/>
  <c r="I27" i="9" s="1"/>
  <c r="G38" i="8"/>
  <c r="F38" i="8"/>
  <c r="J39" i="8"/>
  <c r="H27" i="9" l="1"/>
  <c r="I28" i="9" s="1"/>
  <c r="K26" i="9"/>
  <c r="G27" i="9"/>
  <c r="F27" i="9"/>
  <c r="J40" i="8"/>
  <c r="G39" i="8"/>
  <c r="F39" i="8"/>
  <c r="H28" i="9" l="1"/>
  <c r="J28" i="9"/>
  <c r="E28" i="9"/>
  <c r="K27" i="9" s="1"/>
  <c r="B28" i="9"/>
  <c r="J41" i="8"/>
  <c r="G40" i="8"/>
  <c r="F40" i="8"/>
  <c r="F28" i="9" l="1"/>
  <c r="G28" i="9"/>
  <c r="B29" i="9"/>
  <c r="E29" i="9"/>
  <c r="I29" i="9" s="1"/>
  <c r="J29" i="9"/>
  <c r="J42" i="8"/>
  <c r="G41" i="8"/>
  <c r="F41" i="8"/>
  <c r="G29" i="9" l="1"/>
  <c r="F29" i="9"/>
  <c r="H29" i="9"/>
  <c r="I30" i="9" s="1"/>
  <c r="K28" i="9"/>
  <c r="J43" i="8"/>
  <c r="G42" i="8"/>
  <c r="F42" i="8"/>
  <c r="B30" i="9" l="1"/>
  <c r="E30" i="9"/>
  <c r="J30" i="9"/>
  <c r="J44" i="8"/>
  <c r="F43" i="8"/>
  <c r="G43" i="8"/>
  <c r="F30" i="9" l="1"/>
  <c r="G30" i="9"/>
  <c r="H30" i="9"/>
  <c r="K29" i="9"/>
  <c r="J45" i="8"/>
  <c r="G44" i="8"/>
  <c r="F44" i="8"/>
  <c r="J31" i="9" l="1"/>
  <c r="B31" i="9"/>
  <c r="E31" i="9"/>
  <c r="K30" i="9" s="1"/>
  <c r="G45" i="8"/>
  <c r="J46" i="8"/>
  <c r="F45" i="8"/>
  <c r="I31" i="9" l="1"/>
  <c r="G31" i="9"/>
  <c r="F31" i="9"/>
  <c r="H31" i="9"/>
  <c r="I32" i="9" s="1"/>
  <c r="F46" i="8"/>
  <c r="J47" i="8"/>
  <c r="G46" i="8"/>
  <c r="B32" i="9" l="1"/>
  <c r="E32" i="9"/>
  <c r="J32" i="9"/>
  <c r="F47" i="8"/>
  <c r="J48" i="8"/>
  <c r="G47" i="8"/>
  <c r="F32" i="9" l="1"/>
  <c r="G32" i="9"/>
  <c r="K31" i="9"/>
  <c r="H32" i="9"/>
  <c r="F48" i="8"/>
  <c r="J49" i="8"/>
  <c r="G48" i="8"/>
  <c r="E33" i="9" l="1"/>
  <c r="I33" i="9" s="1"/>
  <c r="J33" i="9"/>
  <c r="B33" i="9"/>
  <c r="H33" i="9"/>
  <c r="G49" i="8"/>
  <c r="F49" i="8"/>
  <c r="J50" i="8"/>
  <c r="I34" i="9" l="1"/>
  <c r="F33" i="9"/>
  <c r="G33" i="9"/>
  <c r="K32" i="9"/>
  <c r="G50" i="8"/>
  <c r="F50" i="8"/>
  <c r="J51" i="8"/>
  <c r="J34" i="9" l="1"/>
  <c r="E34" i="9"/>
  <c r="K33" i="9" s="1"/>
  <c r="B34" i="9"/>
  <c r="J52" i="8"/>
  <c r="G51" i="8"/>
  <c r="F51" i="8"/>
  <c r="F34" i="9" l="1"/>
  <c r="G34" i="9"/>
  <c r="H34" i="9"/>
  <c r="I35" i="9" s="1"/>
  <c r="J53" i="8"/>
  <c r="G52" i="8"/>
  <c r="F52" i="8"/>
  <c r="J35" i="9" l="1"/>
  <c r="B35" i="9"/>
  <c r="E35" i="9"/>
  <c r="K34" i="9" s="1"/>
  <c r="J54" i="8"/>
  <c r="G53" i="8"/>
  <c r="F53" i="8"/>
  <c r="F35" i="9" l="1"/>
  <c r="G35" i="9"/>
  <c r="H35" i="9"/>
  <c r="J55" i="8"/>
  <c r="G54" i="8"/>
  <c r="F54" i="8"/>
  <c r="E36" i="9" l="1"/>
  <c r="K35" i="9" s="1"/>
  <c r="J36" i="9"/>
  <c r="B36" i="9"/>
  <c r="H36" i="9"/>
  <c r="J56" i="8"/>
  <c r="G55" i="8"/>
  <c r="F55" i="8"/>
  <c r="I36" i="9" l="1"/>
  <c r="I37" i="9" s="1"/>
  <c r="F36" i="9"/>
  <c r="G36" i="9"/>
  <c r="J57" i="8"/>
  <c r="G56" i="8"/>
  <c r="F56" i="8"/>
  <c r="E37" i="9" l="1"/>
  <c r="K36" i="9" s="1"/>
  <c r="J37" i="9"/>
  <c r="B37" i="9"/>
  <c r="J58" i="8"/>
  <c r="G57" i="8"/>
  <c r="F57" i="8"/>
  <c r="F37" i="9" l="1"/>
  <c r="G37" i="9"/>
  <c r="H37" i="9"/>
  <c r="F58" i="8"/>
  <c r="J59" i="8"/>
  <c r="G58" i="8"/>
  <c r="J38" i="9" l="1"/>
  <c r="E38" i="9"/>
  <c r="I38" i="9" s="1"/>
  <c r="H38" i="9"/>
  <c r="B38" i="9"/>
  <c r="F59" i="8"/>
  <c r="J60" i="8"/>
  <c r="G59" i="8"/>
  <c r="K37" i="9" l="1"/>
  <c r="G38" i="9"/>
  <c r="F38" i="9"/>
  <c r="F60" i="8"/>
  <c r="J61" i="8"/>
  <c r="G60" i="8"/>
  <c r="E39" i="9" l="1"/>
  <c r="H39" i="9"/>
  <c r="B39" i="9"/>
  <c r="J39" i="9"/>
  <c r="G61" i="8"/>
  <c r="F61" i="8"/>
  <c r="J62" i="8"/>
  <c r="K38" i="9" l="1"/>
  <c r="I39" i="9"/>
  <c r="I40" i="9" s="1"/>
  <c r="F39" i="9"/>
  <c r="G39" i="9"/>
  <c r="G62" i="8"/>
  <c r="F62" i="8"/>
  <c r="J63" i="8"/>
  <c r="E40" i="9" l="1"/>
  <c r="K39" i="9" s="1"/>
  <c r="B40" i="9"/>
  <c r="J40" i="9"/>
  <c r="G40" i="9" s="1"/>
  <c r="H40" i="9"/>
  <c r="B41" i="9"/>
  <c r="E41" i="9"/>
  <c r="K40" i="9" s="1"/>
  <c r="J64" i="8"/>
  <c r="G63" i="8"/>
  <c r="F63" i="8"/>
  <c r="J41" i="9" l="1"/>
  <c r="F40" i="9"/>
  <c r="I41" i="9"/>
  <c r="F41" i="9"/>
  <c r="G41" i="9"/>
  <c r="H41" i="9"/>
  <c r="I42" i="9" s="1"/>
  <c r="J65" i="8"/>
  <c r="G64" i="8"/>
  <c r="F64" i="8"/>
  <c r="H42" i="9" l="1"/>
  <c r="B42" i="9"/>
  <c r="E42" i="9"/>
  <c r="K41" i="9" s="1"/>
  <c r="J42" i="9"/>
  <c r="J66" i="8"/>
  <c r="G65" i="8"/>
  <c r="F65" i="8"/>
  <c r="G42" i="9" l="1"/>
  <c r="F42" i="9"/>
  <c r="B43" i="9"/>
  <c r="E43" i="9"/>
  <c r="K42" i="9" s="1"/>
  <c r="J67" i="8"/>
  <c r="G66" i="8"/>
  <c r="F66" i="8"/>
  <c r="I43" i="9" l="1"/>
  <c r="H43" i="9"/>
  <c r="J43" i="9"/>
  <c r="J68" i="8"/>
  <c r="F67" i="8"/>
  <c r="G67" i="8"/>
  <c r="I44" i="9" l="1"/>
  <c r="B44" i="9"/>
  <c r="J44" i="9"/>
  <c r="E44" i="9"/>
  <c r="K43" i="9" s="1"/>
  <c r="G43" i="9"/>
  <c r="F43" i="9"/>
  <c r="J69" i="8"/>
  <c r="G68" i="8"/>
  <c r="F68" i="8"/>
  <c r="H44" i="9" l="1"/>
  <c r="I45" i="9" s="1"/>
  <c r="G44" i="9"/>
  <c r="F44" i="9"/>
  <c r="E45" i="9"/>
  <c r="K44" i="9" s="1"/>
  <c r="B45" i="9"/>
  <c r="J45" i="9"/>
  <c r="H45" i="9"/>
  <c r="J70" i="8"/>
  <c r="G69" i="8"/>
  <c r="F69" i="8"/>
  <c r="I46" i="9" l="1"/>
  <c r="F45" i="9"/>
  <c r="G45" i="9"/>
  <c r="J46" i="9"/>
  <c r="E46" i="9"/>
  <c r="K45" i="9" s="1"/>
  <c r="B46" i="9"/>
  <c r="F70" i="8"/>
  <c r="J71" i="8"/>
  <c r="G70" i="8"/>
  <c r="H46" i="9" l="1"/>
  <c r="I47" i="9" s="1"/>
  <c r="J47" i="9"/>
  <c r="E47" i="9"/>
  <c r="K46" i="9" s="1"/>
  <c r="B47" i="9"/>
  <c r="G46" i="9"/>
  <c r="F46" i="9"/>
  <c r="F71" i="8"/>
  <c r="J72" i="8"/>
  <c r="G71" i="8"/>
  <c r="F47" i="9" l="1"/>
  <c r="G47" i="9"/>
  <c r="H47" i="9"/>
  <c r="F72" i="8"/>
  <c r="J73" i="8"/>
  <c r="G72" i="8"/>
  <c r="B48" i="9" l="1"/>
  <c r="J48" i="9"/>
  <c r="E48" i="9"/>
  <c r="I48" i="9" s="1"/>
  <c r="G73" i="8"/>
  <c r="F73" i="8"/>
  <c r="J74" i="8"/>
  <c r="G48" i="9" l="1"/>
  <c r="F48" i="9"/>
  <c r="K47" i="9"/>
  <c r="H48" i="9"/>
  <c r="G74" i="8"/>
  <c r="F74" i="8"/>
  <c r="J75" i="8"/>
  <c r="E49" i="9" l="1"/>
  <c r="I49" i="9" s="1"/>
  <c r="J49" i="9"/>
  <c r="B49" i="9"/>
  <c r="H49" i="9"/>
  <c r="J76" i="8"/>
  <c r="G75" i="8"/>
  <c r="F75" i="8"/>
  <c r="G49" i="9" l="1"/>
  <c r="F49" i="9"/>
  <c r="K48" i="9"/>
  <c r="B50" i="9"/>
  <c r="J77" i="8"/>
  <c r="G76" i="8"/>
  <c r="F76" i="8"/>
  <c r="H50" i="9" l="1"/>
  <c r="E50" i="9"/>
  <c r="J50" i="9"/>
  <c r="J78" i="8"/>
  <c r="G77" i="8"/>
  <c r="F77" i="8"/>
  <c r="K49" i="9" l="1"/>
  <c r="I50" i="9"/>
  <c r="I51" i="9" s="1"/>
  <c r="F50" i="9"/>
  <c r="G50" i="9"/>
  <c r="J79" i="8"/>
  <c r="G78" i="8"/>
  <c r="F78" i="8"/>
  <c r="J51" i="9" l="1"/>
  <c r="B51" i="9"/>
  <c r="E51" i="9"/>
  <c r="K50" i="9" s="1"/>
  <c r="J80" i="8"/>
  <c r="F79" i="8"/>
  <c r="G79" i="8"/>
  <c r="F51" i="9" l="1"/>
  <c r="G51" i="9"/>
  <c r="H51" i="9"/>
  <c r="I52" i="9" s="1"/>
  <c r="J81" i="8"/>
  <c r="G80" i="8"/>
  <c r="F80" i="8"/>
  <c r="E52" i="9" l="1"/>
  <c r="J52" i="9"/>
  <c r="B52" i="9"/>
  <c r="J82" i="8"/>
  <c r="F81" i="8"/>
  <c r="G81" i="8"/>
  <c r="F52" i="9" l="1"/>
  <c r="G52" i="9"/>
  <c r="K51" i="9"/>
  <c r="H52" i="9"/>
  <c r="I53" i="9" s="1"/>
  <c r="F82" i="8"/>
  <c r="J83" i="8"/>
  <c r="G82" i="8"/>
  <c r="J53" i="9" l="1"/>
  <c r="E53" i="9"/>
  <c r="K52" i="9" s="1"/>
  <c r="B53" i="9"/>
  <c r="F83" i="8"/>
  <c r="J84" i="8"/>
  <c r="G83" i="8"/>
  <c r="F53" i="9" l="1"/>
  <c r="G53" i="9"/>
  <c r="H53" i="9"/>
  <c r="F84" i="8"/>
  <c r="J85" i="8"/>
  <c r="G84" i="8"/>
  <c r="B54" i="9" l="1"/>
  <c r="J54" i="9"/>
  <c r="E54" i="9"/>
  <c r="I54" i="9" s="1"/>
  <c r="H54" i="9"/>
  <c r="G85" i="8"/>
  <c r="F85" i="8"/>
  <c r="J86" i="8"/>
  <c r="K53" i="9" l="1"/>
  <c r="F54" i="9"/>
  <c r="G54" i="9"/>
  <c r="G86" i="8"/>
  <c r="F86" i="8"/>
  <c r="J87" i="8"/>
  <c r="H55" i="9" l="1"/>
  <c r="J55" i="9"/>
  <c r="B55" i="9"/>
  <c r="E55" i="9"/>
  <c r="I55" i="9" s="1"/>
  <c r="J88" i="8"/>
  <c r="G87" i="8"/>
  <c r="F87" i="8"/>
  <c r="I56" i="9" l="1"/>
  <c r="K54" i="9"/>
  <c r="G55" i="9"/>
  <c r="F55" i="9"/>
  <c r="J89" i="8"/>
  <c r="G88" i="8"/>
  <c r="F88" i="8"/>
  <c r="B56" i="9" l="1"/>
  <c r="J56" i="9"/>
  <c r="E56" i="9"/>
  <c r="J90" i="8"/>
  <c r="G89" i="8"/>
  <c r="F89" i="8"/>
  <c r="F56" i="9" l="1"/>
  <c r="G56" i="9"/>
  <c r="K55" i="9"/>
  <c r="H56" i="9"/>
  <c r="J91" i="8"/>
  <c r="G90" i="8"/>
  <c r="F90" i="8"/>
  <c r="E57" i="9" l="1"/>
  <c r="K56" i="9" s="1"/>
  <c r="H57" i="9"/>
  <c r="J57" i="9"/>
  <c r="B57" i="9"/>
  <c r="J92" i="8"/>
  <c r="G91" i="8"/>
  <c r="F91" i="8"/>
  <c r="I57" i="9" l="1"/>
  <c r="I58" i="9" s="1"/>
  <c r="G57" i="9"/>
  <c r="F57" i="9"/>
  <c r="J93" i="8"/>
  <c r="G92" i="8"/>
  <c r="F92" i="8"/>
  <c r="E58" i="9" l="1"/>
  <c r="K57" i="9" s="1"/>
  <c r="B58" i="9"/>
  <c r="J58" i="9"/>
  <c r="H58" i="9"/>
  <c r="G58" i="9"/>
  <c r="F58" i="9"/>
  <c r="J94" i="8"/>
  <c r="G93" i="8"/>
  <c r="F93" i="8"/>
  <c r="I59" i="9" l="1"/>
  <c r="B59" i="9"/>
  <c r="J59" i="9"/>
  <c r="E59" i="9"/>
  <c r="K58" i="9" s="1"/>
  <c r="F94" i="8"/>
  <c r="J95" i="8"/>
  <c r="G94" i="8"/>
  <c r="H59" i="9" l="1"/>
  <c r="H60" i="9" s="1"/>
  <c r="J60" i="9"/>
  <c r="B60" i="9"/>
  <c r="E60" i="9"/>
  <c r="K59" i="9" s="1"/>
  <c r="F59" i="9"/>
  <c r="G59" i="9"/>
  <c r="F60" i="9"/>
  <c r="G60" i="9"/>
  <c r="F95" i="8"/>
  <c r="J96" i="8"/>
  <c r="G95" i="8"/>
  <c r="I60" i="9" l="1"/>
  <c r="I61" i="9" s="1"/>
  <c r="J61" i="9"/>
  <c r="E61" i="9"/>
  <c r="K60" i="9" s="1"/>
  <c r="B61" i="9"/>
  <c r="F96" i="8"/>
  <c r="G96" i="8"/>
  <c r="J97" i="8"/>
  <c r="H61" i="9" l="1"/>
  <c r="I62" i="9" s="1"/>
  <c r="G61" i="9"/>
  <c r="F61" i="9"/>
  <c r="G97" i="8"/>
  <c r="F97" i="8"/>
  <c r="J98" i="8"/>
  <c r="E62" i="9" l="1"/>
  <c r="K61" i="9" s="1"/>
  <c r="B62" i="9"/>
  <c r="J62" i="9"/>
  <c r="G98" i="8"/>
  <c r="F98" i="8"/>
  <c r="J99" i="8"/>
  <c r="H62" i="9" l="1"/>
  <c r="I63" i="9" s="1"/>
  <c r="F62" i="9"/>
  <c r="G62" i="9"/>
  <c r="J100" i="8"/>
  <c r="G99" i="8"/>
  <c r="F99" i="8"/>
  <c r="E63" i="9" l="1"/>
  <c r="K62" i="9" s="1"/>
  <c r="J63" i="9"/>
  <c r="H63" i="9"/>
  <c r="B63" i="9"/>
  <c r="J101" i="8"/>
  <c r="G100" i="8"/>
  <c r="F100" i="8"/>
  <c r="I64" i="9" l="1"/>
  <c r="G63" i="9"/>
  <c r="F63" i="9"/>
  <c r="J102" i="8"/>
  <c r="G101" i="8"/>
  <c r="F101" i="8"/>
  <c r="E64" i="9" l="1"/>
  <c r="K63" i="9" s="1"/>
  <c r="B64" i="9"/>
  <c r="J64" i="9"/>
  <c r="G102" i="8"/>
  <c r="F102" i="8"/>
  <c r="H64" i="9" l="1"/>
  <c r="F64" i="9"/>
  <c r="G64" i="9"/>
  <c r="J65" i="9" l="1"/>
  <c r="I65" i="9"/>
  <c r="E65" i="9"/>
  <c r="K64" i="9" s="1"/>
  <c r="B65" i="9"/>
  <c r="H65" i="9"/>
  <c r="G65" i="9"/>
  <c r="F65" i="9"/>
  <c r="H66" i="9" l="1"/>
  <c r="B66" i="9"/>
  <c r="E66" i="9"/>
  <c r="K65" i="9" s="1"/>
  <c r="J66" i="9"/>
  <c r="I66" i="9" l="1"/>
  <c r="G66" i="9"/>
  <c r="F66" i="9"/>
  <c r="E67" i="9" l="1"/>
  <c r="K66" i="9" s="1"/>
  <c r="B67" i="9"/>
  <c r="J67" i="9"/>
  <c r="H67" i="9"/>
  <c r="I67" i="9" l="1"/>
  <c r="I68" i="9" s="1"/>
  <c r="G67" i="9"/>
  <c r="F67" i="9"/>
  <c r="B68" i="9" l="1"/>
  <c r="E68" i="9"/>
  <c r="K67" i="9" s="1"/>
  <c r="J68" i="9"/>
  <c r="G68" i="9" l="1"/>
  <c r="F68" i="9"/>
  <c r="H68" i="9"/>
  <c r="I69" i="9" s="1"/>
  <c r="E69" i="9" l="1"/>
  <c r="K68" i="9" s="1"/>
  <c r="B69" i="9"/>
  <c r="J69" i="9"/>
  <c r="G69" i="9" l="1"/>
  <c r="F69" i="9"/>
  <c r="H69" i="9"/>
  <c r="B70" i="9" l="1"/>
  <c r="E70" i="9"/>
  <c r="K69" i="9" s="1"/>
  <c r="H70" i="9"/>
  <c r="J70" i="9"/>
  <c r="I70" i="9" l="1"/>
  <c r="F70" i="9"/>
  <c r="G70" i="9"/>
  <c r="J71" i="9" l="1"/>
  <c r="B71" i="9"/>
  <c r="E71" i="9"/>
  <c r="H71" i="9"/>
  <c r="K70" i="9" l="1"/>
  <c r="I71" i="9"/>
  <c r="F71" i="9"/>
  <c r="G71" i="9"/>
  <c r="H72" i="9" l="1"/>
  <c r="B72" i="9"/>
  <c r="E72" i="9"/>
  <c r="K71" i="9" s="1"/>
  <c r="J72" i="9"/>
  <c r="I72" i="9" l="1"/>
  <c r="G72" i="9"/>
  <c r="F72" i="9"/>
  <c r="B73" i="9" l="1"/>
  <c r="H73" i="9"/>
  <c r="E73" i="9"/>
  <c r="J73" i="9"/>
  <c r="K72" i="9" l="1"/>
  <c r="I73" i="9"/>
  <c r="J74" i="9" s="1"/>
  <c r="G73" i="9"/>
  <c r="F73" i="9"/>
  <c r="F74" i="9" l="1"/>
  <c r="G74" i="9"/>
  <c r="H74" i="9"/>
  <c r="E74" i="9"/>
  <c r="B74" i="9"/>
  <c r="K73" i="9" l="1"/>
  <c r="I74" i="9"/>
  <c r="J75" i="9"/>
  <c r="B75" i="9"/>
  <c r="E75" i="9"/>
  <c r="K74" i="9" s="1"/>
  <c r="I75" i="9" l="1"/>
  <c r="H75" i="9"/>
  <c r="I76" i="9" s="1"/>
  <c r="F75" i="9"/>
  <c r="G75" i="9"/>
  <c r="B76" i="9" l="1"/>
  <c r="E76" i="9"/>
  <c r="K75" i="9" s="1"/>
  <c r="J76" i="9"/>
  <c r="G76" i="9" s="1"/>
  <c r="F76" i="9" l="1"/>
  <c r="H76" i="9"/>
  <c r="E77" i="9"/>
  <c r="K76" i="9" s="1"/>
  <c r="H77" i="9"/>
  <c r="B77" i="9"/>
  <c r="J77" i="9"/>
  <c r="I77" i="9" l="1"/>
  <c r="I78" i="9" s="1"/>
  <c r="F77" i="9"/>
  <c r="G77" i="9"/>
  <c r="J78" i="9" l="1"/>
  <c r="B78" i="9"/>
  <c r="E78" i="9"/>
  <c r="K77" i="9" s="1"/>
  <c r="H78" i="9" l="1"/>
  <c r="J79" i="9"/>
  <c r="B79" i="9"/>
  <c r="E79" i="9"/>
  <c r="K78" i="9" s="1"/>
  <c r="G78" i="9"/>
  <c r="F78" i="9"/>
  <c r="I79" i="9" l="1"/>
  <c r="G79" i="9"/>
  <c r="F79" i="9"/>
  <c r="H79" i="9"/>
  <c r="H80" i="9" l="1"/>
  <c r="E80" i="9"/>
  <c r="K79" i="9" s="1"/>
  <c r="B80" i="9"/>
  <c r="J80" i="9"/>
  <c r="I80" i="9" l="1"/>
  <c r="I81" i="9"/>
  <c r="G80" i="9"/>
  <c r="F80" i="9"/>
  <c r="B81" i="9"/>
  <c r="J81" i="9" l="1"/>
  <c r="E81" i="9"/>
  <c r="K80" i="9" s="1"/>
  <c r="H81" i="9" l="1"/>
  <c r="I82" i="9" s="1"/>
  <c r="F81" i="9"/>
  <c r="G81" i="9"/>
  <c r="E82" i="9"/>
  <c r="K81" i="9" s="1"/>
  <c r="B82" i="9"/>
  <c r="J82" i="9"/>
  <c r="G82" i="9" l="1"/>
  <c r="F82" i="9"/>
  <c r="H82" i="9"/>
  <c r="B83" i="9" l="1"/>
  <c r="J83" i="9"/>
  <c r="E83" i="9"/>
  <c r="K82" i="9" s="1"/>
  <c r="I83" i="9" l="1"/>
  <c r="F83" i="9"/>
  <c r="G83" i="9"/>
  <c r="H83" i="9"/>
  <c r="I84" i="9" s="1"/>
  <c r="J84" i="9" l="1"/>
  <c r="E84" i="9"/>
  <c r="K83" i="9" s="1"/>
  <c r="B84" i="9"/>
  <c r="H84" i="9" l="1"/>
  <c r="B85" i="9"/>
  <c r="J85" i="9"/>
  <c r="E85" i="9"/>
  <c r="K84" i="9" s="1"/>
  <c r="H85" i="9"/>
  <c r="G84" i="9"/>
  <c r="F84" i="9"/>
  <c r="I85" i="9" l="1"/>
  <c r="I86" i="9" s="1"/>
  <c r="E86" i="9"/>
  <c r="K85" i="9" s="1"/>
  <c r="B86" i="9"/>
  <c r="J86" i="9"/>
  <c r="G85" i="9"/>
  <c r="F85" i="9"/>
  <c r="H86" i="9" l="1"/>
  <c r="F86" i="9"/>
  <c r="G86" i="9"/>
  <c r="J87" i="9" l="1"/>
  <c r="E87" i="9"/>
  <c r="K86" i="9" s="1"/>
  <c r="B87" i="9"/>
  <c r="I87" i="9" l="1"/>
  <c r="H87" i="9"/>
  <c r="B88" i="9" s="1"/>
  <c r="F87" i="9"/>
  <c r="G87" i="9"/>
  <c r="J88" i="9"/>
  <c r="E88" i="9"/>
  <c r="K87" i="9" s="1"/>
  <c r="I88" i="9" l="1"/>
  <c r="H88" i="9"/>
  <c r="G88" i="9"/>
  <c r="F88" i="9"/>
  <c r="I89" i="9" l="1"/>
  <c r="B89" i="9"/>
  <c r="E89" i="9"/>
  <c r="K88" i="9" s="1"/>
  <c r="J89" i="9"/>
  <c r="H89" i="9" l="1"/>
  <c r="I90" i="9" s="1"/>
  <c r="F89" i="9"/>
  <c r="G89" i="9"/>
  <c r="B90" i="9" l="1"/>
  <c r="J90" i="9"/>
  <c r="E90" i="9"/>
  <c r="K89" i="9" l="1"/>
  <c r="H90" i="9"/>
  <c r="F90" i="9"/>
  <c r="G90" i="9"/>
  <c r="J91" i="9" l="1"/>
  <c r="E91" i="9"/>
  <c r="K90" i="9" s="1"/>
  <c r="H91" i="9"/>
  <c r="B91" i="9"/>
  <c r="I91" i="9" l="1"/>
  <c r="B92" i="9"/>
  <c r="H92" i="9"/>
  <c r="E92" i="9"/>
  <c r="K91" i="9" s="1"/>
  <c r="F91" i="9"/>
  <c r="G91" i="9"/>
  <c r="I92" i="9" l="1"/>
  <c r="J92" i="9"/>
  <c r="F92" i="9" s="1"/>
  <c r="G92" i="9" l="1"/>
  <c r="J93" i="9"/>
  <c r="B93" i="9"/>
  <c r="E93" i="9"/>
  <c r="K92" i="9" s="1"/>
  <c r="H93" i="9"/>
  <c r="I93" i="9" l="1"/>
  <c r="I94" i="9" s="1"/>
  <c r="B94" i="9"/>
  <c r="E94" i="9"/>
  <c r="K93" i="9" s="1"/>
  <c r="F93" i="9"/>
  <c r="G93" i="9"/>
  <c r="J94" i="9" l="1"/>
  <c r="H94" i="9"/>
  <c r="I95" i="9" s="1"/>
  <c r="G94" i="9"/>
  <c r="F94" i="9"/>
  <c r="B95" i="9" l="1"/>
  <c r="J95" i="9"/>
  <c r="E95" i="9"/>
  <c r="K94" i="9" s="1"/>
  <c r="H95" i="9" l="1"/>
  <c r="E96" i="9"/>
  <c r="K95" i="9" s="1"/>
  <c r="B96" i="9"/>
  <c r="H96" i="9"/>
  <c r="F95" i="9"/>
  <c r="G95" i="9"/>
  <c r="J96" i="9" l="1"/>
  <c r="I96" i="9"/>
  <c r="G96" i="9"/>
  <c r="F96" i="9"/>
  <c r="E97" i="9" l="1"/>
  <c r="K96" i="9" s="1"/>
  <c r="H97" i="9"/>
  <c r="B97" i="9"/>
  <c r="J97" i="9"/>
  <c r="I97" i="9" l="1"/>
  <c r="G97" i="9"/>
  <c r="F97" i="9"/>
  <c r="B98" i="9"/>
  <c r="H98" i="9" l="1"/>
  <c r="J98" i="9"/>
  <c r="E98" i="9"/>
  <c r="K97" i="9" s="1"/>
  <c r="I98" i="9" l="1"/>
  <c r="G98" i="9"/>
  <c r="F98" i="9"/>
  <c r="H99" i="9" l="1"/>
  <c r="E99" i="9"/>
  <c r="K98" i="9" s="1"/>
  <c r="J99" i="9"/>
  <c r="F99" i="9" s="1"/>
  <c r="B99" i="9"/>
  <c r="I99" i="9" l="1"/>
  <c r="G99" i="9"/>
  <c r="H100" i="9" l="1"/>
  <c r="B100" i="9"/>
  <c r="J100" i="9"/>
  <c r="E100" i="9"/>
  <c r="K99" i="9" s="1"/>
  <c r="I100" i="9"/>
  <c r="G100" i="9" l="1"/>
  <c r="F100" i="9"/>
  <c r="E101" i="9"/>
  <c r="K100" i="9" s="1"/>
  <c r="B101" i="9"/>
  <c r="J101" i="9"/>
  <c r="G101" i="9" l="1"/>
  <c r="F101" i="9"/>
  <c r="I101" i="9"/>
  <c r="H101" i="9"/>
  <c r="I102" i="9" l="1"/>
  <c r="J102" i="9"/>
  <c r="E102" i="9"/>
  <c r="K101" i="9" s="1"/>
  <c r="B102" i="9"/>
  <c r="H102" i="9"/>
  <c r="G102" i="9" l="1"/>
  <c r="F102" i="9"/>
</calcChain>
</file>

<file path=xl/sharedStrings.xml><?xml version="1.0" encoding="utf-8"?>
<sst xmlns="http://schemas.openxmlformats.org/spreadsheetml/2006/main" count="91" uniqueCount="38">
  <si>
    <t>Estimate fraction of time the drive-through window is busy</t>
  </si>
  <si>
    <t>Event #</t>
  </si>
  <si>
    <t>the number of the event (either arrival or departure occurred). Simulate 100 events</t>
  </si>
  <si>
    <t>TM</t>
  </si>
  <si>
    <t xml:space="preserve">SS </t>
  </si>
  <si>
    <t>status of the server (0 = idle, 1=busy)</t>
  </si>
  <si>
    <t>AT</t>
  </si>
  <si>
    <t>time of the next arrival</t>
  </si>
  <si>
    <t>DT</t>
  </si>
  <si>
    <t>number of customers in the system</t>
  </si>
  <si>
    <t>TIME between events</t>
  </si>
  <si>
    <t>Assumptions:</t>
  </si>
  <si>
    <t>Problem: Single-Server Queuing System</t>
  </si>
  <si>
    <t>time of the next departure (set 9999 if the server is idle)</t>
  </si>
  <si>
    <t>IT</t>
  </si>
  <si>
    <t>ST</t>
  </si>
  <si>
    <t>number of customers  waiting in line</t>
  </si>
  <si>
    <t>(to generate an exponential random number, for ex. use -lambda*ln(rand(), where lambda is the parameter)</t>
  </si>
  <si>
    <t>Generate solutions for:</t>
  </si>
  <si>
    <t>Find average # of customers present in the system</t>
  </si>
  <si>
    <t>PDF of Exponential distribution:</t>
  </si>
  <si>
    <t>Interarrival Time, i.e. time between customer arrivals</t>
  </si>
  <si>
    <t>Service Time, i.e. time required for service for successive customers</t>
  </si>
  <si>
    <t>Average in the system</t>
  </si>
  <si>
    <t>Fraction of time busy</t>
  </si>
  <si>
    <t>ST (rv)</t>
  </si>
  <si>
    <t>IT (rv)</t>
  </si>
  <si>
    <t>#INSYS</t>
  </si>
  <si>
    <t>ET</t>
  </si>
  <si>
    <t>Interarrival times Exponentially distributed R.V. with parameter lambda=</t>
  </si>
  <si>
    <t>Service times Exponentially distributed R.V. with parameter mu=</t>
  </si>
  <si>
    <t>Definitions:</t>
  </si>
  <si>
    <t>#WL</t>
  </si>
  <si>
    <t>Advance the "Clock Time" of the simulation from 0 as the simulation progresses</t>
  </si>
  <si>
    <t>Event Type (either arrival or departure)</t>
  </si>
  <si>
    <t>current Clock Time</t>
  </si>
  <si>
    <t>On the average, # of customers per hour to arrive is 6</t>
  </si>
  <si>
    <t xml:space="preserve">Drive through window can serve 4 customers per hour an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</si>
</sst>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9" fontId="0" fillId="0" borderId="0" xfId="1" applyFont="1"/>
    <xf numFmtId="2" fontId="0" fillId="2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right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 wrapText="1"/>
    </xf>
    <xf numFmtId="0" fontId="4" fillId="0" borderId="0" xfId="0" applyFont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9" fontId="0" fillId="9" borderId="0" xfId="1" applyFont="1" applyFill="1" applyAlignment="1">
      <alignment wrapText="1"/>
    </xf>
    <xf numFmtId="2" fontId="0" fillId="9" borderId="0" xfId="0" applyNumberFormat="1" applyFill="1"/>
    <xf numFmtId="0" fontId="4" fillId="9" borderId="0" xfId="0" applyFont="1" applyFill="1"/>
    <xf numFmtId="0" fontId="1" fillId="2" borderId="0" xfId="0" applyFont="1" applyFill="1"/>
    <xf numFmtId="2" fontId="0" fillId="10" borderId="0" xfId="0" applyNumberForma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11" borderId="0" xfId="0" applyFill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165100</xdr:colOff>
          <xdr:row>4</xdr:row>
          <xdr:rowOff>165100</xdr:rowOff>
        </xdr:from>
        <xdr:to>
          <xdr:col>16</xdr:col>
          <xdr:colOff>342900</xdr:colOff>
          <xdr:row>6</xdr:row>
          <xdr:rowOff>25400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10</xdr:row>
      <xdr:rowOff>120650</xdr:rowOff>
    </xdr:to>
    <xdr:sp macro="" textlink="">
      <xdr:nvSpPr>
        <xdr:cNvPr id="7170" name="AutoShape 2" descr="Image result for single server queue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70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120650</xdr:rowOff>
    </xdr:to>
    <xdr:sp macro="" textlink="">
      <xdr:nvSpPr>
        <xdr:cNvPr id="7171" name="AutoShape 3" descr="Image result for single server queue">
          <a:extLst>
            <a:ext uri="{FF2B5EF4-FFF2-40B4-BE49-F238E27FC236}">
              <a16:creationId xmlns:a16="http://schemas.microsoft.com/office/drawing/2014/main" id="{00000000-0008-0000-0000-0000031C0000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457200</xdr:colOff>
      <xdr:row>6</xdr:row>
      <xdr:rowOff>158750</xdr:rowOff>
    </xdr:from>
    <xdr:to>
      <xdr:col>15</xdr:col>
      <xdr:colOff>127000</xdr:colOff>
      <xdr:row>18</xdr:row>
      <xdr:rowOff>158750</xdr:rowOff>
    </xdr:to>
    <xdr:pic>
      <xdr:nvPicPr>
        <xdr:cNvPr id="5" name="Picture 4" descr="C:\Users\uozdogru.AD\AppData\Local\Microsoft\Windows\INetCache\Content.MSO\CC411223.t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8850" y="1314450"/>
          <a:ext cx="3327400" cy="2209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</xdr:row>
      <xdr:rowOff>22860</xdr:rowOff>
    </xdr:from>
    <xdr:ext cx="504670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12300" y="892810"/>
          <a:ext cx="5046703" cy="264560"/>
        </a:xfrm>
        <a:prstGeom prst="rect">
          <a:avLst/>
        </a:prstGeom>
        <a:solidFill>
          <a:srgbClr val="FFFF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 of time busy = K*F/E = time between events * status of server / system time</a:t>
          </a:r>
        </a:p>
      </xdr:txBody>
    </xdr:sp>
    <xdr:clientData/>
  </xdr:oneCellAnchor>
  <xdr:oneCellAnchor>
    <xdr:from>
      <xdr:col>14</xdr:col>
      <xdr:colOff>30480</xdr:colOff>
      <xdr:row>6</xdr:row>
      <xdr:rowOff>30480</xdr:rowOff>
    </xdr:from>
    <xdr:ext cx="4458721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542780" y="1471930"/>
          <a:ext cx="4458721" cy="609013"/>
        </a:xfrm>
        <a:prstGeom prst="rect">
          <a:avLst/>
        </a:prstGeom>
        <a:solidFill>
          <a:srgbClr val="CC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in the system = K*J/E = 0*fraction</a:t>
          </a:r>
          <a:r>
            <a:rPr lang="en-US" sz="1100" baseline="0"/>
            <a:t> of times 0 customers present + </a:t>
          </a:r>
        </a:p>
        <a:p>
          <a:r>
            <a:rPr lang="en-US" sz="1100" baseline="0"/>
            <a:t>                                                          1*fraction of times 1 customer present</a:t>
          </a:r>
        </a:p>
        <a:p>
          <a:r>
            <a:rPr lang="en-US" sz="1100" baseline="0"/>
            <a:t>                                            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2*fraction of times 2 customers present ....</a:t>
          </a:r>
          <a:endParaRPr lang="en-US" sz="1100"/>
        </a:p>
      </xdr:txBody>
    </xdr:sp>
    <xdr:clientData/>
  </xdr:oneCellAnchor>
  <xdr:twoCellAnchor>
    <xdr:from>
      <xdr:col>12</xdr:col>
      <xdr:colOff>307340</xdr:colOff>
      <xdr:row>10</xdr:row>
      <xdr:rowOff>16510</xdr:rowOff>
    </xdr:from>
    <xdr:to>
      <xdr:col>21</xdr:col>
      <xdr:colOff>375920</xdr:colOff>
      <xdr:row>26</xdr:row>
      <xdr:rowOff>168910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530590" y="2194560"/>
          <a:ext cx="5605780" cy="3111500"/>
        </a:xfrm>
        <a:prstGeom prst="wedgeRoundRectCallout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chemeClr val="tx2"/>
              </a:solidFill>
            </a:rPr>
            <a:t>DT :</a:t>
          </a:r>
        </a:p>
        <a:p>
          <a:pPr algn="l"/>
          <a:r>
            <a:rPr lang="en-US" sz="1100">
              <a:solidFill>
                <a:schemeClr val="tx1"/>
              </a:solidFill>
            </a:rPr>
            <a:t>use first</a:t>
          </a:r>
          <a:r>
            <a:rPr lang="en-US" sz="1100" baseline="0">
              <a:solidFill>
                <a:schemeClr val="tx1"/>
              </a:solidFill>
            </a:rPr>
            <a:t> service time generated for the 1st event, apply the following logic for the rest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rgbClr val="C00000"/>
              </a:solidFill>
            </a:rPr>
            <a:t>Condition</a:t>
          </a:r>
          <a:r>
            <a:rPr lang="en-US" sz="1100" baseline="0">
              <a:solidFill>
                <a:srgbClr val="C00000"/>
              </a:solidFill>
            </a:rPr>
            <a:t> 1: </a:t>
          </a:r>
          <a:r>
            <a:rPr lang="en-US" sz="1100">
              <a:solidFill>
                <a:schemeClr val="tx1"/>
              </a:solidFill>
            </a:rPr>
            <a:t>if (arrival&gt;departure</a:t>
          </a:r>
          <a:r>
            <a:rPr lang="en-US" sz="1100" baseline="0">
              <a:solidFill>
                <a:schemeClr val="tx1"/>
              </a:solidFill>
            </a:rPr>
            <a:t> AND</a:t>
          </a:r>
          <a:r>
            <a:rPr lang="en-US" sz="1100">
              <a:solidFill>
                <a:schemeClr val="tx1"/>
              </a:solidFill>
            </a:rPr>
            <a:t> there is more than 1 customer</a:t>
          </a:r>
          <a:r>
            <a:rPr lang="en-US" sz="1100" baseline="0">
              <a:solidFill>
                <a:schemeClr val="tx1"/>
              </a:solidFill>
            </a:rPr>
            <a:t> in the system</a:t>
          </a:r>
          <a:r>
            <a:rPr lang="en-US" sz="1100">
              <a:solidFill>
                <a:schemeClr val="tx1"/>
              </a:solidFill>
            </a:rPr>
            <a:t> ); then the next</a:t>
          </a:r>
          <a:r>
            <a:rPr lang="en-US" sz="1100" baseline="0">
              <a:solidFill>
                <a:schemeClr val="tx1"/>
              </a:solidFill>
            </a:rPr>
            <a:t> departure is scheduled as (current tm+service time)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ElseIf: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</a:rPr>
            <a:t>Condition 2: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(arrival&gt;departure and there is only 1 customer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system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9999 meaning there will be no customer to be served, i.e. server is idle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ElseIf: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3:  </a:t>
          </a:r>
          <a:endParaRPr lang="en-US" sz="1100" b="1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(arrival&lt;departure and there 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 custumer to serve, i.e. server is idle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(current tm+service time)</a:t>
          </a:r>
        </a:p>
        <a:p>
          <a:pPr eaLnBrk="1" fontAlgn="auto" latinLnBrk="0" hangingPunct="1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Else: 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4:  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Departure remains unchanged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tx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</xdr:col>
      <xdr:colOff>662940</xdr:colOff>
      <xdr:row>6</xdr:row>
      <xdr:rowOff>60960</xdr:rowOff>
    </xdr:from>
    <xdr:to>
      <xdr:col>3</xdr:col>
      <xdr:colOff>114300</xdr:colOff>
      <xdr:row>13</xdr:row>
      <xdr:rowOff>30480</xdr:rowOff>
    </xdr:to>
    <xdr:sp macro="" textlink="">
      <xdr:nvSpPr>
        <xdr:cNvPr id="5" name="Line Callout 1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69340" y="1502410"/>
          <a:ext cx="1273810" cy="1258570"/>
        </a:xfrm>
        <a:prstGeom prst="borderCallout1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ET: If arrival time is </a:t>
          </a:r>
          <a:r>
            <a:rPr lang="en-US" sz="1100" baseline="0">
              <a:solidFill>
                <a:schemeClr val="tx1"/>
              </a:solidFill>
            </a:rPr>
            <a:t> earlier than the departure time then put "arrival"; otherwise "departure"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10</xdr:row>
      <xdr:rowOff>22860</xdr:rowOff>
    </xdr:from>
    <xdr:to>
      <xdr:col>8</xdr:col>
      <xdr:colOff>350520</xdr:colOff>
      <xdr:row>14</xdr:row>
      <xdr:rowOff>15240</xdr:rowOff>
    </xdr:to>
    <xdr:sp macro="" textlink="">
      <xdr:nvSpPr>
        <xdr:cNvPr id="6" name="Line Callout 2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667250" y="2200910"/>
          <a:ext cx="1156970" cy="74168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SS: Server is busy if #INSYS</a:t>
          </a:r>
          <a:r>
            <a:rPr lang="en-US" sz="1100" baseline="0">
              <a:solidFill>
                <a:sysClr val="windowText" lastClr="000000"/>
              </a:solidFill>
            </a:rPr>
            <a:t> is greater then 0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350520</xdr:colOff>
      <xdr:row>4</xdr:row>
      <xdr:rowOff>129540</xdr:rowOff>
    </xdr:from>
    <xdr:to>
      <xdr:col>8</xdr:col>
      <xdr:colOff>129540</xdr:colOff>
      <xdr:row>9</xdr:row>
      <xdr:rowOff>68580</xdr:rowOff>
    </xdr:to>
    <xdr:sp macro="" textlink="">
      <xdr:nvSpPr>
        <xdr:cNvPr id="7" name="Line Callout 2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989070" y="1183640"/>
          <a:ext cx="1614170" cy="87884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TM: Advance time based</a:t>
          </a:r>
          <a:r>
            <a:rPr lang="en-US" sz="1100" baseline="0">
              <a:solidFill>
                <a:sysClr val="windowText" lastClr="000000"/>
              </a:solidFill>
            </a:rPr>
            <a:t> on arrival or departure times depending on whichever is earlier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7620</xdr:colOff>
      <xdr:row>15</xdr:row>
      <xdr:rowOff>30480</xdr:rowOff>
    </xdr:from>
    <xdr:to>
      <xdr:col>10</xdr:col>
      <xdr:colOff>533400</xdr:colOff>
      <xdr:row>18</xdr:row>
      <xdr:rowOff>94488</xdr:rowOff>
    </xdr:to>
    <xdr:sp macro="" textlink="">
      <xdr:nvSpPr>
        <xdr:cNvPr id="8" name="Line Callout 2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481320" y="3141980"/>
          <a:ext cx="1751330" cy="616458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#WL: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#</a:t>
          </a:r>
          <a:r>
            <a:rPr lang="en-US" sz="1100" baseline="0">
              <a:solidFill>
                <a:sysClr val="windowText" lastClr="000000"/>
              </a:solidFill>
            </a:rPr>
            <a:t> of customer waiting in line is one less than the # in the system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106680</xdr:colOff>
      <xdr:row>19</xdr:row>
      <xdr:rowOff>76200</xdr:rowOff>
    </xdr:from>
    <xdr:to>
      <xdr:col>12</xdr:col>
      <xdr:colOff>213360</xdr:colOff>
      <xdr:row>26</xdr:row>
      <xdr:rowOff>38100</xdr:rowOff>
    </xdr:to>
    <xdr:sp macro="" textlink="">
      <xdr:nvSpPr>
        <xdr:cNvPr id="9" name="Line Callout 2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196330" y="3924300"/>
          <a:ext cx="2259330" cy="125095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AT: Time next arrival occurs: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if </a:t>
          </a:r>
          <a:r>
            <a:rPr lang="en-US" sz="1100" baseline="0">
              <a:solidFill>
                <a:sysClr val="windowText" lastClr="000000"/>
              </a:solidFill>
            </a:rPr>
            <a:t> current event is </a:t>
          </a:r>
          <a:r>
            <a:rPr lang="en-US" sz="1100">
              <a:solidFill>
                <a:sysClr val="windowText" lastClr="000000"/>
              </a:solidFill>
            </a:rPr>
            <a:t>arrival</a:t>
          </a:r>
          <a:r>
            <a:rPr lang="en-US" sz="1100" baseline="0">
              <a:solidFill>
                <a:sysClr val="windowText" lastClr="000000"/>
              </a:solidFill>
            </a:rPr>
            <a:t>, then the time of next arrival is current time plus interarrival time generated; otherwise the next arrival time is the same</a:t>
          </a:r>
        </a:p>
      </xdr:txBody>
    </xdr:sp>
    <xdr:clientData/>
  </xdr:twoCellAnchor>
  <xdr:twoCellAnchor>
    <xdr:from>
      <xdr:col>11</xdr:col>
      <xdr:colOff>175260</xdr:colOff>
      <xdr:row>3</xdr:row>
      <xdr:rowOff>106680</xdr:rowOff>
    </xdr:from>
    <xdr:to>
      <xdr:col>13</xdr:col>
      <xdr:colOff>541020</xdr:colOff>
      <xdr:row>9</xdr:row>
      <xdr:rowOff>38100</xdr:rowOff>
    </xdr:to>
    <xdr:sp macro="" textlink="">
      <xdr:nvSpPr>
        <xdr:cNvPr id="10" name="Line Callout 2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490460" y="976630"/>
          <a:ext cx="1953260" cy="105537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#INSYS: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arrival&lt;departure, increase #INSYS by 1 to account for an arrival, otherwise decrease it by 1 to indicate a departure</a:t>
          </a:r>
        </a:p>
        <a:p>
          <a:pPr algn="l"/>
          <a:endParaRPr lang="en-US" sz="1100"/>
        </a:p>
      </xdr:txBody>
    </xdr:sp>
    <xdr:clientData/>
  </xdr:twoCellAnchor>
  <xdr:oneCellAnchor>
    <xdr:from>
      <xdr:col>2</xdr:col>
      <xdr:colOff>114300</xdr:colOff>
      <xdr:row>0</xdr:row>
      <xdr:rowOff>0</xdr:rowOff>
    </xdr:from>
    <xdr:ext cx="1470660" cy="3352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536700" y="0"/>
          <a:ext cx="14706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 </a:t>
          </a:r>
          <a:r>
            <a:rPr lang="en-US" sz="1100" b="1"/>
            <a:t>-lambda*ln(rand())</a:t>
          </a:r>
        </a:p>
        <a:p>
          <a:endParaRPr lang="en-US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1470660" cy="3352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05600" y="0"/>
          <a:ext cx="14706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 </a:t>
          </a:r>
          <a:r>
            <a:rPr lang="en-US" sz="1100" b="1"/>
            <a:t>-lambda*ln(rand())</a:t>
          </a:r>
        </a:p>
        <a:p>
          <a:endParaRPr lang="en-US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</xdr:row>
      <xdr:rowOff>22860</xdr:rowOff>
    </xdr:from>
    <xdr:ext cx="504670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34400" y="571500"/>
          <a:ext cx="5046703" cy="264560"/>
        </a:xfrm>
        <a:prstGeom prst="rect">
          <a:avLst/>
        </a:prstGeom>
        <a:solidFill>
          <a:srgbClr val="FFFF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 of time busy = K*F/E = time between events * status of server / system time</a:t>
          </a:r>
        </a:p>
      </xdr:txBody>
    </xdr:sp>
    <xdr:clientData/>
  </xdr:oneCellAnchor>
  <xdr:oneCellAnchor>
    <xdr:from>
      <xdr:col>14</xdr:col>
      <xdr:colOff>30480</xdr:colOff>
      <xdr:row>6</xdr:row>
      <xdr:rowOff>30480</xdr:rowOff>
    </xdr:from>
    <xdr:ext cx="4458721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564880" y="1127760"/>
          <a:ext cx="4458721" cy="609013"/>
        </a:xfrm>
        <a:prstGeom prst="rect">
          <a:avLst/>
        </a:prstGeom>
        <a:solidFill>
          <a:srgbClr val="CC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in the system = K*J/E = 0*fraction</a:t>
          </a:r>
          <a:r>
            <a:rPr lang="en-US" sz="1100" baseline="0"/>
            <a:t> of times 0 customers present + </a:t>
          </a:r>
        </a:p>
        <a:p>
          <a:r>
            <a:rPr lang="en-US" sz="1100" baseline="0"/>
            <a:t>                                                          1*fraction of times 1 customer present</a:t>
          </a:r>
        </a:p>
        <a:p>
          <a:r>
            <a:rPr lang="en-US" sz="1100" baseline="0"/>
            <a:t>                                            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2*fraction of times 2 customers present ....</a:t>
          </a:r>
          <a:endParaRPr lang="en-US" sz="1100"/>
        </a:p>
      </xdr:txBody>
    </xdr:sp>
    <xdr:clientData/>
  </xdr:oneCellAnchor>
  <xdr:twoCellAnchor>
    <xdr:from>
      <xdr:col>12</xdr:col>
      <xdr:colOff>320040</xdr:colOff>
      <xdr:row>10</xdr:row>
      <xdr:rowOff>22860</xdr:rowOff>
    </xdr:from>
    <xdr:to>
      <xdr:col>21</xdr:col>
      <xdr:colOff>388620</xdr:colOff>
      <xdr:row>26</xdr:row>
      <xdr:rowOff>175260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635240" y="1851660"/>
          <a:ext cx="5554980" cy="3078480"/>
        </a:xfrm>
        <a:prstGeom prst="wedgeRoundRectCallout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chemeClr val="tx2"/>
              </a:solidFill>
            </a:rPr>
            <a:t>DT :</a:t>
          </a:r>
        </a:p>
        <a:p>
          <a:pPr algn="l"/>
          <a:r>
            <a:rPr lang="en-US" sz="1100">
              <a:solidFill>
                <a:schemeClr val="tx1"/>
              </a:solidFill>
            </a:rPr>
            <a:t>use first</a:t>
          </a:r>
          <a:r>
            <a:rPr lang="en-US" sz="1100" baseline="0">
              <a:solidFill>
                <a:schemeClr val="tx1"/>
              </a:solidFill>
            </a:rPr>
            <a:t> service time generated for the 1st event, apply the following logic for the rest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rgbClr val="C00000"/>
              </a:solidFill>
            </a:rPr>
            <a:t>Condition</a:t>
          </a:r>
          <a:r>
            <a:rPr lang="en-US" sz="1100" baseline="0">
              <a:solidFill>
                <a:srgbClr val="C00000"/>
              </a:solidFill>
            </a:rPr>
            <a:t> 1: </a:t>
          </a:r>
          <a:r>
            <a:rPr lang="en-US" sz="1100">
              <a:solidFill>
                <a:schemeClr val="tx1"/>
              </a:solidFill>
            </a:rPr>
            <a:t>if (arrival&gt;departure</a:t>
          </a:r>
          <a:r>
            <a:rPr lang="en-US" sz="1100" baseline="0">
              <a:solidFill>
                <a:schemeClr val="tx1"/>
              </a:solidFill>
            </a:rPr>
            <a:t> AND</a:t>
          </a:r>
          <a:r>
            <a:rPr lang="en-US" sz="1100">
              <a:solidFill>
                <a:schemeClr val="tx1"/>
              </a:solidFill>
            </a:rPr>
            <a:t> there is more than 1 customer</a:t>
          </a:r>
          <a:r>
            <a:rPr lang="en-US" sz="1100" baseline="0">
              <a:solidFill>
                <a:schemeClr val="tx1"/>
              </a:solidFill>
            </a:rPr>
            <a:t> in the system</a:t>
          </a:r>
          <a:r>
            <a:rPr lang="en-US" sz="1100">
              <a:solidFill>
                <a:schemeClr val="tx1"/>
              </a:solidFill>
            </a:rPr>
            <a:t> ); then the next</a:t>
          </a:r>
          <a:r>
            <a:rPr lang="en-US" sz="1100" baseline="0">
              <a:solidFill>
                <a:schemeClr val="tx1"/>
              </a:solidFill>
            </a:rPr>
            <a:t> departure is scheduled as (current tm+service time)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ElseIf: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</a:rPr>
            <a:t>Condition 2: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(arrival&gt;departure and there is only 1 customer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system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9999 meaning there will be no customer to be served, i.e. server is idle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ElseIf: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3:  </a:t>
          </a:r>
          <a:endParaRPr lang="en-US" sz="1100" b="1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(arrival&lt;departure and there 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 custumer to serve, i.e. server is idle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(current tm+service time)</a:t>
          </a:r>
        </a:p>
        <a:p>
          <a:pPr eaLnBrk="1" fontAlgn="auto" latinLnBrk="0" hangingPunct="1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Else: 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4:  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Departure remains unchanged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tx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</xdr:col>
      <xdr:colOff>662940</xdr:colOff>
      <xdr:row>6</xdr:row>
      <xdr:rowOff>60960</xdr:rowOff>
    </xdr:from>
    <xdr:to>
      <xdr:col>3</xdr:col>
      <xdr:colOff>114300</xdr:colOff>
      <xdr:row>13</xdr:row>
      <xdr:rowOff>30480</xdr:rowOff>
    </xdr:to>
    <xdr:sp macro="" textlink="">
      <xdr:nvSpPr>
        <xdr:cNvPr id="5" name="Line Callout 1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66800" y="1501140"/>
          <a:ext cx="1242060" cy="1249680"/>
        </a:xfrm>
        <a:prstGeom prst="borderCallout1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ET: If arrival time is </a:t>
          </a:r>
          <a:r>
            <a:rPr lang="en-US" sz="1100" baseline="0">
              <a:solidFill>
                <a:schemeClr val="tx1"/>
              </a:solidFill>
            </a:rPr>
            <a:t> earlier than the departure time then put "arrival"; otherwise "departure"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10</xdr:row>
      <xdr:rowOff>22860</xdr:rowOff>
    </xdr:from>
    <xdr:to>
      <xdr:col>8</xdr:col>
      <xdr:colOff>350520</xdr:colOff>
      <xdr:row>14</xdr:row>
      <xdr:rowOff>15240</xdr:rowOff>
    </xdr:to>
    <xdr:sp macro="" textlink="">
      <xdr:nvSpPr>
        <xdr:cNvPr id="6" name="Line Callout 2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617720" y="2194560"/>
          <a:ext cx="1150620" cy="73914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SS: Server is busy if #INSYS</a:t>
          </a:r>
          <a:r>
            <a:rPr lang="en-US" sz="1100" baseline="0">
              <a:solidFill>
                <a:sysClr val="windowText" lastClr="000000"/>
              </a:solidFill>
            </a:rPr>
            <a:t> is greater then 0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350520</xdr:colOff>
      <xdr:row>4</xdr:row>
      <xdr:rowOff>129540</xdr:rowOff>
    </xdr:from>
    <xdr:to>
      <xdr:col>8</xdr:col>
      <xdr:colOff>129540</xdr:colOff>
      <xdr:row>9</xdr:row>
      <xdr:rowOff>68580</xdr:rowOff>
    </xdr:to>
    <xdr:sp macro="" textlink="">
      <xdr:nvSpPr>
        <xdr:cNvPr id="7" name="Line Callout 2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939540" y="1181100"/>
          <a:ext cx="1607820" cy="87630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TM: Advance time based</a:t>
          </a:r>
          <a:r>
            <a:rPr lang="en-US" sz="1100" baseline="0">
              <a:solidFill>
                <a:sysClr val="windowText" lastClr="000000"/>
              </a:solidFill>
            </a:rPr>
            <a:t> on arrival or departure times depending on whichever is earlier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7620</xdr:colOff>
      <xdr:row>15</xdr:row>
      <xdr:rowOff>30480</xdr:rowOff>
    </xdr:from>
    <xdr:to>
      <xdr:col>10</xdr:col>
      <xdr:colOff>533400</xdr:colOff>
      <xdr:row>18</xdr:row>
      <xdr:rowOff>94488</xdr:rowOff>
    </xdr:to>
    <xdr:sp macro="" textlink="">
      <xdr:nvSpPr>
        <xdr:cNvPr id="8" name="Line Callout 2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425440" y="3131820"/>
          <a:ext cx="1744980" cy="612648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#WL: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#</a:t>
          </a:r>
          <a:r>
            <a:rPr lang="en-US" sz="1100" baseline="0">
              <a:solidFill>
                <a:sysClr val="windowText" lastClr="000000"/>
              </a:solidFill>
            </a:rPr>
            <a:t> of customer waiting in line is one less than the # in the system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106680</xdr:colOff>
      <xdr:row>19</xdr:row>
      <xdr:rowOff>76200</xdr:rowOff>
    </xdr:from>
    <xdr:to>
      <xdr:col>12</xdr:col>
      <xdr:colOff>213360</xdr:colOff>
      <xdr:row>26</xdr:row>
      <xdr:rowOff>38100</xdr:rowOff>
    </xdr:to>
    <xdr:sp macro="" textlink="">
      <xdr:nvSpPr>
        <xdr:cNvPr id="9" name="Line Callout 2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134100" y="3909060"/>
          <a:ext cx="2232660" cy="124206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AT: Time next arrival occurs: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if </a:t>
          </a:r>
          <a:r>
            <a:rPr lang="en-US" sz="1100" baseline="0">
              <a:solidFill>
                <a:sysClr val="windowText" lastClr="000000"/>
              </a:solidFill>
            </a:rPr>
            <a:t> current event is </a:t>
          </a:r>
          <a:r>
            <a:rPr lang="en-US" sz="1100">
              <a:solidFill>
                <a:sysClr val="windowText" lastClr="000000"/>
              </a:solidFill>
            </a:rPr>
            <a:t>arrival</a:t>
          </a:r>
          <a:r>
            <a:rPr lang="en-US" sz="1100" baseline="0">
              <a:solidFill>
                <a:sysClr val="windowText" lastClr="000000"/>
              </a:solidFill>
            </a:rPr>
            <a:t>, then the time of next arrival is current time plus interarrival time generated; otherwise the next arrival time is the same</a:t>
          </a:r>
        </a:p>
      </xdr:txBody>
    </xdr:sp>
    <xdr:clientData/>
  </xdr:twoCellAnchor>
  <xdr:twoCellAnchor>
    <xdr:from>
      <xdr:col>11</xdr:col>
      <xdr:colOff>175260</xdr:colOff>
      <xdr:row>3</xdr:row>
      <xdr:rowOff>106680</xdr:rowOff>
    </xdr:from>
    <xdr:to>
      <xdr:col>13</xdr:col>
      <xdr:colOff>541020</xdr:colOff>
      <xdr:row>9</xdr:row>
      <xdr:rowOff>38100</xdr:rowOff>
    </xdr:to>
    <xdr:sp macro="" textlink="">
      <xdr:nvSpPr>
        <xdr:cNvPr id="10" name="Line Callout 2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880860" y="655320"/>
          <a:ext cx="1584960" cy="102870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#INSYS: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arrival&lt;departure, increase #INSYS by 1 to account for an arrival, otherwise decrease it by 1 to indicate a departure</a:t>
          </a:r>
        </a:p>
        <a:p>
          <a:pPr algn="l"/>
          <a:endParaRPr lang="en-US" sz="1100"/>
        </a:p>
      </xdr:txBody>
    </xdr:sp>
    <xdr:clientData/>
  </xdr:twoCellAnchor>
  <xdr:oneCellAnchor>
    <xdr:from>
      <xdr:col>2</xdr:col>
      <xdr:colOff>114300</xdr:colOff>
      <xdr:row>0</xdr:row>
      <xdr:rowOff>0</xdr:rowOff>
    </xdr:from>
    <xdr:ext cx="1470660" cy="3352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333500" y="0"/>
          <a:ext cx="14706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 </a:t>
          </a:r>
          <a:r>
            <a:rPr lang="en-US" sz="1100" b="1"/>
            <a:t>-lambda*ln(rand())</a:t>
          </a:r>
        </a:p>
        <a:p>
          <a:endParaRPr lang="en-US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</xdr:row>
      <xdr:rowOff>22860</xdr:rowOff>
    </xdr:from>
    <xdr:ext cx="504670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620250" y="892810"/>
          <a:ext cx="5046703" cy="264560"/>
        </a:xfrm>
        <a:prstGeom prst="rect">
          <a:avLst/>
        </a:prstGeom>
        <a:solidFill>
          <a:srgbClr val="FFFF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 of time busy = K*F/E = time between events * status of server / system time</a:t>
          </a:r>
        </a:p>
      </xdr:txBody>
    </xdr:sp>
    <xdr:clientData/>
  </xdr:oneCellAnchor>
  <xdr:oneCellAnchor>
    <xdr:from>
      <xdr:col>14</xdr:col>
      <xdr:colOff>30480</xdr:colOff>
      <xdr:row>6</xdr:row>
      <xdr:rowOff>30480</xdr:rowOff>
    </xdr:from>
    <xdr:ext cx="4458721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650730" y="1471930"/>
          <a:ext cx="4458721" cy="609013"/>
        </a:xfrm>
        <a:prstGeom prst="rect">
          <a:avLst/>
        </a:prstGeom>
        <a:solidFill>
          <a:srgbClr val="CC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in the system = K*J/E = 0*fraction</a:t>
          </a:r>
          <a:r>
            <a:rPr lang="en-US" sz="1100" baseline="0"/>
            <a:t> of times 0 customers present + </a:t>
          </a:r>
        </a:p>
        <a:p>
          <a:r>
            <a:rPr lang="en-US" sz="1100" baseline="0"/>
            <a:t>                                                          1*fraction of times 1 customer present</a:t>
          </a:r>
        </a:p>
        <a:p>
          <a:r>
            <a:rPr lang="en-US" sz="1100" baseline="0"/>
            <a:t>                                            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2*fraction of times 2 customers present ....</a:t>
          </a:r>
          <a:endParaRPr lang="en-US" sz="1100"/>
        </a:p>
      </xdr:txBody>
    </xdr:sp>
    <xdr:clientData/>
  </xdr:oneCellAnchor>
  <xdr:twoCellAnchor>
    <xdr:from>
      <xdr:col>12</xdr:col>
      <xdr:colOff>320040</xdr:colOff>
      <xdr:row>10</xdr:row>
      <xdr:rowOff>22860</xdr:rowOff>
    </xdr:from>
    <xdr:to>
      <xdr:col>21</xdr:col>
      <xdr:colOff>388620</xdr:colOff>
      <xdr:row>26</xdr:row>
      <xdr:rowOff>175260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670290" y="2200910"/>
          <a:ext cx="5605780" cy="3111500"/>
        </a:xfrm>
        <a:prstGeom prst="wedgeRoundRectCallout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chemeClr val="tx2"/>
              </a:solidFill>
            </a:rPr>
            <a:t>DT :</a:t>
          </a:r>
        </a:p>
        <a:p>
          <a:pPr algn="l"/>
          <a:r>
            <a:rPr lang="en-US" sz="1100">
              <a:solidFill>
                <a:schemeClr val="tx1"/>
              </a:solidFill>
            </a:rPr>
            <a:t>use first</a:t>
          </a:r>
          <a:r>
            <a:rPr lang="en-US" sz="1100" baseline="0">
              <a:solidFill>
                <a:schemeClr val="tx1"/>
              </a:solidFill>
            </a:rPr>
            <a:t> service time generated for the 1st event, apply the following logic for the rest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rgbClr val="C00000"/>
              </a:solidFill>
            </a:rPr>
            <a:t>Condition</a:t>
          </a:r>
          <a:r>
            <a:rPr lang="en-US" sz="1100" baseline="0">
              <a:solidFill>
                <a:srgbClr val="C00000"/>
              </a:solidFill>
            </a:rPr>
            <a:t> 1: </a:t>
          </a:r>
          <a:r>
            <a:rPr lang="en-US" sz="1100">
              <a:solidFill>
                <a:schemeClr val="tx1"/>
              </a:solidFill>
            </a:rPr>
            <a:t>if (arrival&gt;departure</a:t>
          </a:r>
          <a:r>
            <a:rPr lang="en-US" sz="1100" baseline="0">
              <a:solidFill>
                <a:schemeClr val="tx1"/>
              </a:solidFill>
            </a:rPr>
            <a:t> AND</a:t>
          </a:r>
          <a:r>
            <a:rPr lang="en-US" sz="1100">
              <a:solidFill>
                <a:schemeClr val="tx1"/>
              </a:solidFill>
            </a:rPr>
            <a:t> there is more than 1 customer</a:t>
          </a:r>
          <a:r>
            <a:rPr lang="en-US" sz="1100" baseline="0">
              <a:solidFill>
                <a:schemeClr val="tx1"/>
              </a:solidFill>
            </a:rPr>
            <a:t> in the system</a:t>
          </a:r>
          <a:r>
            <a:rPr lang="en-US" sz="1100">
              <a:solidFill>
                <a:schemeClr val="tx1"/>
              </a:solidFill>
            </a:rPr>
            <a:t> ); then the next</a:t>
          </a:r>
          <a:r>
            <a:rPr lang="en-US" sz="1100" baseline="0">
              <a:solidFill>
                <a:schemeClr val="tx1"/>
              </a:solidFill>
            </a:rPr>
            <a:t> departure is scheduled as (current tm+service time)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ElseIf: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</a:rPr>
            <a:t>Condition 2: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(arrival&gt;departure and there is only 1 customer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system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9999 meaning there will be no customer to be served, i.e. server is idle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ElseIf: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3:  </a:t>
          </a:r>
          <a:endParaRPr lang="en-US" sz="1100" b="1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(arrival&lt;departure and there 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 custumer to serve, i.e. server is idle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(current tm+service time)</a:t>
          </a:r>
        </a:p>
        <a:p>
          <a:pPr eaLnBrk="1" fontAlgn="auto" latinLnBrk="0" hangingPunct="1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Else: 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4:  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Departure remains unchanged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tx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9</xdr:col>
      <xdr:colOff>106680</xdr:colOff>
      <xdr:row>19</xdr:row>
      <xdr:rowOff>76200</xdr:rowOff>
    </xdr:from>
    <xdr:to>
      <xdr:col>12</xdr:col>
      <xdr:colOff>213360</xdr:colOff>
      <xdr:row>26</xdr:row>
      <xdr:rowOff>38100</xdr:rowOff>
    </xdr:to>
    <xdr:sp macro="" textlink="">
      <xdr:nvSpPr>
        <xdr:cNvPr id="9" name="Line Callout 2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304280" y="3924300"/>
          <a:ext cx="2259330" cy="125095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AT: Time next arrival occurs: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if </a:t>
          </a:r>
          <a:r>
            <a:rPr lang="en-US" sz="1100" baseline="0">
              <a:solidFill>
                <a:sysClr val="windowText" lastClr="000000"/>
              </a:solidFill>
            </a:rPr>
            <a:t> current event is </a:t>
          </a:r>
          <a:r>
            <a:rPr lang="en-US" sz="1100">
              <a:solidFill>
                <a:sysClr val="windowText" lastClr="000000"/>
              </a:solidFill>
            </a:rPr>
            <a:t>arrival</a:t>
          </a:r>
          <a:r>
            <a:rPr lang="en-US" sz="1100" baseline="0">
              <a:solidFill>
                <a:sysClr val="windowText" lastClr="000000"/>
              </a:solidFill>
            </a:rPr>
            <a:t>, then the time of next arrival is current time plus interarrival time generated; otherwise the next arrival time is the same</a:t>
          </a:r>
        </a:p>
      </xdr:txBody>
    </xdr:sp>
    <xdr:clientData/>
  </xdr:twoCellAnchor>
  <xdr:oneCellAnchor>
    <xdr:from>
      <xdr:col>2</xdr:col>
      <xdr:colOff>114300</xdr:colOff>
      <xdr:row>0</xdr:row>
      <xdr:rowOff>0</xdr:rowOff>
    </xdr:from>
    <xdr:ext cx="1470660" cy="3352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644650" y="0"/>
          <a:ext cx="14706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 </a:t>
          </a:r>
          <a:r>
            <a:rPr lang="en-US" sz="1100" b="1"/>
            <a:t>-lambda*ln(rand())</a:t>
          </a:r>
        </a:p>
        <a:p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</xdr:row>
      <xdr:rowOff>22860</xdr:rowOff>
    </xdr:from>
    <xdr:ext cx="504670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601200" y="892810"/>
          <a:ext cx="5046703" cy="264560"/>
        </a:xfrm>
        <a:prstGeom prst="rect">
          <a:avLst/>
        </a:prstGeom>
        <a:solidFill>
          <a:srgbClr val="FFFF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 of time busy = K*F/E = time between events * status of server / system time</a:t>
          </a:r>
        </a:p>
      </xdr:txBody>
    </xdr:sp>
    <xdr:clientData/>
  </xdr:oneCellAnchor>
  <xdr:oneCellAnchor>
    <xdr:from>
      <xdr:col>14</xdr:col>
      <xdr:colOff>30480</xdr:colOff>
      <xdr:row>6</xdr:row>
      <xdr:rowOff>30480</xdr:rowOff>
    </xdr:from>
    <xdr:ext cx="4458721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9631680" y="1471930"/>
          <a:ext cx="4458721" cy="609013"/>
        </a:xfrm>
        <a:prstGeom prst="rect">
          <a:avLst/>
        </a:prstGeom>
        <a:solidFill>
          <a:srgbClr val="CC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in the system = K*J/E = 0*fraction</a:t>
          </a:r>
          <a:r>
            <a:rPr lang="en-US" sz="1100" baseline="0"/>
            <a:t> of times 0 customers present + </a:t>
          </a:r>
        </a:p>
        <a:p>
          <a:r>
            <a:rPr lang="en-US" sz="1100" baseline="0"/>
            <a:t>                                                          1*fraction of times 1 customer present</a:t>
          </a:r>
        </a:p>
        <a:p>
          <a:r>
            <a:rPr lang="en-US" sz="1100" baseline="0"/>
            <a:t>                                            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2*fraction of times 2 customers present ....</a:t>
          </a:r>
          <a:endParaRPr lang="en-US" sz="1100"/>
        </a:p>
      </xdr:txBody>
    </xdr:sp>
    <xdr:clientData/>
  </xdr:oneCellAnchor>
  <xdr:oneCellAnchor>
    <xdr:from>
      <xdr:col>2</xdr:col>
      <xdr:colOff>114300</xdr:colOff>
      <xdr:row>0</xdr:row>
      <xdr:rowOff>0</xdr:rowOff>
    </xdr:from>
    <xdr:ext cx="1470660" cy="3352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644650" y="0"/>
          <a:ext cx="14706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 </a:t>
          </a:r>
          <a:r>
            <a:rPr lang="en-US" sz="1100" b="1"/>
            <a:t>-lambda*ln(rand())</a:t>
          </a:r>
        </a:p>
        <a:p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zoomScaleNormal="100" workbookViewId="0">
      <selection activeCell="B26" sqref="B26"/>
    </sheetView>
  </sheetViews>
  <sheetFormatPr baseColWidth="10" defaultColWidth="8.83203125" defaultRowHeight="15" x14ac:dyDescent="0.2"/>
  <cols>
    <col min="1" max="1" width="11.1640625" customWidth="1"/>
    <col min="6" max="6" width="16.83203125" customWidth="1"/>
    <col min="7" max="7" width="17.33203125" customWidth="1"/>
    <col min="9" max="9" width="9.1640625"/>
  </cols>
  <sheetData>
    <row r="1" spans="1:12" ht="19" x14ac:dyDescent="0.25">
      <c r="H1" s="18" t="s">
        <v>12</v>
      </c>
      <c r="I1" s="18"/>
      <c r="J1" s="18"/>
      <c r="K1" s="19"/>
      <c r="L1" s="19"/>
    </row>
    <row r="2" spans="1:12" x14ac:dyDescent="0.2">
      <c r="A2" t="s">
        <v>36</v>
      </c>
    </row>
    <row r="3" spans="1:12" x14ac:dyDescent="0.2">
      <c r="A3" t="s">
        <v>37</v>
      </c>
    </row>
    <row r="5" spans="1:12" x14ac:dyDescent="0.2">
      <c r="A5" s="17" t="s">
        <v>11</v>
      </c>
    </row>
    <row r="6" spans="1:12" x14ac:dyDescent="0.2">
      <c r="A6" t="s">
        <v>29</v>
      </c>
      <c r="G6">
        <v>6</v>
      </c>
      <c r="K6" t="s">
        <v>20</v>
      </c>
    </row>
    <row r="7" spans="1:12" x14ac:dyDescent="0.2">
      <c r="A7" t="s">
        <v>30</v>
      </c>
      <c r="G7">
        <v>4</v>
      </c>
    </row>
    <row r="8" spans="1:12" x14ac:dyDescent="0.2">
      <c r="A8" s="1" t="s">
        <v>17</v>
      </c>
      <c r="B8" s="1"/>
      <c r="C8" s="1"/>
      <c r="D8" s="1"/>
      <c r="E8" s="1"/>
      <c r="F8" s="1"/>
      <c r="G8" s="1"/>
      <c r="H8" s="1"/>
      <c r="I8" s="1"/>
    </row>
    <row r="10" spans="1:12" x14ac:dyDescent="0.2">
      <c r="A10" t="s">
        <v>18</v>
      </c>
    </row>
    <row r="11" spans="1:12" x14ac:dyDescent="0.2">
      <c r="A11" s="24" t="s">
        <v>0</v>
      </c>
      <c r="B11" s="24"/>
      <c r="C11" s="24"/>
      <c r="D11" s="24"/>
      <c r="E11" s="24"/>
      <c r="F11" s="24"/>
    </row>
    <row r="12" spans="1:12" x14ac:dyDescent="0.2">
      <c r="A12" s="24" t="s">
        <v>19</v>
      </c>
      <c r="B12" s="24"/>
      <c r="C12" s="24"/>
      <c r="D12" s="24"/>
      <c r="E12" s="24"/>
      <c r="F12" s="24"/>
    </row>
    <row r="14" spans="1:12" x14ac:dyDescent="0.2">
      <c r="A14" s="25" t="s">
        <v>33</v>
      </c>
      <c r="B14" s="25"/>
      <c r="C14" s="25"/>
      <c r="D14" s="25"/>
      <c r="E14" s="25"/>
      <c r="F14" s="25"/>
      <c r="G14" s="25"/>
    </row>
    <row r="16" spans="1:12" x14ac:dyDescent="0.2">
      <c r="A16" t="s">
        <v>31</v>
      </c>
    </row>
    <row r="17" spans="1:2" x14ac:dyDescent="0.2">
      <c r="A17" t="s">
        <v>1</v>
      </c>
      <c r="B17" t="s">
        <v>2</v>
      </c>
    </row>
    <row r="18" spans="1:2" x14ac:dyDescent="0.2">
      <c r="A18" t="s">
        <v>28</v>
      </c>
      <c r="B18" t="s">
        <v>34</v>
      </c>
    </row>
    <row r="19" spans="1:2" x14ac:dyDescent="0.2">
      <c r="A19" t="s">
        <v>14</v>
      </c>
      <c r="B19" t="s">
        <v>21</v>
      </c>
    </row>
    <row r="20" spans="1:2" x14ac:dyDescent="0.2">
      <c r="A20" t="s">
        <v>15</v>
      </c>
      <c r="B20" t="s">
        <v>22</v>
      </c>
    </row>
    <row r="21" spans="1:2" x14ac:dyDescent="0.2">
      <c r="A21" t="s">
        <v>3</v>
      </c>
      <c r="B21" t="s">
        <v>35</v>
      </c>
    </row>
    <row r="22" spans="1:2" x14ac:dyDescent="0.2">
      <c r="A22" t="s">
        <v>4</v>
      </c>
      <c r="B22" t="s">
        <v>5</v>
      </c>
    </row>
    <row r="23" spans="1:2" x14ac:dyDescent="0.2">
      <c r="A23" t="s">
        <v>32</v>
      </c>
      <c r="B23" t="s">
        <v>16</v>
      </c>
    </row>
    <row r="24" spans="1:2" x14ac:dyDescent="0.2">
      <c r="A24" t="s">
        <v>6</v>
      </c>
      <c r="B24" t="s">
        <v>7</v>
      </c>
    </row>
    <row r="25" spans="1:2" x14ac:dyDescent="0.2">
      <c r="A25" t="s">
        <v>8</v>
      </c>
      <c r="B25" t="s">
        <v>13</v>
      </c>
    </row>
    <row r="26" spans="1:2" x14ac:dyDescent="0.2">
      <c r="A26" t="s">
        <v>27</v>
      </c>
      <c r="B26" t="s">
        <v>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r:id="rId4">
            <anchor moveWithCells="1" sizeWithCells="1">
              <from>
                <xdr:col>13</xdr:col>
                <xdr:colOff>165100</xdr:colOff>
                <xdr:row>4</xdr:row>
                <xdr:rowOff>165100</xdr:rowOff>
              </from>
              <to>
                <xdr:col>16</xdr:col>
                <xdr:colOff>342900</xdr:colOff>
                <xdr:row>6</xdr:row>
                <xdr:rowOff>25400</xdr:rowOff>
              </to>
            </anchor>
          </objectPr>
        </oleObject>
      </mc:Choice>
      <mc:Fallback>
        <oleObject progId="Equation.DSMT4" shapeId="716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DAAA-9431-456B-A77A-40C88CB2D2EF}">
  <dimension ref="A1:Q103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5.83203125" style="5" customWidth="1"/>
    <col min="2" max="2" width="14.5" customWidth="1"/>
    <col min="3" max="4" width="11.5" style="2" customWidth="1"/>
    <col min="8" max="9" width="8.6640625" style="2"/>
    <col min="11" max="11" width="8.6640625" style="4"/>
    <col min="12" max="12" width="13.33203125" customWidth="1"/>
    <col min="13" max="13" width="9.5" style="4" customWidth="1"/>
  </cols>
  <sheetData>
    <row r="1" spans="1:17" ht="39.75" customHeight="1" x14ac:dyDescent="0.2">
      <c r="A1" s="12" t="s">
        <v>1</v>
      </c>
      <c r="B1" s="13" t="s">
        <v>28</v>
      </c>
      <c r="C1" s="16" t="s">
        <v>26</v>
      </c>
      <c r="D1" s="15" t="s">
        <v>25</v>
      </c>
      <c r="E1" s="13" t="s">
        <v>3</v>
      </c>
      <c r="F1" s="13" t="s">
        <v>4</v>
      </c>
      <c r="G1" s="13" t="s">
        <v>32</v>
      </c>
      <c r="H1" s="14" t="s">
        <v>6</v>
      </c>
      <c r="I1" s="14" t="s">
        <v>8</v>
      </c>
      <c r="J1" s="27" t="s">
        <v>27</v>
      </c>
      <c r="K1" s="27" t="s">
        <v>10</v>
      </c>
      <c r="L1" s="3"/>
      <c r="O1" s="12" t="s">
        <v>24</v>
      </c>
      <c r="P1" s="12" t="s">
        <v>23</v>
      </c>
    </row>
    <row r="2" spans="1:17" x14ac:dyDescent="0.2">
      <c r="A2" s="5">
        <v>0</v>
      </c>
      <c r="E2" s="10"/>
      <c r="F2" s="10"/>
      <c r="G2" s="10"/>
      <c r="H2" s="11"/>
      <c r="I2" s="11"/>
      <c r="J2" s="10"/>
      <c r="K2" s="9"/>
      <c r="O2" s="22"/>
      <c r="P2" s="23"/>
    </row>
    <row r="3" spans="1:17" x14ac:dyDescent="0.2">
      <c r="A3" s="5">
        <f t="shared" ref="A3:A66" si="0">A2+1</f>
        <v>1</v>
      </c>
      <c r="B3" s="20"/>
      <c r="C3" s="2">
        <v>4.8993584229528011</v>
      </c>
      <c r="D3" s="2">
        <v>1.1347079192905445</v>
      </c>
      <c r="E3" s="21"/>
      <c r="F3" s="28"/>
      <c r="G3" s="28"/>
      <c r="H3" s="8"/>
      <c r="I3" s="8"/>
      <c r="J3" s="20"/>
      <c r="K3" s="26"/>
      <c r="O3" s="4"/>
    </row>
    <row r="4" spans="1:17" x14ac:dyDescent="0.2">
      <c r="A4" s="5">
        <f t="shared" si="0"/>
        <v>2</v>
      </c>
      <c r="C4" s="2">
        <v>1.8891750242245413</v>
      </c>
      <c r="D4" s="2">
        <v>4.0088917663749131</v>
      </c>
      <c r="E4" s="2"/>
      <c r="H4" s="29"/>
      <c r="I4" s="29"/>
      <c r="K4" s="6"/>
      <c r="O4" s="4"/>
    </row>
    <row r="5" spans="1:17" x14ac:dyDescent="0.2">
      <c r="A5" s="5">
        <f t="shared" si="0"/>
        <v>3</v>
      </c>
      <c r="C5" s="2">
        <v>5.921509482471528</v>
      </c>
      <c r="D5" s="2">
        <v>1.9787622918020258</v>
      </c>
      <c r="E5" s="2"/>
      <c r="H5" s="29"/>
      <c r="I5" s="29"/>
      <c r="K5" s="6"/>
      <c r="O5" s="4"/>
    </row>
    <row r="6" spans="1:17" ht="16.25" customHeight="1" x14ac:dyDescent="0.2">
      <c r="A6" s="5">
        <f t="shared" si="0"/>
        <v>4</v>
      </c>
      <c r="C6" s="2">
        <v>12.504833754671024</v>
      </c>
      <c r="D6" s="2">
        <v>0.33491047877652191</v>
      </c>
      <c r="E6" s="2"/>
      <c r="H6" s="29"/>
      <c r="I6" s="29"/>
      <c r="K6" s="6"/>
      <c r="O6" s="4"/>
    </row>
    <row r="7" spans="1:17" x14ac:dyDescent="0.2">
      <c r="A7" s="5">
        <f t="shared" si="0"/>
        <v>5</v>
      </c>
      <c r="C7" s="2">
        <v>4.3822785315159454</v>
      </c>
      <c r="D7" s="2">
        <v>12.493130625543284</v>
      </c>
      <c r="E7" s="2"/>
      <c r="H7" s="29"/>
      <c r="I7" s="29"/>
      <c r="K7" s="6"/>
      <c r="O7" s="4"/>
    </row>
    <row r="8" spans="1:17" x14ac:dyDescent="0.2">
      <c r="A8" s="5">
        <f t="shared" si="0"/>
        <v>6</v>
      </c>
      <c r="C8" s="2">
        <v>10.740870286652621</v>
      </c>
      <c r="D8" s="2">
        <v>9.8629248272206329</v>
      </c>
      <c r="E8" s="2"/>
      <c r="H8" s="29"/>
      <c r="I8" s="29"/>
      <c r="K8" s="6"/>
      <c r="O8" s="4"/>
    </row>
    <row r="9" spans="1:17" x14ac:dyDescent="0.2">
      <c r="A9" s="5">
        <f t="shared" si="0"/>
        <v>7</v>
      </c>
      <c r="C9" s="2">
        <v>22.142457359393983</v>
      </c>
      <c r="D9" s="2">
        <v>0.33174017997386479</v>
      </c>
      <c r="E9" s="2"/>
      <c r="H9" s="29"/>
      <c r="I9" s="29"/>
      <c r="K9" s="6"/>
      <c r="O9" s="4"/>
    </row>
    <row r="10" spans="1:17" x14ac:dyDescent="0.2">
      <c r="A10" s="5">
        <f t="shared" si="0"/>
        <v>8</v>
      </c>
      <c r="C10" s="2">
        <v>0.30014064593050105</v>
      </c>
      <c r="D10" s="2">
        <v>11.547182906204434</v>
      </c>
      <c r="E10" s="2"/>
      <c r="H10" s="29"/>
      <c r="I10" s="29"/>
      <c r="K10" s="6"/>
      <c r="O10" s="4"/>
    </row>
    <row r="11" spans="1:17" x14ac:dyDescent="0.2">
      <c r="A11" s="5">
        <f t="shared" si="0"/>
        <v>9</v>
      </c>
      <c r="C11" s="2">
        <v>1.6606222534082988</v>
      </c>
      <c r="D11" s="2">
        <v>11.321853793628243</v>
      </c>
      <c r="E11" s="2"/>
      <c r="H11" s="29"/>
      <c r="I11" s="29"/>
      <c r="K11" s="6"/>
    </row>
    <row r="12" spans="1:17" x14ac:dyDescent="0.2">
      <c r="A12" s="5">
        <f t="shared" si="0"/>
        <v>10</v>
      </c>
      <c r="C12" s="2">
        <v>0.54891045232462488</v>
      </c>
      <c r="D12" s="2">
        <v>0.88071694020227886</v>
      </c>
      <c r="E12" s="2"/>
      <c r="H12" s="29"/>
      <c r="I12" s="29"/>
      <c r="K12" s="6"/>
    </row>
    <row r="13" spans="1:17" x14ac:dyDescent="0.2">
      <c r="A13" s="5">
        <f t="shared" si="0"/>
        <v>11</v>
      </c>
      <c r="C13" s="2">
        <v>23.698903899520793</v>
      </c>
      <c r="D13" s="2">
        <v>7.4773309393250997</v>
      </c>
      <c r="E13" s="2"/>
      <c r="H13" s="29"/>
      <c r="I13" s="29"/>
      <c r="K13" s="6"/>
      <c r="Q13" s="7"/>
    </row>
    <row r="14" spans="1:17" ht="15.75" customHeight="1" x14ac:dyDescent="0.2">
      <c r="A14" s="5">
        <f t="shared" si="0"/>
        <v>12</v>
      </c>
      <c r="C14" s="2">
        <v>0.41489767673183719</v>
      </c>
      <c r="D14" s="2">
        <v>11.231542289164977</v>
      </c>
      <c r="E14" s="2"/>
      <c r="H14" s="29"/>
      <c r="I14" s="29"/>
      <c r="K14" s="6"/>
    </row>
    <row r="15" spans="1:17" x14ac:dyDescent="0.2">
      <c r="A15" s="5">
        <f t="shared" si="0"/>
        <v>13</v>
      </c>
      <c r="C15" s="2">
        <v>9.1116904866010096</v>
      </c>
      <c r="D15" s="2">
        <v>5.0287919510413657</v>
      </c>
      <c r="E15" s="2"/>
      <c r="H15" s="29"/>
      <c r="I15" s="29"/>
      <c r="K15" s="6"/>
    </row>
    <row r="16" spans="1:17" x14ac:dyDescent="0.2">
      <c r="A16" s="5">
        <f t="shared" si="0"/>
        <v>14</v>
      </c>
      <c r="C16" s="2">
        <v>8.0021500878464629</v>
      </c>
      <c r="D16" s="2">
        <v>2.275604947450268</v>
      </c>
      <c r="E16" s="2"/>
      <c r="H16" s="29"/>
      <c r="I16" s="29"/>
      <c r="K16" s="6"/>
    </row>
    <row r="17" spans="1:11" x14ac:dyDescent="0.2">
      <c r="A17" s="5">
        <f t="shared" si="0"/>
        <v>15</v>
      </c>
      <c r="C17" s="2">
        <v>3.2111725990818556</v>
      </c>
      <c r="D17" s="2">
        <v>2.9778602184167648</v>
      </c>
      <c r="E17" s="2"/>
      <c r="H17" s="29"/>
      <c r="I17" s="29"/>
      <c r="K17" s="6"/>
    </row>
    <row r="18" spans="1:11" x14ac:dyDescent="0.2">
      <c r="A18" s="5">
        <f t="shared" si="0"/>
        <v>16</v>
      </c>
      <c r="C18" s="2">
        <v>2.7194368378486473</v>
      </c>
      <c r="D18" s="2">
        <v>5.3268209624132062E-2</v>
      </c>
      <c r="E18" s="2"/>
      <c r="H18" s="29"/>
      <c r="I18" s="29"/>
      <c r="K18" s="6"/>
    </row>
    <row r="19" spans="1:11" x14ac:dyDescent="0.2">
      <c r="A19" s="5">
        <f t="shared" si="0"/>
        <v>17</v>
      </c>
      <c r="C19" s="2">
        <v>0.31476874857377035</v>
      </c>
      <c r="D19" s="2">
        <v>0.29025642890522124</v>
      </c>
      <c r="E19" s="2"/>
      <c r="H19" s="29"/>
      <c r="I19" s="29"/>
      <c r="K19" s="6"/>
    </row>
    <row r="20" spans="1:11" x14ac:dyDescent="0.2">
      <c r="A20" s="5">
        <f t="shared" si="0"/>
        <v>18</v>
      </c>
      <c r="C20" s="2">
        <v>2.99275147798381</v>
      </c>
      <c r="D20" s="2">
        <v>14.854612073938062</v>
      </c>
      <c r="E20" s="2"/>
      <c r="H20" s="29"/>
      <c r="I20" s="29"/>
      <c r="K20" s="6"/>
    </row>
    <row r="21" spans="1:11" x14ac:dyDescent="0.2">
      <c r="A21" s="5">
        <f t="shared" si="0"/>
        <v>19</v>
      </c>
      <c r="C21" s="2">
        <v>15.595627922387417</v>
      </c>
      <c r="D21" s="2">
        <v>3.5756919863718601</v>
      </c>
      <c r="E21" s="2"/>
      <c r="H21" s="29"/>
      <c r="I21" s="29"/>
      <c r="K21" s="6"/>
    </row>
    <row r="22" spans="1:11" x14ac:dyDescent="0.2">
      <c r="A22" s="5">
        <f t="shared" si="0"/>
        <v>20</v>
      </c>
      <c r="C22" s="2">
        <v>3.621005420248264</v>
      </c>
      <c r="D22" s="2">
        <v>1.6766949144115701</v>
      </c>
      <c r="E22" s="2"/>
      <c r="H22" s="29"/>
      <c r="I22" s="29"/>
      <c r="K22" s="6"/>
    </row>
    <row r="23" spans="1:11" x14ac:dyDescent="0.2">
      <c r="A23" s="5">
        <f t="shared" si="0"/>
        <v>21</v>
      </c>
      <c r="C23" s="2">
        <v>0.83467011628174093</v>
      </c>
      <c r="D23" s="2">
        <v>3.2534797765256633</v>
      </c>
      <c r="E23" s="2"/>
      <c r="H23" s="29"/>
      <c r="I23" s="29"/>
      <c r="K23" s="6"/>
    </row>
    <row r="24" spans="1:11" x14ac:dyDescent="0.2">
      <c r="A24" s="5">
        <f t="shared" si="0"/>
        <v>22</v>
      </c>
      <c r="C24" s="2">
        <v>13.173309493478385</v>
      </c>
      <c r="D24" s="2">
        <v>2.2924825484291982</v>
      </c>
      <c r="E24" s="2"/>
      <c r="H24" s="29"/>
      <c r="I24" s="29"/>
      <c r="K24" s="6"/>
    </row>
    <row r="25" spans="1:11" x14ac:dyDescent="0.2">
      <c r="A25" s="5">
        <f t="shared" si="0"/>
        <v>23</v>
      </c>
      <c r="C25" s="2">
        <v>12.896583375229778</v>
      </c>
      <c r="D25" s="2">
        <v>2.7381697665151359</v>
      </c>
      <c r="E25" s="2"/>
      <c r="H25" s="29"/>
      <c r="I25" s="29"/>
      <c r="K25" s="6"/>
    </row>
    <row r="26" spans="1:11" x14ac:dyDescent="0.2">
      <c r="A26" s="5">
        <f t="shared" si="0"/>
        <v>24</v>
      </c>
      <c r="C26" s="2">
        <v>7.5841661778891556</v>
      </c>
      <c r="D26" s="2">
        <v>1.0605160706433332</v>
      </c>
      <c r="E26" s="2"/>
      <c r="H26" s="29"/>
      <c r="I26" s="29"/>
      <c r="K26" s="6"/>
    </row>
    <row r="27" spans="1:11" x14ac:dyDescent="0.2">
      <c r="A27" s="5">
        <f t="shared" si="0"/>
        <v>25</v>
      </c>
      <c r="C27" s="2">
        <v>4.7480224629341317</v>
      </c>
      <c r="D27" s="2">
        <v>0.55052598009041409</v>
      </c>
      <c r="E27" s="2"/>
      <c r="H27" s="29"/>
      <c r="I27" s="29"/>
      <c r="K27" s="6"/>
    </row>
    <row r="28" spans="1:11" x14ac:dyDescent="0.2">
      <c r="A28" s="5">
        <f t="shared" si="0"/>
        <v>26</v>
      </c>
      <c r="C28" s="2">
        <v>3.4337723628571153</v>
      </c>
      <c r="D28" s="2">
        <v>6.7904023354996585</v>
      </c>
      <c r="E28" s="2"/>
      <c r="H28" s="29"/>
      <c r="I28" s="29"/>
      <c r="K28" s="6"/>
    </row>
    <row r="29" spans="1:11" x14ac:dyDescent="0.2">
      <c r="A29" s="5">
        <f t="shared" si="0"/>
        <v>27</v>
      </c>
      <c r="C29" s="2">
        <v>5.3876447147859157</v>
      </c>
      <c r="D29" s="2">
        <v>5.6933325844315892</v>
      </c>
      <c r="E29" s="2"/>
      <c r="H29" s="29"/>
      <c r="I29" s="29"/>
      <c r="K29" s="6"/>
    </row>
    <row r="30" spans="1:11" x14ac:dyDescent="0.2">
      <c r="A30" s="5">
        <f t="shared" si="0"/>
        <v>28</v>
      </c>
      <c r="C30" s="2">
        <v>0.37305561407562782</v>
      </c>
      <c r="D30" s="2">
        <v>7.4895126689265705</v>
      </c>
      <c r="E30" s="2"/>
      <c r="H30" s="29"/>
      <c r="I30" s="29"/>
      <c r="K30" s="6"/>
    </row>
    <row r="31" spans="1:11" x14ac:dyDescent="0.2">
      <c r="A31" s="5">
        <f t="shared" si="0"/>
        <v>29</v>
      </c>
      <c r="C31" s="2">
        <v>0.4020890207307698</v>
      </c>
      <c r="D31" s="2">
        <v>1.8271536871931271</v>
      </c>
      <c r="E31" s="2"/>
      <c r="H31" s="29"/>
      <c r="I31" s="29"/>
      <c r="K31" s="6"/>
    </row>
    <row r="32" spans="1:11" x14ac:dyDescent="0.2">
      <c r="A32" s="5">
        <f t="shared" si="0"/>
        <v>30</v>
      </c>
      <c r="C32" s="2">
        <v>1.8108221763432581</v>
      </c>
      <c r="D32" s="2">
        <v>6.7342907377393129</v>
      </c>
      <c r="E32" s="2"/>
      <c r="H32" s="29"/>
      <c r="I32" s="29"/>
      <c r="K32" s="6"/>
    </row>
    <row r="33" spans="1:11" x14ac:dyDescent="0.2">
      <c r="A33" s="5">
        <f t="shared" si="0"/>
        <v>31</v>
      </c>
      <c r="C33" s="2">
        <v>2.7882785593280857</v>
      </c>
      <c r="D33" s="2">
        <v>4.0865501512774269</v>
      </c>
      <c r="E33" s="2"/>
      <c r="H33" s="29"/>
      <c r="I33" s="29"/>
      <c r="K33" s="6"/>
    </row>
    <row r="34" spans="1:11" x14ac:dyDescent="0.2">
      <c r="A34" s="5">
        <f t="shared" si="0"/>
        <v>32</v>
      </c>
      <c r="C34" s="2">
        <v>1.8801524365733002</v>
      </c>
      <c r="D34" s="2">
        <v>2.5311989262395125</v>
      </c>
      <c r="E34" s="2"/>
      <c r="H34" s="29"/>
      <c r="I34" s="29"/>
      <c r="K34" s="6"/>
    </row>
    <row r="35" spans="1:11" x14ac:dyDescent="0.2">
      <c r="A35" s="5">
        <f t="shared" si="0"/>
        <v>33</v>
      </c>
      <c r="C35" s="2">
        <v>2.2012187274496084</v>
      </c>
      <c r="D35" s="2">
        <v>5.7916145654571274</v>
      </c>
      <c r="E35" s="2"/>
      <c r="H35" s="29"/>
      <c r="I35" s="29"/>
      <c r="K35" s="6"/>
    </row>
    <row r="36" spans="1:11" x14ac:dyDescent="0.2">
      <c r="A36" s="5">
        <f t="shared" si="0"/>
        <v>34</v>
      </c>
      <c r="C36" s="2">
        <v>0.88226157219605694</v>
      </c>
      <c r="D36" s="2">
        <v>1.4033352255634282</v>
      </c>
      <c r="E36" s="2"/>
      <c r="H36" s="29"/>
      <c r="I36" s="29"/>
      <c r="K36" s="6"/>
    </row>
    <row r="37" spans="1:11" x14ac:dyDescent="0.2">
      <c r="A37" s="5">
        <f t="shared" si="0"/>
        <v>35</v>
      </c>
      <c r="C37" s="2">
        <v>10.742084142245437</v>
      </c>
      <c r="D37" s="2">
        <v>1.7762572157726191</v>
      </c>
      <c r="E37" s="2"/>
      <c r="H37" s="29"/>
      <c r="I37" s="29"/>
      <c r="K37" s="6"/>
    </row>
    <row r="38" spans="1:11" x14ac:dyDescent="0.2">
      <c r="A38" s="5">
        <f t="shared" si="0"/>
        <v>36</v>
      </c>
      <c r="C38" s="2">
        <v>3.2471975715574244</v>
      </c>
      <c r="D38" s="2">
        <v>2.8600338187088079</v>
      </c>
      <c r="E38" s="2"/>
      <c r="H38" s="29"/>
      <c r="I38" s="29"/>
      <c r="K38" s="6"/>
    </row>
    <row r="39" spans="1:11" x14ac:dyDescent="0.2">
      <c r="A39" s="5">
        <f t="shared" si="0"/>
        <v>37</v>
      </c>
      <c r="C39" s="2">
        <v>6.8957149927263011</v>
      </c>
      <c r="D39" s="2">
        <v>1.1357407821675232</v>
      </c>
      <c r="E39" s="2"/>
      <c r="H39" s="29"/>
      <c r="I39" s="29"/>
      <c r="K39" s="6"/>
    </row>
    <row r="40" spans="1:11" x14ac:dyDescent="0.2">
      <c r="A40" s="5">
        <f t="shared" si="0"/>
        <v>38</v>
      </c>
      <c r="C40" s="2">
        <v>0.23644275982830998</v>
      </c>
      <c r="D40" s="2">
        <v>7.2743018182762604</v>
      </c>
      <c r="E40" s="2"/>
      <c r="H40" s="29"/>
      <c r="I40" s="29"/>
      <c r="K40" s="6"/>
    </row>
    <row r="41" spans="1:11" x14ac:dyDescent="0.2">
      <c r="A41" s="5">
        <f t="shared" si="0"/>
        <v>39</v>
      </c>
      <c r="C41" s="2">
        <v>16.44753366200375</v>
      </c>
      <c r="D41" s="2">
        <v>1.9332956929528946</v>
      </c>
      <c r="E41" s="2"/>
      <c r="H41" s="29"/>
      <c r="I41" s="29"/>
      <c r="K41" s="6"/>
    </row>
    <row r="42" spans="1:11" x14ac:dyDescent="0.2">
      <c r="A42" s="5">
        <f t="shared" si="0"/>
        <v>40</v>
      </c>
      <c r="C42" s="2">
        <v>6.8646054137839512</v>
      </c>
      <c r="D42" s="2">
        <v>0.5467259382509474</v>
      </c>
      <c r="E42" s="2"/>
      <c r="H42" s="29"/>
      <c r="I42" s="29"/>
      <c r="K42" s="6"/>
    </row>
    <row r="43" spans="1:11" x14ac:dyDescent="0.2">
      <c r="A43" s="5">
        <f t="shared" si="0"/>
        <v>41</v>
      </c>
      <c r="C43" s="2">
        <v>2.1761853266993958</v>
      </c>
      <c r="D43" s="2">
        <v>4.7326623923489883</v>
      </c>
      <c r="E43" s="2"/>
      <c r="H43" s="29"/>
      <c r="I43" s="29"/>
      <c r="K43" s="6"/>
    </row>
    <row r="44" spans="1:11" x14ac:dyDescent="0.2">
      <c r="A44" s="5">
        <f t="shared" si="0"/>
        <v>42</v>
      </c>
      <c r="C44" s="2">
        <v>0.21191237619283804</v>
      </c>
      <c r="D44" s="2">
        <v>1.2275827941738542</v>
      </c>
      <c r="E44" s="2"/>
      <c r="H44" s="29"/>
      <c r="I44" s="29"/>
      <c r="K44" s="6"/>
    </row>
    <row r="45" spans="1:11" x14ac:dyDescent="0.2">
      <c r="A45" s="5">
        <f t="shared" si="0"/>
        <v>43</v>
      </c>
      <c r="C45" s="2">
        <v>0.10923850808282723</v>
      </c>
      <c r="D45" s="2">
        <v>0.89044819723200663</v>
      </c>
      <c r="E45" s="2"/>
      <c r="H45" s="29"/>
      <c r="I45" s="29"/>
      <c r="K45" s="6"/>
    </row>
    <row r="46" spans="1:11" x14ac:dyDescent="0.2">
      <c r="A46" s="5">
        <f t="shared" si="0"/>
        <v>44</v>
      </c>
      <c r="C46" s="2">
        <v>0.11078351687911586</v>
      </c>
      <c r="D46" s="2">
        <v>4.6495481210526828</v>
      </c>
      <c r="E46" s="2"/>
      <c r="H46" s="29"/>
      <c r="I46" s="29"/>
      <c r="K46" s="6"/>
    </row>
    <row r="47" spans="1:11" x14ac:dyDescent="0.2">
      <c r="A47" s="5">
        <f t="shared" si="0"/>
        <v>45</v>
      </c>
      <c r="C47" s="2">
        <v>10.525923244299708</v>
      </c>
      <c r="D47" s="2">
        <v>13.420266350680105</v>
      </c>
      <c r="E47" s="2"/>
      <c r="H47" s="29"/>
      <c r="I47" s="29"/>
      <c r="K47" s="6"/>
    </row>
    <row r="48" spans="1:11" x14ac:dyDescent="0.2">
      <c r="A48" s="5">
        <f t="shared" si="0"/>
        <v>46</v>
      </c>
      <c r="C48" s="2">
        <v>3.887918289048232</v>
      </c>
      <c r="D48" s="2">
        <v>4.6922124475649589</v>
      </c>
      <c r="E48" s="2"/>
      <c r="H48" s="29"/>
      <c r="I48" s="29"/>
      <c r="K48" s="6"/>
    </row>
    <row r="49" spans="1:11" x14ac:dyDescent="0.2">
      <c r="A49" s="5">
        <f t="shared" si="0"/>
        <v>47</v>
      </c>
      <c r="C49" s="2">
        <v>10.110178784652746</v>
      </c>
      <c r="D49" s="2">
        <v>0.77990991258276043</v>
      </c>
      <c r="E49" s="2"/>
      <c r="H49" s="29"/>
      <c r="I49" s="29"/>
      <c r="K49" s="6"/>
    </row>
    <row r="50" spans="1:11" x14ac:dyDescent="0.2">
      <c r="A50" s="5">
        <f t="shared" si="0"/>
        <v>48</v>
      </c>
      <c r="C50" s="2">
        <v>2.1219198693594761</v>
      </c>
      <c r="D50" s="2">
        <v>8.0445582751725659</v>
      </c>
      <c r="E50" s="2"/>
      <c r="H50" s="29"/>
      <c r="I50" s="29"/>
      <c r="K50" s="6"/>
    </row>
    <row r="51" spans="1:11" x14ac:dyDescent="0.2">
      <c r="A51" s="5">
        <f t="shared" si="0"/>
        <v>49</v>
      </c>
      <c r="C51" s="2">
        <v>1.7840506340903359</v>
      </c>
      <c r="D51" s="2">
        <v>2.6131566634154484</v>
      </c>
      <c r="E51" s="2"/>
      <c r="H51" s="29"/>
      <c r="I51" s="29"/>
      <c r="K51" s="6"/>
    </row>
    <row r="52" spans="1:11" x14ac:dyDescent="0.2">
      <c r="A52" s="5">
        <f t="shared" si="0"/>
        <v>50</v>
      </c>
      <c r="C52" s="2">
        <v>0.84164216739361308</v>
      </c>
      <c r="D52" s="2">
        <v>0.83975391928414223</v>
      </c>
      <c r="E52" s="2"/>
      <c r="H52" s="29"/>
      <c r="I52" s="29"/>
      <c r="K52" s="6"/>
    </row>
    <row r="53" spans="1:11" x14ac:dyDescent="0.2">
      <c r="A53" s="5">
        <f t="shared" si="0"/>
        <v>51</v>
      </c>
      <c r="C53" s="2">
        <v>7.9467971508596573</v>
      </c>
      <c r="D53" s="2">
        <v>0.61087814872632173</v>
      </c>
      <c r="E53" s="2"/>
      <c r="H53" s="29"/>
      <c r="I53" s="29"/>
      <c r="K53" s="6"/>
    </row>
    <row r="54" spans="1:11" x14ac:dyDescent="0.2">
      <c r="A54" s="5">
        <f t="shared" si="0"/>
        <v>52</v>
      </c>
      <c r="C54" s="2">
        <v>1.0716943959707779</v>
      </c>
      <c r="D54" s="2">
        <v>1.0049609107355699</v>
      </c>
      <c r="E54" s="2"/>
      <c r="H54" s="29"/>
      <c r="I54" s="29"/>
      <c r="K54" s="6"/>
    </row>
    <row r="55" spans="1:11" x14ac:dyDescent="0.2">
      <c r="A55" s="5">
        <f t="shared" si="0"/>
        <v>53</v>
      </c>
      <c r="C55" s="2">
        <v>0.27926696508968307</v>
      </c>
      <c r="D55" s="2">
        <v>5.1045735606208797</v>
      </c>
      <c r="E55" s="2"/>
      <c r="H55" s="29"/>
      <c r="I55" s="29"/>
      <c r="K55" s="6"/>
    </row>
    <row r="56" spans="1:11" x14ac:dyDescent="0.2">
      <c r="A56" s="5">
        <f t="shared" si="0"/>
        <v>54</v>
      </c>
      <c r="C56" s="2">
        <v>1.0065201542326045</v>
      </c>
      <c r="D56" s="2">
        <v>2.8600964973849257</v>
      </c>
      <c r="E56" s="2"/>
      <c r="H56" s="29"/>
      <c r="I56" s="29"/>
      <c r="K56" s="6"/>
    </row>
    <row r="57" spans="1:11" x14ac:dyDescent="0.2">
      <c r="A57" s="5">
        <f t="shared" si="0"/>
        <v>55</v>
      </c>
      <c r="C57" s="2">
        <v>11.215608582311578</v>
      </c>
      <c r="D57" s="2">
        <v>4.6067381072829763</v>
      </c>
      <c r="E57" s="2"/>
      <c r="H57" s="29"/>
      <c r="I57" s="29"/>
      <c r="K57" s="6"/>
    </row>
    <row r="58" spans="1:11" x14ac:dyDescent="0.2">
      <c r="A58" s="5">
        <f t="shared" si="0"/>
        <v>56</v>
      </c>
      <c r="C58" s="2">
        <v>2.0765651476572398</v>
      </c>
      <c r="D58" s="2">
        <v>1.6794782495582892</v>
      </c>
      <c r="E58" s="2"/>
      <c r="H58" s="29"/>
      <c r="I58" s="29"/>
      <c r="K58" s="6"/>
    </row>
    <row r="59" spans="1:11" x14ac:dyDescent="0.2">
      <c r="A59" s="5">
        <f t="shared" si="0"/>
        <v>57</v>
      </c>
      <c r="C59" s="2">
        <v>4.7054717035190912</v>
      </c>
      <c r="D59" s="2">
        <v>0.36035509532471072</v>
      </c>
      <c r="E59" s="2"/>
      <c r="H59" s="29"/>
      <c r="I59" s="29"/>
      <c r="K59" s="6"/>
    </row>
    <row r="60" spans="1:11" x14ac:dyDescent="0.2">
      <c r="A60" s="5">
        <f t="shared" si="0"/>
        <v>58</v>
      </c>
      <c r="C60" s="2">
        <v>1.9624021145219954</v>
      </c>
      <c r="D60" s="2">
        <v>11.738244435449692</v>
      </c>
      <c r="E60" s="2"/>
      <c r="H60" s="29"/>
      <c r="I60" s="29"/>
      <c r="K60" s="6"/>
    </row>
    <row r="61" spans="1:11" x14ac:dyDescent="0.2">
      <c r="A61" s="5">
        <f t="shared" si="0"/>
        <v>59</v>
      </c>
      <c r="C61" s="2">
        <v>3.9735540080372234</v>
      </c>
      <c r="D61" s="2">
        <v>0.43419691853097786</v>
      </c>
      <c r="E61" s="2"/>
      <c r="H61" s="29"/>
      <c r="I61" s="29"/>
      <c r="K61" s="6"/>
    </row>
    <row r="62" spans="1:11" x14ac:dyDescent="0.2">
      <c r="A62" s="5">
        <f t="shared" si="0"/>
        <v>60</v>
      </c>
      <c r="C62" s="2">
        <v>1.8197081835529465</v>
      </c>
      <c r="D62" s="2">
        <v>8.2561527045727203</v>
      </c>
      <c r="E62" s="2"/>
      <c r="H62" s="29"/>
      <c r="I62" s="29"/>
      <c r="K62" s="6"/>
    </row>
    <row r="63" spans="1:11" x14ac:dyDescent="0.2">
      <c r="A63" s="5">
        <f t="shared" si="0"/>
        <v>61</v>
      </c>
      <c r="C63" s="2">
        <v>0.62664556976459074</v>
      </c>
      <c r="D63" s="2">
        <v>2.5662168523086279</v>
      </c>
      <c r="E63" s="2"/>
      <c r="H63" s="29"/>
      <c r="I63" s="29"/>
      <c r="K63" s="6"/>
    </row>
    <row r="64" spans="1:11" x14ac:dyDescent="0.2">
      <c r="A64" s="5">
        <f t="shared" si="0"/>
        <v>62</v>
      </c>
      <c r="C64" s="2">
        <v>0.21597115117853871</v>
      </c>
      <c r="D64" s="2">
        <v>6.7244349437017448</v>
      </c>
      <c r="E64" s="2"/>
      <c r="H64" s="29"/>
      <c r="I64" s="29"/>
      <c r="K64" s="6"/>
    </row>
    <row r="65" spans="1:11" x14ac:dyDescent="0.2">
      <c r="A65" s="5">
        <f t="shared" si="0"/>
        <v>63</v>
      </c>
      <c r="C65" s="2">
        <v>4.2204328937044613</v>
      </c>
      <c r="D65" s="2">
        <v>1.296638462413217</v>
      </c>
      <c r="E65" s="2"/>
      <c r="H65" s="29"/>
      <c r="I65" s="29"/>
      <c r="K65" s="6"/>
    </row>
    <row r="66" spans="1:11" x14ac:dyDescent="0.2">
      <c r="A66" s="5">
        <f t="shared" si="0"/>
        <v>64</v>
      </c>
      <c r="C66" s="2">
        <v>6.2995902235065273</v>
      </c>
      <c r="D66" s="2">
        <v>1.148846269656469</v>
      </c>
      <c r="E66" s="2"/>
      <c r="H66" s="29"/>
      <c r="I66" s="29"/>
      <c r="K66" s="6"/>
    </row>
    <row r="67" spans="1:11" x14ac:dyDescent="0.2">
      <c r="A67" s="5">
        <f t="shared" ref="A67:A102" si="1">A66+1</f>
        <v>65</v>
      </c>
      <c r="C67" s="2">
        <v>4.4220599739912352</v>
      </c>
      <c r="D67" s="2">
        <v>4.0931264771281697</v>
      </c>
      <c r="E67" s="2"/>
      <c r="H67" s="29"/>
      <c r="I67" s="29"/>
      <c r="K67" s="6"/>
    </row>
    <row r="68" spans="1:11" x14ac:dyDescent="0.2">
      <c r="A68" s="5">
        <f t="shared" si="1"/>
        <v>66</v>
      </c>
      <c r="C68" s="2">
        <v>2.3572752340818606</v>
      </c>
      <c r="D68" s="2">
        <v>2.7613179521799576</v>
      </c>
      <c r="E68" s="2"/>
      <c r="H68" s="29"/>
      <c r="I68" s="29"/>
      <c r="K68" s="6"/>
    </row>
    <row r="69" spans="1:11" x14ac:dyDescent="0.2">
      <c r="A69" s="5">
        <f t="shared" si="1"/>
        <v>67</v>
      </c>
      <c r="C69" s="2">
        <v>27.16003334976158</v>
      </c>
      <c r="D69" s="2">
        <v>6.2380487660154866</v>
      </c>
      <c r="E69" s="2"/>
      <c r="H69" s="29"/>
      <c r="I69" s="29"/>
      <c r="K69" s="6"/>
    </row>
    <row r="70" spans="1:11" x14ac:dyDescent="0.2">
      <c r="A70" s="5">
        <f t="shared" si="1"/>
        <v>68</v>
      </c>
      <c r="C70" s="2">
        <v>2.7549432940388243</v>
      </c>
      <c r="D70" s="2">
        <v>10.870999873197029</v>
      </c>
      <c r="E70" s="2"/>
      <c r="H70" s="29"/>
      <c r="I70" s="29"/>
      <c r="K70" s="6"/>
    </row>
    <row r="71" spans="1:11" x14ac:dyDescent="0.2">
      <c r="A71" s="5">
        <f t="shared" si="1"/>
        <v>69</v>
      </c>
      <c r="C71" s="2">
        <v>1.3539809499472508</v>
      </c>
      <c r="D71" s="2">
        <v>5.8797366182684581</v>
      </c>
      <c r="E71" s="2"/>
      <c r="H71" s="29"/>
      <c r="I71" s="29"/>
      <c r="K71" s="6"/>
    </row>
    <row r="72" spans="1:11" x14ac:dyDescent="0.2">
      <c r="A72" s="5">
        <f t="shared" si="1"/>
        <v>70</v>
      </c>
      <c r="C72" s="2">
        <v>1.2588482902930147</v>
      </c>
      <c r="D72" s="2">
        <v>5.8094003498211144</v>
      </c>
      <c r="E72" s="2"/>
      <c r="H72" s="29"/>
      <c r="I72" s="29"/>
      <c r="K72" s="6"/>
    </row>
    <row r="73" spans="1:11" x14ac:dyDescent="0.2">
      <c r="A73" s="5">
        <f t="shared" si="1"/>
        <v>71</v>
      </c>
      <c r="C73" s="2">
        <v>2.5918830165783748</v>
      </c>
      <c r="D73" s="2">
        <v>2.543917150798682</v>
      </c>
      <c r="E73" s="2"/>
      <c r="H73" s="29"/>
      <c r="I73" s="29"/>
      <c r="K73" s="6"/>
    </row>
    <row r="74" spans="1:11" x14ac:dyDescent="0.2">
      <c r="A74" s="5">
        <f t="shared" si="1"/>
        <v>72</v>
      </c>
      <c r="C74" s="2">
        <v>3.1918440688882121</v>
      </c>
      <c r="D74" s="2">
        <v>0.2014604265584638</v>
      </c>
      <c r="E74" s="2"/>
      <c r="H74" s="29"/>
      <c r="I74" s="29"/>
      <c r="K74" s="6"/>
    </row>
    <row r="75" spans="1:11" x14ac:dyDescent="0.2">
      <c r="A75" s="5">
        <f t="shared" si="1"/>
        <v>73</v>
      </c>
      <c r="C75" s="2">
        <v>6.061628565526183</v>
      </c>
      <c r="D75" s="2">
        <v>2.3431156502535453</v>
      </c>
      <c r="E75" s="2"/>
      <c r="H75" s="29"/>
      <c r="I75" s="29"/>
      <c r="K75" s="6"/>
    </row>
    <row r="76" spans="1:11" x14ac:dyDescent="0.2">
      <c r="A76" s="5">
        <f t="shared" si="1"/>
        <v>74</v>
      </c>
      <c r="C76" s="2">
        <v>5.3693006767258176</v>
      </c>
      <c r="D76" s="2">
        <v>4.6646143888853198</v>
      </c>
      <c r="E76" s="2"/>
      <c r="H76" s="29"/>
      <c r="I76" s="29"/>
      <c r="K76" s="6"/>
    </row>
    <row r="77" spans="1:11" x14ac:dyDescent="0.2">
      <c r="A77" s="5">
        <f t="shared" si="1"/>
        <v>75</v>
      </c>
      <c r="C77" s="2">
        <v>7.1093398161354902</v>
      </c>
      <c r="D77" s="2">
        <v>6.1606962590473087</v>
      </c>
      <c r="E77" s="2"/>
      <c r="H77" s="29"/>
      <c r="I77" s="29"/>
      <c r="K77" s="6"/>
    </row>
    <row r="78" spans="1:11" x14ac:dyDescent="0.2">
      <c r="A78" s="5">
        <f t="shared" si="1"/>
        <v>76</v>
      </c>
      <c r="C78" s="2">
        <v>3.8204251250454462</v>
      </c>
      <c r="D78" s="2">
        <v>0.64327566308628714</v>
      </c>
      <c r="E78" s="2"/>
      <c r="H78" s="29"/>
      <c r="I78" s="29"/>
      <c r="K78" s="6"/>
    </row>
    <row r="79" spans="1:11" x14ac:dyDescent="0.2">
      <c r="A79" s="5">
        <f t="shared" si="1"/>
        <v>77</v>
      </c>
      <c r="C79" s="2">
        <v>4.5943729227410834</v>
      </c>
      <c r="D79" s="2">
        <v>5.4179116771518494E-2</v>
      </c>
      <c r="E79" s="2"/>
      <c r="H79" s="29"/>
      <c r="I79" s="29"/>
      <c r="K79" s="6"/>
    </row>
    <row r="80" spans="1:11" x14ac:dyDescent="0.2">
      <c r="A80" s="5">
        <f t="shared" si="1"/>
        <v>78</v>
      </c>
      <c r="C80" s="2">
        <v>1.38763706609986</v>
      </c>
      <c r="D80" s="2">
        <v>1.7788058222563645</v>
      </c>
      <c r="E80" s="2"/>
      <c r="H80" s="29"/>
      <c r="I80" s="29"/>
      <c r="K80" s="6"/>
    </row>
    <row r="81" spans="1:11" x14ac:dyDescent="0.2">
      <c r="A81" s="5">
        <f t="shared" si="1"/>
        <v>79</v>
      </c>
      <c r="C81" s="2">
        <v>0.41039367432826745</v>
      </c>
      <c r="D81" s="2">
        <v>12.36413189449226</v>
      </c>
      <c r="E81" s="2"/>
      <c r="H81" s="29"/>
      <c r="I81" s="29"/>
      <c r="K81" s="6"/>
    </row>
    <row r="82" spans="1:11" x14ac:dyDescent="0.2">
      <c r="A82" s="5">
        <f t="shared" si="1"/>
        <v>80</v>
      </c>
      <c r="C82" s="2">
        <v>0.99095564091741262</v>
      </c>
      <c r="D82" s="2">
        <v>0.27191571220066579</v>
      </c>
      <c r="E82" s="2"/>
      <c r="H82" s="29"/>
      <c r="I82" s="29"/>
      <c r="K82" s="6"/>
    </row>
    <row r="83" spans="1:11" x14ac:dyDescent="0.2">
      <c r="A83" s="5">
        <f t="shared" si="1"/>
        <v>81</v>
      </c>
      <c r="C83" s="2">
        <v>1.4214157593033012</v>
      </c>
      <c r="D83" s="2">
        <v>1.1751995620144842</v>
      </c>
      <c r="E83" s="2"/>
      <c r="H83" s="29"/>
      <c r="I83" s="29"/>
      <c r="K83" s="6"/>
    </row>
    <row r="84" spans="1:11" x14ac:dyDescent="0.2">
      <c r="A84" s="5">
        <f t="shared" si="1"/>
        <v>82</v>
      </c>
      <c r="C84" s="2">
        <v>3.4107670439311115</v>
      </c>
      <c r="D84" s="2">
        <v>0.93119363852570813</v>
      </c>
      <c r="E84" s="2"/>
      <c r="H84" s="29"/>
      <c r="I84" s="29"/>
      <c r="K84" s="6"/>
    </row>
    <row r="85" spans="1:11" x14ac:dyDescent="0.2">
      <c r="A85" s="5">
        <f t="shared" si="1"/>
        <v>83</v>
      </c>
      <c r="C85" s="2">
        <v>2.4367919448147788</v>
      </c>
      <c r="D85" s="2">
        <v>4.6405933207650127</v>
      </c>
      <c r="E85" s="2"/>
      <c r="H85" s="29"/>
      <c r="I85" s="29"/>
      <c r="K85" s="6"/>
    </row>
    <row r="86" spans="1:11" x14ac:dyDescent="0.2">
      <c r="A86" s="5">
        <f t="shared" si="1"/>
        <v>84</v>
      </c>
      <c r="C86" s="2">
        <v>2.7747584809616845</v>
      </c>
      <c r="D86" s="2">
        <v>2.6599529029151743</v>
      </c>
      <c r="E86" s="2"/>
      <c r="H86" s="29"/>
      <c r="I86" s="29"/>
      <c r="K86" s="6"/>
    </row>
    <row r="87" spans="1:11" x14ac:dyDescent="0.2">
      <c r="A87" s="5">
        <f t="shared" si="1"/>
        <v>85</v>
      </c>
      <c r="C87" s="2">
        <v>6.4640059211043663</v>
      </c>
      <c r="D87" s="2">
        <v>16.048684414997645</v>
      </c>
      <c r="E87" s="2"/>
      <c r="H87" s="29"/>
      <c r="I87" s="29"/>
      <c r="K87" s="6"/>
    </row>
    <row r="88" spans="1:11" x14ac:dyDescent="0.2">
      <c r="A88" s="5">
        <f t="shared" si="1"/>
        <v>86</v>
      </c>
      <c r="C88" s="2">
        <v>4.6529278851036899</v>
      </c>
      <c r="D88" s="2">
        <v>3.4914576651627707</v>
      </c>
      <c r="E88" s="2"/>
      <c r="H88" s="29"/>
      <c r="I88" s="29"/>
      <c r="K88" s="6"/>
    </row>
    <row r="89" spans="1:11" x14ac:dyDescent="0.2">
      <c r="A89" s="5">
        <f t="shared" si="1"/>
        <v>87</v>
      </c>
      <c r="C89" s="2">
        <v>2.7889137527211538</v>
      </c>
      <c r="D89" s="2">
        <v>1.0731183129996065</v>
      </c>
      <c r="E89" s="2"/>
      <c r="H89" s="29"/>
      <c r="I89" s="29"/>
      <c r="K89" s="6"/>
    </row>
    <row r="90" spans="1:11" x14ac:dyDescent="0.2">
      <c r="A90" s="5">
        <f t="shared" si="1"/>
        <v>88</v>
      </c>
      <c r="C90" s="2">
        <v>12.831262879671787</v>
      </c>
      <c r="D90" s="2">
        <v>8.0456889428343725</v>
      </c>
      <c r="E90" s="2"/>
      <c r="H90" s="29"/>
      <c r="I90" s="29"/>
      <c r="K90" s="6"/>
    </row>
    <row r="91" spans="1:11" x14ac:dyDescent="0.2">
      <c r="A91" s="5">
        <f t="shared" si="1"/>
        <v>89</v>
      </c>
      <c r="C91" s="2">
        <v>6.3030241712197457</v>
      </c>
      <c r="D91" s="2">
        <v>4.7619885114839011</v>
      </c>
      <c r="E91" s="2"/>
      <c r="H91" s="29"/>
      <c r="I91" s="29"/>
      <c r="K91" s="6"/>
    </row>
    <row r="92" spans="1:11" x14ac:dyDescent="0.2">
      <c r="A92" s="5">
        <f t="shared" si="1"/>
        <v>90</v>
      </c>
      <c r="C92" s="2">
        <v>5.8163761908116989</v>
      </c>
      <c r="D92" s="2">
        <v>2.6843954314805085E-2</v>
      </c>
      <c r="E92" s="2"/>
      <c r="H92" s="29"/>
      <c r="I92" s="29"/>
      <c r="K92" s="6"/>
    </row>
    <row r="93" spans="1:11" x14ac:dyDescent="0.2">
      <c r="A93" s="5">
        <f t="shared" si="1"/>
        <v>91</v>
      </c>
      <c r="C93" s="2">
        <v>1.8040721780237146</v>
      </c>
      <c r="D93" s="2">
        <v>5.427276538382543</v>
      </c>
      <c r="E93" s="2"/>
      <c r="H93" s="29"/>
      <c r="I93" s="29"/>
      <c r="K93" s="6"/>
    </row>
    <row r="94" spans="1:11" x14ac:dyDescent="0.2">
      <c r="A94" s="5">
        <f t="shared" si="1"/>
        <v>92</v>
      </c>
      <c r="C94" s="2">
        <v>3.5366148472015908</v>
      </c>
      <c r="D94" s="2">
        <v>2.2250918467335938</v>
      </c>
      <c r="E94" s="2"/>
      <c r="H94" s="29"/>
      <c r="I94" s="29"/>
      <c r="K94" s="6"/>
    </row>
    <row r="95" spans="1:11" x14ac:dyDescent="0.2">
      <c r="A95" s="5">
        <f t="shared" si="1"/>
        <v>93</v>
      </c>
      <c r="C95" s="2">
        <v>16.215050284380737</v>
      </c>
      <c r="D95" s="2">
        <v>1.4770647557928211</v>
      </c>
      <c r="E95" s="2"/>
      <c r="H95" s="29"/>
      <c r="I95" s="29"/>
      <c r="K95" s="6"/>
    </row>
    <row r="96" spans="1:11" x14ac:dyDescent="0.2">
      <c r="A96" s="5">
        <f t="shared" si="1"/>
        <v>94</v>
      </c>
      <c r="C96" s="2">
        <v>0.62514773000778234</v>
      </c>
      <c r="D96" s="2">
        <v>5.3314853587711495</v>
      </c>
      <c r="E96" s="2"/>
      <c r="H96" s="29"/>
      <c r="I96" s="29"/>
      <c r="K96" s="6"/>
    </row>
    <row r="97" spans="1:11" x14ac:dyDescent="0.2">
      <c r="A97" s="5">
        <f t="shared" si="1"/>
        <v>95</v>
      </c>
      <c r="C97" s="2">
        <v>4.582236396071905</v>
      </c>
      <c r="D97" s="2">
        <v>1.3030275864447092</v>
      </c>
      <c r="E97" s="2"/>
      <c r="H97" s="29"/>
      <c r="I97" s="29"/>
      <c r="K97" s="6"/>
    </row>
    <row r="98" spans="1:11" x14ac:dyDescent="0.2">
      <c r="A98" s="5">
        <f t="shared" si="1"/>
        <v>96</v>
      </c>
      <c r="C98" s="2">
        <v>8.9434631780353691</v>
      </c>
      <c r="D98" s="2">
        <v>9.6644513482488981E-2</v>
      </c>
      <c r="E98" s="2"/>
      <c r="H98" s="29"/>
      <c r="I98" s="29"/>
      <c r="K98" s="6"/>
    </row>
    <row r="99" spans="1:11" x14ac:dyDescent="0.2">
      <c r="A99" s="5">
        <f t="shared" si="1"/>
        <v>97</v>
      </c>
      <c r="C99" s="2">
        <v>1.8786099803984846</v>
      </c>
      <c r="D99" s="2">
        <v>3.1396033877406082</v>
      </c>
      <c r="E99" s="2"/>
      <c r="H99" s="29"/>
      <c r="I99" s="29"/>
      <c r="K99" s="6"/>
    </row>
    <row r="100" spans="1:11" x14ac:dyDescent="0.2">
      <c r="A100" s="5">
        <f t="shared" si="1"/>
        <v>98</v>
      </c>
      <c r="C100" s="2">
        <v>16.625093935090042</v>
      </c>
      <c r="D100" s="2">
        <v>1.4594631585239037</v>
      </c>
      <c r="E100" s="2"/>
      <c r="H100" s="29"/>
      <c r="I100" s="29"/>
      <c r="K100" s="6"/>
    </row>
    <row r="101" spans="1:11" x14ac:dyDescent="0.2">
      <c r="A101" s="5">
        <f t="shared" si="1"/>
        <v>99</v>
      </c>
      <c r="C101" s="2">
        <v>11.873522281370814</v>
      </c>
      <c r="D101" s="2">
        <v>4.6824387700567414</v>
      </c>
      <c r="E101" s="2"/>
      <c r="H101" s="29"/>
      <c r="I101" s="29"/>
      <c r="K101" s="6"/>
    </row>
    <row r="102" spans="1:11" x14ac:dyDescent="0.2">
      <c r="A102" s="5">
        <f t="shared" si="1"/>
        <v>100</v>
      </c>
      <c r="C102" s="2">
        <v>1.6358539164828136</v>
      </c>
      <c r="D102" s="2">
        <v>0.57298836101818618</v>
      </c>
      <c r="E102" s="2"/>
      <c r="H102" s="29"/>
      <c r="I102" s="29"/>
      <c r="K102" s="6"/>
    </row>
    <row r="103" spans="1:11" x14ac:dyDescent="0.2">
      <c r="K103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FD60-67EE-40FA-9815-478B7DAF557B}">
  <dimension ref="A1:I16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9" x14ac:dyDescent="0.2">
      <c r="A1" t="s">
        <v>14</v>
      </c>
      <c r="B1" t="s">
        <v>15</v>
      </c>
      <c r="E1" t="s">
        <v>14</v>
      </c>
      <c r="F1" t="s">
        <v>15</v>
      </c>
      <c r="H1" t="s">
        <v>14</v>
      </c>
      <c r="I1" t="s">
        <v>15</v>
      </c>
    </row>
    <row r="2" spans="1:9" x14ac:dyDescent="0.2">
      <c r="A2">
        <f ca="1">-6*LN(RAND())</f>
        <v>22.787639691446955</v>
      </c>
      <c r="B2">
        <f ca="1">-4*LN(RAND())</f>
        <v>0.22526065224768302</v>
      </c>
      <c r="E2">
        <v>0.45942641228689218</v>
      </c>
      <c r="F2">
        <v>0.18123442639315634</v>
      </c>
      <c r="H2">
        <v>4.1709440205693538</v>
      </c>
      <c r="I2">
        <v>5.4825732333397372</v>
      </c>
    </row>
    <row r="3" spans="1:9" x14ac:dyDescent="0.2">
      <c r="A3">
        <f t="shared" ref="A3:A16" ca="1" si="0">-6*LN(RAND())</f>
        <v>5.1722102776420922</v>
      </c>
      <c r="B3">
        <f t="shared" ref="B3:B16" ca="1" si="1">-4*LN(RAND())</f>
        <v>4.3558482305575721</v>
      </c>
      <c r="E3">
        <v>5.2752706618874718</v>
      </c>
      <c r="F3">
        <v>10.107532007857431</v>
      </c>
      <c r="H3">
        <v>1.9215362885386142</v>
      </c>
      <c r="I3">
        <v>8.0323384047296909</v>
      </c>
    </row>
    <row r="4" spans="1:9" x14ac:dyDescent="0.2">
      <c r="A4">
        <f t="shared" ca="1" si="0"/>
        <v>16.404964711918414</v>
      </c>
      <c r="B4">
        <f t="shared" ca="1" si="1"/>
        <v>1.7883921962751399</v>
      </c>
      <c r="E4">
        <v>0.28495964345357244</v>
      </c>
      <c r="F4">
        <v>17.14007091774474</v>
      </c>
      <c r="H4">
        <v>8.4136089769078541</v>
      </c>
      <c r="I4">
        <v>0.90847047475175724</v>
      </c>
    </row>
    <row r="5" spans="1:9" x14ac:dyDescent="0.2">
      <c r="A5">
        <f t="shared" ca="1" si="0"/>
        <v>5.7283205537112396</v>
      </c>
      <c r="B5">
        <f t="shared" ca="1" si="1"/>
        <v>5.1687215722336637</v>
      </c>
      <c r="E5">
        <v>2.1774279531159348</v>
      </c>
      <c r="F5">
        <v>4.3987134794333311</v>
      </c>
      <c r="H5">
        <v>6.7042896786987587</v>
      </c>
      <c r="I5">
        <v>20.146702074707328</v>
      </c>
    </row>
    <row r="6" spans="1:9" x14ac:dyDescent="0.2">
      <c r="A6">
        <f t="shared" ca="1" si="0"/>
        <v>16.924332144080214</v>
      </c>
      <c r="B6">
        <f t="shared" ca="1" si="1"/>
        <v>5.7174056794779906</v>
      </c>
      <c r="E6">
        <v>12.872797718089423</v>
      </c>
      <c r="F6">
        <v>0.48110211283169096</v>
      </c>
      <c r="H6">
        <v>23.590935327858073</v>
      </c>
      <c r="I6">
        <v>0.78948183410624151</v>
      </c>
    </row>
    <row r="7" spans="1:9" x14ac:dyDescent="0.2">
      <c r="A7">
        <f t="shared" ca="1" si="0"/>
        <v>8.4046383605845904E-2</v>
      </c>
      <c r="B7">
        <f t="shared" ca="1" si="1"/>
        <v>0.83932183012821671</v>
      </c>
      <c r="E7">
        <v>1.8641832101331657</v>
      </c>
      <c r="F7">
        <v>2.4902169256056088</v>
      </c>
      <c r="H7">
        <v>12.868886925011338</v>
      </c>
      <c r="I7">
        <v>5.2403573877533853</v>
      </c>
    </row>
    <row r="8" spans="1:9" x14ac:dyDescent="0.2">
      <c r="A8">
        <f t="shared" ca="1" si="0"/>
        <v>5.6569057038512387</v>
      </c>
      <c r="B8">
        <f t="shared" ca="1" si="1"/>
        <v>0.25727876942015587</v>
      </c>
      <c r="E8">
        <v>2.5541160771841978</v>
      </c>
      <c r="F8">
        <v>2.186390241775634</v>
      </c>
      <c r="H8">
        <v>4.8733649512070247</v>
      </c>
      <c r="I8">
        <v>4.7276715246321839</v>
      </c>
    </row>
    <row r="9" spans="1:9" x14ac:dyDescent="0.2">
      <c r="A9">
        <f t="shared" ca="1" si="0"/>
        <v>4.0230620664574896</v>
      </c>
      <c r="B9">
        <f t="shared" ca="1" si="1"/>
        <v>9.8946934896603054</v>
      </c>
      <c r="E9">
        <v>4.9300007678348958</v>
      </c>
      <c r="F9">
        <v>5.0200007294353348</v>
      </c>
      <c r="H9">
        <v>10.924795792089466</v>
      </c>
      <c r="I9">
        <v>0.18539600859181393</v>
      </c>
    </row>
    <row r="10" spans="1:9" x14ac:dyDescent="0.2">
      <c r="A10">
        <f t="shared" ca="1" si="0"/>
        <v>5.128739072056014</v>
      </c>
      <c r="B10">
        <f t="shared" ca="1" si="1"/>
        <v>3.3178501740405908</v>
      </c>
      <c r="E10">
        <v>0.26655406191228803</v>
      </c>
      <c r="F10">
        <v>3.0772559758021396</v>
      </c>
      <c r="H10">
        <v>5.8706281493456416</v>
      </c>
      <c r="I10">
        <v>0.88192973046531065</v>
      </c>
    </row>
    <row r="11" spans="1:9" x14ac:dyDescent="0.2">
      <c r="A11">
        <f t="shared" ca="1" si="0"/>
        <v>10.317454358577924</v>
      </c>
      <c r="B11">
        <f t="shared" ca="1" si="1"/>
        <v>18.663201581108009</v>
      </c>
      <c r="E11">
        <v>6.0048213018758414</v>
      </c>
      <c r="F11">
        <v>2.941944481304922</v>
      </c>
      <c r="H11">
        <v>4.4041798312337468</v>
      </c>
      <c r="I11">
        <v>0.17567375331967716</v>
      </c>
    </row>
    <row r="12" spans="1:9" x14ac:dyDescent="0.2">
      <c r="A12">
        <f t="shared" ca="1" si="0"/>
        <v>12.229064939982059</v>
      </c>
      <c r="B12">
        <f t="shared" ca="1" si="1"/>
        <v>7.2253828311005872</v>
      </c>
      <c r="E12">
        <v>2.6483475248631665</v>
      </c>
      <c r="F12">
        <v>0.45284739686190101</v>
      </c>
      <c r="H12">
        <v>2.1071744609932264</v>
      </c>
      <c r="I12">
        <v>3.5722982118221922</v>
      </c>
    </row>
    <row r="13" spans="1:9" x14ac:dyDescent="0.2">
      <c r="A13">
        <f t="shared" ca="1" si="0"/>
        <v>3.2749589182862975</v>
      </c>
      <c r="B13">
        <f t="shared" ca="1" si="1"/>
        <v>0.11232067089966991</v>
      </c>
      <c r="E13">
        <v>1.263440916436837</v>
      </c>
      <c r="F13">
        <v>8.9198143268721193</v>
      </c>
      <c r="H13">
        <v>6.6103373706945501</v>
      </c>
      <c r="I13">
        <v>0.58481768790836119</v>
      </c>
    </row>
    <row r="14" spans="1:9" x14ac:dyDescent="0.2">
      <c r="A14">
        <f t="shared" ca="1" si="0"/>
        <v>7.9528824038761101</v>
      </c>
      <c r="B14">
        <f t="shared" ca="1" si="1"/>
        <v>4.2045188552718589</v>
      </c>
      <c r="E14">
        <v>1.2309473099894117</v>
      </c>
      <c r="F14">
        <v>1.0962575430940613</v>
      </c>
      <c r="H14">
        <v>21.605583060453188</v>
      </c>
      <c r="I14">
        <v>2.7094611093099812</v>
      </c>
    </row>
    <row r="15" spans="1:9" x14ac:dyDescent="0.2">
      <c r="A15">
        <f t="shared" ca="1" si="0"/>
        <v>1.3783290499145457</v>
      </c>
      <c r="B15">
        <f t="shared" ca="1" si="1"/>
        <v>0.42413234697290797</v>
      </c>
      <c r="E15">
        <v>9.026556549034142</v>
      </c>
      <c r="F15">
        <v>12.311490137262044</v>
      </c>
      <c r="H15">
        <v>0.33193402301807617</v>
      </c>
      <c r="I15">
        <v>4.2277832517947607</v>
      </c>
    </row>
    <row r="16" spans="1:9" x14ac:dyDescent="0.2">
      <c r="A16">
        <f t="shared" ca="1" si="0"/>
        <v>9.5357148057350365</v>
      </c>
      <c r="B16">
        <f t="shared" ca="1" si="1"/>
        <v>3.5265695800587555</v>
      </c>
      <c r="E16">
        <v>2.8635044475951474</v>
      </c>
      <c r="F16">
        <v>0.80967386027060173</v>
      </c>
      <c r="H16">
        <v>1.4549158765670447</v>
      </c>
      <c r="I16">
        <v>0.25710309392919167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"/>
  <sheetViews>
    <sheetView zoomScale="120" zoomScaleNormal="120" workbookViewId="0">
      <selection activeCell="F17" sqref="F17"/>
    </sheetView>
  </sheetViews>
  <sheetFormatPr baseColWidth="10" defaultColWidth="8.83203125" defaultRowHeight="15" x14ac:dyDescent="0.2"/>
  <cols>
    <col min="1" max="1" width="5.83203125" style="5" customWidth="1"/>
    <col min="2" max="2" width="16.1640625" customWidth="1"/>
    <col min="3" max="4" width="11.5" style="2" customWidth="1"/>
    <col min="8" max="9" width="8.83203125" style="2"/>
    <col min="11" max="11" width="8.83203125" style="4"/>
    <col min="12" max="12" width="13.33203125" customWidth="1"/>
    <col min="13" max="13" width="9.5" style="4" customWidth="1"/>
  </cols>
  <sheetData>
    <row r="1" spans="1:17" ht="39.75" customHeight="1" x14ac:dyDescent="0.2">
      <c r="A1" s="12" t="s">
        <v>1</v>
      </c>
      <c r="B1" s="13" t="s">
        <v>28</v>
      </c>
      <c r="C1" s="16" t="s">
        <v>26</v>
      </c>
      <c r="D1" s="15" t="s">
        <v>25</v>
      </c>
      <c r="E1" s="13" t="s">
        <v>3</v>
      </c>
      <c r="F1" s="13" t="s">
        <v>4</v>
      </c>
      <c r="G1" s="13" t="s">
        <v>32</v>
      </c>
      <c r="H1" s="14" t="s">
        <v>6</v>
      </c>
      <c r="I1" s="14" t="s">
        <v>8</v>
      </c>
      <c r="J1" s="27" t="s">
        <v>27</v>
      </c>
      <c r="K1" s="27" t="s">
        <v>10</v>
      </c>
      <c r="L1" s="3"/>
      <c r="O1" s="12" t="s">
        <v>24</v>
      </c>
      <c r="P1" s="12" t="s">
        <v>23</v>
      </c>
    </row>
    <row r="2" spans="1:17" x14ac:dyDescent="0.2">
      <c r="A2" s="5">
        <v>0</v>
      </c>
      <c r="E2" s="10">
        <v>0</v>
      </c>
      <c r="F2" s="10">
        <v>0</v>
      </c>
      <c r="G2" s="10">
        <v>0</v>
      </c>
      <c r="H2" s="11">
        <v>0</v>
      </c>
      <c r="I2" s="11">
        <v>9999</v>
      </c>
      <c r="J2" s="10">
        <v>0</v>
      </c>
      <c r="K2" s="9">
        <v>0</v>
      </c>
      <c r="O2" s="22"/>
      <c r="P2" s="23"/>
    </row>
    <row r="3" spans="1:17" x14ac:dyDescent="0.2">
      <c r="A3" s="5">
        <f t="shared" ref="A3:A34" si="0">A2+1</f>
        <v>1</v>
      </c>
      <c r="B3" s="20" t="str">
        <f>IF(H2&lt;I2,"Arrival", "Departure")</f>
        <v>Arrival</v>
      </c>
      <c r="C3" s="2">
        <v>4.8993584229528011</v>
      </c>
      <c r="D3" s="2">
        <v>1.1347079192905445</v>
      </c>
      <c r="E3" s="21">
        <f>MIN(H2,I2)</f>
        <v>0</v>
      </c>
      <c r="F3" s="28">
        <f>IF(J3&gt;0,1,0)</f>
        <v>1</v>
      </c>
      <c r="G3" s="28">
        <f>IF(J3&gt;1,J3-1,0)</f>
        <v>0</v>
      </c>
      <c r="H3" s="8">
        <f>C3</f>
        <v>4.8993584229528011</v>
      </c>
      <c r="I3" s="8">
        <f>D3</f>
        <v>1.1347079192905445</v>
      </c>
      <c r="J3" s="20">
        <f>IF(H2&lt;I2,J2+1,IF(J2=0,0,J2-1))</f>
        <v>1</v>
      </c>
      <c r="K3" s="26">
        <f>E4-E3</f>
        <v>0</v>
      </c>
      <c r="O3" s="4"/>
    </row>
    <row r="4" spans="1:17" x14ac:dyDescent="0.2">
      <c r="A4" s="5">
        <f t="shared" si="0"/>
        <v>2</v>
      </c>
      <c r="C4" s="2">
        <v>1.8891750242245413</v>
      </c>
      <c r="D4" s="2">
        <v>4.0088917663749131</v>
      </c>
      <c r="E4" s="2"/>
      <c r="H4" s="29"/>
      <c r="I4" s="29"/>
      <c r="K4" s="6"/>
      <c r="O4" s="4"/>
    </row>
    <row r="5" spans="1:17" x14ac:dyDescent="0.2">
      <c r="A5" s="5">
        <f t="shared" si="0"/>
        <v>3</v>
      </c>
      <c r="C5" s="2">
        <v>5.921509482471528</v>
      </c>
      <c r="D5" s="2">
        <v>1.9787622918020258</v>
      </c>
      <c r="E5" s="2"/>
      <c r="H5" s="29"/>
      <c r="I5" s="29"/>
      <c r="K5" s="6"/>
      <c r="O5" s="4"/>
    </row>
    <row r="6" spans="1:17" ht="16.25" customHeight="1" x14ac:dyDescent="0.2">
      <c r="A6" s="5">
        <f t="shared" si="0"/>
        <v>4</v>
      </c>
      <c r="C6" s="2">
        <v>12.504833754671024</v>
      </c>
      <c r="D6" s="2">
        <v>0.33491047877652191</v>
      </c>
      <c r="E6" s="2"/>
      <c r="H6" s="29"/>
      <c r="I6" s="29"/>
      <c r="K6" s="6"/>
      <c r="O6" s="4"/>
    </row>
    <row r="7" spans="1:17" x14ac:dyDescent="0.2">
      <c r="A7" s="5">
        <f t="shared" si="0"/>
        <v>5</v>
      </c>
      <c r="C7" s="2">
        <v>4.3822785315159454</v>
      </c>
      <c r="D7" s="2">
        <v>12.493130625543284</v>
      </c>
      <c r="E7" s="2"/>
      <c r="H7" s="29"/>
      <c r="I7" s="29"/>
      <c r="K7" s="6"/>
      <c r="O7" s="4"/>
    </row>
    <row r="8" spans="1:17" x14ac:dyDescent="0.2">
      <c r="A8" s="5">
        <f t="shared" si="0"/>
        <v>6</v>
      </c>
      <c r="C8" s="2">
        <v>10.740870286652621</v>
      </c>
      <c r="D8" s="2">
        <v>9.8629248272206329</v>
      </c>
      <c r="E8" s="2"/>
      <c r="H8" s="29"/>
      <c r="I8" s="29"/>
      <c r="K8" s="6"/>
      <c r="O8" s="4"/>
    </row>
    <row r="9" spans="1:17" x14ac:dyDescent="0.2">
      <c r="A9" s="5">
        <f t="shared" si="0"/>
        <v>7</v>
      </c>
      <c r="C9" s="2">
        <v>22.142457359393983</v>
      </c>
      <c r="D9" s="2">
        <v>0.33174017997386479</v>
      </c>
      <c r="E9" s="2"/>
      <c r="H9" s="29"/>
      <c r="I9" s="29"/>
      <c r="K9" s="6"/>
      <c r="O9" s="4"/>
    </row>
    <row r="10" spans="1:17" x14ac:dyDescent="0.2">
      <c r="A10" s="5">
        <f t="shared" si="0"/>
        <v>8</v>
      </c>
      <c r="C10" s="2">
        <v>0.30014064593050105</v>
      </c>
      <c r="D10" s="2">
        <v>11.547182906204434</v>
      </c>
      <c r="E10" s="2"/>
      <c r="H10" s="29"/>
      <c r="I10" s="29"/>
      <c r="K10" s="6"/>
      <c r="O10" s="4"/>
    </row>
    <row r="11" spans="1:17" x14ac:dyDescent="0.2">
      <c r="A11" s="5">
        <f t="shared" si="0"/>
        <v>9</v>
      </c>
      <c r="C11" s="2">
        <v>1.6606222534082988</v>
      </c>
      <c r="D11" s="2">
        <v>11.321853793628243</v>
      </c>
      <c r="E11" s="2"/>
      <c r="H11" s="29"/>
      <c r="I11" s="29"/>
      <c r="K11" s="6"/>
    </row>
    <row r="12" spans="1:17" x14ac:dyDescent="0.2">
      <c r="A12" s="5">
        <f t="shared" si="0"/>
        <v>10</v>
      </c>
      <c r="C12" s="2">
        <v>0.54891045232462488</v>
      </c>
      <c r="D12" s="2">
        <v>0.88071694020227886</v>
      </c>
      <c r="E12" s="2"/>
      <c r="H12" s="29"/>
      <c r="I12" s="29"/>
      <c r="K12" s="6"/>
    </row>
    <row r="13" spans="1:17" x14ac:dyDescent="0.2">
      <c r="A13" s="5">
        <f t="shared" si="0"/>
        <v>11</v>
      </c>
      <c r="C13" s="2">
        <v>23.698903899520793</v>
      </c>
      <c r="D13" s="2">
        <v>7.4773309393250997</v>
      </c>
      <c r="E13" s="2"/>
      <c r="H13" s="29"/>
      <c r="I13" s="29"/>
      <c r="K13" s="6"/>
      <c r="Q13" s="7"/>
    </row>
    <row r="14" spans="1:17" ht="15.75" customHeight="1" x14ac:dyDescent="0.2">
      <c r="A14" s="5">
        <f t="shared" si="0"/>
        <v>12</v>
      </c>
      <c r="C14" s="2">
        <v>0.41489767673183719</v>
      </c>
      <c r="D14" s="2">
        <v>11.231542289164977</v>
      </c>
      <c r="E14" s="2"/>
      <c r="H14" s="29"/>
      <c r="I14" s="29"/>
      <c r="K14" s="6"/>
    </row>
    <row r="15" spans="1:17" x14ac:dyDescent="0.2">
      <c r="A15" s="5">
        <f t="shared" si="0"/>
        <v>13</v>
      </c>
      <c r="C15" s="2">
        <v>9.1116904866010096</v>
      </c>
      <c r="D15" s="2">
        <v>5.0287919510413657</v>
      </c>
      <c r="E15" s="2"/>
      <c r="H15" s="29"/>
      <c r="I15" s="29"/>
      <c r="K15" s="6"/>
    </row>
    <row r="16" spans="1:17" x14ac:dyDescent="0.2">
      <c r="A16" s="5">
        <f t="shared" si="0"/>
        <v>14</v>
      </c>
      <c r="C16" s="2">
        <v>8.0021500878464629</v>
      </c>
      <c r="D16" s="2">
        <v>2.275604947450268</v>
      </c>
      <c r="E16" s="2"/>
      <c r="H16" s="29"/>
      <c r="I16" s="29"/>
      <c r="K16" s="6"/>
    </row>
    <row r="17" spans="1:11" x14ac:dyDescent="0.2">
      <c r="A17" s="5">
        <f t="shared" si="0"/>
        <v>15</v>
      </c>
      <c r="C17" s="2">
        <v>3.2111725990818556</v>
      </c>
      <c r="D17" s="2">
        <v>2.9778602184167648</v>
      </c>
      <c r="E17" s="2"/>
      <c r="H17" s="29"/>
      <c r="I17" s="29"/>
      <c r="K17" s="6"/>
    </row>
    <row r="18" spans="1:11" x14ac:dyDescent="0.2">
      <c r="A18" s="5">
        <f t="shared" si="0"/>
        <v>16</v>
      </c>
      <c r="C18" s="2">
        <v>2.7194368378486473</v>
      </c>
      <c r="D18" s="2">
        <v>5.3268209624132062E-2</v>
      </c>
      <c r="E18" s="2"/>
      <c r="H18" s="29"/>
      <c r="I18" s="29"/>
      <c r="K18" s="6"/>
    </row>
    <row r="19" spans="1:11" x14ac:dyDescent="0.2">
      <c r="A19" s="5">
        <f t="shared" si="0"/>
        <v>17</v>
      </c>
      <c r="C19" s="2">
        <v>0.31476874857377035</v>
      </c>
      <c r="D19" s="2">
        <v>0.29025642890522124</v>
      </c>
      <c r="E19" s="2"/>
      <c r="H19" s="29"/>
      <c r="I19" s="29"/>
      <c r="K19" s="6"/>
    </row>
    <row r="20" spans="1:11" x14ac:dyDescent="0.2">
      <c r="A20" s="5">
        <f t="shared" si="0"/>
        <v>18</v>
      </c>
      <c r="C20" s="2">
        <v>2.99275147798381</v>
      </c>
      <c r="D20" s="2">
        <v>14.854612073938062</v>
      </c>
      <c r="E20" s="2"/>
      <c r="H20" s="29"/>
      <c r="I20" s="29"/>
      <c r="K20" s="6"/>
    </row>
    <row r="21" spans="1:11" x14ac:dyDescent="0.2">
      <c r="A21" s="5">
        <f t="shared" si="0"/>
        <v>19</v>
      </c>
      <c r="C21" s="2">
        <v>15.595627922387417</v>
      </c>
      <c r="D21" s="2">
        <v>3.5756919863718601</v>
      </c>
      <c r="E21" s="2"/>
      <c r="H21" s="29"/>
      <c r="I21" s="29"/>
      <c r="K21" s="6"/>
    </row>
    <row r="22" spans="1:11" x14ac:dyDescent="0.2">
      <c r="A22" s="5">
        <f t="shared" si="0"/>
        <v>20</v>
      </c>
      <c r="C22" s="2">
        <v>3.621005420248264</v>
      </c>
      <c r="D22" s="2">
        <v>1.6766949144115701</v>
      </c>
      <c r="E22" s="2"/>
      <c r="H22" s="29"/>
      <c r="I22" s="29"/>
      <c r="K22" s="6"/>
    </row>
    <row r="23" spans="1:11" x14ac:dyDescent="0.2">
      <c r="A23" s="5">
        <f t="shared" si="0"/>
        <v>21</v>
      </c>
      <c r="C23" s="2">
        <v>0.83467011628174093</v>
      </c>
      <c r="D23" s="2">
        <v>3.2534797765256633</v>
      </c>
      <c r="E23" s="2"/>
      <c r="H23" s="29"/>
      <c r="I23" s="29"/>
      <c r="K23" s="6"/>
    </row>
    <row r="24" spans="1:11" x14ac:dyDescent="0.2">
      <c r="A24" s="5">
        <f t="shared" si="0"/>
        <v>22</v>
      </c>
      <c r="C24" s="2">
        <v>13.173309493478385</v>
      </c>
      <c r="D24" s="2">
        <v>2.2924825484291982</v>
      </c>
      <c r="E24" s="2"/>
      <c r="H24" s="29"/>
      <c r="I24" s="29"/>
      <c r="K24" s="6"/>
    </row>
    <row r="25" spans="1:11" x14ac:dyDescent="0.2">
      <c r="A25" s="5">
        <f t="shared" si="0"/>
        <v>23</v>
      </c>
      <c r="C25" s="2">
        <v>12.896583375229778</v>
      </c>
      <c r="D25" s="2">
        <v>2.7381697665151359</v>
      </c>
      <c r="E25" s="2"/>
      <c r="H25" s="29"/>
      <c r="I25" s="29"/>
      <c r="K25" s="6"/>
    </row>
    <row r="26" spans="1:11" x14ac:dyDescent="0.2">
      <c r="A26" s="5">
        <f t="shared" si="0"/>
        <v>24</v>
      </c>
      <c r="C26" s="2">
        <v>7.5841661778891556</v>
      </c>
      <c r="D26" s="2">
        <v>1.0605160706433332</v>
      </c>
      <c r="E26" s="2"/>
      <c r="H26" s="29"/>
      <c r="I26" s="29"/>
      <c r="K26" s="6"/>
    </row>
    <row r="27" spans="1:11" x14ac:dyDescent="0.2">
      <c r="A27" s="5">
        <f t="shared" si="0"/>
        <v>25</v>
      </c>
      <c r="C27" s="2">
        <v>4.7480224629341317</v>
      </c>
      <c r="D27" s="2">
        <v>0.55052598009041409</v>
      </c>
      <c r="E27" s="2"/>
      <c r="H27" s="29"/>
      <c r="I27" s="29"/>
      <c r="K27" s="6"/>
    </row>
    <row r="28" spans="1:11" x14ac:dyDescent="0.2">
      <c r="A28" s="5">
        <f t="shared" si="0"/>
        <v>26</v>
      </c>
      <c r="C28" s="2">
        <v>3.4337723628571153</v>
      </c>
      <c r="D28" s="2">
        <v>6.7904023354996585</v>
      </c>
      <c r="E28" s="2"/>
      <c r="H28" s="29"/>
      <c r="I28" s="29"/>
      <c r="K28" s="6"/>
    </row>
    <row r="29" spans="1:11" x14ac:dyDescent="0.2">
      <c r="A29" s="5">
        <f t="shared" si="0"/>
        <v>27</v>
      </c>
      <c r="C29" s="2">
        <v>5.3876447147859157</v>
      </c>
      <c r="D29" s="2">
        <v>5.6933325844315892</v>
      </c>
      <c r="E29" s="2"/>
      <c r="H29" s="29"/>
      <c r="I29" s="29"/>
      <c r="K29" s="6"/>
    </row>
    <row r="30" spans="1:11" x14ac:dyDescent="0.2">
      <c r="A30" s="5">
        <f t="shared" si="0"/>
        <v>28</v>
      </c>
      <c r="C30" s="2">
        <v>0.37305561407562782</v>
      </c>
      <c r="D30" s="2">
        <v>7.4895126689265705</v>
      </c>
      <c r="E30" s="2"/>
      <c r="H30" s="29"/>
      <c r="I30" s="29"/>
      <c r="K30" s="6"/>
    </row>
    <row r="31" spans="1:11" x14ac:dyDescent="0.2">
      <c r="A31" s="5">
        <f t="shared" si="0"/>
        <v>29</v>
      </c>
      <c r="C31" s="2">
        <v>0.4020890207307698</v>
      </c>
      <c r="D31" s="2">
        <v>1.8271536871931271</v>
      </c>
      <c r="E31" s="2"/>
      <c r="H31" s="29"/>
      <c r="I31" s="29"/>
      <c r="K31" s="6"/>
    </row>
    <row r="32" spans="1:11" x14ac:dyDescent="0.2">
      <c r="A32" s="5">
        <f t="shared" si="0"/>
        <v>30</v>
      </c>
      <c r="C32" s="2">
        <v>1.8108221763432581</v>
      </c>
      <c r="D32" s="2">
        <v>6.7342907377393129</v>
      </c>
      <c r="E32" s="2"/>
      <c r="H32" s="29"/>
      <c r="I32" s="29"/>
      <c r="K32" s="6"/>
    </row>
    <row r="33" spans="1:11" x14ac:dyDescent="0.2">
      <c r="A33" s="5">
        <f t="shared" si="0"/>
        <v>31</v>
      </c>
      <c r="C33" s="2">
        <v>2.7882785593280857</v>
      </c>
      <c r="D33" s="2">
        <v>4.0865501512774269</v>
      </c>
      <c r="E33" s="2"/>
      <c r="H33" s="29"/>
      <c r="I33" s="29"/>
      <c r="K33" s="6"/>
    </row>
    <row r="34" spans="1:11" x14ac:dyDescent="0.2">
      <c r="A34" s="5">
        <f t="shared" si="0"/>
        <v>32</v>
      </c>
      <c r="C34" s="2">
        <v>1.8801524365733002</v>
      </c>
      <c r="D34" s="2">
        <v>2.5311989262395125</v>
      </c>
      <c r="E34" s="2"/>
      <c r="H34" s="29"/>
      <c r="I34" s="29"/>
      <c r="K34" s="6"/>
    </row>
    <row r="35" spans="1:11" x14ac:dyDescent="0.2">
      <c r="A35" s="5">
        <f t="shared" ref="A35:A66" si="1">A34+1</f>
        <v>33</v>
      </c>
      <c r="C35" s="2">
        <v>2.2012187274496084</v>
      </c>
      <c r="D35" s="2">
        <v>5.7916145654571274</v>
      </c>
      <c r="E35" s="2"/>
      <c r="H35" s="29"/>
      <c r="I35" s="29"/>
      <c r="K35" s="6"/>
    </row>
    <row r="36" spans="1:11" x14ac:dyDescent="0.2">
      <c r="A36" s="5">
        <f t="shared" si="1"/>
        <v>34</v>
      </c>
      <c r="C36" s="2">
        <v>0.88226157219605694</v>
      </c>
      <c r="D36" s="2">
        <v>1.4033352255634282</v>
      </c>
      <c r="E36" s="2"/>
      <c r="H36" s="29"/>
      <c r="I36" s="29"/>
      <c r="K36" s="6"/>
    </row>
    <row r="37" spans="1:11" x14ac:dyDescent="0.2">
      <c r="A37" s="5">
        <f t="shared" si="1"/>
        <v>35</v>
      </c>
      <c r="C37" s="2">
        <v>10.742084142245437</v>
      </c>
      <c r="D37" s="2">
        <v>1.7762572157726191</v>
      </c>
      <c r="E37" s="2"/>
      <c r="H37" s="29"/>
      <c r="I37" s="29"/>
      <c r="K37" s="6"/>
    </row>
    <row r="38" spans="1:11" x14ac:dyDescent="0.2">
      <c r="A38" s="5">
        <f t="shared" si="1"/>
        <v>36</v>
      </c>
      <c r="C38" s="2">
        <v>3.2471975715574244</v>
      </c>
      <c r="D38" s="2">
        <v>2.8600338187088079</v>
      </c>
      <c r="E38" s="2"/>
      <c r="H38" s="29"/>
      <c r="I38" s="29"/>
      <c r="K38" s="6"/>
    </row>
    <row r="39" spans="1:11" x14ac:dyDescent="0.2">
      <c r="A39" s="5">
        <f t="shared" si="1"/>
        <v>37</v>
      </c>
      <c r="C39" s="2">
        <v>6.8957149927263011</v>
      </c>
      <c r="D39" s="2">
        <v>1.1357407821675232</v>
      </c>
      <c r="E39" s="2"/>
      <c r="H39" s="29"/>
      <c r="I39" s="29"/>
      <c r="K39" s="6"/>
    </row>
    <row r="40" spans="1:11" x14ac:dyDescent="0.2">
      <c r="A40" s="5">
        <f t="shared" si="1"/>
        <v>38</v>
      </c>
      <c r="C40" s="2">
        <v>0.23644275982830998</v>
      </c>
      <c r="D40" s="2">
        <v>7.2743018182762604</v>
      </c>
      <c r="E40" s="2"/>
      <c r="H40" s="29"/>
      <c r="I40" s="29"/>
      <c r="K40" s="6"/>
    </row>
    <row r="41" spans="1:11" x14ac:dyDescent="0.2">
      <c r="A41" s="5">
        <f t="shared" si="1"/>
        <v>39</v>
      </c>
      <c r="C41" s="2">
        <v>16.44753366200375</v>
      </c>
      <c r="D41" s="2">
        <v>1.9332956929528946</v>
      </c>
      <c r="E41" s="2"/>
      <c r="H41" s="29"/>
      <c r="I41" s="29"/>
      <c r="K41" s="6"/>
    </row>
    <row r="42" spans="1:11" x14ac:dyDescent="0.2">
      <c r="A42" s="5">
        <f t="shared" si="1"/>
        <v>40</v>
      </c>
      <c r="C42" s="2">
        <v>6.8646054137839512</v>
      </c>
      <c r="D42" s="2">
        <v>0.5467259382509474</v>
      </c>
      <c r="E42" s="2"/>
      <c r="H42" s="29"/>
      <c r="I42" s="29"/>
      <c r="K42" s="6"/>
    </row>
    <row r="43" spans="1:11" x14ac:dyDescent="0.2">
      <c r="A43" s="5">
        <f t="shared" si="1"/>
        <v>41</v>
      </c>
      <c r="C43" s="2">
        <v>2.1761853266993958</v>
      </c>
      <c r="D43" s="2">
        <v>4.7326623923489883</v>
      </c>
      <c r="E43" s="2"/>
      <c r="H43" s="29"/>
      <c r="I43" s="29"/>
      <c r="K43" s="6"/>
    </row>
    <row r="44" spans="1:11" x14ac:dyDescent="0.2">
      <c r="A44" s="5">
        <f t="shared" si="1"/>
        <v>42</v>
      </c>
      <c r="C44" s="2">
        <v>0.21191237619283804</v>
      </c>
      <c r="D44" s="2">
        <v>1.2275827941738542</v>
      </c>
      <c r="E44" s="2"/>
      <c r="H44" s="29"/>
      <c r="I44" s="29"/>
      <c r="K44" s="6"/>
    </row>
    <row r="45" spans="1:11" x14ac:dyDescent="0.2">
      <c r="A45" s="5">
        <f t="shared" si="1"/>
        <v>43</v>
      </c>
      <c r="C45" s="2">
        <v>0.10923850808282723</v>
      </c>
      <c r="D45" s="2">
        <v>0.89044819723200663</v>
      </c>
      <c r="E45" s="2"/>
      <c r="H45" s="29"/>
      <c r="I45" s="29"/>
      <c r="K45" s="6"/>
    </row>
    <row r="46" spans="1:11" x14ac:dyDescent="0.2">
      <c r="A46" s="5">
        <f t="shared" si="1"/>
        <v>44</v>
      </c>
      <c r="C46" s="2">
        <v>0.11078351687911586</v>
      </c>
      <c r="D46" s="2">
        <v>4.6495481210526828</v>
      </c>
      <c r="E46" s="2"/>
      <c r="H46" s="29"/>
      <c r="I46" s="29"/>
      <c r="K46" s="6"/>
    </row>
    <row r="47" spans="1:11" x14ac:dyDescent="0.2">
      <c r="A47" s="5">
        <f t="shared" si="1"/>
        <v>45</v>
      </c>
      <c r="C47" s="2">
        <v>10.525923244299708</v>
      </c>
      <c r="D47" s="2">
        <v>13.420266350680105</v>
      </c>
      <c r="E47" s="2"/>
      <c r="H47" s="29"/>
      <c r="I47" s="29"/>
      <c r="K47" s="6"/>
    </row>
    <row r="48" spans="1:11" x14ac:dyDescent="0.2">
      <c r="A48" s="5">
        <f t="shared" si="1"/>
        <v>46</v>
      </c>
      <c r="C48" s="2">
        <v>3.887918289048232</v>
      </c>
      <c r="D48" s="2">
        <v>4.6922124475649589</v>
      </c>
      <c r="E48" s="2"/>
      <c r="H48" s="29"/>
      <c r="I48" s="29"/>
      <c r="K48" s="6"/>
    </row>
    <row r="49" spans="1:11" x14ac:dyDescent="0.2">
      <c r="A49" s="5">
        <f t="shared" si="1"/>
        <v>47</v>
      </c>
      <c r="C49" s="2">
        <v>10.110178784652746</v>
      </c>
      <c r="D49" s="2">
        <v>0.77990991258276043</v>
      </c>
      <c r="E49" s="2"/>
      <c r="H49" s="29"/>
      <c r="I49" s="29"/>
      <c r="K49" s="6"/>
    </row>
    <row r="50" spans="1:11" x14ac:dyDescent="0.2">
      <c r="A50" s="5">
        <f t="shared" si="1"/>
        <v>48</v>
      </c>
      <c r="C50" s="2">
        <v>2.1219198693594761</v>
      </c>
      <c r="D50" s="2">
        <v>8.0445582751725659</v>
      </c>
      <c r="E50" s="2"/>
      <c r="H50" s="29"/>
      <c r="I50" s="29"/>
      <c r="K50" s="6"/>
    </row>
    <row r="51" spans="1:11" x14ac:dyDescent="0.2">
      <c r="A51" s="5">
        <f t="shared" si="1"/>
        <v>49</v>
      </c>
      <c r="C51" s="2">
        <v>1.7840506340903359</v>
      </c>
      <c r="D51" s="2">
        <v>2.6131566634154484</v>
      </c>
      <c r="E51" s="2"/>
      <c r="H51" s="29"/>
      <c r="I51" s="29"/>
      <c r="K51" s="6"/>
    </row>
    <row r="52" spans="1:11" x14ac:dyDescent="0.2">
      <c r="A52" s="5">
        <f t="shared" si="1"/>
        <v>50</v>
      </c>
      <c r="C52" s="2">
        <v>0.84164216739361308</v>
      </c>
      <c r="D52" s="2">
        <v>0.83975391928414223</v>
      </c>
      <c r="E52" s="2"/>
      <c r="H52" s="29"/>
      <c r="I52" s="29"/>
      <c r="K52" s="6"/>
    </row>
    <row r="53" spans="1:11" x14ac:dyDescent="0.2">
      <c r="A53" s="5">
        <f t="shared" si="1"/>
        <v>51</v>
      </c>
      <c r="C53" s="2">
        <v>7.9467971508596573</v>
      </c>
      <c r="D53" s="2">
        <v>0.61087814872632173</v>
      </c>
      <c r="E53" s="2"/>
      <c r="H53" s="29"/>
      <c r="I53" s="29"/>
      <c r="K53" s="6"/>
    </row>
    <row r="54" spans="1:11" x14ac:dyDescent="0.2">
      <c r="A54" s="5">
        <f t="shared" si="1"/>
        <v>52</v>
      </c>
      <c r="C54" s="2">
        <v>1.0716943959707779</v>
      </c>
      <c r="D54" s="2">
        <v>1.0049609107355699</v>
      </c>
      <c r="E54" s="2"/>
      <c r="H54" s="29"/>
      <c r="I54" s="29"/>
      <c r="K54" s="6"/>
    </row>
    <row r="55" spans="1:11" x14ac:dyDescent="0.2">
      <c r="A55" s="5">
        <f t="shared" si="1"/>
        <v>53</v>
      </c>
      <c r="C55" s="2">
        <v>0.27926696508968307</v>
      </c>
      <c r="D55" s="2">
        <v>5.1045735606208797</v>
      </c>
      <c r="E55" s="2"/>
      <c r="H55" s="29"/>
      <c r="I55" s="29"/>
      <c r="K55" s="6"/>
    </row>
    <row r="56" spans="1:11" x14ac:dyDescent="0.2">
      <c r="A56" s="5">
        <f t="shared" si="1"/>
        <v>54</v>
      </c>
      <c r="C56" s="2">
        <v>1.0065201542326045</v>
      </c>
      <c r="D56" s="2">
        <v>2.8600964973849257</v>
      </c>
      <c r="E56" s="2"/>
      <c r="H56" s="29"/>
      <c r="I56" s="29"/>
      <c r="K56" s="6"/>
    </row>
    <row r="57" spans="1:11" x14ac:dyDescent="0.2">
      <c r="A57" s="5">
        <f t="shared" si="1"/>
        <v>55</v>
      </c>
      <c r="C57" s="2">
        <v>11.215608582311578</v>
      </c>
      <c r="D57" s="2">
        <v>4.6067381072829763</v>
      </c>
      <c r="E57" s="2"/>
      <c r="H57" s="29"/>
      <c r="I57" s="29"/>
      <c r="K57" s="6"/>
    </row>
    <row r="58" spans="1:11" x14ac:dyDescent="0.2">
      <c r="A58" s="5">
        <f t="shared" si="1"/>
        <v>56</v>
      </c>
      <c r="C58" s="2">
        <v>2.0765651476572398</v>
      </c>
      <c r="D58" s="2">
        <v>1.6794782495582892</v>
      </c>
      <c r="E58" s="2"/>
      <c r="H58" s="29"/>
      <c r="I58" s="29"/>
      <c r="K58" s="6"/>
    </row>
    <row r="59" spans="1:11" x14ac:dyDescent="0.2">
      <c r="A59" s="5">
        <f t="shared" si="1"/>
        <v>57</v>
      </c>
      <c r="C59" s="2">
        <v>4.7054717035190912</v>
      </c>
      <c r="D59" s="2">
        <v>0.36035509532471072</v>
      </c>
      <c r="E59" s="2"/>
      <c r="H59" s="29"/>
      <c r="I59" s="29"/>
      <c r="K59" s="6"/>
    </row>
    <row r="60" spans="1:11" x14ac:dyDescent="0.2">
      <c r="A60" s="5">
        <f t="shared" si="1"/>
        <v>58</v>
      </c>
      <c r="C60" s="2">
        <v>1.9624021145219954</v>
      </c>
      <c r="D60" s="2">
        <v>11.738244435449692</v>
      </c>
      <c r="E60" s="2"/>
      <c r="H60" s="29"/>
      <c r="I60" s="29"/>
      <c r="K60" s="6"/>
    </row>
    <row r="61" spans="1:11" x14ac:dyDescent="0.2">
      <c r="A61" s="5">
        <f t="shared" si="1"/>
        <v>59</v>
      </c>
      <c r="C61" s="2">
        <v>3.9735540080372234</v>
      </c>
      <c r="D61" s="2">
        <v>0.43419691853097786</v>
      </c>
      <c r="E61" s="2"/>
      <c r="H61" s="29"/>
      <c r="I61" s="29"/>
      <c r="K61" s="6"/>
    </row>
    <row r="62" spans="1:11" x14ac:dyDescent="0.2">
      <c r="A62" s="5">
        <f t="shared" si="1"/>
        <v>60</v>
      </c>
      <c r="C62" s="2">
        <v>1.8197081835529465</v>
      </c>
      <c r="D62" s="2">
        <v>8.2561527045727203</v>
      </c>
      <c r="E62" s="2"/>
      <c r="H62" s="29"/>
      <c r="I62" s="29"/>
      <c r="K62" s="6"/>
    </row>
    <row r="63" spans="1:11" x14ac:dyDescent="0.2">
      <c r="A63" s="5">
        <f t="shared" si="1"/>
        <v>61</v>
      </c>
      <c r="C63" s="2">
        <v>0.62664556976459074</v>
      </c>
      <c r="D63" s="2">
        <v>2.5662168523086279</v>
      </c>
      <c r="E63" s="2"/>
      <c r="H63" s="29"/>
      <c r="I63" s="29"/>
      <c r="K63" s="6"/>
    </row>
    <row r="64" spans="1:11" x14ac:dyDescent="0.2">
      <c r="A64" s="5">
        <f t="shared" si="1"/>
        <v>62</v>
      </c>
      <c r="C64" s="2">
        <v>0.21597115117853871</v>
      </c>
      <c r="D64" s="2">
        <v>6.7244349437017448</v>
      </c>
      <c r="E64" s="2"/>
      <c r="H64" s="29"/>
      <c r="I64" s="29"/>
      <c r="K64" s="6"/>
    </row>
    <row r="65" spans="1:11" x14ac:dyDescent="0.2">
      <c r="A65" s="5">
        <f t="shared" si="1"/>
        <v>63</v>
      </c>
      <c r="C65" s="2">
        <v>4.2204328937044613</v>
      </c>
      <c r="D65" s="2">
        <v>1.296638462413217</v>
      </c>
      <c r="E65" s="2"/>
      <c r="H65" s="29"/>
      <c r="I65" s="29"/>
      <c r="K65" s="6"/>
    </row>
    <row r="66" spans="1:11" x14ac:dyDescent="0.2">
      <c r="A66" s="5">
        <f t="shared" si="1"/>
        <v>64</v>
      </c>
      <c r="C66" s="2">
        <v>6.2995902235065273</v>
      </c>
      <c r="D66" s="2">
        <v>1.148846269656469</v>
      </c>
      <c r="E66" s="2"/>
      <c r="H66" s="29"/>
      <c r="I66" s="29"/>
      <c r="K66" s="6"/>
    </row>
    <row r="67" spans="1:11" x14ac:dyDescent="0.2">
      <c r="A67" s="5">
        <f t="shared" ref="A67:A102" si="2">A66+1</f>
        <v>65</v>
      </c>
      <c r="C67" s="2">
        <v>4.4220599739912352</v>
      </c>
      <c r="D67" s="2">
        <v>4.0931264771281697</v>
      </c>
      <c r="E67" s="2"/>
      <c r="H67" s="29"/>
      <c r="I67" s="29"/>
      <c r="K67" s="6"/>
    </row>
    <row r="68" spans="1:11" x14ac:dyDescent="0.2">
      <c r="A68" s="5">
        <f t="shared" si="2"/>
        <v>66</v>
      </c>
      <c r="C68" s="2">
        <v>2.3572752340818606</v>
      </c>
      <c r="D68" s="2">
        <v>2.7613179521799576</v>
      </c>
      <c r="E68" s="2"/>
      <c r="H68" s="29"/>
      <c r="I68" s="29"/>
      <c r="K68" s="6"/>
    </row>
    <row r="69" spans="1:11" x14ac:dyDescent="0.2">
      <c r="A69" s="5">
        <f t="shared" si="2"/>
        <v>67</v>
      </c>
      <c r="C69" s="2">
        <v>27.16003334976158</v>
      </c>
      <c r="D69" s="2">
        <v>6.2380487660154866</v>
      </c>
      <c r="E69" s="2"/>
      <c r="H69" s="29"/>
      <c r="I69" s="29"/>
      <c r="K69" s="6"/>
    </row>
    <row r="70" spans="1:11" x14ac:dyDescent="0.2">
      <c r="A70" s="5">
        <f t="shared" si="2"/>
        <v>68</v>
      </c>
      <c r="C70" s="2">
        <v>2.7549432940388243</v>
      </c>
      <c r="D70" s="2">
        <v>10.870999873197029</v>
      </c>
      <c r="E70" s="2"/>
      <c r="H70" s="29"/>
      <c r="I70" s="29"/>
      <c r="K70" s="6"/>
    </row>
    <row r="71" spans="1:11" x14ac:dyDescent="0.2">
      <c r="A71" s="5">
        <f t="shared" si="2"/>
        <v>69</v>
      </c>
      <c r="C71" s="2">
        <v>1.3539809499472508</v>
      </c>
      <c r="D71" s="2">
        <v>5.8797366182684581</v>
      </c>
      <c r="E71" s="2"/>
      <c r="H71" s="29"/>
      <c r="I71" s="29"/>
      <c r="K71" s="6"/>
    </row>
    <row r="72" spans="1:11" x14ac:dyDescent="0.2">
      <c r="A72" s="5">
        <f t="shared" si="2"/>
        <v>70</v>
      </c>
      <c r="C72" s="2">
        <v>1.2588482902930147</v>
      </c>
      <c r="D72" s="2">
        <v>5.8094003498211144</v>
      </c>
      <c r="E72" s="2"/>
      <c r="H72" s="29"/>
      <c r="I72" s="29"/>
      <c r="K72" s="6"/>
    </row>
    <row r="73" spans="1:11" x14ac:dyDescent="0.2">
      <c r="A73" s="5">
        <f t="shared" si="2"/>
        <v>71</v>
      </c>
      <c r="C73" s="2">
        <v>2.5918830165783748</v>
      </c>
      <c r="D73" s="2">
        <v>2.543917150798682</v>
      </c>
      <c r="E73" s="2"/>
      <c r="H73" s="29"/>
      <c r="I73" s="29"/>
      <c r="K73" s="6"/>
    </row>
    <row r="74" spans="1:11" x14ac:dyDescent="0.2">
      <c r="A74" s="5">
        <f t="shared" si="2"/>
        <v>72</v>
      </c>
      <c r="C74" s="2">
        <v>3.1918440688882121</v>
      </c>
      <c r="D74" s="2">
        <v>0.2014604265584638</v>
      </c>
      <c r="E74" s="2"/>
      <c r="H74" s="29"/>
      <c r="I74" s="29"/>
      <c r="K74" s="6"/>
    </row>
    <row r="75" spans="1:11" x14ac:dyDescent="0.2">
      <c r="A75" s="5">
        <f t="shared" si="2"/>
        <v>73</v>
      </c>
      <c r="C75" s="2">
        <v>6.061628565526183</v>
      </c>
      <c r="D75" s="2">
        <v>2.3431156502535453</v>
      </c>
      <c r="E75" s="2"/>
      <c r="H75" s="29"/>
      <c r="I75" s="29"/>
      <c r="K75" s="6"/>
    </row>
    <row r="76" spans="1:11" x14ac:dyDescent="0.2">
      <c r="A76" s="5">
        <f t="shared" si="2"/>
        <v>74</v>
      </c>
      <c r="C76" s="2">
        <v>5.3693006767258176</v>
      </c>
      <c r="D76" s="2">
        <v>4.6646143888853198</v>
      </c>
      <c r="E76" s="2"/>
      <c r="H76" s="29"/>
      <c r="I76" s="29"/>
      <c r="K76" s="6"/>
    </row>
    <row r="77" spans="1:11" x14ac:dyDescent="0.2">
      <c r="A77" s="5">
        <f t="shared" si="2"/>
        <v>75</v>
      </c>
      <c r="C77" s="2">
        <v>7.1093398161354902</v>
      </c>
      <c r="D77" s="2">
        <v>6.1606962590473087</v>
      </c>
      <c r="E77" s="2"/>
      <c r="H77" s="29"/>
      <c r="I77" s="29"/>
      <c r="K77" s="6"/>
    </row>
    <row r="78" spans="1:11" x14ac:dyDescent="0.2">
      <c r="A78" s="5">
        <f t="shared" si="2"/>
        <v>76</v>
      </c>
      <c r="C78" s="2">
        <v>3.8204251250454462</v>
      </c>
      <c r="D78" s="2">
        <v>0.64327566308628714</v>
      </c>
      <c r="E78" s="2"/>
      <c r="H78" s="29"/>
      <c r="I78" s="29"/>
      <c r="K78" s="6"/>
    </row>
    <row r="79" spans="1:11" x14ac:dyDescent="0.2">
      <c r="A79" s="5">
        <f t="shared" si="2"/>
        <v>77</v>
      </c>
      <c r="C79" s="2">
        <v>4.5943729227410834</v>
      </c>
      <c r="D79" s="2">
        <v>5.4179116771518494E-2</v>
      </c>
      <c r="E79" s="2"/>
      <c r="H79" s="29"/>
      <c r="I79" s="29"/>
      <c r="K79" s="6"/>
    </row>
    <row r="80" spans="1:11" x14ac:dyDescent="0.2">
      <c r="A80" s="5">
        <f t="shared" si="2"/>
        <v>78</v>
      </c>
      <c r="C80" s="2">
        <v>1.38763706609986</v>
      </c>
      <c r="D80" s="2">
        <v>1.7788058222563645</v>
      </c>
      <c r="E80" s="2"/>
      <c r="H80" s="29"/>
      <c r="I80" s="29"/>
      <c r="K80" s="6"/>
    </row>
    <row r="81" spans="1:11" x14ac:dyDescent="0.2">
      <c r="A81" s="5">
        <f t="shared" si="2"/>
        <v>79</v>
      </c>
      <c r="C81" s="2">
        <v>0.41039367432826745</v>
      </c>
      <c r="D81" s="2">
        <v>12.36413189449226</v>
      </c>
      <c r="E81" s="2"/>
      <c r="H81" s="29"/>
      <c r="I81" s="29"/>
      <c r="K81" s="6"/>
    </row>
    <row r="82" spans="1:11" x14ac:dyDescent="0.2">
      <c r="A82" s="5">
        <f t="shared" si="2"/>
        <v>80</v>
      </c>
      <c r="C82" s="2">
        <v>0.99095564091741262</v>
      </c>
      <c r="D82" s="2">
        <v>0.27191571220066579</v>
      </c>
      <c r="E82" s="2"/>
      <c r="H82" s="29"/>
      <c r="I82" s="29"/>
      <c r="K82" s="6"/>
    </row>
    <row r="83" spans="1:11" x14ac:dyDescent="0.2">
      <c r="A83" s="5">
        <f t="shared" si="2"/>
        <v>81</v>
      </c>
      <c r="C83" s="2">
        <v>1.4214157593033012</v>
      </c>
      <c r="D83" s="2">
        <v>1.1751995620144842</v>
      </c>
      <c r="E83" s="2"/>
      <c r="H83" s="29"/>
      <c r="I83" s="29"/>
      <c r="K83" s="6"/>
    </row>
    <row r="84" spans="1:11" x14ac:dyDescent="0.2">
      <c r="A84" s="5">
        <f t="shared" si="2"/>
        <v>82</v>
      </c>
      <c r="C84" s="2">
        <v>3.4107670439311115</v>
      </c>
      <c r="D84" s="2">
        <v>0.93119363852570813</v>
      </c>
      <c r="E84" s="2"/>
      <c r="H84" s="29"/>
      <c r="I84" s="29"/>
      <c r="K84" s="6"/>
    </row>
    <row r="85" spans="1:11" x14ac:dyDescent="0.2">
      <c r="A85" s="5">
        <f t="shared" si="2"/>
        <v>83</v>
      </c>
      <c r="C85" s="2">
        <v>2.4367919448147788</v>
      </c>
      <c r="D85" s="2">
        <v>4.6405933207650127</v>
      </c>
      <c r="E85" s="2"/>
      <c r="H85" s="29"/>
      <c r="I85" s="29"/>
      <c r="K85" s="6"/>
    </row>
    <row r="86" spans="1:11" x14ac:dyDescent="0.2">
      <c r="A86" s="5">
        <f t="shared" si="2"/>
        <v>84</v>
      </c>
      <c r="C86" s="2">
        <v>2.7747584809616845</v>
      </c>
      <c r="D86" s="2">
        <v>2.6599529029151743</v>
      </c>
      <c r="E86" s="2"/>
      <c r="H86" s="29"/>
      <c r="I86" s="29"/>
      <c r="K86" s="6"/>
    </row>
    <row r="87" spans="1:11" x14ac:dyDescent="0.2">
      <c r="A87" s="5">
        <f t="shared" si="2"/>
        <v>85</v>
      </c>
      <c r="C87" s="2">
        <v>6.4640059211043663</v>
      </c>
      <c r="D87" s="2">
        <v>16.048684414997645</v>
      </c>
      <c r="E87" s="2"/>
      <c r="H87" s="29"/>
      <c r="I87" s="29"/>
      <c r="K87" s="6"/>
    </row>
    <row r="88" spans="1:11" x14ac:dyDescent="0.2">
      <c r="A88" s="5">
        <f t="shared" si="2"/>
        <v>86</v>
      </c>
      <c r="C88" s="2">
        <v>4.6529278851036899</v>
      </c>
      <c r="D88" s="2">
        <v>3.4914576651627707</v>
      </c>
      <c r="E88" s="2"/>
      <c r="H88" s="29"/>
      <c r="I88" s="29"/>
      <c r="K88" s="6"/>
    </row>
    <row r="89" spans="1:11" x14ac:dyDescent="0.2">
      <c r="A89" s="5">
        <f t="shared" si="2"/>
        <v>87</v>
      </c>
      <c r="C89" s="2">
        <v>2.7889137527211538</v>
      </c>
      <c r="D89" s="2">
        <v>1.0731183129996065</v>
      </c>
      <c r="E89" s="2"/>
      <c r="H89" s="29"/>
      <c r="I89" s="29"/>
      <c r="K89" s="6"/>
    </row>
    <row r="90" spans="1:11" x14ac:dyDescent="0.2">
      <c r="A90" s="5">
        <f t="shared" si="2"/>
        <v>88</v>
      </c>
      <c r="C90" s="2">
        <v>12.831262879671787</v>
      </c>
      <c r="D90" s="2">
        <v>8.0456889428343725</v>
      </c>
      <c r="E90" s="2"/>
      <c r="H90" s="29"/>
      <c r="I90" s="29"/>
      <c r="K90" s="6"/>
    </row>
    <row r="91" spans="1:11" x14ac:dyDescent="0.2">
      <c r="A91" s="5">
        <f t="shared" si="2"/>
        <v>89</v>
      </c>
      <c r="C91" s="2">
        <v>6.3030241712197457</v>
      </c>
      <c r="D91" s="2">
        <v>4.7619885114839011</v>
      </c>
      <c r="E91" s="2"/>
      <c r="H91" s="29"/>
      <c r="I91" s="29"/>
      <c r="K91" s="6"/>
    </row>
    <row r="92" spans="1:11" x14ac:dyDescent="0.2">
      <c r="A92" s="5">
        <f t="shared" si="2"/>
        <v>90</v>
      </c>
      <c r="C92" s="2">
        <v>5.8163761908116989</v>
      </c>
      <c r="D92" s="2">
        <v>2.6843954314805085E-2</v>
      </c>
      <c r="E92" s="2"/>
      <c r="H92" s="29"/>
      <c r="I92" s="29"/>
      <c r="K92" s="6"/>
    </row>
    <row r="93" spans="1:11" x14ac:dyDescent="0.2">
      <c r="A93" s="5">
        <f t="shared" si="2"/>
        <v>91</v>
      </c>
      <c r="C93" s="2">
        <v>1.8040721780237146</v>
      </c>
      <c r="D93" s="2">
        <v>5.427276538382543</v>
      </c>
      <c r="E93" s="2"/>
      <c r="H93" s="29"/>
      <c r="I93" s="29"/>
      <c r="K93" s="6"/>
    </row>
    <row r="94" spans="1:11" x14ac:dyDescent="0.2">
      <c r="A94" s="5">
        <f t="shared" si="2"/>
        <v>92</v>
      </c>
      <c r="C94" s="2">
        <v>3.5366148472015908</v>
      </c>
      <c r="D94" s="2">
        <v>2.2250918467335938</v>
      </c>
      <c r="E94" s="2"/>
      <c r="H94" s="29"/>
      <c r="I94" s="29"/>
      <c r="K94" s="6"/>
    </row>
    <row r="95" spans="1:11" x14ac:dyDescent="0.2">
      <c r="A95" s="5">
        <f t="shared" si="2"/>
        <v>93</v>
      </c>
      <c r="C95" s="2">
        <v>16.215050284380737</v>
      </c>
      <c r="D95" s="2">
        <v>1.4770647557928211</v>
      </c>
      <c r="E95" s="2"/>
      <c r="H95" s="29"/>
      <c r="I95" s="29"/>
      <c r="K95" s="6"/>
    </row>
    <row r="96" spans="1:11" x14ac:dyDescent="0.2">
      <c r="A96" s="5">
        <f t="shared" si="2"/>
        <v>94</v>
      </c>
      <c r="C96" s="2">
        <v>0.62514773000778234</v>
      </c>
      <c r="D96" s="2">
        <v>5.3314853587711495</v>
      </c>
      <c r="E96" s="2"/>
      <c r="H96" s="29"/>
      <c r="I96" s="29"/>
      <c r="K96" s="6"/>
    </row>
    <row r="97" spans="1:11" x14ac:dyDescent="0.2">
      <c r="A97" s="5">
        <f t="shared" si="2"/>
        <v>95</v>
      </c>
      <c r="C97" s="2">
        <v>4.582236396071905</v>
      </c>
      <c r="D97" s="2">
        <v>1.3030275864447092</v>
      </c>
      <c r="E97" s="2"/>
      <c r="H97" s="29"/>
      <c r="I97" s="29"/>
      <c r="K97" s="6"/>
    </row>
    <row r="98" spans="1:11" x14ac:dyDescent="0.2">
      <c r="A98" s="5">
        <f t="shared" si="2"/>
        <v>96</v>
      </c>
      <c r="C98" s="2">
        <v>8.9434631780353691</v>
      </c>
      <c r="D98" s="2">
        <v>9.6644513482488981E-2</v>
      </c>
      <c r="E98" s="2"/>
      <c r="H98" s="29"/>
      <c r="I98" s="29"/>
      <c r="K98" s="6"/>
    </row>
    <row r="99" spans="1:11" x14ac:dyDescent="0.2">
      <c r="A99" s="5">
        <f t="shared" si="2"/>
        <v>97</v>
      </c>
      <c r="C99" s="2">
        <v>1.8786099803984846</v>
      </c>
      <c r="D99" s="2">
        <v>3.1396033877406082</v>
      </c>
      <c r="E99" s="2"/>
      <c r="H99" s="29"/>
      <c r="I99" s="29"/>
      <c r="K99" s="6"/>
    </row>
    <row r="100" spans="1:11" x14ac:dyDescent="0.2">
      <c r="A100" s="5">
        <f t="shared" si="2"/>
        <v>98</v>
      </c>
      <c r="C100" s="2">
        <v>16.625093935090042</v>
      </c>
      <c r="D100" s="2">
        <v>1.4594631585239037</v>
      </c>
      <c r="E100" s="2"/>
      <c r="H100" s="29"/>
      <c r="I100" s="29"/>
      <c r="K100" s="6"/>
    </row>
    <row r="101" spans="1:11" x14ac:dyDescent="0.2">
      <c r="A101" s="5">
        <f t="shared" si="2"/>
        <v>99</v>
      </c>
      <c r="C101" s="2">
        <v>11.873522281370814</v>
      </c>
      <c r="D101" s="2">
        <v>4.6824387700567414</v>
      </c>
      <c r="E101" s="2"/>
      <c r="H101" s="29"/>
      <c r="I101" s="29"/>
      <c r="K101" s="6"/>
    </row>
    <row r="102" spans="1:11" x14ac:dyDescent="0.2">
      <c r="A102" s="5">
        <f t="shared" si="2"/>
        <v>100</v>
      </c>
      <c r="C102" s="2">
        <v>1.6358539164828136</v>
      </c>
      <c r="D102" s="2">
        <v>0.57298836101818618</v>
      </c>
      <c r="E102" s="2"/>
      <c r="H102" s="29"/>
      <c r="I102" s="29"/>
      <c r="K102" s="6"/>
    </row>
    <row r="103" spans="1:11" x14ac:dyDescent="0.2">
      <c r="K103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92AC-F301-4613-96F4-06010E91E3C8}">
  <dimension ref="A1:Q103"/>
  <sheetViews>
    <sheetView zoomScale="120" zoomScaleNormal="120" workbookViewId="0">
      <selection activeCell="L10" sqref="L10"/>
    </sheetView>
  </sheetViews>
  <sheetFormatPr baseColWidth="10" defaultColWidth="8.83203125" defaultRowHeight="15" x14ac:dyDescent="0.2"/>
  <cols>
    <col min="1" max="1" width="5.83203125" style="5" customWidth="1"/>
    <col min="2" max="2" width="16.1640625" customWidth="1"/>
    <col min="3" max="4" width="11.5" style="2" customWidth="1"/>
    <col min="8" max="9" width="8.6640625" style="2"/>
    <col min="11" max="11" width="8.6640625" style="4"/>
    <col min="12" max="12" width="13.33203125" customWidth="1"/>
    <col min="13" max="13" width="9.5" style="4" customWidth="1"/>
  </cols>
  <sheetData>
    <row r="1" spans="1:17" ht="39.75" customHeight="1" x14ac:dyDescent="0.2">
      <c r="A1" s="12" t="s">
        <v>1</v>
      </c>
      <c r="B1" s="13" t="s">
        <v>28</v>
      </c>
      <c r="C1" s="16" t="s">
        <v>26</v>
      </c>
      <c r="D1" s="15" t="s">
        <v>25</v>
      </c>
      <c r="E1" s="13" t="s">
        <v>3</v>
      </c>
      <c r="F1" s="13" t="s">
        <v>4</v>
      </c>
      <c r="G1" s="13" t="s">
        <v>32</v>
      </c>
      <c r="H1" s="14" t="s">
        <v>6</v>
      </c>
      <c r="I1" s="14" t="s">
        <v>8</v>
      </c>
      <c r="J1" s="27" t="s">
        <v>27</v>
      </c>
      <c r="K1" s="27" t="s">
        <v>10</v>
      </c>
      <c r="L1" s="3"/>
      <c r="O1" s="12" t="s">
        <v>24</v>
      </c>
      <c r="P1" s="12" t="s">
        <v>23</v>
      </c>
    </row>
    <row r="2" spans="1:17" x14ac:dyDescent="0.2">
      <c r="A2" s="5">
        <v>0</v>
      </c>
      <c r="E2" s="10">
        <v>0</v>
      </c>
      <c r="F2" s="10">
        <v>0</v>
      </c>
      <c r="G2" s="10">
        <v>0</v>
      </c>
      <c r="H2" s="11">
        <v>0</v>
      </c>
      <c r="I2" s="11">
        <v>9999</v>
      </c>
      <c r="J2" s="10">
        <v>0</v>
      </c>
      <c r="K2" s="9">
        <v>0</v>
      </c>
      <c r="O2" s="22"/>
      <c r="P2" s="23"/>
    </row>
    <row r="3" spans="1:17" x14ac:dyDescent="0.2">
      <c r="A3" s="5">
        <f t="shared" ref="A3:A66" si="0">A2+1</f>
        <v>1</v>
      </c>
      <c r="B3" s="20" t="str">
        <f>IF(H2&lt;I2,"Arrival", "Departure")</f>
        <v>Arrival</v>
      </c>
      <c r="C3" s="2">
        <v>4.8993584229528011</v>
      </c>
      <c r="D3" s="2">
        <v>1.1347079192905445</v>
      </c>
      <c r="E3" s="21">
        <f>MIN(H2,I2)</f>
        <v>0</v>
      </c>
      <c r="F3" s="28">
        <f>IF(J3&gt;0,1,0)</f>
        <v>1</v>
      </c>
      <c r="G3" s="28">
        <f>IF(J3&gt;1,J3-1,0)</f>
        <v>0</v>
      </c>
      <c r="H3" s="8">
        <f>C3</f>
        <v>4.8993584229528011</v>
      </c>
      <c r="I3" s="8">
        <f>D3</f>
        <v>1.1347079192905445</v>
      </c>
      <c r="J3" s="20">
        <f>IF(H2&lt;I2,J2+1,IF(J2=0,0,J2-1))</f>
        <v>1</v>
      </c>
      <c r="K3" s="26">
        <f>E4-E3</f>
        <v>1.1347079192905445</v>
      </c>
      <c r="O3" s="4"/>
    </row>
    <row r="4" spans="1:17" x14ac:dyDescent="0.2">
      <c r="A4" s="5">
        <f t="shared" si="0"/>
        <v>2</v>
      </c>
      <c r="B4" s="20" t="str">
        <f t="shared" ref="B4:B67" si="1">IF(H3&lt;I3,"Arrival", "Departure")</f>
        <v>Departure</v>
      </c>
      <c r="C4" s="2">
        <v>1.8891750242245413</v>
      </c>
      <c r="D4" s="2">
        <v>4.0088917663749131</v>
      </c>
      <c r="E4" s="21">
        <f t="shared" ref="E4:E67" si="2">MIN(H3,I3)</f>
        <v>1.1347079192905445</v>
      </c>
      <c r="F4" s="28">
        <f t="shared" ref="F4:F67" si="3">IF(J4&gt;0,1,0)</f>
        <v>0</v>
      </c>
      <c r="G4" s="28">
        <f t="shared" ref="G4:G67" si="4">IF(J4&gt;1,J4-1,0)</f>
        <v>0</v>
      </c>
      <c r="H4" s="29"/>
      <c r="I4" s="29"/>
      <c r="J4" s="20">
        <f t="shared" ref="J4:J67" si="5">IF(H3&lt;I3,J3+1,IF(J3=0,0,J3-1))</f>
        <v>0</v>
      </c>
      <c r="K4" s="26">
        <f t="shared" ref="K4:K67" si="6">E5-E4</f>
        <v>-1.1347079192905445</v>
      </c>
      <c r="O4" s="4"/>
    </row>
    <row r="5" spans="1:17" x14ac:dyDescent="0.2">
      <c r="A5" s="5">
        <f t="shared" si="0"/>
        <v>3</v>
      </c>
      <c r="B5" s="20" t="str">
        <f t="shared" si="1"/>
        <v>Departure</v>
      </c>
      <c r="C5" s="2">
        <v>5.921509482471528</v>
      </c>
      <c r="D5" s="2">
        <v>1.9787622918020258</v>
      </c>
      <c r="E5" s="21">
        <f t="shared" si="2"/>
        <v>0</v>
      </c>
      <c r="F5" s="28">
        <f t="shared" si="3"/>
        <v>0</v>
      </c>
      <c r="G5" s="28">
        <f t="shared" si="4"/>
        <v>0</v>
      </c>
      <c r="H5" s="29"/>
      <c r="I5" s="29"/>
      <c r="J5" s="20">
        <f t="shared" si="5"/>
        <v>0</v>
      </c>
      <c r="K5" s="26">
        <f t="shared" si="6"/>
        <v>0</v>
      </c>
      <c r="O5" s="4"/>
    </row>
    <row r="6" spans="1:17" ht="16.25" customHeight="1" x14ac:dyDescent="0.2">
      <c r="A6" s="5">
        <f t="shared" si="0"/>
        <v>4</v>
      </c>
      <c r="B6" s="20" t="str">
        <f t="shared" si="1"/>
        <v>Departure</v>
      </c>
      <c r="C6" s="2">
        <v>12.504833754671024</v>
      </c>
      <c r="D6" s="2">
        <v>0.33491047877652191</v>
      </c>
      <c r="E6" s="21">
        <f t="shared" si="2"/>
        <v>0</v>
      </c>
      <c r="F6" s="28">
        <f t="shared" si="3"/>
        <v>0</v>
      </c>
      <c r="G6" s="28">
        <f t="shared" si="4"/>
        <v>0</v>
      </c>
      <c r="H6" s="29"/>
      <c r="I6" s="29"/>
      <c r="J6" s="20">
        <f t="shared" si="5"/>
        <v>0</v>
      </c>
      <c r="K6" s="26">
        <f t="shared" si="6"/>
        <v>0</v>
      </c>
      <c r="O6" s="4"/>
    </row>
    <row r="7" spans="1:17" x14ac:dyDescent="0.2">
      <c r="A7" s="5">
        <f t="shared" si="0"/>
        <v>5</v>
      </c>
      <c r="B7" s="20" t="str">
        <f t="shared" si="1"/>
        <v>Departure</v>
      </c>
      <c r="C7" s="2">
        <v>4.3822785315159454</v>
      </c>
      <c r="D7" s="2">
        <v>12.493130625543284</v>
      </c>
      <c r="E7" s="21">
        <f t="shared" si="2"/>
        <v>0</v>
      </c>
      <c r="F7" s="28">
        <f t="shared" si="3"/>
        <v>0</v>
      </c>
      <c r="G7" s="28">
        <f t="shared" si="4"/>
        <v>0</v>
      </c>
      <c r="H7" s="29"/>
      <c r="I7" s="29"/>
      <c r="J7" s="20">
        <f t="shared" si="5"/>
        <v>0</v>
      </c>
      <c r="K7" s="26">
        <f t="shared" si="6"/>
        <v>0</v>
      </c>
      <c r="O7" s="4"/>
    </row>
    <row r="8" spans="1:17" x14ac:dyDescent="0.2">
      <c r="A8" s="5">
        <f t="shared" si="0"/>
        <v>6</v>
      </c>
      <c r="B8" s="20" t="str">
        <f t="shared" si="1"/>
        <v>Departure</v>
      </c>
      <c r="C8" s="2">
        <v>10.740870286652621</v>
      </c>
      <c r="D8" s="2">
        <v>9.8629248272206329</v>
      </c>
      <c r="E8" s="21">
        <f t="shared" si="2"/>
        <v>0</v>
      </c>
      <c r="F8" s="28">
        <f t="shared" si="3"/>
        <v>0</v>
      </c>
      <c r="G8" s="28">
        <f t="shared" si="4"/>
        <v>0</v>
      </c>
      <c r="H8" s="29"/>
      <c r="I8" s="29"/>
      <c r="J8" s="20">
        <f t="shared" si="5"/>
        <v>0</v>
      </c>
      <c r="K8" s="26">
        <f t="shared" si="6"/>
        <v>0</v>
      </c>
      <c r="O8" s="4"/>
    </row>
    <row r="9" spans="1:17" x14ac:dyDescent="0.2">
      <c r="A9" s="5">
        <f t="shared" si="0"/>
        <v>7</v>
      </c>
      <c r="B9" s="20" t="str">
        <f t="shared" si="1"/>
        <v>Departure</v>
      </c>
      <c r="C9" s="2">
        <v>22.142457359393983</v>
      </c>
      <c r="D9" s="2">
        <v>0.33174017997386479</v>
      </c>
      <c r="E9" s="21">
        <f t="shared" si="2"/>
        <v>0</v>
      </c>
      <c r="F9" s="28">
        <f t="shared" si="3"/>
        <v>0</v>
      </c>
      <c r="G9" s="28">
        <f t="shared" si="4"/>
        <v>0</v>
      </c>
      <c r="H9" s="29"/>
      <c r="I9" s="29"/>
      <c r="J9" s="20">
        <f t="shared" si="5"/>
        <v>0</v>
      </c>
      <c r="K9" s="26">
        <f t="shared" si="6"/>
        <v>0</v>
      </c>
      <c r="O9" s="4"/>
    </row>
    <row r="10" spans="1:17" x14ac:dyDescent="0.2">
      <c r="A10" s="5">
        <f t="shared" si="0"/>
        <v>8</v>
      </c>
      <c r="B10" s="20" t="str">
        <f t="shared" si="1"/>
        <v>Departure</v>
      </c>
      <c r="C10" s="2">
        <v>0.30014064593050105</v>
      </c>
      <c r="D10" s="2">
        <v>11.547182906204434</v>
      </c>
      <c r="E10" s="21">
        <f t="shared" si="2"/>
        <v>0</v>
      </c>
      <c r="F10" s="28">
        <f t="shared" si="3"/>
        <v>0</v>
      </c>
      <c r="G10" s="28">
        <f t="shared" si="4"/>
        <v>0</v>
      </c>
      <c r="H10" s="29"/>
      <c r="I10" s="29"/>
      <c r="J10" s="20">
        <f t="shared" si="5"/>
        <v>0</v>
      </c>
      <c r="K10" s="26">
        <f t="shared" si="6"/>
        <v>0</v>
      </c>
      <c r="O10" s="4"/>
    </row>
    <row r="11" spans="1:17" x14ac:dyDescent="0.2">
      <c r="A11" s="5">
        <f t="shared" si="0"/>
        <v>9</v>
      </c>
      <c r="B11" s="20" t="str">
        <f t="shared" si="1"/>
        <v>Departure</v>
      </c>
      <c r="C11" s="2">
        <v>1.6606222534082988</v>
      </c>
      <c r="D11" s="2">
        <v>11.321853793628243</v>
      </c>
      <c r="E11" s="21">
        <f t="shared" si="2"/>
        <v>0</v>
      </c>
      <c r="F11" s="28">
        <f t="shared" si="3"/>
        <v>0</v>
      </c>
      <c r="G11" s="28">
        <f t="shared" si="4"/>
        <v>0</v>
      </c>
      <c r="H11" s="29"/>
      <c r="I11" s="29"/>
      <c r="J11" s="20">
        <f t="shared" si="5"/>
        <v>0</v>
      </c>
      <c r="K11" s="26">
        <f t="shared" si="6"/>
        <v>0</v>
      </c>
    </row>
    <row r="12" spans="1:17" x14ac:dyDescent="0.2">
      <c r="A12" s="5">
        <f t="shared" si="0"/>
        <v>10</v>
      </c>
      <c r="B12" s="20" t="str">
        <f t="shared" si="1"/>
        <v>Departure</v>
      </c>
      <c r="C12" s="2">
        <v>0.54891045232462488</v>
      </c>
      <c r="D12" s="2">
        <v>0.88071694020227886</v>
      </c>
      <c r="E12" s="21">
        <f t="shared" si="2"/>
        <v>0</v>
      </c>
      <c r="F12" s="28">
        <f t="shared" si="3"/>
        <v>0</v>
      </c>
      <c r="G12" s="28">
        <f t="shared" si="4"/>
        <v>0</v>
      </c>
      <c r="H12" s="29"/>
      <c r="I12" s="29"/>
      <c r="J12" s="20">
        <f t="shared" si="5"/>
        <v>0</v>
      </c>
      <c r="K12" s="26">
        <f t="shared" si="6"/>
        <v>0</v>
      </c>
    </row>
    <row r="13" spans="1:17" x14ac:dyDescent="0.2">
      <c r="A13" s="5">
        <f t="shared" si="0"/>
        <v>11</v>
      </c>
      <c r="B13" s="20" t="str">
        <f t="shared" si="1"/>
        <v>Departure</v>
      </c>
      <c r="C13" s="2">
        <v>23.698903899520793</v>
      </c>
      <c r="D13" s="2">
        <v>7.4773309393250997</v>
      </c>
      <c r="E13" s="21">
        <f t="shared" si="2"/>
        <v>0</v>
      </c>
      <c r="F13" s="28">
        <f t="shared" si="3"/>
        <v>0</v>
      </c>
      <c r="G13" s="28">
        <f t="shared" si="4"/>
        <v>0</v>
      </c>
      <c r="H13" s="29"/>
      <c r="I13" s="29"/>
      <c r="J13" s="20">
        <f t="shared" si="5"/>
        <v>0</v>
      </c>
      <c r="K13" s="26">
        <f t="shared" si="6"/>
        <v>0</v>
      </c>
      <c r="Q13" s="7"/>
    </row>
    <row r="14" spans="1:17" ht="15.75" customHeight="1" x14ac:dyDescent="0.2">
      <c r="A14" s="5">
        <f t="shared" si="0"/>
        <v>12</v>
      </c>
      <c r="B14" s="20" t="str">
        <f t="shared" si="1"/>
        <v>Departure</v>
      </c>
      <c r="C14" s="2">
        <v>0.41489767673183719</v>
      </c>
      <c r="D14" s="2">
        <v>11.231542289164977</v>
      </c>
      <c r="E14" s="21">
        <f t="shared" si="2"/>
        <v>0</v>
      </c>
      <c r="F14" s="28">
        <f t="shared" si="3"/>
        <v>0</v>
      </c>
      <c r="G14" s="28">
        <f t="shared" si="4"/>
        <v>0</v>
      </c>
      <c r="H14" s="29"/>
      <c r="I14" s="29"/>
      <c r="J14" s="20">
        <f t="shared" si="5"/>
        <v>0</v>
      </c>
      <c r="K14" s="26">
        <f t="shared" si="6"/>
        <v>0</v>
      </c>
    </row>
    <row r="15" spans="1:17" x14ac:dyDescent="0.2">
      <c r="A15" s="5">
        <f t="shared" si="0"/>
        <v>13</v>
      </c>
      <c r="B15" s="20" t="str">
        <f t="shared" si="1"/>
        <v>Departure</v>
      </c>
      <c r="C15" s="2">
        <v>9.1116904866010096</v>
      </c>
      <c r="D15" s="2">
        <v>5.0287919510413657</v>
      </c>
      <c r="E15" s="21">
        <f t="shared" si="2"/>
        <v>0</v>
      </c>
      <c r="F15" s="28">
        <f t="shared" si="3"/>
        <v>0</v>
      </c>
      <c r="G15" s="28">
        <f t="shared" si="4"/>
        <v>0</v>
      </c>
      <c r="H15" s="29"/>
      <c r="I15" s="29"/>
      <c r="J15" s="20">
        <f t="shared" si="5"/>
        <v>0</v>
      </c>
      <c r="K15" s="26">
        <f t="shared" si="6"/>
        <v>0</v>
      </c>
    </row>
    <row r="16" spans="1:17" x14ac:dyDescent="0.2">
      <c r="A16" s="5">
        <f t="shared" si="0"/>
        <v>14</v>
      </c>
      <c r="B16" s="20" t="str">
        <f t="shared" si="1"/>
        <v>Departure</v>
      </c>
      <c r="C16" s="2">
        <v>8.0021500878464629</v>
      </c>
      <c r="D16" s="2">
        <v>2.275604947450268</v>
      </c>
      <c r="E16" s="21">
        <f t="shared" si="2"/>
        <v>0</v>
      </c>
      <c r="F16" s="28">
        <f t="shared" si="3"/>
        <v>0</v>
      </c>
      <c r="G16" s="28">
        <f t="shared" si="4"/>
        <v>0</v>
      </c>
      <c r="H16" s="29"/>
      <c r="I16" s="29"/>
      <c r="J16" s="20">
        <f t="shared" si="5"/>
        <v>0</v>
      </c>
      <c r="K16" s="26">
        <f t="shared" si="6"/>
        <v>0</v>
      </c>
    </row>
    <row r="17" spans="1:11" x14ac:dyDescent="0.2">
      <c r="A17" s="5">
        <f t="shared" si="0"/>
        <v>15</v>
      </c>
      <c r="B17" s="20" t="str">
        <f t="shared" si="1"/>
        <v>Departure</v>
      </c>
      <c r="C17" s="2">
        <v>3.2111725990818556</v>
      </c>
      <c r="D17" s="2">
        <v>2.9778602184167648</v>
      </c>
      <c r="E17" s="21">
        <f t="shared" si="2"/>
        <v>0</v>
      </c>
      <c r="F17" s="28">
        <f t="shared" si="3"/>
        <v>0</v>
      </c>
      <c r="G17" s="28">
        <f t="shared" si="4"/>
        <v>0</v>
      </c>
      <c r="H17" s="29"/>
      <c r="I17" s="29"/>
      <c r="J17" s="20">
        <f t="shared" si="5"/>
        <v>0</v>
      </c>
      <c r="K17" s="26">
        <f t="shared" si="6"/>
        <v>0</v>
      </c>
    </row>
    <row r="18" spans="1:11" x14ac:dyDescent="0.2">
      <c r="A18" s="5">
        <f t="shared" si="0"/>
        <v>16</v>
      </c>
      <c r="B18" s="20" t="str">
        <f t="shared" si="1"/>
        <v>Departure</v>
      </c>
      <c r="C18" s="2">
        <v>2.7194368378486473</v>
      </c>
      <c r="D18" s="2">
        <v>5.3268209624132062E-2</v>
      </c>
      <c r="E18" s="21">
        <f t="shared" si="2"/>
        <v>0</v>
      </c>
      <c r="F18" s="28">
        <f t="shared" si="3"/>
        <v>0</v>
      </c>
      <c r="G18" s="28">
        <f t="shared" si="4"/>
        <v>0</v>
      </c>
      <c r="H18" s="29"/>
      <c r="I18" s="29"/>
      <c r="J18" s="20">
        <f t="shared" si="5"/>
        <v>0</v>
      </c>
      <c r="K18" s="26">
        <f t="shared" si="6"/>
        <v>0</v>
      </c>
    </row>
    <row r="19" spans="1:11" x14ac:dyDescent="0.2">
      <c r="A19" s="5">
        <f t="shared" si="0"/>
        <v>17</v>
      </c>
      <c r="B19" s="20" t="str">
        <f t="shared" si="1"/>
        <v>Departure</v>
      </c>
      <c r="C19" s="2">
        <v>0.31476874857377035</v>
      </c>
      <c r="D19" s="2">
        <v>0.29025642890522124</v>
      </c>
      <c r="E19" s="21">
        <f t="shared" si="2"/>
        <v>0</v>
      </c>
      <c r="F19" s="28">
        <f t="shared" si="3"/>
        <v>0</v>
      </c>
      <c r="G19" s="28">
        <f t="shared" si="4"/>
        <v>0</v>
      </c>
      <c r="H19" s="29"/>
      <c r="I19" s="29"/>
      <c r="J19" s="20">
        <f t="shared" si="5"/>
        <v>0</v>
      </c>
      <c r="K19" s="26">
        <f t="shared" si="6"/>
        <v>0</v>
      </c>
    </row>
    <row r="20" spans="1:11" x14ac:dyDescent="0.2">
      <c r="A20" s="5">
        <f t="shared" si="0"/>
        <v>18</v>
      </c>
      <c r="B20" s="20" t="str">
        <f t="shared" si="1"/>
        <v>Departure</v>
      </c>
      <c r="C20" s="2">
        <v>2.99275147798381</v>
      </c>
      <c r="D20" s="2">
        <v>14.854612073938062</v>
      </c>
      <c r="E20" s="21">
        <f t="shared" si="2"/>
        <v>0</v>
      </c>
      <c r="F20" s="28">
        <f t="shared" si="3"/>
        <v>0</v>
      </c>
      <c r="G20" s="28">
        <f t="shared" si="4"/>
        <v>0</v>
      </c>
      <c r="H20" s="29"/>
      <c r="I20" s="29"/>
      <c r="J20" s="20">
        <f t="shared" si="5"/>
        <v>0</v>
      </c>
      <c r="K20" s="26">
        <f t="shared" si="6"/>
        <v>0</v>
      </c>
    </row>
    <row r="21" spans="1:11" x14ac:dyDescent="0.2">
      <c r="A21" s="5">
        <f t="shared" si="0"/>
        <v>19</v>
      </c>
      <c r="B21" s="20" t="str">
        <f t="shared" si="1"/>
        <v>Departure</v>
      </c>
      <c r="C21" s="2">
        <v>15.595627922387417</v>
      </c>
      <c r="D21" s="2">
        <v>3.5756919863718601</v>
      </c>
      <c r="E21" s="21">
        <f t="shared" si="2"/>
        <v>0</v>
      </c>
      <c r="F21" s="28">
        <f t="shared" si="3"/>
        <v>0</v>
      </c>
      <c r="G21" s="28">
        <f t="shared" si="4"/>
        <v>0</v>
      </c>
      <c r="H21" s="29"/>
      <c r="I21" s="29"/>
      <c r="J21" s="20">
        <f t="shared" si="5"/>
        <v>0</v>
      </c>
      <c r="K21" s="26">
        <f t="shared" si="6"/>
        <v>0</v>
      </c>
    </row>
    <row r="22" spans="1:11" x14ac:dyDescent="0.2">
      <c r="A22" s="5">
        <f t="shared" si="0"/>
        <v>20</v>
      </c>
      <c r="B22" s="20" t="str">
        <f t="shared" si="1"/>
        <v>Departure</v>
      </c>
      <c r="C22" s="2">
        <v>3.621005420248264</v>
      </c>
      <c r="D22" s="2">
        <v>1.6766949144115701</v>
      </c>
      <c r="E22" s="21">
        <f t="shared" si="2"/>
        <v>0</v>
      </c>
      <c r="F22" s="28">
        <f t="shared" si="3"/>
        <v>0</v>
      </c>
      <c r="G22" s="28">
        <f t="shared" si="4"/>
        <v>0</v>
      </c>
      <c r="H22" s="29"/>
      <c r="I22" s="29"/>
      <c r="J22" s="20">
        <f t="shared" si="5"/>
        <v>0</v>
      </c>
      <c r="K22" s="26">
        <f t="shared" si="6"/>
        <v>0</v>
      </c>
    </row>
    <row r="23" spans="1:11" x14ac:dyDescent="0.2">
      <c r="A23" s="5">
        <f t="shared" si="0"/>
        <v>21</v>
      </c>
      <c r="B23" s="20" t="str">
        <f t="shared" si="1"/>
        <v>Departure</v>
      </c>
      <c r="C23" s="2">
        <v>0.83467011628174093</v>
      </c>
      <c r="D23" s="2">
        <v>3.2534797765256633</v>
      </c>
      <c r="E23" s="21">
        <f t="shared" si="2"/>
        <v>0</v>
      </c>
      <c r="F23" s="28">
        <f t="shared" si="3"/>
        <v>0</v>
      </c>
      <c r="G23" s="28">
        <f t="shared" si="4"/>
        <v>0</v>
      </c>
      <c r="H23" s="29"/>
      <c r="I23" s="29"/>
      <c r="J23" s="20">
        <f t="shared" si="5"/>
        <v>0</v>
      </c>
      <c r="K23" s="26">
        <f t="shared" si="6"/>
        <v>0</v>
      </c>
    </row>
    <row r="24" spans="1:11" x14ac:dyDescent="0.2">
      <c r="A24" s="5">
        <f t="shared" si="0"/>
        <v>22</v>
      </c>
      <c r="B24" s="20" t="str">
        <f t="shared" si="1"/>
        <v>Departure</v>
      </c>
      <c r="C24" s="2">
        <v>13.173309493478385</v>
      </c>
      <c r="D24" s="2">
        <v>2.2924825484291982</v>
      </c>
      <c r="E24" s="21">
        <f t="shared" si="2"/>
        <v>0</v>
      </c>
      <c r="F24" s="28">
        <f t="shared" si="3"/>
        <v>0</v>
      </c>
      <c r="G24" s="28">
        <f t="shared" si="4"/>
        <v>0</v>
      </c>
      <c r="H24" s="29"/>
      <c r="I24" s="29"/>
      <c r="J24" s="20">
        <f t="shared" si="5"/>
        <v>0</v>
      </c>
      <c r="K24" s="26">
        <f t="shared" si="6"/>
        <v>0</v>
      </c>
    </row>
    <row r="25" spans="1:11" x14ac:dyDescent="0.2">
      <c r="A25" s="5">
        <f t="shared" si="0"/>
        <v>23</v>
      </c>
      <c r="B25" s="20" t="str">
        <f t="shared" si="1"/>
        <v>Departure</v>
      </c>
      <c r="C25" s="2">
        <v>12.896583375229778</v>
      </c>
      <c r="D25" s="2">
        <v>2.7381697665151359</v>
      </c>
      <c r="E25" s="21">
        <f t="shared" si="2"/>
        <v>0</v>
      </c>
      <c r="F25" s="28">
        <f t="shared" si="3"/>
        <v>0</v>
      </c>
      <c r="G25" s="28">
        <f t="shared" si="4"/>
        <v>0</v>
      </c>
      <c r="H25" s="29"/>
      <c r="I25" s="29"/>
      <c r="J25" s="20">
        <f t="shared" si="5"/>
        <v>0</v>
      </c>
      <c r="K25" s="26">
        <f t="shared" si="6"/>
        <v>0</v>
      </c>
    </row>
    <row r="26" spans="1:11" x14ac:dyDescent="0.2">
      <c r="A26" s="5">
        <f t="shared" si="0"/>
        <v>24</v>
      </c>
      <c r="B26" s="20" t="str">
        <f t="shared" si="1"/>
        <v>Departure</v>
      </c>
      <c r="C26" s="2">
        <v>7.5841661778891556</v>
      </c>
      <c r="D26" s="2">
        <v>1.0605160706433332</v>
      </c>
      <c r="E26" s="21">
        <f t="shared" si="2"/>
        <v>0</v>
      </c>
      <c r="F26" s="28">
        <f t="shared" si="3"/>
        <v>0</v>
      </c>
      <c r="G26" s="28">
        <f t="shared" si="4"/>
        <v>0</v>
      </c>
      <c r="H26" s="29"/>
      <c r="I26" s="29"/>
      <c r="J26" s="20">
        <f t="shared" si="5"/>
        <v>0</v>
      </c>
      <c r="K26" s="26">
        <f t="shared" si="6"/>
        <v>0</v>
      </c>
    </row>
    <row r="27" spans="1:11" x14ac:dyDescent="0.2">
      <c r="A27" s="5">
        <f t="shared" si="0"/>
        <v>25</v>
      </c>
      <c r="B27" s="20" t="str">
        <f t="shared" si="1"/>
        <v>Departure</v>
      </c>
      <c r="C27" s="2">
        <v>4.7480224629341317</v>
      </c>
      <c r="D27" s="2">
        <v>0.55052598009041409</v>
      </c>
      <c r="E27" s="21">
        <f t="shared" si="2"/>
        <v>0</v>
      </c>
      <c r="F27" s="28">
        <f t="shared" si="3"/>
        <v>0</v>
      </c>
      <c r="G27" s="28">
        <f t="shared" si="4"/>
        <v>0</v>
      </c>
      <c r="H27" s="29"/>
      <c r="I27" s="29"/>
      <c r="J27" s="20">
        <f t="shared" si="5"/>
        <v>0</v>
      </c>
      <c r="K27" s="26">
        <f t="shared" si="6"/>
        <v>0</v>
      </c>
    </row>
    <row r="28" spans="1:11" x14ac:dyDescent="0.2">
      <c r="A28" s="5">
        <f t="shared" si="0"/>
        <v>26</v>
      </c>
      <c r="B28" s="20" t="str">
        <f t="shared" si="1"/>
        <v>Departure</v>
      </c>
      <c r="C28" s="2">
        <v>3.4337723628571153</v>
      </c>
      <c r="D28" s="2">
        <v>6.7904023354996585</v>
      </c>
      <c r="E28" s="21">
        <f t="shared" si="2"/>
        <v>0</v>
      </c>
      <c r="F28" s="28">
        <f t="shared" si="3"/>
        <v>0</v>
      </c>
      <c r="G28" s="28">
        <f t="shared" si="4"/>
        <v>0</v>
      </c>
      <c r="H28" s="29"/>
      <c r="I28" s="29"/>
      <c r="J28" s="20">
        <f t="shared" si="5"/>
        <v>0</v>
      </c>
      <c r="K28" s="26">
        <f t="shared" si="6"/>
        <v>0</v>
      </c>
    </row>
    <row r="29" spans="1:11" x14ac:dyDescent="0.2">
      <c r="A29" s="5">
        <f t="shared" si="0"/>
        <v>27</v>
      </c>
      <c r="B29" s="20" t="str">
        <f t="shared" si="1"/>
        <v>Departure</v>
      </c>
      <c r="C29" s="2">
        <v>5.3876447147859157</v>
      </c>
      <c r="D29" s="2">
        <v>5.6933325844315892</v>
      </c>
      <c r="E29" s="21">
        <f t="shared" si="2"/>
        <v>0</v>
      </c>
      <c r="F29" s="28">
        <f t="shared" si="3"/>
        <v>0</v>
      </c>
      <c r="G29" s="28">
        <f t="shared" si="4"/>
        <v>0</v>
      </c>
      <c r="H29" s="29"/>
      <c r="I29" s="29"/>
      <c r="J29" s="20">
        <f t="shared" si="5"/>
        <v>0</v>
      </c>
      <c r="K29" s="26">
        <f t="shared" si="6"/>
        <v>0</v>
      </c>
    </row>
    <row r="30" spans="1:11" x14ac:dyDescent="0.2">
      <c r="A30" s="5">
        <f t="shared" si="0"/>
        <v>28</v>
      </c>
      <c r="B30" s="20" t="str">
        <f t="shared" si="1"/>
        <v>Departure</v>
      </c>
      <c r="C30" s="2">
        <v>0.37305561407562782</v>
      </c>
      <c r="D30" s="2">
        <v>7.4895126689265705</v>
      </c>
      <c r="E30" s="21">
        <f t="shared" si="2"/>
        <v>0</v>
      </c>
      <c r="F30" s="28">
        <f t="shared" si="3"/>
        <v>0</v>
      </c>
      <c r="G30" s="28">
        <f t="shared" si="4"/>
        <v>0</v>
      </c>
      <c r="H30" s="29"/>
      <c r="I30" s="29"/>
      <c r="J30" s="20">
        <f t="shared" si="5"/>
        <v>0</v>
      </c>
      <c r="K30" s="26">
        <f t="shared" si="6"/>
        <v>0</v>
      </c>
    </row>
    <row r="31" spans="1:11" x14ac:dyDescent="0.2">
      <c r="A31" s="5">
        <f t="shared" si="0"/>
        <v>29</v>
      </c>
      <c r="B31" s="20" t="str">
        <f t="shared" si="1"/>
        <v>Departure</v>
      </c>
      <c r="C31" s="2">
        <v>0.4020890207307698</v>
      </c>
      <c r="D31" s="2">
        <v>1.8271536871931271</v>
      </c>
      <c r="E31" s="21">
        <f t="shared" si="2"/>
        <v>0</v>
      </c>
      <c r="F31" s="28">
        <f t="shared" si="3"/>
        <v>0</v>
      </c>
      <c r="G31" s="28">
        <f t="shared" si="4"/>
        <v>0</v>
      </c>
      <c r="H31" s="29"/>
      <c r="I31" s="29"/>
      <c r="J31" s="20">
        <f t="shared" si="5"/>
        <v>0</v>
      </c>
      <c r="K31" s="26">
        <f t="shared" si="6"/>
        <v>0</v>
      </c>
    </row>
    <row r="32" spans="1:11" x14ac:dyDescent="0.2">
      <c r="A32" s="5">
        <f t="shared" si="0"/>
        <v>30</v>
      </c>
      <c r="B32" s="20" t="str">
        <f t="shared" si="1"/>
        <v>Departure</v>
      </c>
      <c r="C32" s="2">
        <v>1.8108221763432581</v>
      </c>
      <c r="D32" s="2">
        <v>6.7342907377393129</v>
      </c>
      <c r="E32" s="21">
        <f t="shared" si="2"/>
        <v>0</v>
      </c>
      <c r="F32" s="28">
        <f t="shared" si="3"/>
        <v>0</v>
      </c>
      <c r="G32" s="28">
        <f t="shared" si="4"/>
        <v>0</v>
      </c>
      <c r="H32" s="29"/>
      <c r="I32" s="29"/>
      <c r="J32" s="20">
        <f t="shared" si="5"/>
        <v>0</v>
      </c>
      <c r="K32" s="26">
        <f t="shared" si="6"/>
        <v>0</v>
      </c>
    </row>
    <row r="33" spans="1:11" x14ac:dyDescent="0.2">
      <c r="A33" s="5">
        <f t="shared" si="0"/>
        <v>31</v>
      </c>
      <c r="B33" s="20" t="str">
        <f t="shared" si="1"/>
        <v>Departure</v>
      </c>
      <c r="C33" s="2">
        <v>2.7882785593280857</v>
      </c>
      <c r="D33" s="2">
        <v>4.0865501512774269</v>
      </c>
      <c r="E33" s="21">
        <f t="shared" si="2"/>
        <v>0</v>
      </c>
      <c r="F33" s="28">
        <f t="shared" si="3"/>
        <v>0</v>
      </c>
      <c r="G33" s="28">
        <f t="shared" si="4"/>
        <v>0</v>
      </c>
      <c r="H33" s="29"/>
      <c r="I33" s="29"/>
      <c r="J33" s="20">
        <f t="shared" si="5"/>
        <v>0</v>
      </c>
      <c r="K33" s="26">
        <f t="shared" si="6"/>
        <v>0</v>
      </c>
    </row>
    <row r="34" spans="1:11" x14ac:dyDescent="0.2">
      <c r="A34" s="5">
        <f t="shared" si="0"/>
        <v>32</v>
      </c>
      <c r="B34" s="20" t="str">
        <f t="shared" si="1"/>
        <v>Departure</v>
      </c>
      <c r="C34" s="2">
        <v>1.8801524365733002</v>
      </c>
      <c r="D34" s="2">
        <v>2.5311989262395125</v>
      </c>
      <c r="E34" s="21">
        <f t="shared" si="2"/>
        <v>0</v>
      </c>
      <c r="F34" s="28">
        <f t="shared" si="3"/>
        <v>0</v>
      </c>
      <c r="G34" s="28">
        <f t="shared" si="4"/>
        <v>0</v>
      </c>
      <c r="H34" s="29"/>
      <c r="I34" s="29"/>
      <c r="J34" s="20">
        <f t="shared" si="5"/>
        <v>0</v>
      </c>
      <c r="K34" s="26">
        <f t="shared" si="6"/>
        <v>0</v>
      </c>
    </row>
    <row r="35" spans="1:11" x14ac:dyDescent="0.2">
      <c r="A35" s="5">
        <f t="shared" si="0"/>
        <v>33</v>
      </c>
      <c r="B35" s="20" t="str">
        <f t="shared" si="1"/>
        <v>Departure</v>
      </c>
      <c r="C35" s="2">
        <v>2.2012187274496084</v>
      </c>
      <c r="D35" s="2">
        <v>5.7916145654571274</v>
      </c>
      <c r="E35" s="21">
        <f t="shared" si="2"/>
        <v>0</v>
      </c>
      <c r="F35" s="28">
        <f t="shared" si="3"/>
        <v>0</v>
      </c>
      <c r="G35" s="28">
        <f t="shared" si="4"/>
        <v>0</v>
      </c>
      <c r="H35" s="29"/>
      <c r="I35" s="29"/>
      <c r="J35" s="20">
        <f t="shared" si="5"/>
        <v>0</v>
      </c>
      <c r="K35" s="26">
        <f t="shared" si="6"/>
        <v>0</v>
      </c>
    </row>
    <row r="36" spans="1:11" x14ac:dyDescent="0.2">
      <c r="A36" s="5">
        <f t="shared" si="0"/>
        <v>34</v>
      </c>
      <c r="B36" s="20" t="str">
        <f t="shared" si="1"/>
        <v>Departure</v>
      </c>
      <c r="C36" s="2">
        <v>0.88226157219605694</v>
      </c>
      <c r="D36" s="2">
        <v>1.4033352255634282</v>
      </c>
      <c r="E36" s="21">
        <f t="shared" si="2"/>
        <v>0</v>
      </c>
      <c r="F36" s="28">
        <f t="shared" si="3"/>
        <v>0</v>
      </c>
      <c r="G36" s="28">
        <f t="shared" si="4"/>
        <v>0</v>
      </c>
      <c r="H36" s="29"/>
      <c r="I36" s="29"/>
      <c r="J36" s="20">
        <f t="shared" si="5"/>
        <v>0</v>
      </c>
      <c r="K36" s="26">
        <f t="shared" si="6"/>
        <v>0</v>
      </c>
    </row>
    <row r="37" spans="1:11" x14ac:dyDescent="0.2">
      <c r="A37" s="5">
        <f t="shared" si="0"/>
        <v>35</v>
      </c>
      <c r="B37" s="20" t="str">
        <f t="shared" si="1"/>
        <v>Departure</v>
      </c>
      <c r="C37" s="2">
        <v>10.742084142245437</v>
      </c>
      <c r="D37" s="2">
        <v>1.7762572157726191</v>
      </c>
      <c r="E37" s="21">
        <f t="shared" si="2"/>
        <v>0</v>
      </c>
      <c r="F37" s="28">
        <f t="shared" si="3"/>
        <v>0</v>
      </c>
      <c r="G37" s="28">
        <f t="shared" si="4"/>
        <v>0</v>
      </c>
      <c r="H37" s="29"/>
      <c r="I37" s="29"/>
      <c r="J37" s="20">
        <f t="shared" si="5"/>
        <v>0</v>
      </c>
      <c r="K37" s="26">
        <f t="shared" si="6"/>
        <v>0</v>
      </c>
    </row>
    <row r="38" spans="1:11" x14ac:dyDescent="0.2">
      <c r="A38" s="5">
        <f t="shared" si="0"/>
        <v>36</v>
      </c>
      <c r="B38" s="20" t="str">
        <f t="shared" si="1"/>
        <v>Departure</v>
      </c>
      <c r="C38" s="2">
        <v>3.2471975715574244</v>
      </c>
      <c r="D38" s="2">
        <v>2.8600338187088079</v>
      </c>
      <c r="E38" s="21">
        <f t="shared" si="2"/>
        <v>0</v>
      </c>
      <c r="F38" s="28">
        <f t="shared" si="3"/>
        <v>0</v>
      </c>
      <c r="G38" s="28">
        <f t="shared" si="4"/>
        <v>0</v>
      </c>
      <c r="H38" s="29"/>
      <c r="I38" s="29"/>
      <c r="J38" s="20">
        <f t="shared" si="5"/>
        <v>0</v>
      </c>
      <c r="K38" s="26">
        <f t="shared" si="6"/>
        <v>0</v>
      </c>
    </row>
    <row r="39" spans="1:11" x14ac:dyDescent="0.2">
      <c r="A39" s="5">
        <f t="shared" si="0"/>
        <v>37</v>
      </c>
      <c r="B39" s="20" t="str">
        <f t="shared" si="1"/>
        <v>Departure</v>
      </c>
      <c r="C39" s="2">
        <v>6.8957149927263011</v>
      </c>
      <c r="D39" s="2">
        <v>1.1357407821675232</v>
      </c>
      <c r="E39" s="21">
        <f t="shared" si="2"/>
        <v>0</v>
      </c>
      <c r="F39" s="28">
        <f t="shared" si="3"/>
        <v>0</v>
      </c>
      <c r="G39" s="28">
        <f t="shared" si="4"/>
        <v>0</v>
      </c>
      <c r="H39" s="29"/>
      <c r="I39" s="29"/>
      <c r="J39" s="20">
        <f t="shared" si="5"/>
        <v>0</v>
      </c>
      <c r="K39" s="26">
        <f t="shared" si="6"/>
        <v>0</v>
      </c>
    </row>
    <row r="40" spans="1:11" x14ac:dyDescent="0.2">
      <c r="A40" s="5">
        <f t="shared" si="0"/>
        <v>38</v>
      </c>
      <c r="B40" s="20" t="str">
        <f t="shared" si="1"/>
        <v>Departure</v>
      </c>
      <c r="C40" s="2">
        <v>0.23644275982830998</v>
      </c>
      <c r="D40" s="2">
        <v>7.2743018182762604</v>
      </c>
      <c r="E40" s="21">
        <f t="shared" si="2"/>
        <v>0</v>
      </c>
      <c r="F40" s="28">
        <f t="shared" si="3"/>
        <v>0</v>
      </c>
      <c r="G40" s="28">
        <f t="shared" si="4"/>
        <v>0</v>
      </c>
      <c r="H40" s="29"/>
      <c r="I40" s="29"/>
      <c r="J40" s="20">
        <f t="shared" si="5"/>
        <v>0</v>
      </c>
      <c r="K40" s="26">
        <f t="shared" si="6"/>
        <v>0</v>
      </c>
    </row>
    <row r="41" spans="1:11" x14ac:dyDescent="0.2">
      <c r="A41" s="5">
        <f t="shared" si="0"/>
        <v>39</v>
      </c>
      <c r="B41" s="20" t="str">
        <f t="shared" si="1"/>
        <v>Departure</v>
      </c>
      <c r="C41" s="2">
        <v>16.44753366200375</v>
      </c>
      <c r="D41" s="2">
        <v>1.9332956929528946</v>
      </c>
      <c r="E41" s="21">
        <f t="shared" si="2"/>
        <v>0</v>
      </c>
      <c r="F41" s="28">
        <f t="shared" si="3"/>
        <v>0</v>
      </c>
      <c r="G41" s="28">
        <f t="shared" si="4"/>
        <v>0</v>
      </c>
      <c r="H41" s="29"/>
      <c r="I41" s="29"/>
      <c r="J41" s="20">
        <f t="shared" si="5"/>
        <v>0</v>
      </c>
      <c r="K41" s="26">
        <f t="shared" si="6"/>
        <v>0</v>
      </c>
    </row>
    <row r="42" spans="1:11" x14ac:dyDescent="0.2">
      <c r="A42" s="5">
        <f t="shared" si="0"/>
        <v>40</v>
      </c>
      <c r="B42" s="20" t="str">
        <f t="shared" si="1"/>
        <v>Departure</v>
      </c>
      <c r="C42" s="2">
        <v>6.8646054137839512</v>
      </c>
      <c r="D42" s="2">
        <v>0.5467259382509474</v>
      </c>
      <c r="E42" s="21">
        <f t="shared" si="2"/>
        <v>0</v>
      </c>
      <c r="F42" s="28">
        <f t="shared" si="3"/>
        <v>0</v>
      </c>
      <c r="G42" s="28">
        <f t="shared" si="4"/>
        <v>0</v>
      </c>
      <c r="H42" s="29"/>
      <c r="I42" s="29"/>
      <c r="J42" s="20">
        <f t="shared" si="5"/>
        <v>0</v>
      </c>
      <c r="K42" s="26">
        <f t="shared" si="6"/>
        <v>0</v>
      </c>
    </row>
    <row r="43" spans="1:11" x14ac:dyDescent="0.2">
      <c r="A43" s="5">
        <f t="shared" si="0"/>
        <v>41</v>
      </c>
      <c r="B43" s="20" t="str">
        <f t="shared" si="1"/>
        <v>Departure</v>
      </c>
      <c r="C43" s="2">
        <v>2.1761853266993958</v>
      </c>
      <c r="D43" s="2">
        <v>4.7326623923489883</v>
      </c>
      <c r="E43" s="21">
        <f t="shared" si="2"/>
        <v>0</v>
      </c>
      <c r="F43" s="28">
        <f t="shared" si="3"/>
        <v>0</v>
      </c>
      <c r="G43" s="28">
        <f t="shared" si="4"/>
        <v>0</v>
      </c>
      <c r="H43" s="29"/>
      <c r="I43" s="29"/>
      <c r="J43" s="20">
        <f t="shared" si="5"/>
        <v>0</v>
      </c>
      <c r="K43" s="26">
        <f t="shared" si="6"/>
        <v>0</v>
      </c>
    </row>
    <row r="44" spans="1:11" x14ac:dyDescent="0.2">
      <c r="A44" s="5">
        <f t="shared" si="0"/>
        <v>42</v>
      </c>
      <c r="B44" s="20" t="str">
        <f t="shared" si="1"/>
        <v>Departure</v>
      </c>
      <c r="C44" s="2">
        <v>0.21191237619283804</v>
      </c>
      <c r="D44" s="2">
        <v>1.2275827941738542</v>
      </c>
      <c r="E44" s="21">
        <f t="shared" si="2"/>
        <v>0</v>
      </c>
      <c r="F44" s="28">
        <f t="shared" si="3"/>
        <v>0</v>
      </c>
      <c r="G44" s="28">
        <f t="shared" si="4"/>
        <v>0</v>
      </c>
      <c r="H44" s="29"/>
      <c r="I44" s="29"/>
      <c r="J44" s="20">
        <f t="shared" si="5"/>
        <v>0</v>
      </c>
      <c r="K44" s="26">
        <f t="shared" si="6"/>
        <v>0</v>
      </c>
    </row>
    <row r="45" spans="1:11" x14ac:dyDescent="0.2">
      <c r="A45" s="5">
        <f t="shared" si="0"/>
        <v>43</v>
      </c>
      <c r="B45" s="20" t="str">
        <f t="shared" si="1"/>
        <v>Departure</v>
      </c>
      <c r="C45" s="2">
        <v>0.10923850808282723</v>
      </c>
      <c r="D45" s="2">
        <v>0.89044819723200663</v>
      </c>
      <c r="E45" s="21">
        <f t="shared" si="2"/>
        <v>0</v>
      </c>
      <c r="F45" s="28">
        <f t="shared" si="3"/>
        <v>0</v>
      </c>
      <c r="G45" s="28">
        <f t="shared" si="4"/>
        <v>0</v>
      </c>
      <c r="H45" s="29"/>
      <c r="I45" s="29"/>
      <c r="J45" s="20">
        <f t="shared" si="5"/>
        <v>0</v>
      </c>
      <c r="K45" s="26">
        <f t="shared" si="6"/>
        <v>0</v>
      </c>
    </row>
    <row r="46" spans="1:11" x14ac:dyDescent="0.2">
      <c r="A46" s="5">
        <f t="shared" si="0"/>
        <v>44</v>
      </c>
      <c r="B46" s="20" t="str">
        <f t="shared" si="1"/>
        <v>Departure</v>
      </c>
      <c r="C46" s="2">
        <v>0.11078351687911586</v>
      </c>
      <c r="D46" s="2">
        <v>4.6495481210526828</v>
      </c>
      <c r="E46" s="21">
        <f t="shared" si="2"/>
        <v>0</v>
      </c>
      <c r="F46" s="28">
        <f t="shared" si="3"/>
        <v>0</v>
      </c>
      <c r="G46" s="28">
        <f t="shared" si="4"/>
        <v>0</v>
      </c>
      <c r="H46" s="29"/>
      <c r="I46" s="29"/>
      <c r="J46" s="20">
        <f t="shared" si="5"/>
        <v>0</v>
      </c>
      <c r="K46" s="26">
        <f t="shared" si="6"/>
        <v>0</v>
      </c>
    </row>
    <row r="47" spans="1:11" x14ac:dyDescent="0.2">
      <c r="A47" s="5">
        <f t="shared" si="0"/>
        <v>45</v>
      </c>
      <c r="B47" s="20" t="str">
        <f t="shared" si="1"/>
        <v>Departure</v>
      </c>
      <c r="C47" s="2">
        <v>10.525923244299708</v>
      </c>
      <c r="D47" s="2">
        <v>13.420266350680105</v>
      </c>
      <c r="E47" s="21">
        <f t="shared" si="2"/>
        <v>0</v>
      </c>
      <c r="F47" s="28">
        <f t="shared" si="3"/>
        <v>0</v>
      </c>
      <c r="G47" s="28">
        <f t="shared" si="4"/>
        <v>0</v>
      </c>
      <c r="H47" s="29"/>
      <c r="I47" s="29"/>
      <c r="J47" s="20">
        <f t="shared" si="5"/>
        <v>0</v>
      </c>
      <c r="K47" s="26">
        <f t="shared" si="6"/>
        <v>0</v>
      </c>
    </row>
    <row r="48" spans="1:11" x14ac:dyDescent="0.2">
      <c r="A48" s="5">
        <f t="shared" si="0"/>
        <v>46</v>
      </c>
      <c r="B48" s="20" t="str">
        <f t="shared" si="1"/>
        <v>Departure</v>
      </c>
      <c r="C48" s="2">
        <v>3.887918289048232</v>
      </c>
      <c r="D48" s="2">
        <v>4.6922124475649589</v>
      </c>
      <c r="E48" s="21">
        <f t="shared" si="2"/>
        <v>0</v>
      </c>
      <c r="F48" s="28">
        <f t="shared" si="3"/>
        <v>0</v>
      </c>
      <c r="G48" s="28">
        <f t="shared" si="4"/>
        <v>0</v>
      </c>
      <c r="H48" s="29"/>
      <c r="I48" s="29"/>
      <c r="J48" s="20">
        <f t="shared" si="5"/>
        <v>0</v>
      </c>
      <c r="K48" s="26">
        <f t="shared" si="6"/>
        <v>0</v>
      </c>
    </row>
    <row r="49" spans="1:11" x14ac:dyDescent="0.2">
      <c r="A49" s="5">
        <f t="shared" si="0"/>
        <v>47</v>
      </c>
      <c r="B49" s="20" t="str">
        <f t="shared" si="1"/>
        <v>Departure</v>
      </c>
      <c r="C49" s="2">
        <v>10.110178784652746</v>
      </c>
      <c r="D49" s="2">
        <v>0.77990991258276043</v>
      </c>
      <c r="E49" s="21">
        <f t="shared" si="2"/>
        <v>0</v>
      </c>
      <c r="F49" s="28">
        <f t="shared" si="3"/>
        <v>0</v>
      </c>
      <c r="G49" s="28">
        <f t="shared" si="4"/>
        <v>0</v>
      </c>
      <c r="H49" s="29"/>
      <c r="I49" s="29"/>
      <c r="J49" s="20">
        <f t="shared" si="5"/>
        <v>0</v>
      </c>
      <c r="K49" s="26">
        <f t="shared" si="6"/>
        <v>0</v>
      </c>
    </row>
    <row r="50" spans="1:11" x14ac:dyDescent="0.2">
      <c r="A50" s="5">
        <f t="shared" si="0"/>
        <v>48</v>
      </c>
      <c r="B50" s="20" t="str">
        <f t="shared" si="1"/>
        <v>Departure</v>
      </c>
      <c r="C50" s="2">
        <v>2.1219198693594761</v>
      </c>
      <c r="D50" s="2">
        <v>8.0445582751725659</v>
      </c>
      <c r="E50" s="21">
        <f t="shared" si="2"/>
        <v>0</v>
      </c>
      <c r="F50" s="28">
        <f t="shared" si="3"/>
        <v>0</v>
      </c>
      <c r="G50" s="28">
        <f t="shared" si="4"/>
        <v>0</v>
      </c>
      <c r="H50" s="29"/>
      <c r="I50" s="29"/>
      <c r="J50" s="20">
        <f t="shared" si="5"/>
        <v>0</v>
      </c>
      <c r="K50" s="26">
        <f t="shared" si="6"/>
        <v>0</v>
      </c>
    </row>
    <row r="51" spans="1:11" x14ac:dyDescent="0.2">
      <c r="A51" s="5">
        <f t="shared" si="0"/>
        <v>49</v>
      </c>
      <c r="B51" s="20" t="str">
        <f t="shared" si="1"/>
        <v>Departure</v>
      </c>
      <c r="C51" s="2">
        <v>1.7840506340903359</v>
      </c>
      <c r="D51" s="2">
        <v>2.6131566634154484</v>
      </c>
      <c r="E51" s="21">
        <f t="shared" si="2"/>
        <v>0</v>
      </c>
      <c r="F51" s="28">
        <f t="shared" si="3"/>
        <v>0</v>
      </c>
      <c r="G51" s="28">
        <f t="shared" si="4"/>
        <v>0</v>
      </c>
      <c r="H51" s="29"/>
      <c r="I51" s="29"/>
      <c r="J51" s="20">
        <f t="shared" si="5"/>
        <v>0</v>
      </c>
      <c r="K51" s="26">
        <f t="shared" si="6"/>
        <v>0</v>
      </c>
    </row>
    <row r="52" spans="1:11" x14ac:dyDescent="0.2">
      <c r="A52" s="5">
        <f t="shared" si="0"/>
        <v>50</v>
      </c>
      <c r="B52" s="20" t="str">
        <f t="shared" si="1"/>
        <v>Departure</v>
      </c>
      <c r="C52" s="2">
        <v>0.84164216739361308</v>
      </c>
      <c r="D52" s="2">
        <v>0.83975391928414223</v>
      </c>
      <c r="E52" s="21">
        <f t="shared" si="2"/>
        <v>0</v>
      </c>
      <c r="F52" s="28">
        <f t="shared" si="3"/>
        <v>0</v>
      </c>
      <c r="G52" s="28">
        <f t="shared" si="4"/>
        <v>0</v>
      </c>
      <c r="H52" s="29"/>
      <c r="I52" s="29"/>
      <c r="J52" s="20">
        <f t="shared" si="5"/>
        <v>0</v>
      </c>
      <c r="K52" s="26">
        <f t="shared" si="6"/>
        <v>0</v>
      </c>
    </row>
    <row r="53" spans="1:11" x14ac:dyDescent="0.2">
      <c r="A53" s="5">
        <f t="shared" si="0"/>
        <v>51</v>
      </c>
      <c r="B53" s="20" t="str">
        <f t="shared" si="1"/>
        <v>Departure</v>
      </c>
      <c r="C53" s="2">
        <v>7.9467971508596573</v>
      </c>
      <c r="D53" s="2">
        <v>0.61087814872632173</v>
      </c>
      <c r="E53" s="21">
        <f t="shared" si="2"/>
        <v>0</v>
      </c>
      <c r="F53" s="28">
        <f t="shared" si="3"/>
        <v>0</v>
      </c>
      <c r="G53" s="28">
        <f t="shared" si="4"/>
        <v>0</v>
      </c>
      <c r="H53" s="29"/>
      <c r="I53" s="29"/>
      <c r="J53" s="20">
        <f t="shared" si="5"/>
        <v>0</v>
      </c>
      <c r="K53" s="26">
        <f t="shared" si="6"/>
        <v>0</v>
      </c>
    </row>
    <row r="54" spans="1:11" x14ac:dyDescent="0.2">
      <c r="A54" s="5">
        <f t="shared" si="0"/>
        <v>52</v>
      </c>
      <c r="B54" s="20" t="str">
        <f t="shared" si="1"/>
        <v>Departure</v>
      </c>
      <c r="C54" s="2">
        <v>1.0716943959707779</v>
      </c>
      <c r="D54" s="2">
        <v>1.0049609107355699</v>
      </c>
      <c r="E54" s="21">
        <f t="shared" si="2"/>
        <v>0</v>
      </c>
      <c r="F54" s="28">
        <f t="shared" si="3"/>
        <v>0</v>
      </c>
      <c r="G54" s="28">
        <f t="shared" si="4"/>
        <v>0</v>
      </c>
      <c r="H54" s="29"/>
      <c r="I54" s="29"/>
      <c r="J54" s="20">
        <f t="shared" si="5"/>
        <v>0</v>
      </c>
      <c r="K54" s="26">
        <f t="shared" si="6"/>
        <v>0</v>
      </c>
    </row>
    <row r="55" spans="1:11" x14ac:dyDescent="0.2">
      <c r="A55" s="5">
        <f t="shared" si="0"/>
        <v>53</v>
      </c>
      <c r="B55" s="20" t="str">
        <f t="shared" si="1"/>
        <v>Departure</v>
      </c>
      <c r="C55" s="2">
        <v>0.27926696508968307</v>
      </c>
      <c r="D55" s="2">
        <v>5.1045735606208797</v>
      </c>
      <c r="E55" s="21">
        <f t="shared" si="2"/>
        <v>0</v>
      </c>
      <c r="F55" s="28">
        <f t="shared" si="3"/>
        <v>0</v>
      </c>
      <c r="G55" s="28">
        <f t="shared" si="4"/>
        <v>0</v>
      </c>
      <c r="H55" s="29"/>
      <c r="I55" s="29"/>
      <c r="J55" s="20">
        <f t="shared" si="5"/>
        <v>0</v>
      </c>
      <c r="K55" s="26">
        <f t="shared" si="6"/>
        <v>0</v>
      </c>
    </row>
    <row r="56" spans="1:11" x14ac:dyDescent="0.2">
      <c r="A56" s="5">
        <f t="shared" si="0"/>
        <v>54</v>
      </c>
      <c r="B56" s="20" t="str">
        <f t="shared" si="1"/>
        <v>Departure</v>
      </c>
      <c r="C56" s="2">
        <v>1.0065201542326045</v>
      </c>
      <c r="D56" s="2">
        <v>2.8600964973849257</v>
      </c>
      <c r="E56" s="21">
        <f t="shared" si="2"/>
        <v>0</v>
      </c>
      <c r="F56" s="28">
        <f t="shared" si="3"/>
        <v>0</v>
      </c>
      <c r="G56" s="28">
        <f t="shared" si="4"/>
        <v>0</v>
      </c>
      <c r="H56" s="29"/>
      <c r="I56" s="29"/>
      <c r="J56" s="20">
        <f t="shared" si="5"/>
        <v>0</v>
      </c>
      <c r="K56" s="26">
        <f t="shared" si="6"/>
        <v>0</v>
      </c>
    </row>
    <row r="57" spans="1:11" x14ac:dyDescent="0.2">
      <c r="A57" s="5">
        <f t="shared" si="0"/>
        <v>55</v>
      </c>
      <c r="B57" s="20" t="str">
        <f t="shared" si="1"/>
        <v>Departure</v>
      </c>
      <c r="C57" s="2">
        <v>11.215608582311578</v>
      </c>
      <c r="D57" s="2">
        <v>4.6067381072829763</v>
      </c>
      <c r="E57" s="21">
        <f t="shared" si="2"/>
        <v>0</v>
      </c>
      <c r="F57" s="28">
        <f t="shared" si="3"/>
        <v>0</v>
      </c>
      <c r="G57" s="28">
        <f t="shared" si="4"/>
        <v>0</v>
      </c>
      <c r="H57" s="29"/>
      <c r="I57" s="29"/>
      <c r="J57" s="20">
        <f t="shared" si="5"/>
        <v>0</v>
      </c>
      <c r="K57" s="26">
        <f t="shared" si="6"/>
        <v>0</v>
      </c>
    </row>
    <row r="58" spans="1:11" x14ac:dyDescent="0.2">
      <c r="A58" s="5">
        <f t="shared" si="0"/>
        <v>56</v>
      </c>
      <c r="B58" s="20" t="str">
        <f t="shared" si="1"/>
        <v>Departure</v>
      </c>
      <c r="C58" s="2">
        <v>2.0765651476572398</v>
      </c>
      <c r="D58" s="2">
        <v>1.6794782495582892</v>
      </c>
      <c r="E58" s="21">
        <f t="shared" si="2"/>
        <v>0</v>
      </c>
      <c r="F58" s="28">
        <f t="shared" si="3"/>
        <v>0</v>
      </c>
      <c r="G58" s="28">
        <f t="shared" si="4"/>
        <v>0</v>
      </c>
      <c r="H58" s="29"/>
      <c r="I58" s="29"/>
      <c r="J58" s="20">
        <f t="shared" si="5"/>
        <v>0</v>
      </c>
      <c r="K58" s="26">
        <f t="shared" si="6"/>
        <v>0</v>
      </c>
    </row>
    <row r="59" spans="1:11" x14ac:dyDescent="0.2">
      <c r="A59" s="5">
        <f t="shared" si="0"/>
        <v>57</v>
      </c>
      <c r="B59" s="20" t="str">
        <f t="shared" si="1"/>
        <v>Departure</v>
      </c>
      <c r="C59" s="2">
        <v>4.7054717035190912</v>
      </c>
      <c r="D59" s="2">
        <v>0.36035509532471072</v>
      </c>
      <c r="E59" s="21">
        <f t="shared" si="2"/>
        <v>0</v>
      </c>
      <c r="F59" s="28">
        <f t="shared" si="3"/>
        <v>0</v>
      </c>
      <c r="G59" s="28">
        <f t="shared" si="4"/>
        <v>0</v>
      </c>
      <c r="H59" s="29"/>
      <c r="I59" s="29"/>
      <c r="J59" s="20">
        <f t="shared" si="5"/>
        <v>0</v>
      </c>
      <c r="K59" s="26">
        <f t="shared" si="6"/>
        <v>0</v>
      </c>
    </row>
    <row r="60" spans="1:11" x14ac:dyDescent="0.2">
      <c r="A60" s="5">
        <f t="shared" si="0"/>
        <v>58</v>
      </c>
      <c r="B60" s="20" t="str">
        <f t="shared" si="1"/>
        <v>Departure</v>
      </c>
      <c r="C60" s="2">
        <v>1.9624021145219954</v>
      </c>
      <c r="D60" s="2">
        <v>11.738244435449692</v>
      </c>
      <c r="E60" s="21">
        <f t="shared" si="2"/>
        <v>0</v>
      </c>
      <c r="F60" s="28">
        <f t="shared" si="3"/>
        <v>0</v>
      </c>
      <c r="G60" s="28">
        <f t="shared" si="4"/>
        <v>0</v>
      </c>
      <c r="H60" s="29"/>
      <c r="I60" s="29"/>
      <c r="J60" s="20">
        <f t="shared" si="5"/>
        <v>0</v>
      </c>
      <c r="K60" s="26">
        <f t="shared" si="6"/>
        <v>0</v>
      </c>
    </row>
    <row r="61" spans="1:11" x14ac:dyDescent="0.2">
      <c r="A61" s="5">
        <f t="shared" si="0"/>
        <v>59</v>
      </c>
      <c r="B61" s="20" t="str">
        <f t="shared" si="1"/>
        <v>Departure</v>
      </c>
      <c r="C61" s="2">
        <v>3.9735540080372234</v>
      </c>
      <c r="D61" s="2">
        <v>0.43419691853097786</v>
      </c>
      <c r="E61" s="21">
        <f t="shared" si="2"/>
        <v>0</v>
      </c>
      <c r="F61" s="28">
        <f t="shared" si="3"/>
        <v>0</v>
      </c>
      <c r="G61" s="28">
        <f t="shared" si="4"/>
        <v>0</v>
      </c>
      <c r="H61" s="29"/>
      <c r="I61" s="29"/>
      <c r="J61" s="20">
        <f t="shared" si="5"/>
        <v>0</v>
      </c>
      <c r="K61" s="26">
        <f t="shared" si="6"/>
        <v>0</v>
      </c>
    </row>
    <row r="62" spans="1:11" x14ac:dyDescent="0.2">
      <c r="A62" s="5">
        <f t="shared" si="0"/>
        <v>60</v>
      </c>
      <c r="B62" s="20" t="str">
        <f t="shared" si="1"/>
        <v>Departure</v>
      </c>
      <c r="C62" s="2">
        <v>1.8197081835529465</v>
      </c>
      <c r="D62" s="2">
        <v>8.2561527045727203</v>
      </c>
      <c r="E62" s="21">
        <f t="shared" si="2"/>
        <v>0</v>
      </c>
      <c r="F62" s="28">
        <f t="shared" si="3"/>
        <v>0</v>
      </c>
      <c r="G62" s="28">
        <f t="shared" si="4"/>
        <v>0</v>
      </c>
      <c r="H62" s="29"/>
      <c r="I62" s="29"/>
      <c r="J62" s="20">
        <f t="shared" si="5"/>
        <v>0</v>
      </c>
      <c r="K62" s="26">
        <f t="shared" si="6"/>
        <v>0</v>
      </c>
    </row>
    <row r="63" spans="1:11" x14ac:dyDescent="0.2">
      <c r="A63" s="5">
        <f t="shared" si="0"/>
        <v>61</v>
      </c>
      <c r="B63" s="20" t="str">
        <f t="shared" si="1"/>
        <v>Departure</v>
      </c>
      <c r="C63" s="2">
        <v>0.62664556976459074</v>
      </c>
      <c r="D63" s="2">
        <v>2.5662168523086279</v>
      </c>
      <c r="E63" s="21">
        <f t="shared" si="2"/>
        <v>0</v>
      </c>
      <c r="F63" s="28">
        <f t="shared" si="3"/>
        <v>0</v>
      </c>
      <c r="G63" s="28">
        <f t="shared" si="4"/>
        <v>0</v>
      </c>
      <c r="H63" s="29"/>
      <c r="I63" s="29"/>
      <c r="J63" s="20">
        <f t="shared" si="5"/>
        <v>0</v>
      </c>
      <c r="K63" s="26">
        <f t="shared" si="6"/>
        <v>0</v>
      </c>
    </row>
    <row r="64" spans="1:11" x14ac:dyDescent="0.2">
      <c r="A64" s="5">
        <f t="shared" si="0"/>
        <v>62</v>
      </c>
      <c r="B64" s="20" t="str">
        <f t="shared" si="1"/>
        <v>Departure</v>
      </c>
      <c r="C64" s="2">
        <v>0.21597115117853871</v>
      </c>
      <c r="D64" s="2">
        <v>6.7244349437017448</v>
      </c>
      <c r="E64" s="21">
        <f t="shared" si="2"/>
        <v>0</v>
      </c>
      <c r="F64" s="28">
        <f t="shared" si="3"/>
        <v>0</v>
      </c>
      <c r="G64" s="28">
        <f t="shared" si="4"/>
        <v>0</v>
      </c>
      <c r="H64" s="29"/>
      <c r="I64" s="29"/>
      <c r="J64" s="20">
        <f t="shared" si="5"/>
        <v>0</v>
      </c>
      <c r="K64" s="26">
        <f t="shared" si="6"/>
        <v>0</v>
      </c>
    </row>
    <row r="65" spans="1:11" x14ac:dyDescent="0.2">
      <c r="A65" s="5">
        <f t="shared" si="0"/>
        <v>63</v>
      </c>
      <c r="B65" s="20" t="str">
        <f t="shared" si="1"/>
        <v>Departure</v>
      </c>
      <c r="C65" s="2">
        <v>4.2204328937044613</v>
      </c>
      <c r="D65" s="2">
        <v>1.296638462413217</v>
      </c>
      <c r="E65" s="21">
        <f t="shared" si="2"/>
        <v>0</v>
      </c>
      <c r="F65" s="28">
        <f t="shared" si="3"/>
        <v>0</v>
      </c>
      <c r="G65" s="28">
        <f t="shared" si="4"/>
        <v>0</v>
      </c>
      <c r="H65" s="29"/>
      <c r="I65" s="29"/>
      <c r="J65" s="20">
        <f t="shared" si="5"/>
        <v>0</v>
      </c>
      <c r="K65" s="26">
        <f t="shared" si="6"/>
        <v>0</v>
      </c>
    </row>
    <row r="66" spans="1:11" x14ac:dyDescent="0.2">
      <c r="A66" s="5">
        <f t="shared" si="0"/>
        <v>64</v>
      </c>
      <c r="B66" s="20" t="str">
        <f t="shared" si="1"/>
        <v>Departure</v>
      </c>
      <c r="C66" s="2">
        <v>6.2995902235065273</v>
      </c>
      <c r="D66" s="2">
        <v>1.148846269656469</v>
      </c>
      <c r="E66" s="21">
        <f t="shared" si="2"/>
        <v>0</v>
      </c>
      <c r="F66" s="28">
        <f t="shared" si="3"/>
        <v>0</v>
      </c>
      <c r="G66" s="28">
        <f t="shared" si="4"/>
        <v>0</v>
      </c>
      <c r="H66" s="29"/>
      <c r="I66" s="29"/>
      <c r="J66" s="20">
        <f t="shared" si="5"/>
        <v>0</v>
      </c>
      <c r="K66" s="26">
        <f t="shared" si="6"/>
        <v>0</v>
      </c>
    </row>
    <row r="67" spans="1:11" x14ac:dyDescent="0.2">
      <c r="A67" s="5">
        <f t="shared" ref="A67:A102" si="7">A66+1</f>
        <v>65</v>
      </c>
      <c r="B67" s="20" t="str">
        <f t="shared" si="1"/>
        <v>Departure</v>
      </c>
      <c r="C67" s="2">
        <v>4.4220599739912352</v>
      </c>
      <c r="D67" s="2">
        <v>4.0931264771281697</v>
      </c>
      <c r="E67" s="21">
        <f t="shared" si="2"/>
        <v>0</v>
      </c>
      <c r="F67" s="28">
        <f t="shared" si="3"/>
        <v>0</v>
      </c>
      <c r="G67" s="28">
        <f t="shared" si="4"/>
        <v>0</v>
      </c>
      <c r="H67" s="29"/>
      <c r="I67" s="29"/>
      <c r="J67" s="20">
        <f t="shared" si="5"/>
        <v>0</v>
      </c>
      <c r="K67" s="26">
        <f t="shared" si="6"/>
        <v>0</v>
      </c>
    </row>
    <row r="68" spans="1:11" x14ac:dyDescent="0.2">
      <c r="A68" s="5">
        <f t="shared" si="7"/>
        <v>66</v>
      </c>
      <c r="B68" s="20" t="str">
        <f t="shared" ref="B68:B102" si="8">IF(H67&lt;I67,"Arrival", "Departure")</f>
        <v>Departure</v>
      </c>
      <c r="C68" s="2">
        <v>2.3572752340818606</v>
      </c>
      <c r="D68" s="2">
        <v>2.7613179521799576</v>
      </c>
      <c r="E68" s="21">
        <f t="shared" ref="E68:E102" si="9">MIN(H67,I67)</f>
        <v>0</v>
      </c>
      <c r="F68" s="28">
        <f t="shared" ref="F68:F102" si="10">IF(J68&gt;0,1,0)</f>
        <v>0</v>
      </c>
      <c r="G68" s="28">
        <f t="shared" ref="G68:G102" si="11">IF(J68&gt;1,J68-1,0)</f>
        <v>0</v>
      </c>
      <c r="H68" s="29"/>
      <c r="I68" s="29"/>
      <c r="J68" s="20">
        <f t="shared" ref="J68:J102" si="12">IF(H67&lt;I67,J67+1,IF(J67=0,0,J67-1))</f>
        <v>0</v>
      </c>
      <c r="K68" s="26">
        <f t="shared" ref="K68:K102" si="13">E69-E68</f>
        <v>0</v>
      </c>
    </row>
    <row r="69" spans="1:11" x14ac:dyDescent="0.2">
      <c r="A69" s="5">
        <f t="shared" si="7"/>
        <v>67</v>
      </c>
      <c r="B69" s="20" t="str">
        <f t="shared" si="8"/>
        <v>Departure</v>
      </c>
      <c r="C69" s="2">
        <v>27.16003334976158</v>
      </c>
      <c r="D69" s="2">
        <v>6.2380487660154866</v>
      </c>
      <c r="E69" s="21">
        <f t="shared" si="9"/>
        <v>0</v>
      </c>
      <c r="F69" s="28">
        <f t="shared" si="10"/>
        <v>0</v>
      </c>
      <c r="G69" s="28">
        <f t="shared" si="11"/>
        <v>0</v>
      </c>
      <c r="H69" s="29"/>
      <c r="I69" s="29"/>
      <c r="J69" s="20">
        <f t="shared" si="12"/>
        <v>0</v>
      </c>
      <c r="K69" s="26">
        <f t="shared" si="13"/>
        <v>0</v>
      </c>
    </row>
    <row r="70" spans="1:11" x14ac:dyDescent="0.2">
      <c r="A70" s="5">
        <f t="shared" si="7"/>
        <v>68</v>
      </c>
      <c r="B70" s="20" t="str">
        <f t="shared" si="8"/>
        <v>Departure</v>
      </c>
      <c r="C70" s="2">
        <v>2.7549432940388243</v>
      </c>
      <c r="D70" s="2">
        <v>10.870999873197029</v>
      </c>
      <c r="E70" s="21">
        <f t="shared" si="9"/>
        <v>0</v>
      </c>
      <c r="F70" s="28">
        <f t="shared" si="10"/>
        <v>0</v>
      </c>
      <c r="G70" s="28">
        <f t="shared" si="11"/>
        <v>0</v>
      </c>
      <c r="H70" s="29"/>
      <c r="I70" s="29"/>
      <c r="J70" s="20">
        <f t="shared" si="12"/>
        <v>0</v>
      </c>
      <c r="K70" s="26">
        <f t="shared" si="13"/>
        <v>0</v>
      </c>
    </row>
    <row r="71" spans="1:11" x14ac:dyDescent="0.2">
      <c r="A71" s="5">
        <f t="shared" si="7"/>
        <v>69</v>
      </c>
      <c r="B71" s="20" t="str">
        <f t="shared" si="8"/>
        <v>Departure</v>
      </c>
      <c r="C71" s="2">
        <v>1.3539809499472508</v>
      </c>
      <c r="D71" s="2">
        <v>5.8797366182684581</v>
      </c>
      <c r="E71" s="21">
        <f t="shared" si="9"/>
        <v>0</v>
      </c>
      <c r="F71" s="28">
        <f t="shared" si="10"/>
        <v>0</v>
      </c>
      <c r="G71" s="28">
        <f t="shared" si="11"/>
        <v>0</v>
      </c>
      <c r="H71" s="29"/>
      <c r="I71" s="29"/>
      <c r="J71" s="20">
        <f t="shared" si="12"/>
        <v>0</v>
      </c>
      <c r="K71" s="26">
        <f t="shared" si="13"/>
        <v>0</v>
      </c>
    </row>
    <row r="72" spans="1:11" x14ac:dyDescent="0.2">
      <c r="A72" s="5">
        <f t="shared" si="7"/>
        <v>70</v>
      </c>
      <c r="B72" s="20" t="str">
        <f t="shared" si="8"/>
        <v>Departure</v>
      </c>
      <c r="C72" s="2">
        <v>1.2588482902930147</v>
      </c>
      <c r="D72" s="2">
        <v>5.8094003498211144</v>
      </c>
      <c r="E72" s="21">
        <f t="shared" si="9"/>
        <v>0</v>
      </c>
      <c r="F72" s="28">
        <f t="shared" si="10"/>
        <v>0</v>
      </c>
      <c r="G72" s="28">
        <f t="shared" si="11"/>
        <v>0</v>
      </c>
      <c r="H72" s="29"/>
      <c r="I72" s="29"/>
      <c r="J72" s="20">
        <f t="shared" si="12"/>
        <v>0</v>
      </c>
      <c r="K72" s="26">
        <f t="shared" si="13"/>
        <v>0</v>
      </c>
    </row>
    <row r="73" spans="1:11" x14ac:dyDescent="0.2">
      <c r="A73" s="5">
        <f t="shared" si="7"/>
        <v>71</v>
      </c>
      <c r="B73" s="20" t="str">
        <f t="shared" si="8"/>
        <v>Departure</v>
      </c>
      <c r="C73" s="2">
        <v>2.5918830165783748</v>
      </c>
      <c r="D73" s="2">
        <v>2.543917150798682</v>
      </c>
      <c r="E73" s="21">
        <f t="shared" si="9"/>
        <v>0</v>
      </c>
      <c r="F73" s="28">
        <f t="shared" si="10"/>
        <v>0</v>
      </c>
      <c r="G73" s="28">
        <f t="shared" si="11"/>
        <v>0</v>
      </c>
      <c r="H73" s="29"/>
      <c r="I73" s="29"/>
      <c r="J73" s="20">
        <f t="shared" si="12"/>
        <v>0</v>
      </c>
      <c r="K73" s="26">
        <f t="shared" si="13"/>
        <v>0</v>
      </c>
    </row>
    <row r="74" spans="1:11" x14ac:dyDescent="0.2">
      <c r="A74" s="5">
        <f t="shared" si="7"/>
        <v>72</v>
      </c>
      <c r="B74" s="20" t="str">
        <f t="shared" si="8"/>
        <v>Departure</v>
      </c>
      <c r="C74" s="2">
        <v>3.1918440688882121</v>
      </c>
      <c r="D74" s="2">
        <v>0.2014604265584638</v>
      </c>
      <c r="E74" s="21">
        <f t="shared" si="9"/>
        <v>0</v>
      </c>
      <c r="F74" s="28">
        <f t="shared" si="10"/>
        <v>0</v>
      </c>
      <c r="G74" s="28">
        <f t="shared" si="11"/>
        <v>0</v>
      </c>
      <c r="H74" s="29"/>
      <c r="I74" s="29"/>
      <c r="J74" s="20">
        <f t="shared" si="12"/>
        <v>0</v>
      </c>
      <c r="K74" s="26">
        <f t="shared" si="13"/>
        <v>0</v>
      </c>
    </row>
    <row r="75" spans="1:11" x14ac:dyDescent="0.2">
      <c r="A75" s="5">
        <f t="shared" si="7"/>
        <v>73</v>
      </c>
      <c r="B75" s="20" t="str">
        <f t="shared" si="8"/>
        <v>Departure</v>
      </c>
      <c r="C75" s="2">
        <v>6.061628565526183</v>
      </c>
      <c r="D75" s="2">
        <v>2.3431156502535453</v>
      </c>
      <c r="E75" s="21">
        <f t="shared" si="9"/>
        <v>0</v>
      </c>
      <c r="F75" s="28">
        <f t="shared" si="10"/>
        <v>0</v>
      </c>
      <c r="G75" s="28">
        <f t="shared" si="11"/>
        <v>0</v>
      </c>
      <c r="H75" s="29"/>
      <c r="I75" s="29"/>
      <c r="J75" s="20">
        <f t="shared" si="12"/>
        <v>0</v>
      </c>
      <c r="K75" s="26">
        <f t="shared" si="13"/>
        <v>0</v>
      </c>
    </row>
    <row r="76" spans="1:11" x14ac:dyDescent="0.2">
      <c r="A76" s="5">
        <f t="shared" si="7"/>
        <v>74</v>
      </c>
      <c r="B76" s="20" t="str">
        <f t="shared" si="8"/>
        <v>Departure</v>
      </c>
      <c r="C76" s="2">
        <v>5.3693006767258176</v>
      </c>
      <c r="D76" s="2">
        <v>4.6646143888853198</v>
      </c>
      <c r="E76" s="21">
        <f t="shared" si="9"/>
        <v>0</v>
      </c>
      <c r="F76" s="28">
        <f t="shared" si="10"/>
        <v>0</v>
      </c>
      <c r="G76" s="28">
        <f t="shared" si="11"/>
        <v>0</v>
      </c>
      <c r="H76" s="29"/>
      <c r="I76" s="29"/>
      <c r="J76" s="20">
        <f t="shared" si="12"/>
        <v>0</v>
      </c>
      <c r="K76" s="26">
        <f t="shared" si="13"/>
        <v>0</v>
      </c>
    </row>
    <row r="77" spans="1:11" x14ac:dyDescent="0.2">
      <c r="A77" s="5">
        <f t="shared" si="7"/>
        <v>75</v>
      </c>
      <c r="B77" s="20" t="str">
        <f t="shared" si="8"/>
        <v>Departure</v>
      </c>
      <c r="C77" s="2">
        <v>7.1093398161354902</v>
      </c>
      <c r="D77" s="2">
        <v>6.1606962590473087</v>
      </c>
      <c r="E77" s="21">
        <f t="shared" si="9"/>
        <v>0</v>
      </c>
      <c r="F77" s="28">
        <f t="shared" si="10"/>
        <v>0</v>
      </c>
      <c r="G77" s="28">
        <f t="shared" si="11"/>
        <v>0</v>
      </c>
      <c r="H77" s="29"/>
      <c r="I77" s="29"/>
      <c r="J77" s="20">
        <f t="shared" si="12"/>
        <v>0</v>
      </c>
      <c r="K77" s="26">
        <f t="shared" si="13"/>
        <v>0</v>
      </c>
    </row>
    <row r="78" spans="1:11" x14ac:dyDescent="0.2">
      <c r="A78" s="5">
        <f t="shared" si="7"/>
        <v>76</v>
      </c>
      <c r="B78" s="20" t="str">
        <f t="shared" si="8"/>
        <v>Departure</v>
      </c>
      <c r="C78" s="2">
        <v>3.8204251250454462</v>
      </c>
      <c r="D78" s="2">
        <v>0.64327566308628714</v>
      </c>
      <c r="E78" s="21">
        <f t="shared" si="9"/>
        <v>0</v>
      </c>
      <c r="F78" s="28">
        <f t="shared" si="10"/>
        <v>0</v>
      </c>
      <c r="G78" s="28">
        <f t="shared" si="11"/>
        <v>0</v>
      </c>
      <c r="H78" s="29"/>
      <c r="I78" s="29"/>
      <c r="J78" s="20">
        <f t="shared" si="12"/>
        <v>0</v>
      </c>
      <c r="K78" s="26">
        <f t="shared" si="13"/>
        <v>0</v>
      </c>
    </row>
    <row r="79" spans="1:11" x14ac:dyDescent="0.2">
      <c r="A79" s="5">
        <f t="shared" si="7"/>
        <v>77</v>
      </c>
      <c r="B79" s="20" t="str">
        <f t="shared" si="8"/>
        <v>Departure</v>
      </c>
      <c r="C79" s="2">
        <v>4.5943729227410834</v>
      </c>
      <c r="D79" s="2">
        <v>5.4179116771518494E-2</v>
      </c>
      <c r="E79" s="21">
        <f t="shared" si="9"/>
        <v>0</v>
      </c>
      <c r="F79" s="28">
        <f t="shared" si="10"/>
        <v>0</v>
      </c>
      <c r="G79" s="28">
        <f t="shared" si="11"/>
        <v>0</v>
      </c>
      <c r="H79" s="29"/>
      <c r="I79" s="29"/>
      <c r="J79" s="20">
        <f t="shared" si="12"/>
        <v>0</v>
      </c>
      <c r="K79" s="26">
        <f t="shared" si="13"/>
        <v>0</v>
      </c>
    </row>
    <row r="80" spans="1:11" x14ac:dyDescent="0.2">
      <c r="A80" s="5">
        <f t="shared" si="7"/>
        <v>78</v>
      </c>
      <c r="B80" s="20" t="str">
        <f t="shared" si="8"/>
        <v>Departure</v>
      </c>
      <c r="C80" s="2">
        <v>1.38763706609986</v>
      </c>
      <c r="D80" s="2">
        <v>1.7788058222563645</v>
      </c>
      <c r="E80" s="21">
        <f t="shared" si="9"/>
        <v>0</v>
      </c>
      <c r="F80" s="28">
        <f t="shared" si="10"/>
        <v>0</v>
      </c>
      <c r="G80" s="28">
        <f t="shared" si="11"/>
        <v>0</v>
      </c>
      <c r="H80" s="29"/>
      <c r="I80" s="29"/>
      <c r="J80" s="20">
        <f t="shared" si="12"/>
        <v>0</v>
      </c>
      <c r="K80" s="26">
        <f t="shared" si="13"/>
        <v>0</v>
      </c>
    </row>
    <row r="81" spans="1:11" x14ac:dyDescent="0.2">
      <c r="A81" s="5">
        <f t="shared" si="7"/>
        <v>79</v>
      </c>
      <c r="B81" s="20" t="str">
        <f t="shared" si="8"/>
        <v>Departure</v>
      </c>
      <c r="C81" s="2">
        <v>0.41039367432826745</v>
      </c>
      <c r="D81" s="2">
        <v>12.36413189449226</v>
      </c>
      <c r="E81" s="21">
        <f t="shared" si="9"/>
        <v>0</v>
      </c>
      <c r="F81" s="28">
        <f t="shared" si="10"/>
        <v>0</v>
      </c>
      <c r="G81" s="28">
        <f t="shared" si="11"/>
        <v>0</v>
      </c>
      <c r="H81" s="29"/>
      <c r="I81" s="29"/>
      <c r="J81" s="20">
        <f t="shared" si="12"/>
        <v>0</v>
      </c>
      <c r="K81" s="26">
        <f t="shared" si="13"/>
        <v>0</v>
      </c>
    </row>
    <row r="82" spans="1:11" x14ac:dyDescent="0.2">
      <c r="A82" s="5">
        <f t="shared" si="7"/>
        <v>80</v>
      </c>
      <c r="B82" s="20" t="str">
        <f t="shared" si="8"/>
        <v>Departure</v>
      </c>
      <c r="C82" s="2">
        <v>0.99095564091741262</v>
      </c>
      <c r="D82" s="2">
        <v>0.27191571220066579</v>
      </c>
      <c r="E82" s="21">
        <f t="shared" si="9"/>
        <v>0</v>
      </c>
      <c r="F82" s="28">
        <f t="shared" si="10"/>
        <v>0</v>
      </c>
      <c r="G82" s="28">
        <f t="shared" si="11"/>
        <v>0</v>
      </c>
      <c r="H82" s="29"/>
      <c r="I82" s="29"/>
      <c r="J82" s="20">
        <f t="shared" si="12"/>
        <v>0</v>
      </c>
      <c r="K82" s="26">
        <f t="shared" si="13"/>
        <v>0</v>
      </c>
    </row>
    <row r="83" spans="1:11" x14ac:dyDescent="0.2">
      <c r="A83" s="5">
        <f t="shared" si="7"/>
        <v>81</v>
      </c>
      <c r="B83" s="20" t="str">
        <f t="shared" si="8"/>
        <v>Departure</v>
      </c>
      <c r="C83" s="2">
        <v>1.4214157593033012</v>
      </c>
      <c r="D83" s="2">
        <v>1.1751995620144842</v>
      </c>
      <c r="E83" s="21">
        <f t="shared" si="9"/>
        <v>0</v>
      </c>
      <c r="F83" s="28">
        <f t="shared" si="10"/>
        <v>0</v>
      </c>
      <c r="G83" s="28">
        <f t="shared" si="11"/>
        <v>0</v>
      </c>
      <c r="H83" s="29"/>
      <c r="I83" s="29"/>
      <c r="J83" s="20">
        <f t="shared" si="12"/>
        <v>0</v>
      </c>
      <c r="K83" s="26">
        <f t="shared" si="13"/>
        <v>0</v>
      </c>
    </row>
    <row r="84" spans="1:11" x14ac:dyDescent="0.2">
      <c r="A84" s="5">
        <f t="shared" si="7"/>
        <v>82</v>
      </c>
      <c r="B84" s="20" t="str">
        <f t="shared" si="8"/>
        <v>Departure</v>
      </c>
      <c r="C84" s="2">
        <v>3.4107670439311115</v>
      </c>
      <c r="D84" s="2">
        <v>0.93119363852570813</v>
      </c>
      <c r="E84" s="21">
        <f t="shared" si="9"/>
        <v>0</v>
      </c>
      <c r="F84" s="28">
        <f t="shared" si="10"/>
        <v>0</v>
      </c>
      <c r="G84" s="28">
        <f t="shared" si="11"/>
        <v>0</v>
      </c>
      <c r="H84" s="29"/>
      <c r="I84" s="29"/>
      <c r="J84" s="20">
        <f t="shared" si="12"/>
        <v>0</v>
      </c>
      <c r="K84" s="26">
        <f t="shared" si="13"/>
        <v>0</v>
      </c>
    </row>
    <row r="85" spans="1:11" x14ac:dyDescent="0.2">
      <c r="A85" s="5">
        <f t="shared" si="7"/>
        <v>83</v>
      </c>
      <c r="B85" s="20" t="str">
        <f t="shared" si="8"/>
        <v>Departure</v>
      </c>
      <c r="C85" s="2">
        <v>2.4367919448147788</v>
      </c>
      <c r="D85" s="2">
        <v>4.6405933207650127</v>
      </c>
      <c r="E85" s="21">
        <f t="shared" si="9"/>
        <v>0</v>
      </c>
      <c r="F85" s="28">
        <f t="shared" si="10"/>
        <v>0</v>
      </c>
      <c r="G85" s="28">
        <f t="shared" si="11"/>
        <v>0</v>
      </c>
      <c r="H85" s="29"/>
      <c r="I85" s="29"/>
      <c r="J85" s="20">
        <f t="shared" si="12"/>
        <v>0</v>
      </c>
      <c r="K85" s="26">
        <f t="shared" si="13"/>
        <v>0</v>
      </c>
    </row>
    <row r="86" spans="1:11" x14ac:dyDescent="0.2">
      <c r="A86" s="5">
        <f t="shared" si="7"/>
        <v>84</v>
      </c>
      <c r="B86" s="20" t="str">
        <f t="shared" si="8"/>
        <v>Departure</v>
      </c>
      <c r="C86" s="2">
        <v>2.7747584809616845</v>
      </c>
      <c r="D86" s="2">
        <v>2.6599529029151743</v>
      </c>
      <c r="E86" s="21">
        <f t="shared" si="9"/>
        <v>0</v>
      </c>
      <c r="F86" s="28">
        <f t="shared" si="10"/>
        <v>0</v>
      </c>
      <c r="G86" s="28">
        <f t="shared" si="11"/>
        <v>0</v>
      </c>
      <c r="H86" s="29"/>
      <c r="I86" s="29"/>
      <c r="J86" s="20">
        <f t="shared" si="12"/>
        <v>0</v>
      </c>
      <c r="K86" s="26">
        <f t="shared" si="13"/>
        <v>0</v>
      </c>
    </row>
    <row r="87" spans="1:11" x14ac:dyDescent="0.2">
      <c r="A87" s="5">
        <f t="shared" si="7"/>
        <v>85</v>
      </c>
      <c r="B87" s="20" t="str">
        <f t="shared" si="8"/>
        <v>Departure</v>
      </c>
      <c r="C87" s="2">
        <v>6.4640059211043663</v>
      </c>
      <c r="D87" s="2">
        <v>16.048684414997645</v>
      </c>
      <c r="E87" s="21">
        <f t="shared" si="9"/>
        <v>0</v>
      </c>
      <c r="F87" s="28">
        <f t="shared" si="10"/>
        <v>0</v>
      </c>
      <c r="G87" s="28">
        <f t="shared" si="11"/>
        <v>0</v>
      </c>
      <c r="H87" s="29"/>
      <c r="I87" s="29"/>
      <c r="J87" s="20">
        <f t="shared" si="12"/>
        <v>0</v>
      </c>
      <c r="K87" s="26">
        <f t="shared" si="13"/>
        <v>0</v>
      </c>
    </row>
    <row r="88" spans="1:11" x14ac:dyDescent="0.2">
      <c r="A88" s="5">
        <f t="shared" si="7"/>
        <v>86</v>
      </c>
      <c r="B88" s="20" t="str">
        <f t="shared" si="8"/>
        <v>Departure</v>
      </c>
      <c r="C88" s="2">
        <v>4.6529278851036899</v>
      </c>
      <c r="D88" s="2">
        <v>3.4914576651627707</v>
      </c>
      <c r="E88" s="21">
        <f t="shared" si="9"/>
        <v>0</v>
      </c>
      <c r="F88" s="28">
        <f t="shared" si="10"/>
        <v>0</v>
      </c>
      <c r="G88" s="28">
        <f t="shared" si="11"/>
        <v>0</v>
      </c>
      <c r="H88" s="29"/>
      <c r="I88" s="29"/>
      <c r="J88" s="20">
        <f t="shared" si="12"/>
        <v>0</v>
      </c>
      <c r="K88" s="26">
        <f t="shared" si="13"/>
        <v>0</v>
      </c>
    </row>
    <row r="89" spans="1:11" x14ac:dyDescent="0.2">
      <c r="A89" s="5">
        <f t="shared" si="7"/>
        <v>87</v>
      </c>
      <c r="B89" s="20" t="str">
        <f t="shared" si="8"/>
        <v>Departure</v>
      </c>
      <c r="C89" s="2">
        <v>2.7889137527211538</v>
      </c>
      <c r="D89" s="2">
        <v>1.0731183129996065</v>
      </c>
      <c r="E89" s="21">
        <f t="shared" si="9"/>
        <v>0</v>
      </c>
      <c r="F89" s="28">
        <f t="shared" si="10"/>
        <v>0</v>
      </c>
      <c r="G89" s="28">
        <f t="shared" si="11"/>
        <v>0</v>
      </c>
      <c r="H89" s="29"/>
      <c r="I89" s="29"/>
      <c r="J89" s="20">
        <f t="shared" si="12"/>
        <v>0</v>
      </c>
      <c r="K89" s="26">
        <f t="shared" si="13"/>
        <v>0</v>
      </c>
    </row>
    <row r="90" spans="1:11" x14ac:dyDescent="0.2">
      <c r="A90" s="5">
        <f t="shared" si="7"/>
        <v>88</v>
      </c>
      <c r="B90" s="20" t="str">
        <f t="shared" si="8"/>
        <v>Departure</v>
      </c>
      <c r="C90" s="2">
        <v>12.831262879671787</v>
      </c>
      <c r="D90" s="2">
        <v>8.0456889428343725</v>
      </c>
      <c r="E90" s="21">
        <f t="shared" si="9"/>
        <v>0</v>
      </c>
      <c r="F90" s="28">
        <f t="shared" si="10"/>
        <v>0</v>
      </c>
      <c r="G90" s="28">
        <f t="shared" si="11"/>
        <v>0</v>
      </c>
      <c r="H90" s="29"/>
      <c r="I90" s="29"/>
      <c r="J90" s="20">
        <f t="shared" si="12"/>
        <v>0</v>
      </c>
      <c r="K90" s="26">
        <f t="shared" si="13"/>
        <v>0</v>
      </c>
    </row>
    <row r="91" spans="1:11" x14ac:dyDescent="0.2">
      <c r="A91" s="5">
        <f t="shared" si="7"/>
        <v>89</v>
      </c>
      <c r="B91" s="20" t="str">
        <f t="shared" si="8"/>
        <v>Departure</v>
      </c>
      <c r="C91" s="2">
        <v>6.3030241712197457</v>
      </c>
      <c r="D91" s="2">
        <v>4.7619885114839011</v>
      </c>
      <c r="E91" s="21">
        <f t="shared" si="9"/>
        <v>0</v>
      </c>
      <c r="F91" s="28">
        <f t="shared" si="10"/>
        <v>0</v>
      </c>
      <c r="G91" s="28">
        <f t="shared" si="11"/>
        <v>0</v>
      </c>
      <c r="H91" s="29"/>
      <c r="I91" s="29"/>
      <c r="J91" s="20">
        <f t="shared" si="12"/>
        <v>0</v>
      </c>
      <c r="K91" s="26">
        <f t="shared" si="13"/>
        <v>0</v>
      </c>
    </row>
    <row r="92" spans="1:11" x14ac:dyDescent="0.2">
      <c r="A92" s="5">
        <f t="shared" si="7"/>
        <v>90</v>
      </c>
      <c r="B92" s="20" t="str">
        <f t="shared" si="8"/>
        <v>Departure</v>
      </c>
      <c r="C92" s="2">
        <v>5.8163761908116989</v>
      </c>
      <c r="D92" s="2">
        <v>2.6843954314805085E-2</v>
      </c>
      <c r="E92" s="21">
        <f t="shared" si="9"/>
        <v>0</v>
      </c>
      <c r="F92" s="28">
        <f t="shared" si="10"/>
        <v>0</v>
      </c>
      <c r="G92" s="28">
        <f t="shared" si="11"/>
        <v>0</v>
      </c>
      <c r="H92" s="29"/>
      <c r="I92" s="29"/>
      <c r="J92" s="20">
        <f t="shared" si="12"/>
        <v>0</v>
      </c>
      <c r="K92" s="26">
        <f t="shared" si="13"/>
        <v>0</v>
      </c>
    </row>
    <row r="93" spans="1:11" x14ac:dyDescent="0.2">
      <c r="A93" s="5">
        <f t="shared" si="7"/>
        <v>91</v>
      </c>
      <c r="B93" s="20" t="str">
        <f t="shared" si="8"/>
        <v>Departure</v>
      </c>
      <c r="C93" s="2">
        <v>1.8040721780237146</v>
      </c>
      <c r="D93" s="2">
        <v>5.427276538382543</v>
      </c>
      <c r="E93" s="21">
        <f t="shared" si="9"/>
        <v>0</v>
      </c>
      <c r="F93" s="28">
        <f t="shared" si="10"/>
        <v>0</v>
      </c>
      <c r="G93" s="28">
        <f t="shared" si="11"/>
        <v>0</v>
      </c>
      <c r="H93" s="29"/>
      <c r="I93" s="29"/>
      <c r="J93" s="20">
        <f t="shared" si="12"/>
        <v>0</v>
      </c>
      <c r="K93" s="26">
        <f t="shared" si="13"/>
        <v>0</v>
      </c>
    </row>
    <row r="94" spans="1:11" x14ac:dyDescent="0.2">
      <c r="A94" s="5">
        <f t="shared" si="7"/>
        <v>92</v>
      </c>
      <c r="B94" s="20" t="str">
        <f t="shared" si="8"/>
        <v>Departure</v>
      </c>
      <c r="C94" s="2">
        <v>3.5366148472015908</v>
      </c>
      <c r="D94" s="2">
        <v>2.2250918467335938</v>
      </c>
      <c r="E94" s="21">
        <f t="shared" si="9"/>
        <v>0</v>
      </c>
      <c r="F94" s="28">
        <f t="shared" si="10"/>
        <v>0</v>
      </c>
      <c r="G94" s="28">
        <f t="shared" si="11"/>
        <v>0</v>
      </c>
      <c r="H94" s="29"/>
      <c r="I94" s="29"/>
      <c r="J94" s="20">
        <f t="shared" si="12"/>
        <v>0</v>
      </c>
      <c r="K94" s="26">
        <f t="shared" si="13"/>
        <v>0</v>
      </c>
    </row>
    <row r="95" spans="1:11" x14ac:dyDescent="0.2">
      <c r="A95" s="5">
        <f t="shared" si="7"/>
        <v>93</v>
      </c>
      <c r="B95" s="20" t="str">
        <f t="shared" si="8"/>
        <v>Departure</v>
      </c>
      <c r="C95" s="2">
        <v>16.215050284380737</v>
      </c>
      <c r="D95" s="2">
        <v>1.4770647557928211</v>
      </c>
      <c r="E95" s="21">
        <f t="shared" si="9"/>
        <v>0</v>
      </c>
      <c r="F95" s="28">
        <f t="shared" si="10"/>
        <v>0</v>
      </c>
      <c r="G95" s="28">
        <f t="shared" si="11"/>
        <v>0</v>
      </c>
      <c r="H95" s="29"/>
      <c r="I95" s="29"/>
      <c r="J95" s="20">
        <f t="shared" si="12"/>
        <v>0</v>
      </c>
      <c r="K95" s="26">
        <f t="shared" si="13"/>
        <v>0</v>
      </c>
    </row>
    <row r="96" spans="1:11" x14ac:dyDescent="0.2">
      <c r="A96" s="5">
        <f t="shared" si="7"/>
        <v>94</v>
      </c>
      <c r="B96" s="20" t="str">
        <f t="shared" si="8"/>
        <v>Departure</v>
      </c>
      <c r="C96" s="2">
        <v>0.62514773000778234</v>
      </c>
      <c r="D96" s="2">
        <v>5.3314853587711495</v>
      </c>
      <c r="E96" s="21">
        <f t="shared" si="9"/>
        <v>0</v>
      </c>
      <c r="F96" s="28">
        <f t="shared" si="10"/>
        <v>0</v>
      </c>
      <c r="G96" s="28">
        <f t="shared" si="11"/>
        <v>0</v>
      </c>
      <c r="H96" s="29"/>
      <c r="I96" s="29"/>
      <c r="J96" s="20">
        <f t="shared" si="12"/>
        <v>0</v>
      </c>
      <c r="K96" s="26">
        <f t="shared" si="13"/>
        <v>0</v>
      </c>
    </row>
    <row r="97" spans="1:11" x14ac:dyDescent="0.2">
      <c r="A97" s="5">
        <f t="shared" si="7"/>
        <v>95</v>
      </c>
      <c r="B97" s="20" t="str">
        <f t="shared" si="8"/>
        <v>Departure</v>
      </c>
      <c r="C97" s="2">
        <v>4.582236396071905</v>
      </c>
      <c r="D97" s="2">
        <v>1.3030275864447092</v>
      </c>
      <c r="E97" s="21">
        <f t="shared" si="9"/>
        <v>0</v>
      </c>
      <c r="F97" s="28">
        <f t="shared" si="10"/>
        <v>0</v>
      </c>
      <c r="G97" s="28">
        <f t="shared" si="11"/>
        <v>0</v>
      </c>
      <c r="H97" s="29"/>
      <c r="I97" s="29"/>
      <c r="J97" s="20">
        <f t="shared" si="12"/>
        <v>0</v>
      </c>
      <c r="K97" s="26">
        <f t="shared" si="13"/>
        <v>0</v>
      </c>
    </row>
    <row r="98" spans="1:11" x14ac:dyDescent="0.2">
      <c r="A98" s="5">
        <f t="shared" si="7"/>
        <v>96</v>
      </c>
      <c r="B98" s="20" t="str">
        <f t="shared" si="8"/>
        <v>Departure</v>
      </c>
      <c r="C98" s="2">
        <v>8.9434631780353691</v>
      </c>
      <c r="D98" s="2">
        <v>9.6644513482488981E-2</v>
      </c>
      <c r="E98" s="21">
        <f t="shared" si="9"/>
        <v>0</v>
      </c>
      <c r="F98" s="28">
        <f t="shared" si="10"/>
        <v>0</v>
      </c>
      <c r="G98" s="28">
        <f t="shared" si="11"/>
        <v>0</v>
      </c>
      <c r="H98" s="29"/>
      <c r="I98" s="29"/>
      <c r="J98" s="20">
        <f t="shared" si="12"/>
        <v>0</v>
      </c>
      <c r="K98" s="26">
        <f t="shared" si="13"/>
        <v>0</v>
      </c>
    </row>
    <row r="99" spans="1:11" x14ac:dyDescent="0.2">
      <c r="A99" s="5">
        <f t="shared" si="7"/>
        <v>97</v>
      </c>
      <c r="B99" s="20" t="str">
        <f t="shared" si="8"/>
        <v>Departure</v>
      </c>
      <c r="C99" s="2">
        <v>1.8786099803984846</v>
      </c>
      <c r="D99" s="2">
        <v>3.1396033877406082</v>
      </c>
      <c r="E99" s="21">
        <f t="shared" si="9"/>
        <v>0</v>
      </c>
      <c r="F99" s="28">
        <f t="shared" si="10"/>
        <v>0</v>
      </c>
      <c r="G99" s="28">
        <f t="shared" si="11"/>
        <v>0</v>
      </c>
      <c r="H99" s="29"/>
      <c r="I99" s="29"/>
      <c r="J99" s="20">
        <f t="shared" si="12"/>
        <v>0</v>
      </c>
      <c r="K99" s="26">
        <f t="shared" si="13"/>
        <v>0</v>
      </c>
    </row>
    <row r="100" spans="1:11" x14ac:dyDescent="0.2">
      <c r="A100" s="5">
        <f t="shared" si="7"/>
        <v>98</v>
      </c>
      <c r="B100" s="20" t="str">
        <f t="shared" si="8"/>
        <v>Departure</v>
      </c>
      <c r="C100" s="2">
        <v>16.625093935090042</v>
      </c>
      <c r="D100" s="2">
        <v>1.4594631585239037</v>
      </c>
      <c r="E100" s="21">
        <f t="shared" si="9"/>
        <v>0</v>
      </c>
      <c r="F100" s="28">
        <f t="shared" si="10"/>
        <v>0</v>
      </c>
      <c r="G100" s="28">
        <f t="shared" si="11"/>
        <v>0</v>
      </c>
      <c r="H100" s="29"/>
      <c r="I100" s="29"/>
      <c r="J100" s="20">
        <f t="shared" si="12"/>
        <v>0</v>
      </c>
      <c r="K100" s="26">
        <f t="shared" si="13"/>
        <v>0</v>
      </c>
    </row>
    <row r="101" spans="1:11" x14ac:dyDescent="0.2">
      <c r="A101" s="5">
        <f t="shared" si="7"/>
        <v>99</v>
      </c>
      <c r="B101" s="20" t="str">
        <f t="shared" si="8"/>
        <v>Departure</v>
      </c>
      <c r="C101" s="2">
        <v>11.873522281370814</v>
      </c>
      <c r="D101" s="2">
        <v>4.6824387700567414</v>
      </c>
      <c r="E101" s="21">
        <f t="shared" si="9"/>
        <v>0</v>
      </c>
      <c r="F101" s="28">
        <f t="shared" si="10"/>
        <v>0</v>
      </c>
      <c r="G101" s="28">
        <f t="shared" si="11"/>
        <v>0</v>
      </c>
      <c r="H101" s="29"/>
      <c r="I101" s="29"/>
      <c r="J101" s="20">
        <f t="shared" si="12"/>
        <v>0</v>
      </c>
      <c r="K101" s="26">
        <f t="shared" si="13"/>
        <v>0</v>
      </c>
    </row>
    <row r="102" spans="1:11" x14ac:dyDescent="0.2">
      <c r="A102" s="5">
        <f t="shared" si="7"/>
        <v>100</v>
      </c>
      <c r="B102" s="20" t="str">
        <f t="shared" si="8"/>
        <v>Departure</v>
      </c>
      <c r="C102" s="2">
        <v>1.6358539164828136</v>
      </c>
      <c r="D102" s="2">
        <v>0.57298836101818618</v>
      </c>
      <c r="E102" s="21">
        <f t="shared" si="9"/>
        <v>0</v>
      </c>
      <c r="F102" s="28">
        <f t="shared" si="10"/>
        <v>0</v>
      </c>
      <c r="G102" s="28">
        <f t="shared" si="11"/>
        <v>0</v>
      </c>
      <c r="H102" s="29"/>
      <c r="I102" s="29"/>
      <c r="J102" s="20">
        <f t="shared" si="12"/>
        <v>0</v>
      </c>
      <c r="K102" s="26">
        <f t="shared" si="13"/>
        <v>0</v>
      </c>
    </row>
    <row r="103" spans="1:11" x14ac:dyDescent="0.2">
      <c r="K103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BC99-1116-4E5D-99FF-2193FBA0EF40}">
  <dimension ref="A1:Q103"/>
  <sheetViews>
    <sheetView tabSelected="1" zoomScaleNormal="100" workbookViewId="0">
      <selection activeCell="P25" sqref="P25"/>
    </sheetView>
  </sheetViews>
  <sheetFormatPr baseColWidth="10" defaultColWidth="8.83203125" defaultRowHeight="15" x14ac:dyDescent="0.2"/>
  <cols>
    <col min="1" max="1" width="5.83203125" style="5" customWidth="1"/>
    <col min="2" max="2" width="10.6640625" customWidth="1"/>
    <col min="3" max="4" width="11.5" style="2" customWidth="1"/>
    <col min="8" max="9" width="8.6640625" style="2"/>
    <col min="11" max="11" width="8.6640625" style="4"/>
    <col min="12" max="12" width="13.33203125" customWidth="1"/>
    <col min="13" max="13" width="9.5" style="4" customWidth="1"/>
  </cols>
  <sheetData>
    <row r="1" spans="1:17" ht="39.75" customHeight="1" x14ac:dyDescent="0.2">
      <c r="A1" s="12" t="s">
        <v>1</v>
      </c>
      <c r="B1" s="13" t="s">
        <v>28</v>
      </c>
      <c r="C1" s="16" t="s">
        <v>26</v>
      </c>
      <c r="D1" s="15" t="s">
        <v>25</v>
      </c>
      <c r="E1" s="13" t="s">
        <v>3</v>
      </c>
      <c r="F1" s="13" t="s">
        <v>4</v>
      </c>
      <c r="G1" s="13" t="s">
        <v>32</v>
      </c>
      <c r="H1" s="14" t="s">
        <v>6</v>
      </c>
      <c r="I1" s="14" t="s">
        <v>8</v>
      </c>
      <c r="J1" s="27" t="s">
        <v>27</v>
      </c>
      <c r="K1" s="27" t="s">
        <v>10</v>
      </c>
      <c r="L1" s="3"/>
      <c r="O1" s="12" t="s">
        <v>24</v>
      </c>
      <c r="P1" s="12" t="s">
        <v>23</v>
      </c>
    </row>
    <row r="2" spans="1:17" x14ac:dyDescent="0.2">
      <c r="A2" s="5">
        <v>0</v>
      </c>
      <c r="E2" s="10">
        <v>0</v>
      </c>
      <c r="F2" s="10">
        <v>0</v>
      </c>
      <c r="G2" s="10">
        <v>0</v>
      </c>
      <c r="H2" s="11">
        <v>0</v>
      </c>
      <c r="I2" s="11">
        <v>9999</v>
      </c>
      <c r="J2" s="10">
        <v>0</v>
      </c>
      <c r="K2" s="9">
        <v>0</v>
      </c>
      <c r="O2" s="22">
        <f>SUMPRODUCT(F3:F101,K3:K101)/E102</f>
        <v>0.76511292859610491</v>
      </c>
      <c r="P2" s="23">
        <f>SUMPRODUCT(J3:J101,K3:K101)/E102</f>
        <v>2.7630314337957813</v>
      </c>
    </row>
    <row r="3" spans="1:17" x14ac:dyDescent="0.2">
      <c r="A3" s="5">
        <f t="shared" ref="A3:A66" si="0">A2+1</f>
        <v>1</v>
      </c>
      <c r="B3" s="20" t="str">
        <f>IF(H2&lt;I2,"Arrival", "Departure")</f>
        <v>Arrival</v>
      </c>
      <c r="C3" s="2">
        <v>4.8993584229528011</v>
      </c>
      <c r="D3" s="2">
        <v>1.1347079192905445</v>
      </c>
      <c r="E3" s="21">
        <f>MIN(H2,I2)</f>
        <v>0</v>
      </c>
      <c r="F3" s="28">
        <f>IF(J3&gt;0,1,0)</f>
        <v>1</v>
      </c>
      <c r="G3" s="28">
        <f>IF(J3&gt;1,J3-1,0)</f>
        <v>0</v>
      </c>
      <c r="H3" s="8">
        <f>C3</f>
        <v>4.8993584229528011</v>
      </c>
      <c r="I3" s="8">
        <f>D3</f>
        <v>1.1347079192905445</v>
      </c>
      <c r="J3" s="20">
        <f>IF(H2&lt;I2,J2+1,IF(J2=0,0,J2-1))</f>
        <v>1</v>
      </c>
      <c r="K3" s="26">
        <f>E4-E3</f>
        <v>1.1347079192905445</v>
      </c>
      <c r="O3" s="4"/>
    </row>
    <row r="4" spans="1:17" x14ac:dyDescent="0.2">
      <c r="A4" s="5">
        <f t="shared" si="0"/>
        <v>2</v>
      </c>
      <c r="B4" s="20" t="str">
        <f t="shared" ref="B4:B67" si="1">IF(H3&lt;I3,"Arrival", "Departure")</f>
        <v>Departure</v>
      </c>
      <c r="C4" s="2">
        <v>1.8891750242245413</v>
      </c>
      <c r="D4" s="2">
        <v>4.0088917663749131</v>
      </c>
      <c r="E4" s="21">
        <f t="shared" ref="E4:E67" si="2">MIN(H3,I3)</f>
        <v>1.1347079192905445</v>
      </c>
      <c r="F4" s="28">
        <f t="shared" ref="F4:F67" si="3">IF(J4&gt;0,1,0)</f>
        <v>0</v>
      </c>
      <c r="G4" s="28">
        <f t="shared" ref="G4:G67" si="4">IF(J4&gt;1,J4-1,0)</f>
        <v>0</v>
      </c>
      <c r="H4" s="29">
        <f>IF(H3&lt;I3,E4+C4,H3)</f>
        <v>4.8993584229528011</v>
      </c>
      <c r="I4" s="29">
        <f>IF(AND(H3&gt;I3,J3&gt;1),E4+D4,IF(AND(H3&gt;I3,J3=1),9999,IF(AND(H3&lt;I3,I3=9999),E4+D4,I3)))</f>
        <v>9999</v>
      </c>
      <c r="J4" s="20">
        <f t="shared" ref="J4:J67" si="5">IF(H3&lt;I3,J3+1,IF(J3=0,0,J3-1))</f>
        <v>0</v>
      </c>
      <c r="K4" s="26">
        <f t="shared" ref="K4:K67" si="6">E5-E4</f>
        <v>3.7646505036622564</v>
      </c>
      <c r="O4" s="4"/>
    </row>
    <row r="5" spans="1:17" x14ac:dyDescent="0.2">
      <c r="A5" s="5">
        <f t="shared" si="0"/>
        <v>3</v>
      </c>
      <c r="B5" s="20" t="str">
        <f t="shared" si="1"/>
        <v>Arrival</v>
      </c>
      <c r="C5" s="2">
        <v>5.921509482471528</v>
      </c>
      <c r="D5" s="2">
        <v>1.9787622918020258</v>
      </c>
      <c r="E5" s="21">
        <f t="shared" si="2"/>
        <v>4.8993584229528011</v>
      </c>
      <c r="F5" s="28">
        <f t="shared" si="3"/>
        <v>1</v>
      </c>
      <c r="G5" s="28">
        <f t="shared" si="4"/>
        <v>0</v>
      </c>
      <c r="H5" s="29">
        <f t="shared" ref="H5:H68" si="7">IF(H4&lt;I4,E5+C5,H4)</f>
        <v>10.820867905424329</v>
      </c>
      <c r="I5" s="29">
        <f t="shared" ref="I5:I68" si="8">IF(AND(H4&gt;I4,J4&gt;1),E5+D5,IF(AND(H4&gt;I4,J4=1),9999,IF(AND(H4&lt;I4,I4=9999),E5+D5,I4)))</f>
        <v>6.8781207147548269</v>
      </c>
      <c r="J5" s="20">
        <f t="shared" si="5"/>
        <v>1</v>
      </c>
      <c r="K5" s="26">
        <f t="shared" si="6"/>
        <v>1.9787622918020258</v>
      </c>
      <c r="O5" s="4"/>
    </row>
    <row r="6" spans="1:17" ht="16.25" customHeight="1" x14ac:dyDescent="0.2">
      <c r="A6" s="5">
        <f t="shared" si="0"/>
        <v>4</v>
      </c>
      <c r="B6" s="20" t="str">
        <f t="shared" si="1"/>
        <v>Departure</v>
      </c>
      <c r="C6" s="2">
        <v>12.504833754671024</v>
      </c>
      <c r="D6" s="2">
        <v>0.33491047877652191</v>
      </c>
      <c r="E6" s="21">
        <f t="shared" si="2"/>
        <v>6.8781207147548269</v>
      </c>
      <c r="F6" s="28">
        <f t="shared" si="3"/>
        <v>0</v>
      </c>
      <c r="G6" s="28">
        <f t="shared" si="4"/>
        <v>0</v>
      </c>
      <c r="H6" s="29">
        <f t="shared" si="7"/>
        <v>10.820867905424329</v>
      </c>
      <c r="I6" s="29">
        <f t="shared" si="8"/>
        <v>9999</v>
      </c>
      <c r="J6" s="20">
        <f t="shared" si="5"/>
        <v>0</v>
      </c>
      <c r="K6" s="26">
        <f t="shared" si="6"/>
        <v>3.9427471906695022</v>
      </c>
      <c r="O6" s="4"/>
    </row>
    <row r="7" spans="1:17" x14ac:dyDescent="0.2">
      <c r="A7" s="5">
        <f t="shared" si="0"/>
        <v>5</v>
      </c>
      <c r="B7" s="20" t="str">
        <f t="shared" si="1"/>
        <v>Arrival</v>
      </c>
      <c r="C7" s="2">
        <v>4.3822785315159454</v>
      </c>
      <c r="D7" s="2">
        <v>12.493130625543284</v>
      </c>
      <c r="E7" s="21">
        <f t="shared" si="2"/>
        <v>10.820867905424329</v>
      </c>
      <c r="F7" s="28">
        <f t="shared" si="3"/>
        <v>1</v>
      </c>
      <c r="G7" s="28">
        <f t="shared" si="4"/>
        <v>0</v>
      </c>
      <c r="H7" s="29">
        <f t="shared" si="7"/>
        <v>15.203146436940274</v>
      </c>
      <c r="I7" s="29">
        <f t="shared" si="8"/>
        <v>23.313998530967613</v>
      </c>
      <c r="J7" s="20">
        <f t="shared" si="5"/>
        <v>1</v>
      </c>
      <c r="K7" s="26">
        <f t="shared" si="6"/>
        <v>4.3822785315159454</v>
      </c>
      <c r="O7" s="4"/>
    </row>
    <row r="8" spans="1:17" x14ac:dyDescent="0.2">
      <c r="A8" s="5">
        <f t="shared" si="0"/>
        <v>6</v>
      </c>
      <c r="B8" s="20" t="str">
        <f t="shared" si="1"/>
        <v>Arrival</v>
      </c>
      <c r="C8" s="2">
        <v>10.740870286652621</v>
      </c>
      <c r="D8" s="2">
        <v>9.8629248272206329</v>
      </c>
      <c r="E8" s="21">
        <f t="shared" si="2"/>
        <v>15.203146436940274</v>
      </c>
      <c r="F8" s="28">
        <f t="shared" si="3"/>
        <v>1</v>
      </c>
      <c r="G8" s="28">
        <f t="shared" si="4"/>
        <v>1</v>
      </c>
      <c r="H8" s="29">
        <f t="shared" si="7"/>
        <v>25.944016723592895</v>
      </c>
      <c r="I8" s="29">
        <f t="shared" si="8"/>
        <v>23.313998530967613</v>
      </c>
      <c r="J8" s="20">
        <f t="shared" si="5"/>
        <v>2</v>
      </c>
      <c r="K8" s="26">
        <f t="shared" si="6"/>
        <v>8.1108520940273383</v>
      </c>
      <c r="O8" s="4"/>
    </row>
    <row r="9" spans="1:17" x14ac:dyDescent="0.2">
      <c r="A9" s="5">
        <f t="shared" si="0"/>
        <v>7</v>
      </c>
      <c r="B9" s="20" t="str">
        <f t="shared" si="1"/>
        <v>Departure</v>
      </c>
      <c r="C9" s="2">
        <v>22.142457359393983</v>
      </c>
      <c r="D9" s="2">
        <v>0.33174017997386479</v>
      </c>
      <c r="E9" s="21">
        <f t="shared" si="2"/>
        <v>23.313998530967613</v>
      </c>
      <c r="F9" s="28">
        <f t="shared" si="3"/>
        <v>1</v>
      </c>
      <c r="G9" s="28">
        <f t="shared" si="4"/>
        <v>0</v>
      </c>
      <c r="H9" s="29">
        <f t="shared" si="7"/>
        <v>25.944016723592895</v>
      </c>
      <c r="I9" s="29">
        <f t="shared" si="8"/>
        <v>23.645738710941476</v>
      </c>
      <c r="J9" s="20">
        <f t="shared" si="5"/>
        <v>1</v>
      </c>
      <c r="K9" s="26">
        <f t="shared" si="6"/>
        <v>0.33174017997386329</v>
      </c>
      <c r="O9" s="4"/>
    </row>
    <row r="10" spans="1:17" x14ac:dyDescent="0.2">
      <c r="A10" s="5">
        <f t="shared" si="0"/>
        <v>8</v>
      </c>
      <c r="B10" s="20" t="str">
        <f t="shared" si="1"/>
        <v>Departure</v>
      </c>
      <c r="C10" s="2">
        <v>0.30014064593050105</v>
      </c>
      <c r="D10" s="2">
        <v>11.547182906204434</v>
      </c>
      <c r="E10" s="21">
        <f t="shared" si="2"/>
        <v>23.645738710941476</v>
      </c>
      <c r="F10" s="28">
        <f t="shared" si="3"/>
        <v>0</v>
      </c>
      <c r="G10" s="28">
        <f t="shared" si="4"/>
        <v>0</v>
      </c>
      <c r="H10" s="29">
        <f t="shared" si="7"/>
        <v>25.944016723592895</v>
      </c>
      <c r="I10" s="29">
        <f t="shared" si="8"/>
        <v>9999</v>
      </c>
      <c r="J10" s="20">
        <f t="shared" si="5"/>
        <v>0</v>
      </c>
      <c r="K10" s="26">
        <f t="shared" si="6"/>
        <v>2.2982780126514193</v>
      </c>
      <c r="O10" s="4"/>
    </row>
    <row r="11" spans="1:17" x14ac:dyDescent="0.2">
      <c r="A11" s="5">
        <f t="shared" si="0"/>
        <v>9</v>
      </c>
      <c r="B11" s="20" t="str">
        <f t="shared" si="1"/>
        <v>Arrival</v>
      </c>
      <c r="C11" s="2">
        <v>1.6606222534082988</v>
      </c>
      <c r="D11" s="2">
        <v>11.321853793628243</v>
      </c>
      <c r="E11" s="21">
        <f t="shared" si="2"/>
        <v>25.944016723592895</v>
      </c>
      <c r="F11" s="28">
        <f t="shared" si="3"/>
        <v>1</v>
      </c>
      <c r="G11" s="28">
        <f t="shared" si="4"/>
        <v>0</v>
      </c>
      <c r="H11" s="29">
        <f t="shared" si="7"/>
        <v>27.604638977001194</v>
      </c>
      <c r="I11" s="29">
        <f t="shared" si="8"/>
        <v>37.265870517221138</v>
      </c>
      <c r="J11" s="20">
        <f t="shared" si="5"/>
        <v>1</v>
      </c>
      <c r="K11" s="26">
        <f t="shared" si="6"/>
        <v>1.6606222534082988</v>
      </c>
    </row>
    <row r="12" spans="1:17" x14ac:dyDescent="0.2">
      <c r="A12" s="5">
        <f t="shared" si="0"/>
        <v>10</v>
      </c>
      <c r="B12" s="20" t="str">
        <f t="shared" si="1"/>
        <v>Arrival</v>
      </c>
      <c r="C12" s="2">
        <v>0.54891045232462488</v>
      </c>
      <c r="D12" s="2">
        <v>0.88071694020227886</v>
      </c>
      <c r="E12" s="21">
        <f t="shared" si="2"/>
        <v>27.604638977001194</v>
      </c>
      <c r="F12" s="28">
        <f t="shared" si="3"/>
        <v>1</v>
      </c>
      <c r="G12" s="28">
        <f t="shared" si="4"/>
        <v>1</v>
      </c>
      <c r="H12" s="29">
        <f t="shared" si="7"/>
        <v>28.153549429325817</v>
      </c>
      <c r="I12" s="29">
        <f t="shared" si="8"/>
        <v>37.265870517221138</v>
      </c>
      <c r="J12" s="20">
        <f t="shared" si="5"/>
        <v>2</v>
      </c>
      <c r="K12" s="26">
        <f t="shared" si="6"/>
        <v>0.54891045232462332</v>
      </c>
    </row>
    <row r="13" spans="1:17" x14ac:dyDescent="0.2">
      <c r="A13" s="5">
        <f t="shared" si="0"/>
        <v>11</v>
      </c>
      <c r="B13" s="20" t="str">
        <f t="shared" si="1"/>
        <v>Arrival</v>
      </c>
      <c r="C13" s="2">
        <v>23.698903899520793</v>
      </c>
      <c r="D13" s="2">
        <v>7.4773309393250997</v>
      </c>
      <c r="E13" s="21">
        <f t="shared" si="2"/>
        <v>28.153549429325817</v>
      </c>
      <c r="F13" s="28">
        <f t="shared" si="3"/>
        <v>1</v>
      </c>
      <c r="G13" s="28">
        <f t="shared" si="4"/>
        <v>2</v>
      </c>
      <c r="H13" s="29">
        <f t="shared" si="7"/>
        <v>51.852453328846607</v>
      </c>
      <c r="I13" s="29">
        <f t="shared" si="8"/>
        <v>37.265870517221138</v>
      </c>
      <c r="J13" s="20">
        <f t="shared" si="5"/>
        <v>3</v>
      </c>
      <c r="K13" s="26">
        <f t="shared" si="6"/>
        <v>9.1123210878953209</v>
      </c>
      <c r="Q13" s="7"/>
    </row>
    <row r="14" spans="1:17" ht="15.75" customHeight="1" x14ac:dyDescent="0.2">
      <c r="A14" s="5">
        <f t="shared" si="0"/>
        <v>12</v>
      </c>
      <c r="B14" s="20" t="str">
        <f t="shared" si="1"/>
        <v>Departure</v>
      </c>
      <c r="C14" s="2">
        <v>0.41489767673183719</v>
      </c>
      <c r="D14" s="2">
        <v>11.231542289164977</v>
      </c>
      <c r="E14" s="21">
        <f t="shared" si="2"/>
        <v>37.265870517221138</v>
      </c>
      <c r="F14" s="28">
        <f t="shared" si="3"/>
        <v>1</v>
      </c>
      <c r="G14" s="28">
        <f t="shared" si="4"/>
        <v>1</v>
      </c>
      <c r="H14" s="29">
        <f t="shared" si="7"/>
        <v>51.852453328846607</v>
      </c>
      <c r="I14" s="29">
        <f t="shared" si="8"/>
        <v>48.497412806386116</v>
      </c>
      <c r="J14" s="20">
        <f t="shared" si="5"/>
        <v>2</v>
      </c>
      <c r="K14" s="26">
        <f t="shared" si="6"/>
        <v>11.231542289164977</v>
      </c>
    </row>
    <row r="15" spans="1:17" x14ac:dyDescent="0.2">
      <c r="A15" s="5">
        <f t="shared" si="0"/>
        <v>13</v>
      </c>
      <c r="B15" s="20" t="str">
        <f t="shared" si="1"/>
        <v>Departure</v>
      </c>
      <c r="C15" s="2">
        <v>9.1116904866010096</v>
      </c>
      <c r="D15" s="2">
        <v>5.0287919510413657</v>
      </c>
      <c r="E15" s="21">
        <f t="shared" si="2"/>
        <v>48.497412806386116</v>
      </c>
      <c r="F15" s="28">
        <f t="shared" si="3"/>
        <v>1</v>
      </c>
      <c r="G15" s="28">
        <f t="shared" si="4"/>
        <v>0</v>
      </c>
      <c r="H15" s="29">
        <f t="shared" si="7"/>
        <v>51.852453328846607</v>
      </c>
      <c r="I15" s="29">
        <f t="shared" si="8"/>
        <v>53.526204757427479</v>
      </c>
      <c r="J15" s="20">
        <f t="shared" si="5"/>
        <v>1</v>
      </c>
      <c r="K15" s="26">
        <f t="shared" si="6"/>
        <v>3.3550405224604916</v>
      </c>
    </row>
    <row r="16" spans="1:17" x14ac:dyDescent="0.2">
      <c r="A16" s="5">
        <f t="shared" si="0"/>
        <v>14</v>
      </c>
      <c r="B16" s="20" t="str">
        <f t="shared" si="1"/>
        <v>Arrival</v>
      </c>
      <c r="C16" s="2">
        <v>8.0021500878464629</v>
      </c>
      <c r="D16" s="2">
        <v>2.275604947450268</v>
      </c>
      <c r="E16" s="21">
        <f t="shared" si="2"/>
        <v>51.852453328846607</v>
      </c>
      <c r="F16" s="28">
        <f t="shared" si="3"/>
        <v>1</v>
      </c>
      <c r="G16" s="28">
        <f t="shared" si="4"/>
        <v>1</v>
      </c>
      <c r="H16" s="29">
        <f t="shared" si="7"/>
        <v>59.854603416693067</v>
      </c>
      <c r="I16" s="29">
        <f t="shared" si="8"/>
        <v>53.526204757427479</v>
      </c>
      <c r="J16" s="20">
        <f t="shared" si="5"/>
        <v>2</v>
      </c>
      <c r="K16" s="26">
        <f t="shared" si="6"/>
        <v>1.6737514285808714</v>
      </c>
    </row>
    <row r="17" spans="1:11" x14ac:dyDescent="0.2">
      <c r="A17" s="5">
        <f t="shared" si="0"/>
        <v>15</v>
      </c>
      <c r="B17" s="20" t="str">
        <f t="shared" si="1"/>
        <v>Departure</v>
      </c>
      <c r="C17" s="2">
        <v>3.2111725990818556</v>
      </c>
      <c r="D17" s="2">
        <v>2.9778602184167648</v>
      </c>
      <c r="E17" s="21">
        <f t="shared" si="2"/>
        <v>53.526204757427479</v>
      </c>
      <c r="F17" s="28">
        <f t="shared" si="3"/>
        <v>1</v>
      </c>
      <c r="G17" s="28">
        <f t="shared" si="4"/>
        <v>0</v>
      </c>
      <c r="H17" s="29">
        <f t="shared" si="7"/>
        <v>59.854603416693067</v>
      </c>
      <c r="I17" s="29">
        <f t="shared" si="8"/>
        <v>56.504064975844244</v>
      </c>
      <c r="J17" s="20">
        <f t="shared" si="5"/>
        <v>1</v>
      </c>
      <c r="K17" s="26">
        <f t="shared" si="6"/>
        <v>2.9778602184167653</v>
      </c>
    </row>
    <row r="18" spans="1:11" x14ac:dyDescent="0.2">
      <c r="A18" s="5">
        <f t="shared" si="0"/>
        <v>16</v>
      </c>
      <c r="B18" s="20" t="str">
        <f t="shared" si="1"/>
        <v>Departure</v>
      </c>
      <c r="C18" s="2">
        <v>2.7194368378486473</v>
      </c>
      <c r="D18" s="2">
        <v>5.3268209624132062E-2</v>
      </c>
      <c r="E18" s="21">
        <f t="shared" si="2"/>
        <v>56.504064975844244</v>
      </c>
      <c r="F18" s="28">
        <f t="shared" si="3"/>
        <v>0</v>
      </c>
      <c r="G18" s="28">
        <f t="shared" si="4"/>
        <v>0</v>
      </c>
      <c r="H18" s="29">
        <f t="shared" si="7"/>
        <v>59.854603416693067</v>
      </c>
      <c r="I18" s="29">
        <f t="shared" si="8"/>
        <v>9999</v>
      </c>
      <c r="J18" s="20">
        <f t="shared" si="5"/>
        <v>0</v>
      </c>
      <c r="K18" s="26">
        <f t="shared" si="6"/>
        <v>3.3505384408488226</v>
      </c>
    </row>
    <row r="19" spans="1:11" x14ac:dyDescent="0.2">
      <c r="A19" s="5">
        <f t="shared" si="0"/>
        <v>17</v>
      </c>
      <c r="B19" s="20" t="str">
        <f t="shared" si="1"/>
        <v>Arrival</v>
      </c>
      <c r="C19" s="2">
        <v>0.31476874857377035</v>
      </c>
      <c r="D19" s="2">
        <v>0.29025642890522124</v>
      </c>
      <c r="E19" s="21">
        <f t="shared" si="2"/>
        <v>59.854603416693067</v>
      </c>
      <c r="F19" s="28">
        <f t="shared" si="3"/>
        <v>1</v>
      </c>
      <c r="G19" s="28">
        <f t="shared" si="4"/>
        <v>0</v>
      </c>
      <c r="H19" s="29">
        <f t="shared" si="7"/>
        <v>60.169372165266836</v>
      </c>
      <c r="I19" s="29">
        <f t="shared" si="8"/>
        <v>60.14485984559829</v>
      </c>
      <c r="J19" s="20">
        <f t="shared" si="5"/>
        <v>1</v>
      </c>
      <c r="K19" s="26">
        <f t="shared" si="6"/>
        <v>0.29025642890522363</v>
      </c>
    </row>
    <row r="20" spans="1:11" x14ac:dyDescent="0.2">
      <c r="A20" s="5">
        <f t="shared" si="0"/>
        <v>18</v>
      </c>
      <c r="B20" s="20" t="str">
        <f t="shared" si="1"/>
        <v>Departure</v>
      </c>
      <c r="C20" s="2">
        <v>2.99275147798381</v>
      </c>
      <c r="D20" s="2">
        <v>14.854612073938062</v>
      </c>
      <c r="E20" s="21">
        <f t="shared" si="2"/>
        <v>60.14485984559829</v>
      </c>
      <c r="F20" s="28">
        <f t="shared" si="3"/>
        <v>0</v>
      </c>
      <c r="G20" s="28">
        <f t="shared" si="4"/>
        <v>0</v>
      </c>
      <c r="H20" s="29">
        <f t="shared" si="7"/>
        <v>60.169372165266836</v>
      </c>
      <c r="I20" s="29">
        <f t="shared" si="8"/>
        <v>9999</v>
      </c>
      <c r="J20" s="20">
        <f t="shared" si="5"/>
        <v>0</v>
      </c>
      <c r="K20" s="26">
        <f t="shared" si="6"/>
        <v>2.4512319668545501E-2</v>
      </c>
    </row>
    <row r="21" spans="1:11" x14ac:dyDescent="0.2">
      <c r="A21" s="5">
        <f t="shared" si="0"/>
        <v>19</v>
      </c>
      <c r="B21" s="20" t="str">
        <f t="shared" si="1"/>
        <v>Arrival</v>
      </c>
      <c r="C21" s="2">
        <v>15.595627922387417</v>
      </c>
      <c r="D21" s="2">
        <v>3.5756919863718601</v>
      </c>
      <c r="E21" s="21">
        <f t="shared" si="2"/>
        <v>60.169372165266836</v>
      </c>
      <c r="F21" s="28">
        <f t="shared" si="3"/>
        <v>1</v>
      </c>
      <c r="G21" s="28">
        <f t="shared" si="4"/>
        <v>0</v>
      </c>
      <c r="H21" s="29">
        <f t="shared" si="7"/>
        <v>75.765000087654258</v>
      </c>
      <c r="I21" s="29">
        <f t="shared" si="8"/>
        <v>63.745064151638694</v>
      </c>
      <c r="J21" s="20">
        <f t="shared" si="5"/>
        <v>1</v>
      </c>
      <c r="K21" s="26">
        <f t="shared" si="6"/>
        <v>3.5756919863718579</v>
      </c>
    </row>
    <row r="22" spans="1:11" x14ac:dyDescent="0.2">
      <c r="A22" s="5">
        <f t="shared" si="0"/>
        <v>20</v>
      </c>
      <c r="B22" s="20" t="str">
        <f t="shared" si="1"/>
        <v>Departure</v>
      </c>
      <c r="C22" s="2">
        <v>3.621005420248264</v>
      </c>
      <c r="D22" s="2">
        <v>1.6766949144115701</v>
      </c>
      <c r="E22" s="21">
        <f t="shared" si="2"/>
        <v>63.745064151638694</v>
      </c>
      <c r="F22" s="28">
        <f t="shared" si="3"/>
        <v>0</v>
      </c>
      <c r="G22" s="28">
        <f t="shared" si="4"/>
        <v>0</v>
      </c>
      <c r="H22" s="29">
        <f t="shared" si="7"/>
        <v>75.765000087654258</v>
      </c>
      <c r="I22" s="29">
        <f t="shared" si="8"/>
        <v>9999</v>
      </c>
      <c r="J22" s="20">
        <f t="shared" si="5"/>
        <v>0</v>
      </c>
      <c r="K22" s="26">
        <f t="shared" si="6"/>
        <v>12.019935936015564</v>
      </c>
    </row>
    <row r="23" spans="1:11" x14ac:dyDescent="0.2">
      <c r="A23" s="5">
        <f t="shared" si="0"/>
        <v>21</v>
      </c>
      <c r="B23" s="20" t="str">
        <f t="shared" si="1"/>
        <v>Arrival</v>
      </c>
      <c r="C23" s="2">
        <v>0.83467011628174093</v>
      </c>
      <c r="D23" s="2">
        <v>3.2534797765256633</v>
      </c>
      <c r="E23" s="21">
        <f t="shared" si="2"/>
        <v>75.765000087654258</v>
      </c>
      <c r="F23" s="28">
        <f t="shared" si="3"/>
        <v>1</v>
      </c>
      <c r="G23" s="28">
        <f t="shared" si="4"/>
        <v>0</v>
      </c>
      <c r="H23" s="29">
        <f t="shared" si="7"/>
        <v>76.599670203936</v>
      </c>
      <c r="I23" s="29">
        <f t="shared" si="8"/>
        <v>79.018479864179923</v>
      </c>
      <c r="J23" s="20">
        <f t="shared" si="5"/>
        <v>1</v>
      </c>
      <c r="K23" s="26">
        <f t="shared" si="6"/>
        <v>0.83467011628174248</v>
      </c>
    </row>
    <row r="24" spans="1:11" x14ac:dyDescent="0.2">
      <c r="A24" s="5">
        <f t="shared" si="0"/>
        <v>22</v>
      </c>
      <c r="B24" s="20" t="str">
        <f t="shared" si="1"/>
        <v>Arrival</v>
      </c>
      <c r="C24" s="2">
        <v>13.173309493478385</v>
      </c>
      <c r="D24" s="2">
        <v>2.2924825484291982</v>
      </c>
      <c r="E24" s="21">
        <f t="shared" si="2"/>
        <v>76.599670203936</v>
      </c>
      <c r="F24" s="28">
        <f t="shared" si="3"/>
        <v>1</v>
      </c>
      <c r="G24" s="28">
        <f t="shared" si="4"/>
        <v>1</v>
      </c>
      <c r="H24" s="29">
        <f t="shared" si="7"/>
        <v>89.772979697414385</v>
      </c>
      <c r="I24" s="29">
        <f t="shared" si="8"/>
        <v>79.018479864179923</v>
      </c>
      <c r="J24" s="20">
        <f t="shared" si="5"/>
        <v>2</v>
      </c>
      <c r="K24" s="26">
        <f t="shared" si="6"/>
        <v>2.4188096602439231</v>
      </c>
    </row>
    <row r="25" spans="1:11" x14ac:dyDescent="0.2">
      <c r="A25" s="5">
        <f t="shared" si="0"/>
        <v>23</v>
      </c>
      <c r="B25" s="20" t="str">
        <f t="shared" si="1"/>
        <v>Departure</v>
      </c>
      <c r="C25" s="2">
        <v>12.896583375229778</v>
      </c>
      <c r="D25" s="2">
        <v>2.7381697665151359</v>
      </c>
      <c r="E25" s="21">
        <f t="shared" si="2"/>
        <v>79.018479864179923</v>
      </c>
      <c r="F25" s="28">
        <f t="shared" si="3"/>
        <v>1</v>
      </c>
      <c r="G25" s="28">
        <f t="shared" si="4"/>
        <v>0</v>
      </c>
      <c r="H25" s="29">
        <f t="shared" si="7"/>
        <v>89.772979697414385</v>
      </c>
      <c r="I25" s="29">
        <f t="shared" si="8"/>
        <v>81.756649630695065</v>
      </c>
      <c r="J25" s="20">
        <f t="shared" si="5"/>
        <v>1</v>
      </c>
      <c r="K25" s="26">
        <f t="shared" si="6"/>
        <v>2.7381697665151421</v>
      </c>
    </row>
    <row r="26" spans="1:11" x14ac:dyDescent="0.2">
      <c r="A26" s="5">
        <f t="shared" si="0"/>
        <v>24</v>
      </c>
      <c r="B26" s="20" t="str">
        <f t="shared" si="1"/>
        <v>Departure</v>
      </c>
      <c r="C26" s="2">
        <v>7.5841661778891556</v>
      </c>
      <c r="D26" s="2">
        <v>1.0605160706433332</v>
      </c>
      <c r="E26" s="21">
        <f t="shared" si="2"/>
        <v>81.756649630695065</v>
      </c>
      <c r="F26" s="28">
        <f t="shared" si="3"/>
        <v>0</v>
      </c>
      <c r="G26" s="28">
        <f t="shared" si="4"/>
        <v>0</v>
      </c>
      <c r="H26" s="29">
        <f t="shared" si="7"/>
        <v>89.772979697414385</v>
      </c>
      <c r="I26" s="29">
        <f t="shared" si="8"/>
        <v>9999</v>
      </c>
      <c r="J26" s="20">
        <f t="shared" si="5"/>
        <v>0</v>
      </c>
      <c r="K26" s="26">
        <f t="shared" si="6"/>
        <v>8.0163300667193198</v>
      </c>
    </row>
    <row r="27" spans="1:11" x14ac:dyDescent="0.2">
      <c r="A27" s="5">
        <f t="shared" si="0"/>
        <v>25</v>
      </c>
      <c r="B27" s="20" t="str">
        <f t="shared" si="1"/>
        <v>Arrival</v>
      </c>
      <c r="C27" s="2">
        <v>4.7480224629341317</v>
      </c>
      <c r="D27" s="2">
        <v>0.55052598009041409</v>
      </c>
      <c r="E27" s="21">
        <f t="shared" si="2"/>
        <v>89.772979697414385</v>
      </c>
      <c r="F27" s="28">
        <f t="shared" si="3"/>
        <v>1</v>
      </c>
      <c r="G27" s="28">
        <f t="shared" si="4"/>
        <v>0</v>
      </c>
      <c r="H27" s="29">
        <f t="shared" si="7"/>
        <v>94.521002160348516</v>
      </c>
      <c r="I27" s="29">
        <f t="shared" si="8"/>
        <v>90.323505677504798</v>
      </c>
      <c r="J27" s="20">
        <f t="shared" si="5"/>
        <v>1</v>
      </c>
      <c r="K27" s="26">
        <f t="shared" si="6"/>
        <v>0.55052598009041276</v>
      </c>
    </row>
    <row r="28" spans="1:11" x14ac:dyDescent="0.2">
      <c r="A28" s="5">
        <f t="shared" si="0"/>
        <v>26</v>
      </c>
      <c r="B28" s="20" t="str">
        <f t="shared" si="1"/>
        <v>Departure</v>
      </c>
      <c r="C28" s="2">
        <v>3.4337723628571153</v>
      </c>
      <c r="D28" s="2">
        <v>6.7904023354996585</v>
      </c>
      <c r="E28" s="21">
        <f t="shared" si="2"/>
        <v>90.323505677504798</v>
      </c>
      <c r="F28" s="28">
        <f t="shared" si="3"/>
        <v>0</v>
      </c>
      <c r="G28" s="28">
        <f t="shared" si="4"/>
        <v>0</v>
      </c>
      <c r="H28" s="29">
        <f t="shared" si="7"/>
        <v>94.521002160348516</v>
      </c>
      <c r="I28" s="29">
        <f t="shared" si="8"/>
        <v>9999</v>
      </c>
      <c r="J28" s="20">
        <f t="shared" si="5"/>
        <v>0</v>
      </c>
      <c r="K28" s="26">
        <f t="shared" si="6"/>
        <v>4.197496482843718</v>
      </c>
    </row>
    <row r="29" spans="1:11" x14ac:dyDescent="0.2">
      <c r="A29" s="5">
        <f t="shared" si="0"/>
        <v>27</v>
      </c>
      <c r="B29" s="20" t="str">
        <f t="shared" si="1"/>
        <v>Arrival</v>
      </c>
      <c r="C29" s="2">
        <v>5.3876447147859157</v>
      </c>
      <c r="D29" s="2">
        <v>5.6933325844315892</v>
      </c>
      <c r="E29" s="21">
        <f t="shared" si="2"/>
        <v>94.521002160348516</v>
      </c>
      <c r="F29" s="28">
        <f t="shared" si="3"/>
        <v>1</v>
      </c>
      <c r="G29" s="28">
        <f t="shared" si="4"/>
        <v>0</v>
      </c>
      <c r="H29" s="29">
        <f t="shared" si="7"/>
        <v>99.908646875134437</v>
      </c>
      <c r="I29" s="29">
        <f t="shared" si="8"/>
        <v>100.2143347447801</v>
      </c>
      <c r="J29" s="20">
        <f t="shared" si="5"/>
        <v>1</v>
      </c>
      <c r="K29" s="26">
        <f t="shared" si="6"/>
        <v>5.387644714785921</v>
      </c>
    </row>
    <row r="30" spans="1:11" x14ac:dyDescent="0.2">
      <c r="A30" s="5">
        <f t="shared" si="0"/>
        <v>28</v>
      </c>
      <c r="B30" s="20" t="str">
        <f t="shared" si="1"/>
        <v>Arrival</v>
      </c>
      <c r="C30" s="2">
        <v>0.37305561407562782</v>
      </c>
      <c r="D30" s="2">
        <v>7.4895126689265705</v>
      </c>
      <c r="E30" s="21">
        <f t="shared" si="2"/>
        <v>99.908646875134437</v>
      </c>
      <c r="F30" s="28">
        <f t="shared" si="3"/>
        <v>1</v>
      </c>
      <c r="G30" s="28">
        <f t="shared" si="4"/>
        <v>1</v>
      </c>
      <c r="H30" s="29">
        <f t="shared" si="7"/>
        <v>100.28170248921006</v>
      </c>
      <c r="I30" s="29">
        <f t="shared" si="8"/>
        <v>100.2143347447801</v>
      </c>
      <c r="J30" s="20">
        <f t="shared" si="5"/>
        <v>2</v>
      </c>
      <c r="K30" s="26">
        <f t="shared" si="6"/>
        <v>0.30568786964566641</v>
      </c>
    </row>
    <row r="31" spans="1:11" x14ac:dyDescent="0.2">
      <c r="A31" s="5">
        <f t="shared" si="0"/>
        <v>29</v>
      </c>
      <c r="B31" s="20" t="str">
        <f t="shared" si="1"/>
        <v>Departure</v>
      </c>
      <c r="C31" s="2">
        <v>0.4020890207307698</v>
      </c>
      <c r="D31" s="2">
        <v>1.8271536871931271</v>
      </c>
      <c r="E31" s="21">
        <f t="shared" si="2"/>
        <v>100.2143347447801</v>
      </c>
      <c r="F31" s="28">
        <f t="shared" si="3"/>
        <v>1</v>
      </c>
      <c r="G31" s="28">
        <f t="shared" si="4"/>
        <v>0</v>
      </c>
      <c r="H31" s="29">
        <f t="shared" si="7"/>
        <v>100.28170248921006</v>
      </c>
      <c r="I31" s="29">
        <f t="shared" si="8"/>
        <v>102.04148843197324</v>
      </c>
      <c r="J31" s="20">
        <f t="shared" si="5"/>
        <v>1</v>
      </c>
      <c r="K31" s="26">
        <f t="shared" si="6"/>
        <v>6.736774442995852E-2</v>
      </c>
    </row>
    <row r="32" spans="1:11" x14ac:dyDescent="0.2">
      <c r="A32" s="5">
        <f t="shared" si="0"/>
        <v>30</v>
      </c>
      <c r="B32" s="20" t="str">
        <f t="shared" si="1"/>
        <v>Arrival</v>
      </c>
      <c r="C32" s="2">
        <v>1.8108221763432581</v>
      </c>
      <c r="D32" s="2">
        <v>6.7342907377393129</v>
      </c>
      <c r="E32" s="21">
        <f t="shared" si="2"/>
        <v>100.28170248921006</v>
      </c>
      <c r="F32" s="28">
        <f t="shared" si="3"/>
        <v>1</v>
      </c>
      <c r="G32" s="28">
        <f t="shared" si="4"/>
        <v>1</v>
      </c>
      <c r="H32" s="29">
        <f t="shared" si="7"/>
        <v>102.09252466555333</v>
      </c>
      <c r="I32" s="29">
        <f t="shared" si="8"/>
        <v>102.04148843197324</v>
      </c>
      <c r="J32" s="20">
        <f t="shared" si="5"/>
        <v>2</v>
      </c>
      <c r="K32" s="26">
        <f t="shared" si="6"/>
        <v>1.7597859427631732</v>
      </c>
    </row>
    <row r="33" spans="1:11" x14ac:dyDescent="0.2">
      <c r="A33" s="5">
        <f t="shared" si="0"/>
        <v>31</v>
      </c>
      <c r="B33" s="20" t="str">
        <f t="shared" si="1"/>
        <v>Departure</v>
      </c>
      <c r="C33" s="2">
        <v>2.7882785593280857</v>
      </c>
      <c r="D33" s="2">
        <v>4.0865501512774269</v>
      </c>
      <c r="E33" s="21">
        <f t="shared" si="2"/>
        <v>102.04148843197324</v>
      </c>
      <c r="F33" s="28">
        <f t="shared" si="3"/>
        <v>1</v>
      </c>
      <c r="G33" s="28">
        <f t="shared" si="4"/>
        <v>0</v>
      </c>
      <c r="H33" s="29">
        <f t="shared" si="7"/>
        <v>102.09252466555333</v>
      </c>
      <c r="I33" s="29">
        <f t="shared" si="8"/>
        <v>106.12803858325066</v>
      </c>
      <c r="J33" s="20">
        <f t="shared" si="5"/>
        <v>1</v>
      </c>
      <c r="K33" s="26">
        <f t="shared" si="6"/>
        <v>5.1036233580092016E-2</v>
      </c>
    </row>
    <row r="34" spans="1:11" x14ac:dyDescent="0.2">
      <c r="A34" s="5">
        <f t="shared" si="0"/>
        <v>32</v>
      </c>
      <c r="B34" s="20" t="str">
        <f t="shared" si="1"/>
        <v>Arrival</v>
      </c>
      <c r="C34" s="2">
        <v>1.8801524365733002</v>
      </c>
      <c r="D34" s="2">
        <v>2.5311989262395125</v>
      </c>
      <c r="E34" s="21">
        <f t="shared" si="2"/>
        <v>102.09252466555333</v>
      </c>
      <c r="F34" s="28">
        <f t="shared" si="3"/>
        <v>1</v>
      </c>
      <c r="G34" s="28">
        <f t="shared" si="4"/>
        <v>1</v>
      </c>
      <c r="H34" s="29">
        <f t="shared" si="7"/>
        <v>103.97267710212662</v>
      </c>
      <c r="I34" s="29">
        <f t="shared" si="8"/>
        <v>106.12803858325066</v>
      </c>
      <c r="J34" s="20">
        <f t="shared" si="5"/>
        <v>2</v>
      </c>
      <c r="K34" s="26">
        <f t="shared" si="6"/>
        <v>1.8801524365732973</v>
      </c>
    </row>
    <row r="35" spans="1:11" x14ac:dyDescent="0.2">
      <c r="A35" s="5">
        <f t="shared" si="0"/>
        <v>33</v>
      </c>
      <c r="B35" s="20" t="str">
        <f t="shared" si="1"/>
        <v>Arrival</v>
      </c>
      <c r="C35" s="2">
        <v>2.2012187274496084</v>
      </c>
      <c r="D35" s="2">
        <v>5.7916145654571274</v>
      </c>
      <c r="E35" s="21">
        <f t="shared" si="2"/>
        <v>103.97267710212662</v>
      </c>
      <c r="F35" s="28">
        <f t="shared" si="3"/>
        <v>1</v>
      </c>
      <c r="G35" s="28">
        <f t="shared" si="4"/>
        <v>2</v>
      </c>
      <c r="H35" s="29">
        <f t="shared" si="7"/>
        <v>106.17389582957624</v>
      </c>
      <c r="I35" s="29">
        <f t="shared" si="8"/>
        <v>106.12803858325066</v>
      </c>
      <c r="J35" s="20">
        <f t="shared" si="5"/>
        <v>3</v>
      </c>
      <c r="K35" s="26">
        <f t="shared" si="6"/>
        <v>2.1553614811240323</v>
      </c>
    </row>
    <row r="36" spans="1:11" x14ac:dyDescent="0.2">
      <c r="A36" s="5">
        <f t="shared" si="0"/>
        <v>34</v>
      </c>
      <c r="B36" s="20" t="str">
        <f t="shared" si="1"/>
        <v>Departure</v>
      </c>
      <c r="C36" s="2">
        <v>0.88226157219605694</v>
      </c>
      <c r="D36" s="2">
        <v>1.4033352255634282</v>
      </c>
      <c r="E36" s="21">
        <f t="shared" si="2"/>
        <v>106.12803858325066</v>
      </c>
      <c r="F36" s="28">
        <f t="shared" si="3"/>
        <v>1</v>
      </c>
      <c r="G36" s="28">
        <f t="shared" si="4"/>
        <v>1</v>
      </c>
      <c r="H36" s="29">
        <f t="shared" si="7"/>
        <v>106.17389582957624</v>
      </c>
      <c r="I36" s="29">
        <f t="shared" si="8"/>
        <v>107.53137380881408</v>
      </c>
      <c r="J36" s="20">
        <f t="shared" si="5"/>
        <v>2</v>
      </c>
      <c r="K36" s="26">
        <f t="shared" si="6"/>
        <v>4.5857246325581968E-2</v>
      </c>
    </row>
    <row r="37" spans="1:11" x14ac:dyDescent="0.2">
      <c r="A37" s="5">
        <f t="shared" si="0"/>
        <v>35</v>
      </c>
      <c r="B37" s="20" t="str">
        <f t="shared" si="1"/>
        <v>Arrival</v>
      </c>
      <c r="C37" s="2">
        <v>10.742084142245437</v>
      </c>
      <c r="D37" s="2">
        <v>1.7762572157726191</v>
      </c>
      <c r="E37" s="21">
        <f t="shared" si="2"/>
        <v>106.17389582957624</v>
      </c>
      <c r="F37" s="28">
        <f t="shared" si="3"/>
        <v>1</v>
      </c>
      <c r="G37" s="28">
        <f t="shared" si="4"/>
        <v>2</v>
      </c>
      <c r="H37" s="29">
        <f t="shared" si="7"/>
        <v>116.91597997182167</v>
      </c>
      <c r="I37" s="29">
        <f t="shared" si="8"/>
        <v>107.53137380881408</v>
      </c>
      <c r="J37" s="20">
        <f t="shared" si="5"/>
        <v>3</v>
      </c>
      <c r="K37" s="26">
        <f t="shared" si="6"/>
        <v>1.3574779792378422</v>
      </c>
    </row>
    <row r="38" spans="1:11" x14ac:dyDescent="0.2">
      <c r="A38" s="5">
        <f t="shared" si="0"/>
        <v>36</v>
      </c>
      <c r="B38" s="20" t="str">
        <f t="shared" si="1"/>
        <v>Departure</v>
      </c>
      <c r="C38" s="2">
        <v>3.2471975715574244</v>
      </c>
      <c r="D38" s="2">
        <v>2.8600338187088079</v>
      </c>
      <c r="E38" s="21">
        <f t="shared" si="2"/>
        <v>107.53137380881408</v>
      </c>
      <c r="F38" s="28">
        <f t="shared" si="3"/>
        <v>1</v>
      </c>
      <c r="G38" s="28">
        <f t="shared" si="4"/>
        <v>1</v>
      </c>
      <c r="H38" s="29">
        <f t="shared" si="7"/>
        <v>116.91597997182167</v>
      </c>
      <c r="I38" s="29">
        <f t="shared" si="8"/>
        <v>110.3914076275229</v>
      </c>
      <c r="J38" s="20">
        <f t="shared" si="5"/>
        <v>2</v>
      </c>
      <c r="K38" s="26">
        <f t="shared" si="6"/>
        <v>2.8600338187088141</v>
      </c>
    </row>
    <row r="39" spans="1:11" x14ac:dyDescent="0.2">
      <c r="A39" s="5">
        <f t="shared" si="0"/>
        <v>37</v>
      </c>
      <c r="B39" s="20" t="str">
        <f t="shared" si="1"/>
        <v>Departure</v>
      </c>
      <c r="C39" s="2">
        <v>6.8957149927263011</v>
      </c>
      <c r="D39" s="2">
        <v>1.1357407821675232</v>
      </c>
      <c r="E39" s="21">
        <f t="shared" si="2"/>
        <v>110.3914076275229</v>
      </c>
      <c r="F39" s="28">
        <f t="shared" si="3"/>
        <v>1</v>
      </c>
      <c r="G39" s="28">
        <f t="shared" si="4"/>
        <v>0</v>
      </c>
      <c r="H39" s="29">
        <f t="shared" si="7"/>
        <v>116.91597997182167</v>
      </c>
      <c r="I39" s="29">
        <f t="shared" si="8"/>
        <v>111.52714840969041</v>
      </c>
      <c r="J39" s="20">
        <f t="shared" si="5"/>
        <v>1</v>
      </c>
      <c r="K39" s="26">
        <f t="shared" si="6"/>
        <v>1.1357407821675167</v>
      </c>
    </row>
    <row r="40" spans="1:11" x14ac:dyDescent="0.2">
      <c r="A40" s="5">
        <f t="shared" si="0"/>
        <v>38</v>
      </c>
      <c r="B40" s="20" t="str">
        <f t="shared" si="1"/>
        <v>Departure</v>
      </c>
      <c r="C40" s="2">
        <v>0.23644275982830998</v>
      </c>
      <c r="D40" s="2">
        <v>7.2743018182762604</v>
      </c>
      <c r="E40" s="21">
        <f t="shared" si="2"/>
        <v>111.52714840969041</v>
      </c>
      <c r="F40" s="28">
        <f t="shared" si="3"/>
        <v>0</v>
      </c>
      <c r="G40" s="28">
        <f t="shared" si="4"/>
        <v>0</v>
      </c>
      <c r="H40" s="29">
        <f t="shared" si="7"/>
        <v>116.91597997182167</v>
      </c>
      <c r="I40" s="29">
        <f t="shared" si="8"/>
        <v>9999</v>
      </c>
      <c r="J40" s="20">
        <f t="shared" si="5"/>
        <v>0</v>
      </c>
      <c r="K40" s="26">
        <f t="shared" si="6"/>
        <v>5.3888315621312586</v>
      </c>
    </row>
    <row r="41" spans="1:11" x14ac:dyDescent="0.2">
      <c r="A41" s="5">
        <f t="shared" si="0"/>
        <v>39</v>
      </c>
      <c r="B41" s="20" t="str">
        <f t="shared" si="1"/>
        <v>Arrival</v>
      </c>
      <c r="C41" s="2">
        <v>16.44753366200375</v>
      </c>
      <c r="D41" s="2">
        <v>1.9332956929528946</v>
      </c>
      <c r="E41" s="21">
        <f t="shared" si="2"/>
        <v>116.91597997182167</v>
      </c>
      <c r="F41" s="28">
        <f t="shared" si="3"/>
        <v>1</v>
      </c>
      <c r="G41" s="28">
        <f t="shared" si="4"/>
        <v>0</v>
      </c>
      <c r="H41" s="29">
        <f t="shared" si="7"/>
        <v>133.36351363382542</v>
      </c>
      <c r="I41" s="29">
        <f t="shared" si="8"/>
        <v>118.84927566477457</v>
      </c>
      <c r="J41" s="20">
        <f t="shared" si="5"/>
        <v>1</v>
      </c>
      <c r="K41" s="26">
        <f t="shared" si="6"/>
        <v>1.9332956929528962</v>
      </c>
    </row>
    <row r="42" spans="1:11" x14ac:dyDescent="0.2">
      <c r="A42" s="5">
        <f t="shared" si="0"/>
        <v>40</v>
      </c>
      <c r="B42" s="20" t="str">
        <f t="shared" si="1"/>
        <v>Departure</v>
      </c>
      <c r="C42" s="2">
        <v>6.8646054137839512</v>
      </c>
      <c r="D42" s="2">
        <v>0.5467259382509474</v>
      </c>
      <c r="E42" s="21">
        <f t="shared" si="2"/>
        <v>118.84927566477457</v>
      </c>
      <c r="F42" s="28">
        <f t="shared" si="3"/>
        <v>0</v>
      </c>
      <c r="G42" s="28">
        <f t="shared" si="4"/>
        <v>0</v>
      </c>
      <c r="H42" s="29">
        <f t="shared" si="7"/>
        <v>133.36351363382542</v>
      </c>
      <c r="I42" s="29">
        <f t="shared" si="8"/>
        <v>9999</v>
      </c>
      <c r="J42" s="20">
        <f t="shared" si="5"/>
        <v>0</v>
      </c>
      <c r="K42" s="26">
        <f t="shared" si="6"/>
        <v>14.514237969050853</v>
      </c>
    </row>
    <row r="43" spans="1:11" x14ac:dyDescent="0.2">
      <c r="A43" s="5">
        <f t="shared" si="0"/>
        <v>41</v>
      </c>
      <c r="B43" s="20" t="str">
        <f t="shared" si="1"/>
        <v>Arrival</v>
      </c>
      <c r="C43" s="2">
        <v>2.1761853266993958</v>
      </c>
      <c r="D43" s="2">
        <v>4.7326623923489883</v>
      </c>
      <c r="E43" s="21">
        <f t="shared" si="2"/>
        <v>133.36351363382542</v>
      </c>
      <c r="F43" s="28">
        <f t="shared" si="3"/>
        <v>1</v>
      </c>
      <c r="G43" s="28">
        <f t="shared" si="4"/>
        <v>0</v>
      </c>
      <c r="H43" s="29">
        <f t="shared" si="7"/>
        <v>135.53969896052482</v>
      </c>
      <c r="I43" s="29">
        <f t="shared" si="8"/>
        <v>138.09617602617442</v>
      </c>
      <c r="J43" s="20">
        <f t="shared" si="5"/>
        <v>1</v>
      </c>
      <c r="K43" s="26">
        <f t="shared" si="6"/>
        <v>2.1761853266993967</v>
      </c>
    </row>
    <row r="44" spans="1:11" x14ac:dyDescent="0.2">
      <c r="A44" s="5">
        <f t="shared" si="0"/>
        <v>42</v>
      </c>
      <c r="B44" s="20" t="str">
        <f t="shared" si="1"/>
        <v>Arrival</v>
      </c>
      <c r="C44" s="2">
        <v>0.21191237619283804</v>
      </c>
      <c r="D44" s="2">
        <v>1.2275827941738542</v>
      </c>
      <c r="E44" s="21">
        <f t="shared" si="2"/>
        <v>135.53969896052482</v>
      </c>
      <c r="F44" s="28">
        <f t="shared" si="3"/>
        <v>1</v>
      </c>
      <c r="G44" s="28">
        <f t="shared" si="4"/>
        <v>1</v>
      </c>
      <c r="H44" s="29">
        <f t="shared" si="7"/>
        <v>135.75161133671764</v>
      </c>
      <c r="I44" s="29">
        <f t="shared" si="8"/>
        <v>138.09617602617442</v>
      </c>
      <c r="J44" s="20">
        <f t="shared" si="5"/>
        <v>2</v>
      </c>
      <c r="K44" s="26">
        <f t="shared" si="6"/>
        <v>0.21191237619282788</v>
      </c>
    </row>
    <row r="45" spans="1:11" x14ac:dyDescent="0.2">
      <c r="A45" s="5">
        <f t="shared" si="0"/>
        <v>43</v>
      </c>
      <c r="B45" s="20" t="str">
        <f t="shared" si="1"/>
        <v>Arrival</v>
      </c>
      <c r="C45" s="2">
        <v>0.10923850808282723</v>
      </c>
      <c r="D45" s="2">
        <v>0.89044819723200663</v>
      </c>
      <c r="E45" s="21">
        <f t="shared" si="2"/>
        <v>135.75161133671764</v>
      </c>
      <c r="F45" s="28">
        <f t="shared" si="3"/>
        <v>1</v>
      </c>
      <c r="G45" s="28">
        <f t="shared" si="4"/>
        <v>2</v>
      </c>
      <c r="H45" s="29">
        <f t="shared" si="7"/>
        <v>135.86084984480047</v>
      </c>
      <c r="I45" s="29">
        <f t="shared" si="8"/>
        <v>138.09617602617442</v>
      </c>
      <c r="J45" s="20">
        <f t="shared" si="5"/>
        <v>3</v>
      </c>
      <c r="K45" s="26">
        <f t="shared" si="6"/>
        <v>0.10923850808282509</v>
      </c>
    </row>
    <row r="46" spans="1:11" x14ac:dyDescent="0.2">
      <c r="A46" s="5">
        <f t="shared" si="0"/>
        <v>44</v>
      </c>
      <c r="B46" s="20" t="str">
        <f t="shared" si="1"/>
        <v>Arrival</v>
      </c>
      <c r="C46" s="2">
        <v>0.11078351687911586</v>
      </c>
      <c r="D46" s="2">
        <v>4.6495481210526828</v>
      </c>
      <c r="E46" s="21">
        <f t="shared" si="2"/>
        <v>135.86084984480047</v>
      </c>
      <c r="F46" s="28">
        <f t="shared" si="3"/>
        <v>1</v>
      </c>
      <c r="G46" s="28">
        <f t="shared" si="4"/>
        <v>3</v>
      </c>
      <c r="H46" s="29">
        <f t="shared" si="7"/>
        <v>135.97163336167958</v>
      </c>
      <c r="I46" s="29">
        <f t="shared" si="8"/>
        <v>138.09617602617442</v>
      </c>
      <c r="J46" s="20">
        <f t="shared" si="5"/>
        <v>4</v>
      </c>
      <c r="K46" s="26">
        <f t="shared" si="6"/>
        <v>0.11078351687910981</v>
      </c>
    </row>
    <row r="47" spans="1:11" x14ac:dyDescent="0.2">
      <c r="A47" s="5">
        <f t="shared" si="0"/>
        <v>45</v>
      </c>
      <c r="B47" s="20" t="str">
        <f t="shared" si="1"/>
        <v>Arrival</v>
      </c>
      <c r="C47" s="2">
        <v>10.525923244299708</v>
      </c>
      <c r="D47" s="2">
        <v>13.420266350680105</v>
      </c>
      <c r="E47" s="21">
        <f t="shared" si="2"/>
        <v>135.97163336167958</v>
      </c>
      <c r="F47" s="28">
        <f t="shared" si="3"/>
        <v>1</v>
      </c>
      <c r="G47" s="28">
        <f t="shared" si="4"/>
        <v>4</v>
      </c>
      <c r="H47" s="29">
        <f t="shared" si="7"/>
        <v>146.4975566059793</v>
      </c>
      <c r="I47" s="29">
        <f t="shared" si="8"/>
        <v>138.09617602617442</v>
      </c>
      <c r="J47" s="20">
        <f t="shared" si="5"/>
        <v>5</v>
      </c>
      <c r="K47" s="26">
        <f t="shared" si="6"/>
        <v>2.1245426644948395</v>
      </c>
    </row>
    <row r="48" spans="1:11" x14ac:dyDescent="0.2">
      <c r="A48" s="5">
        <f t="shared" si="0"/>
        <v>46</v>
      </c>
      <c r="B48" s="20" t="str">
        <f t="shared" si="1"/>
        <v>Departure</v>
      </c>
      <c r="C48" s="2">
        <v>3.887918289048232</v>
      </c>
      <c r="D48" s="2">
        <v>4.6922124475649589</v>
      </c>
      <c r="E48" s="21">
        <f t="shared" si="2"/>
        <v>138.09617602617442</v>
      </c>
      <c r="F48" s="28">
        <f t="shared" si="3"/>
        <v>1</v>
      </c>
      <c r="G48" s="28">
        <f t="shared" si="4"/>
        <v>3</v>
      </c>
      <c r="H48" s="29">
        <f t="shared" si="7"/>
        <v>146.4975566059793</v>
      </c>
      <c r="I48" s="29">
        <f t="shared" si="8"/>
        <v>142.78838847373939</v>
      </c>
      <c r="J48" s="20">
        <f t="shared" si="5"/>
        <v>4</v>
      </c>
      <c r="K48" s="26">
        <f t="shared" si="6"/>
        <v>4.6922124475649696</v>
      </c>
    </row>
    <row r="49" spans="1:11" x14ac:dyDescent="0.2">
      <c r="A49" s="5">
        <f t="shared" si="0"/>
        <v>47</v>
      </c>
      <c r="B49" s="20" t="str">
        <f t="shared" si="1"/>
        <v>Departure</v>
      </c>
      <c r="C49" s="2">
        <v>10.110178784652746</v>
      </c>
      <c r="D49" s="2">
        <v>0.77990991258276043</v>
      </c>
      <c r="E49" s="21">
        <f t="shared" si="2"/>
        <v>142.78838847373939</v>
      </c>
      <c r="F49" s="28">
        <f t="shared" si="3"/>
        <v>1</v>
      </c>
      <c r="G49" s="28">
        <f t="shared" si="4"/>
        <v>2</v>
      </c>
      <c r="H49" s="29">
        <f t="shared" si="7"/>
        <v>146.4975566059793</v>
      </c>
      <c r="I49" s="29">
        <f t="shared" si="8"/>
        <v>143.56829838632214</v>
      </c>
      <c r="J49" s="20">
        <f t="shared" si="5"/>
        <v>3</v>
      </c>
      <c r="K49" s="26">
        <f t="shared" si="6"/>
        <v>0.77990991258275244</v>
      </c>
    </row>
    <row r="50" spans="1:11" x14ac:dyDescent="0.2">
      <c r="A50" s="5">
        <f t="shared" si="0"/>
        <v>48</v>
      </c>
      <c r="B50" s="20" t="str">
        <f t="shared" si="1"/>
        <v>Departure</v>
      </c>
      <c r="C50" s="2">
        <v>2.1219198693594761</v>
      </c>
      <c r="D50" s="2">
        <v>8.0445582751725659</v>
      </c>
      <c r="E50" s="21">
        <f t="shared" si="2"/>
        <v>143.56829838632214</v>
      </c>
      <c r="F50" s="28">
        <f t="shared" si="3"/>
        <v>1</v>
      </c>
      <c r="G50" s="28">
        <f t="shared" si="4"/>
        <v>1</v>
      </c>
      <c r="H50" s="29">
        <f t="shared" si="7"/>
        <v>146.4975566059793</v>
      </c>
      <c r="I50" s="29">
        <f t="shared" si="8"/>
        <v>151.6128566614947</v>
      </c>
      <c r="J50" s="20">
        <f t="shared" si="5"/>
        <v>2</v>
      </c>
      <c r="K50" s="26">
        <f t="shared" si="6"/>
        <v>2.9292582196571573</v>
      </c>
    </row>
    <row r="51" spans="1:11" x14ac:dyDescent="0.2">
      <c r="A51" s="5">
        <f t="shared" si="0"/>
        <v>49</v>
      </c>
      <c r="B51" s="20" t="str">
        <f t="shared" si="1"/>
        <v>Arrival</v>
      </c>
      <c r="C51" s="2">
        <v>1.7840506340903359</v>
      </c>
      <c r="D51" s="2">
        <v>2.6131566634154484</v>
      </c>
      <c r="E51" s="21">
        <f t="shared" si="2"/>
        <v>146.4975566059793</v>
      </c>
      <c r="F51" s="28">
        <f t="shared" si="3"/>
        <v>1</v>
      </c>
      <c r="G51" s="28">
        <f t="shared" si="4"/>
        <v>2</v>
      </c>
      <c r="H51" s="29">
        <f t="shared" si="7"/>
        <v>148.28160724006963</v>
      </c>
      <c r="I51" s="29">
        <f t="shared" si="8"/>
        <v>151.6128566614947</v>
      </c>
      <c r="J51" s="20">
        <f t="shared" si="5"/>
        <v>3</v>
      </c>
      <c r="K51" s="26">
        <f t="shared" si="6"/>
        <v>1.7840506340903346</v>
      </c>
    </row>
    <row r="52" spans="1:11" x14ac:dyDescent="0.2">
      <c r="A52" s="5">
        <f t="shared" si="0"/>
        <v>50</v>
      </c>
      <c r="B52" s="20" t="str">
        <f t="shared" si="1"/>
        <v>Arrival</v>
      </c>
      <c r="C52" s="2">
        <v>0.84164216739361308</v>
      </c>
      <c r="D52" s="2">
        <v>0.83975391928414223</v>
      </c>
      <c r="E52" s="21">
        <f t="shared" si="2"/>
        <v>148.28160724006963</v>
      </c>
      <c r="F52" s="28">
        <f t="shared" si="3"/>
        <v>1</v>
      </c>
      <c r="G52" s="28">
        <f t="shared" si="4"/>
        <v>3</v>
      </c>
      <c r="H52" s="29">
        <f t="shared" si="7"/>
        <v>149.12324940746325</v>
      </c>
      <c r="I52" s="29">
        <f t="shared" si="8"/>
        <v>151.6128566614947</v>
      </c>
      <c r="J52" s="20">
        <f t="shared" si="5"/>
        <v>4</v>
      </c>
      <c r="K52" s="26">
        <f t="shared" si="6"/>
        <v>0.84164216739361564</v>
      </c>
    </row>
    <row r="53" spans="1:11" x14ac:dyDescent="0.2">
      <c r="A53" s="5">
        <f t="shared" si="0"/>
        <v>51</v>
      </c>
      <c r="B53" s="20" t="str">
        <f t="shared" si="1"/>
        <v>Arrival</v>
      </c>
      <c r="C53" s="2">
        <v>7.9467971508596573</v>
      </c>
      <c r="D53" s="2">
        <v>0.61087814872632173</v>
      </c>
      <c r="E53" s="21">
        <f t="shared" si="2"/>
        <v>149.12324940746325</v>
      </c>
      <c r="F53" s="28">
        <f t="shared" si="3"/>
        <v>1</v>
      </c>
      <c r="G53" s="28">
        <f t="shared" si="4"/>
        <v>4</v>
      </c>
      <c r="H53" s="29">
        <f t="shared" si="7"/>
        <v>157.0700465583229</v>
      </c>
      <c r="I53" s="29">
        <f t="shared" si="8"/>
        <v>151.6128566614947</v>
      </c>
      <c r="J53" s="20">
        <f t="shared" si="5"/>
        <v>5</v>
      </c>
      <c r="K53" s="26">
        <f t="shared" si="6"/>
        <v>2.4896072540314549</v>
      </c>
    </row>
    <row r="54" spans="1:11" x14ac:dyDescent="0.2">
      <c r="A54" s="5">
        <f t="shared" si="0"/>
        <v>52</v>
      </c>
      <c r="B54" s="20" t="str">
        <f t="shared" si="1"/>
        <v>Departure</v>
      </c>
      <c r="C54" s="2">
        <v>1.0716943959707779</v>
      </c>
      <c r="D54" s="2">
        <v>1.0049609107355699</v>
      </c>
      <c r="E54" s="21">
        <f t="shared" si="2"/>
        <v>151.6128566614947</v>
      </c>
      <c r="F54" s="28">
        <f t="shared" si="3"/>
        <v>1</v>
      </c>
      <c r="G54" s="28">
        <f t="shared" si="4"/>
        <v>3</v>
      </c>
      <c r="H54" s="29">
        <f t="shared" si="7"/>
        <v>157.0700465583229</v>
      </c>
      <c r="I54" s="29">
        <f t="shared" si="8"/>
        <v>152.61781757223028</v>
      </c>
      <c r="J54" s="20">
        <f t="shared" si="5"/>
        <v>4</v>
      </c>
      <c r="K54" s="26">
        <f t="shared" si="6"/>
        <v>1.0049609107355764</v>
      </c>
    </row>
    <row r="55" spans="1:11" x14ac:dyDescent="0.2">
      <c r="A55" s="5">
        <f t="shared" si="0"/>
        <v>53</v>
      </c>
      <c r="B55" s="20" t="str">
        <f t="shared" si="1"/>
        <v>Departure</v>
      </c>
      <c r="C55" s="2">
        <v>0.27926696508968307</v>
      </c>
      <c r="D55" s="2">
        <v>5.1045735606208797</v>
      </c>
      <c r="E55" s="21">
        <f t="shared" si="2"/>
        <v>152.61781757223028</v>
      </c>
      <c r="F55" s="28">
        <f t="shared" si="3"/>
        <v>1</v>
      </c>
      <c r="G55" s="28">
        <f t="shared" si="4"/>
        <v>2</v>
      </c>
      <c r="H55" s="29">
        <f t="shared" si="7"/>
        <v>157.0700465583229</v>
      </c>
      <c r="I55" s="29">
        <f t="shared" si="8"/>
        <v>157.72239113285116</v>
      </c>
      <c r="J55" s="20">
        <f t="shared" si="5"/>
        <v>3</v>
      </c>
      <c r="K55" s="26">
        <f t="shared" si="6"/>
        <v>4.4522289860926207</v>
      </c>
    </row>
    <row r="56" spans="1:11" x14ac:dyDescent="0.2">
      <c r="A56" s="5">
        <f t="shared" si="0"/>
        <v>54</v>
      </c>
      <c r="B56" s="20" t="str">
        <f t="shared" si="1"/>
        <v>Arrival</v>
      </c>
      <c r="C56" s="2">
        <v>1.0065201542326045</v>
      </c>
      <c r="D56" s="2">
        <v>2.8600964973849257</v>
      </c>
      <c r="E56" s="21">
        <f t="shared" si="2"/>
        <v>157.0700465583229</v>
      </c>
      <c r="F56" s="28">
        <f t="shared" si="3"/>
        <v>1</v>
      </c>
      <c r="G56" s="28">
        <f t="shared" si="4"/>
        <v>3</v>
      </c>
      <c r="H56" s="29">
        <f t="shared" si="7"/>
        <v>158.07656671255552</v>
      </c>
      <c r="I56" s="29">
        <f t="shared" si="8"/>
        <v>157.72239113285116</v>
      </c>
      <c r="J56" s="20">
        <f t="shared" si="5"/>
        <v>4</v>
      </c>
      <c r="K56" s="26">
        <f t="shared" si="6"/>
        <v>0.65234457452825723</v>
      </c>
    </row>
    <row r="57" spans="1:11" x14ac:dyDescent="0.2">
      <c r="A57" s="5">
        <f t="shared" si="0"/>
        <v>55</v>
      </c>
      <c r="B57" s="20" t="str">
        <f t="shared" si="1"/>
        <v>Departure</v>
      </c>
      <c r="C57" s="2">
        <v>11.215608582311578</v>
      </c>
      <c r="D57" s="2">
        <v>4.6067381072829763</v>
      </c>
      <c r="E57" s="21">
        <f t="shared" si="2"/>
        <v>157.72239113285116</v>
      </c>
      <c r="F57" s="28">
        <f t="shared" si="3"/>
        <v>1</v>
      </c>
      <c r="G57" s="28">
        <f t="shared" si="4"/>
        <v>2</v>
      </c>
      <c r="H57" s="29">
        <f t="shared" si="7"/>
        <v>158.07656671255552</v>
      </c>
      <c r="I57" s="29">
        <f t="shared" si="8"/>
        <v>162.32912924013414</v>
      </c>
      <c r="J57" s="20">
        <f t="shared" si="5"/>
        <v>3</v>
      </c>
      <c r="K57" s="26">
        <f t="shared" si="6"/>
        <v>0.35417557970436064</v>
      </c>
    </row>
    <row r="58" spans="1:11" x14ac:dyDescent="0.2">
      <c r="A58" s="5">
        <f t="shared" si="0"/>
        <v>56</v>
      </c>
      <c r="B58" s="20" t="str">
        <f t="shared" si="1"/>
        <v>Arrival</v>
      </c>
      <c r="C58" s="2">
        <v>2.0765651476572398</v>
      </c>
      <c r="D58" s="2">
        <v>1.6794782495582892</v>
      </c>
      <c r="E58" s="21">
        <f t="shared" si="2"/>
        <v>158.07656671255552</v>
      </c>
      <c r="F58" s="28">
        <f t="shared" si="3"/>
        <v>1</v>
      </c>
      <c r="G58" s="28">
        <f t="shared" si="4"/>
        <v>3</v>
      </c>
      <c r="H58" s="29">
        <f t="shared" si="7"/>
        <v>160.15313186021277</v>
      </c>
      <c r="I58" s="29">
        <f t="shared" si="8"/>
        <v>162.32912924013414</v>
      </c>
      <c r="J58" s="20">
        <f t="shared" si="5"/>
        <v>4</v>
      </c>
      <c r="K58" s="26">
        <f t="shared" si="6"/>
        <v>2.0765651476572486</v>
      </c>
    </row>
    <row r="59" spans="1:11" x14ac:dyDescent="0.2">
      <c r="A59" s="5">
        <f t="shared" si="0"/>
        <v>57</v>
      </c>
      <c r="B59" s="20" t="str">
        <f t="shared" si="1"/>
        <v>Arrival</v>
      </c>
      <c r="C59" s="2">
        <v>4.7054717035190912</v>
      </c>
      <c r="D59" s="2">
        <v>0.36035509532471072</v>
      </c>
      <c r="E59" s="21">
        <f t="shared" si="2"/>
        <v>160.15313186021277</v>
      </c>
      <c r="F59" s="28">
        <f t="shared" si="3"/>
        <v>1</v>
      </c>
      <c r="G59" s="28">
        <f t="shared" si="4"/>
        <v>4</v>
      </c>
      <c r="H59" s="29">
        <f t="shared" si="7"/>
        <v>164.85860356373186</v>
      </c>
      <c r="I59" s="29">
        <f t="shared" si="8"/>
        <v>162.32912924013414</v>
      </c>
      <c r="J59" s="20">
        <f t="shared" si="5"/>
        <v>5</v>
      </c>
      <c r="K59" s="26">
        <f t="shared" si="6"/>
        <v>2.1759973799213697</v>
      </c>
    </row>
    <row r="60" spans="1:11" x14ac:dyDescent="0.2">
      <c r="A60" s="5">
        <f t="shared" si="0"/>
        <v>58</v>
      </c>
      <c r="B60" s="20" t="str">
        <f t="shared" si="1"/>
        <v>Departure</v>
      </c>
      <c r="C60" s="2">
        <v>1.9624021145219954</v>
      </c>
      <c r="D60" s="2">
        <v>11.738244435449692</v>
      </c>
      <c r="E60" s="21">
        <f t="shared" si="2"/>
        <v>162.32912924013414</v>
      </c>
      <c r="F60" s="28">
        <f t="shared" si="3"/>
        <v>1</v>
      </c>
      <c r="G60" s="28">
        <f t="shared" si="4"/>
        <v>3</v>
      </c>
      <c r="H60" s="29">
        <f t="shared" si="7"/>
        <v>164.85860356373186</v>
      </c>
      <c r="I60" s="29">
        <f t="shared" si="8"/>
        <v>174.06737367558384</v>
      </c>
      <c r="J60" s="20">
        <f t="shared" si="5"/>
        <v>4</v>
      </c>
      <c r="K60" s="26">
        <f t="shared" si="6"/>
        <v>2.5294743235977251</v>
      </c>
    </row>
    <row r="61" spans="1:11" x14ac:dyDescent="0.2">
      <c r="A61" s="5">
        <f t="shared" si="0"/>
        <v>59</v>
      </c>
      <c r="B61" s="20" t="str">
        <f t="shared" si="1"/>
        <v>Arrival</v>
      </c>
      <c r="C61" s="2">
        <v>3.9735540080372234</v>
      </c>
      <c r="D61" s="2">
        <v>0.43419691853097786</v>
      </c>
      <c r="E61" s="21">
        <f t="shared" si="2"/>
        <v>164.85860356373186</v>
      </c>
      <c r="F61" s="28">
        <f t="shared" si="3"/>
        <v>1</v>
      </c>
      <c r="G61" s="28">
        <f t="shared" si="4"/>
        <v>4</v>
      </c>
      <c r="H61" s="29">
        <f t="shared" si="7"/>
        <v>168.83215757176907</v>
      </c>
      <c r="I61" s="29">
        <f t="shared" si="8"/>
        <v>174.06737367558384</v>
      </c>
      <c r="J61" s="20">
        <f t="shared" si="5"/>
        <v>5</v>
      </c>
      <c r="K61" s="26">
        <f t="shared" si="6"/>
        <v>3.9735540080372118</v>
      </c>
    </row>
    <row r="62" spans="1:11" x14ac:dyDescent="0.2">
      <c r="A62" s="5">
        <f t="shared" si="0"/>
        <v>60</v>
      </c>
      <c r="B62" s="20" t="str">
        <f t="shared" si="1"/>
        <v>Arrival</v>
      </c>
      <c r="C62" s="2">
        <v>1.8197081835529465</v>
      </c>
      <c r="D62" s="2">
        <v>8.2561527045727203</v>
      </c>
      <c r="E62" s="21">
        <f t="shared" si="2"/>
        <v>168.83215757176907</v>
      </c>
      <c r="F62" s="28">
        <f t="shared" si="3"/>
        <v>1</v>
      </c>
      <c r="G62" s="28">
        <f t="shared" si="4"/>
        <v>5</v>
      </c>
      <c r="H62" s="29">
        <f t="shared" si="7"/>
        <v>170.65186575532201</v>
      </c>
      <c r="I62" s="29">
        <f t="shared" si="8"/>
        <v>174.06737367558384</v>
      </c>
      <c r="J62" s="20">
        <f t="shared" si="5"/>
        <v>6</v>
      </c>
      <c r="K62" s="26">
        <f t="shared" si="6"/>
        <v>1.8197081835529332</v>
      </c>
    </row>
    <row r="63" spans="1:11" x14ac:dyDescent="0.2">
      <c r="A63" s="5">
        <f t="shared" si="0"/>
        <v>61</v>
      </c>
      <c r="B63" s="20" t="str">
        <f t="shared" si="1"/>
        <v>Arrival</v>
      </c>
      <c r="C63" s="2">
        <v>0.62664556976459074</v>
      </c>
      <c r="D63" s="2">
        <v>2.5662168523086279</v>
      </c>
      <c r="E63" s="21">
        <f t="shared" si="2"/>
        <v>170.65186575532201</v>
      </c>
      <c r="F63" s="28">
        <f t="shared" si="3"/>
        <v>1</v>
      </c>
      <c r="G63" s="28">
        <f t="shared" si="4"/>
        <v>6</v>
      </c>
      <c r="H63" s="29">
        <f t="shared" si="7"/>
        <v>171.27851132508658</v>
      </c>
      <c r="I63" s="29">
        <f t="shared" si="8"/>
        <v>174.06737367558384</v>
      </c>
      <c r="J63" s="20">
        <f t="shared" si="5"/>
        <v>7</v>
      </c>
      <c r="K63" s="26">
        <f t="shared" si="6"/>
        <v>0.62664556976457675</v>
      </c>
    </row>
    <row r="64" spans="1:11" x14ac:dyDescent="0.2">
      <c r="A64" s="5">
        <f t="shared" si="0"/>
        <v>62</v>
      </c>
      <c r="B64" s="20" t="str">
        <f t="shared" si="1"/>
        <v>Arrival</v>
      </c>
      <c r="C64" s="2">
        <v>0.21597115117853871</v>
      </c>
      <c r="D64" s="2">
        <v>6.7244349437017448</v>
      </c>
      <c r="E64" s="21">
        <f t="shared" si="2"/>
        <v>171.27851132508658</v>
      </c>
      <c r="F64" s="28">
        <f t="shared" si="3"/>
        <v>1</v>
      </c>
      <c r="G64" s="28">
        <f t="shared" si="4"/>
        <v>7</v>
      </c>
      <c r="H64" s="29">
        <f t="shared" si="7"/>
        <v>171.49448247626512</v>
      </c>
      <c r="I64" s="29">
        <f t="shared" si="8"/>
        <v>174.06737367558384</v>
      </c>
      <c r="J64" s="20">
        <f t="shared" si="5"/>
        <v>8</v>
      </c>
      <c r="K64" s="26">
        <f t="shared" si="6"/>
        <v>0.21597115117853605</v>
      </c>
    </row>
    <row r="65" spans="1:11" x14ac:dyDescent="0.2">
      <c r="A65" s="5">
        <f t="shared" si="0"/>
        <v>63</v>
      </c>
      <c r="B65" s="20" t="str">
        <f t="shared" si="1"/>
        <v>Arrival</v>
      </c>
      <c r="C65" s="2">
        <v>4.2204328937044613</v>
      </c>
      <c r="D65" s="2">
        <v>1.296638462413217</v>
      </c>
      <c r="E65" s="21">
        <f t="shared" si="2"/>
        <v>171.49448247626512</v>
      </c>
      <c r="F65" s="28">
        <f t="shared" si="3"/>
        <v>1</v>
      </c>
      <c r="G65" s="28">
        <f t="shared" si="4"/>
        <v>8</v>
      </c>
      <c r="H65" s="29">
        <f t="shared" si="7"/>
        <v>175.71491536996959</v>
      </c>
      <c r="I65" s="29">
        <f t="shared" si="8"/>
        <v>174.06737367558384</v>
      </c>
      <c r="J65" s="20">
        <f t="shared" si="5"/>
        <v>9</v>
      </c>
      <c r="K65" s="26">
        <f t="shared" si="6"/>
        <v>2.5728911993187182</v>
      </c>
    </row>
    <row r="66" spans="1:11" x14ac:dyDescent="0.2">
      <c r="A66" s="5">
        <f t="shared" si="0"/>
        <v>64</v>
      </c>
      <c r="B66" s="20" t="str">
        <f t="shared" si="1"/>
        <v>Departure</v>
      </c>
      <c r="C66" s="2">
        <v>6.2995902235065273</v>
      </c>
      <c r="D66" s="2">
        <v>1.148846269656469</v>
      </c>
      <c r="E66" s="21">
        <f t="shared" si="2"/>
        <v>174.06737367558384</v>
      </c>
      <c r="F66" s="28">
        <f t="shared" si="3"/>
        <v>1</v>
      </c>
      <c r="G66" s="28">
        <f t="shared" si="4"/>
        <v>7</v>
      </c>
      <c r="H66" s="29">
        <f t="shared" si="7"/>
        <v>175.71491536996959</v>
      </c>
      <c r="I66" s="29">
        <f t="shared" si="8"/>
        <v>175.21621994524031</v>
      </c>
      <c r="J66" s="20">
        <f t="shared" si="5"/>
        <v>8</v>
      </c>
      <c r="K66" s="26">
        <f t="shared" si="6"/>
        <v>1.1488462696564739</v>
      </c>
    </row>
    <row r="67" spans="1:11" x14ac:dyDescent="0.2">
      <c r="A67" s="5">
        <f t="shared" ref="A67:A102" si="9">A66+1</f>
        <v>65</v>
      </c>
      <c r="B67" s="20" t="str">
        <f t="shared" si="1"/>
        <v>Departure</v>
      </c>
      <c r="C67" s="2">
        <v>4.4220599739912352</v>
      </c>
      <c r="D67" s="2">
        <v>4.0931264771281697</v>
      </c>
      <c r="E67" s="21">
        <f t="shared" si="2"/>
        <v>175.21621994524031</v>
      </c>
      <c r="F67" s="28">
        <f t="shared" si="3"/>
        <v>1</v>
      </c>
      <c r="G67" s="28">
        <f t="shared" si="4"/>
        <v>6</v>
      </c>
      <c r="H67" s="29">
        <f t="shared" si="7"/>
        <v>175.71491536996959</v>
      </c>
      <c r="I67" s="29">
        <f t="shared" si="8"/>
        <v>179.30934642236849</v>
      </c>
      <c r="J67" s="20">
        <f t="shared" si="5"/>
        <v>7</v>
      </c>
      <c r="K67" s="26">
        <f t="shared" si="6"/>
        <v>0.49869542472927719</v>
      </c>
    </row>
    <row r="68" spans="1:11" x14ac:dyDescent="0.2">
      <c r="A68" s="5">
        <f t="shared" si="9"/>
        <v>66</v>
      </c>
      <c r="B68" s="20" t="str">
        <f t="shared" ref="B68:B102" si="10">IF(H67&lt;I67,"Arrival", "Departure")</f>
        <v>Arrival</v>
      </c>
      <c r="C68" s="2">
        <v>2.3572752340818606</v>
      </c>
      <c r="D68" s="2">
        <v>2.7613179521799576</v>
      </c>
      <c r="E68" s="21">
        <f t="shared" ref="E68:E102" si="11">MIN(H67,I67)</f>
        <v>175.71491536996959</v>
      </c>
      <c r="F68" s="28">
        <f t="shared" ref="F68:F102" si="12">IF(J68&gt;0,1,0)</f>
        <v>1</v>
      </c>
      <c r="G68" s="28">
        <f t="shared" ref="G68:G102" si="13">IF(J68&gt;1,J68-1,0)</f>
        <v>7</v>
      </c>
      <c r="H68" s="29">
        <f t="shared" si="7"/>
        <v>178.07219060405146</v>
      </c>
      <c r="I68" s="29">
        <f t="shared" si="8"/>
        <v>179.30934642236849</v>
      </c>
      <c r="J68" s="20">
        <f t="shared" ref="J68:J102" si="14">IF(H67&lt;I67,J67+1,IF(J67=0,0,J67-1))</f>
        <v>8</v>
      </c>
      <c r="K68" s="26">
        <f t="shared" ref="K68:K101" si="15">E69-E68</f>
        <v>2.3572752340818681</v>
      </c>
    </row>
    <row r="69" spans="1:11" x14ac:dyDescent="0.2">
      <c r="A69" s="5">
        <f t="shared" si="9"/>
        <v>67</v>
      </c>
      <c r="B69" s="20" t="str">
        <f t="shared" si="10"/>
        <v>Arrival</v>
      </c>
      <c r="C69" s="2">
        <v>27.16003334976158</v>
      </c>
      <c r="D69" s="2">
        <v>6.2380487660154866</v>
      </c>
      <c r="E69" s="21">
        <f t="shared" si="11"/>
        <v>178.07219060405146</v>
      </c>
      <c r="F69" s="28">
        <f t="shared" si="12"/>
        <v>1</v>
      </c>
      <c r="G69" s="28">
        <f t="shared" si="13"/>
        <v>8</v>
      </c>
      <c r="H69" s="29">
        <f t="shared" ref="H69:H102" si="16">IF(H68&lt;I68,E69+C69,H68)</f>
        <v>205.23222395381305</v>
      </c>
      <c r="I69" s="29">
        <f t="shared" ref="I69:I102" si="17">IF(AND(H68&gt;I68,J68&gt;1),E69+D69,IF(AND(H68&gt;I68,J68=1),9999,IF(AND(H68&lt;I68,I68=9999),E69+D69,I68)))</f>
        <v>179.30934642236849</v>
      </c>
      <c r="J69" s="20">
        <f t="shared" si="14"/>
        <v>9</v>
      </c>
      <c r="K69" s="26">
        <f t="shared" si="15"/>
        <v>1.237155818317035</v>
      </c>
    </row>
    <row r="70" spans="1:11" x14ac:dyDescent="0.2">
      <c r="A70" s="5">
        <f t="shared" si="9"/>
        <v>68</v>
      </c>
      <c r="B70" s="20" t="str">
        <f t="shared" si="10"/>
        <v>Departure</v>
      </c>
      <c r="C70" s="2">
        <v>2.7549432940388243</v>
      </c>
      <c r="D70" s="2">
        <v>10.870999873197029</v>
      </c>
      <c r="E70" s="21">
        <f t="shared" si="11"/>
        <v>179.30934642236849</v>
      </c>
      <c r="F70" s="28">
        <f t="shared" si="12"/>
        <v>1</v>
      </c>
      <c r="G70" s="28">
        <f t="shared" si="13"/>
        <v>7</v>
      </c>
      <c r="H70" s="29">
        <f t="shared" si="16"/>
        <v>205.23222395381305</v>
      </c>
      <c r="I70" s="29">
        <f t="shared" si="17"/>
        <v>190.18034629556553</v>
      </c>
      <c r="J70" s="20">
        <f t="shared" si="14"/>
        <v>8</v>
      </c>
      <c r="K70" s="26">
        <f t="shared" si="15"/>
        <v>10.870999873197036</v>
      </c>
    </row>
    <row r="71" spans="1:11" x14ac:dyDescent="0.2">
      <c r="A71" s="5">
        <f t="shared" si="9"/>
        <v>69</v>
      </c>
      <c r="B71" s="20" t="str">
        <f t="shared" si="10"/>
        <v>Departure</v>
      </c>
      <c r="C71" s="2">
        <v>1.3539809499472508</v>
      </c>
      <c r="D71" s="2">
        <v>5.8797366182684581</v>
      </c>
      <c r="E71" s="21">
        <f t="shared" si="11"/>
        <v>190.18034629556553</v>
      </c>
      <c r="F71" s="28">
        <f t="shared" si="12"/>
        <v>1</v>
      </c>
      <c r="G71" s="28">
        <f t="shared" si="13"/>
        <v>6</v>
      </c>
      <c r="H71" s="29">
        <f t="shared" si="16"/>
        <v>205.23222395381305</v>
      </c>
      <c r="I71" s="29">
        <f t="shared" si="17"/>
        <v>196.06008291383398</v>
      </c>
      <c r="J71" s="20">
        <f t="shared" si="14"/>
        <v>7</v>
      </c>
      <c r="K71" s="26">
        <f t="shared" si="15"/>
        <v>5.8797366182684527</v>
      </c>
    </row>
    <row r="72" spans="1:11" x14ac:dyDescent="0.2">
      <c r="A72" s="5">
        <f t="shared" si="9"/>
        <v>70</v>
      </c>
      <c r="B72" s="20" t="str">
        <f t="shared" si="10"/>
        <v>Departure</v>
      </c>
      <c r="C72" s="2">
        <v>1.2588482902930147</v>
      </c>
      <c r="D72" s="2">
        <v>5.8094003498211144</v>
      </c>
      <c r="E72" s="21">
        <f t="shared" si="11"/>
        <v>196.06008291383398</v>
      </c>
      <c r="F72" s="28">
        <f t="shared" si="12"/>
        <v>1</v>
      </c>
      <c r="G72" s="28">
        <f t="shared" si="13"/>
        <v>5</v>
      </c>
      <c r="H72" s="29">
        <f t="shared" si="16"/>
        <v>205.23222395381305</v>
      </c>
      <c r="I72" s="29">
        <f t="shared" si="17"/>
        <v>201.8694832636551</v>
      </c>
      <c r="J72" s="20">
        <f t="shared" si="14"/>
        <v>6</v>
      </c>
      <c r="K72" s="26">
        <f t="shared" si="15"/>
        <v>5.809400349821118</v>
      </c>
    </row>
    <row r="73" spans="1:11" x14ac:dyDescent="0.2">
      <c r="A73" s="5">
        <f t="shared" si="9"/>
        <v>71</v>
      </c>
      <c r="B73" s="20" t="str">
        <f t="shared" si="10"/>
        <v>Departure</v>
      </c>
      <c r="C73" s="2">
        <v>2.5918830165783748</v>
      </c>
      <c r="D73" s="2">
        <v>2.543917150798682</v>
      </c>
      <c r="E73" s="21">
        <f t="shared" si="11"/>
        <v>201.8694832636551</v>
      </c>
      <c r="F73" s="28">
        <f t="shared" si="12"/>
        <v>1</v>
      </c>
      <c r="G73" s="28">
        <f t="shared" si="13"/>
        <v>4</v>
      </c>
      <c r="H73" s="29">
        <f t="shared" si="16"/>
        <v>205.23222395381305</v>
      </c>
      <c r="I73" s="29">
        <f t="shared" si="17"/>
        <v>204.41340041445378</v>
      </c>
      <c r="J73" s="20">
        <f t="shared" si="14"/>
        <v>5</v>
      </c>
      <c r="K73" s="26">
        <f t="shared" si="15"/>
        <v>2.5439171507986771</v>
      </c>
    </row>
    <row r="74" spans="1:11" x14ac:dyDescent="0.2">
      <c r="A74" s="5">
        <f t="shared" si="9"/>
        <v>72</v>
      </c>
      <c r="B74" s="20" t="str">
        <f t="shared" si="10"/>
        <v>Departure</v>
      </c>
      <c r="C74" s="2">
        <v>3.1918440688882121</v>
      </c>
      <c r="D74" s="2">
        <v>0.2014604265584638</v>
      </c>
      <c r="E74" s="21">
        <f t="shared" si="11"/>
        <v>204.41340041445378</v>
      </c>
      <c r="F74" s="28">
        <f t="shared" si="12"/>
        <v>1</v>
      </c>
      <c r="G74" s="28">
        <f t="shared" si="13"/>
        <v>3</v>
      </c>
      <c r="H74" s="29">
        <f t="shared" si="16"/>
        <v>205.23222395381305</v>
      </c>
      <c r="I74" s="29">
        <f t="shared" si="17"/>
        <v>204.61486084101224</v>
      </c>
      <c r="J74" s="20">
        <f t="shared" si="14"/>
        <v>4</v>
      </c>
      <c r="K74" s="26">
        <f t="shared" si="15"/>
        <v>0.20146042655846941</v>
      </c>
    </row>
    <row r="75" spans="1:11" x14ac:dyDescent="0.2">
      <c r="A75" s="5">
        <f t="shared" si="9"/>
        <v>73</v>
      </c>
      <c r="B75" s="20" t="str">
        <f t="shared" si="10"/>
        <v>Departure</v>
      </c>
      <c r="C75" s="2">
        <v>6.061628565526183</v>
      </c>
      <c r="D75" s="2">
        <v>2.3431156502535453</v>
      </c>
      <c r="E75" s="21">
        <f t="shared" si="11"/>
        <v>204.61486084101224</v>
      </c>
      <c r="F75" s="28">
        <f t="shared" si="12"/>
        <v>1</v>
      </c>
      <c r="G75" s="28">
        <f t="shared" si="13"/>
        <v>2</v>
      </c>
      <c r="H75" s="29">
        <f t="shared" si="16"/>
        <v>205.23222395381305</v>
      </c>
      <c r="I75" s="29">
        <f t="shared" si="17"/>
        <v>206.95797649126578</v>
      </c>
      <c r="J75" s="20">
        <f t="shared" si="14"/>
        <v>3</v>
      </c>
      <c r="K75" s="26">
        <f t="shared" si="15"/>
        <v>0.61736311280080258</v>
      </c>
    </row>
    <row r="76" spans="1:11" x14ac:dyDescent="0.2">
      <c r="A76" s="5">
        <f t="shared" si="9"/>
        <v>74</v>
      </c>
      <c r="B76" s="20" t="str">
        <f t="shared" si="10"/>
        <v>Arrival</v>
      </c>
      <c r="C76" s="2">
        <v>5.3693006767258176</v>
      </c>
      <c r="D76" s="2">
        <v>4.6646143888853198</v>
      </c>
      <c r="E76" s="21">
        <f t="shared" si="11"/>
        <v>205.23222395381305</v>
      </c>
      <c r="F76" s="28">
        <f t="shared" si="12"/>
        <v>1</v>
      </c>
      <c r="G76" s="28">
        <f t="shared" si="13"/>
        <v>3</v>
      </c>
      <c r="H76" s="29">
        <f t="shared" si="16"/>
        <v>210.60152463053888</v>
      </c>
      <c r="I76" s="29">
        <f t="shared" si="17"/>
        <v>206.95797649126578</v>
      </c>
      <c r="J76" s="20">
        <f t="shared" si="14"/>
        <v>4</v>
      </c>
      <c r="K76" s="26">
        <f t="shared" si="15"/>
        <v>1.7257525374527347</v>
      </c>
    </row>
    <row r="77" spans="1:11" x14ac:dyDescent="0.2">
      <c r="A77" s="5">
        <f t="shared" si="9"/>
        <v>75</v>
      </c>
      <c r="B77" s="20" t="str">
        <f t="shared" si="10"/>
        <v>Departure</v>
      </c>
      <c r="C77" s="2">
        <v>7.1093398161354902</v>
      </c>
      <c r="D77" s="2">
        <v>6.1606962590473087</v>
      </c>
      <c r="E77" s="21">
        <f t="shared" si="11"/>
        <v>206.95797649126578</v>
      </c>
      <c r="F77" s="28">
        <f t="shared" si="12"/>
        <v>1</v>
      </c>
      <c r="G77" s="28">
        <f t="shared" si="13"/>
        <v>2</v>
      </c>
      <c r="H77" s="29">
        <f t="shared" si="16"/>
        <v>210.60152463053888</v>
      </c>
      <c r="I77" s="29">
        <f t="shared" si="17"/>
        <v>213.1186727503131</v>
      </c>
      <c r="J77" s="20">
        <f t="shared" si="14"/>
        <v>3</v>
      </c>
      <c r="K77" s="26">
        <f t="shared" si="15"/>
        <v>3.6435481392730935</v>
      </c>
    </row>
    <row r="78" spans="1:11" x14ac:dyDescent="0.2">
      <c r="A78" s="5">
        <f t="shared" si="9"/>
        <v>76</v>
      </c>
      <c r="B78" s="20" t="str">
        <f t="shared" si="10"/>
        <v>Arrival</v>
      </c>
      <c r="C78" s="2">
        <v>3.8204251250454462</v>
      </c>
      <c r="D78" s="2">
        <v>0.64327566308628714</v>
      </c>
      <c r="E78" s="21">
        <f t="shared" si="11"/>
        <v>210.60152463053888</v>
      </c>
      <c r="F78" s="28">
        <f t="shared" si="12"/>
        <v>1</v>
      </c>
      <c r="G78" s="28">
        <f t="shared" si="13"/>
        <v>3</v>
      </c>
      <c r="H78" s="29">
        <f t="shared" si="16"/>
        <v>214.42194975558431</v>
      </c>
      <c r="I78" s="29">
        <f t="shared" si="17"/>
        <v>213.1186727503131</v>
      </c>
      <c r="J78" s="20">
        <f t="shared" si="14"/>
        <v>4</v>
      </c>
      <c r="K78" s="26">
        <f t="shared" si="15"/>
        <v>2.5171481197742196</v>
      </c>
    </row>
    <row r="79" spans="1:11" x14ac:dyDescent="0.2">
      <c r="A79" s="5">
        <f t="shared" si="9"/>
        <v>77</v>
      </c>
      <c r="B79" s="20" t="str">
        <f t="shared" si="10"/>
        <v>Departure</v>
      </c>
      <c r="C79" s="2">
        <v>4.5943729227410834</v>
      </c>
      <c r="D79" s="2">
        <v>5.4179116771518494E-2</v>
      </c>
      <c r="E79" s="21">
        <f t="shared" si="11"/>
        <v>213.1186727503131</v>
      </c>
      <c r="F79" s="28">
        <f t="shared" si="12"/>
        <v>1</v>
      </c>
      <c r="G79" s="28">
        <f t="shared" si="13"/>
        <v>2</v>
      </c>
      <c r="H79" s="29">
        <f t="shared" si="16"/>
        <v>214.42194975558431</v>
      </c>
      <c r="I79" s="29">
        <f t="shared" si="17"/>
        <v>213.1728518670846</v>
      </c>
      <c r="J79" s="20">
        <f t="shared" si="14"/>
        <v>3</v>
      </c>
      <c r="K79" s="26">
        <f t="shared" si="15"/>
        <v>5.4179116771507552E-2</v>
      </c>
    </row>
    <row r="80" spans="1:11" x14ac:dyDescent="0.2">
      <c r="A80" s="5">
        <f t="shared" si="9"/>
        <v>78</v>
      </c>
      <c r="B80" s="20" t="str">
        <f t="shared" si="10"/>
        <v>Departure</v>
      </c>
      <c r="C80" s="2">
        <v>1.38763706609986</v>
      </c>
      <c r="D80" s="2">
        <v>1.7788058222563645</v>
      </c>
      <c r="E80" s="21">
        <f t="shared" si="11"/>
        <v>213.1728518670846</v>
      </c>
      <c r="F80" s="28">
        <f t="shared" si="12"/>
        <v>1</v>
      </c>
      <c r="G80" s="28">
        <f t="shared" si="13"/>
        <v>1</v>
      </c>
      <c r="H80" s="29">
        <f t="shared" si="16"/>
        <v>214.42194975558431</v>
      </c>
      <c r="I80" s="29">
        <f t="shared" si="17"/>
        <v>214.95165768934098</v>
      </c>
      <c r="J80" s="20">
        <f t="shared" si="14"/>
        <v>2</v>
      </c>
      <c r="K80" s="26">
        <f t="shared" si="15"/>
        <v>1.2490978884997048</v>
      </c>
    </row>
    <row r="81" spans="1:11" x14ac:dyDescent="0.2">
      <c r="A81" s="5">
        <f t="shared" si="9"/>
        <v>79</v>
      </c>
      <c r="B81" s="20" t="str">
        <f t="shared" si="10"/>
        <v>Arrival</v>
      </c>
      <c r="C81" s="2">
        <v>0.41039367432826745</v>
      </c>
      <c r="D81" s="2">
        <v>12.36413189449226</v>
      </c>
      <c r="E81" s="21">
        <f t="shared" si="11"/>
        <v>214.42194975558431</v>
      </c>
      <c r="F81" s="28">
        <f t="shared" si="12"/>
        <v>1</v>
      </c>
      <c r="G81" s="28">
        <f t="shared" si="13"/>
        <v>2</v>
      </c>
      <c r="H81" s="29">
        <f t="shared" si="16"/>
        <v>214.83234342991258</v>
      </c>
      <c r="I81" s="29">
        <f t="shared" si="17"/>
        <v>214.95165768934098</v>
      </c>
      <c r="J81" s="20">
        <f t="shared" si="14"/>
        <v>3</v>
      </c>
      <c r="K81" s="26">
        <f t="shared" si="15"/>
        <v>0.41039367432827589</v>
      </c>
    </row>
    <row r="82" spans="1:11" x14ac:dyDescent="0.2">
      <c r="A82" s="5">
        <f t="shared" si="9"/>
        <v>80</v>
      </c>
      <c r="B82" s="20" t="str">
        <f t="shared" si="10"/>
        <v>Arrival</v>
      </c>
      <c r="C82" s="2">
        <v>0.99095564091741262</v>
      </c>
      <c r="D82" s="2">
        <v>0.27191571220066579</v>
      </c>
      <c r="E82" s="21">
        <f t="shared" si="11"/>
        <v>214.83234342991258</v>
      </c>
      <c r="F82" s="28">
        <f t="shared" si="12"/>
        <v>1</v>
      </c>
      <c r="G82" s="28">
        <f t="shared" si="13"/>
        <v>3</v>
      </c>
      <c r="H82" s="29">
        <f t="shared" si="16"/>
        <v>215.82329907082999</v>
      </c>
      <c r="I82" s="29">
        <f t="shared" si="17"/>
        <v>214.95165768934098</v>
      </c>
      <c r="J82" s="20">
        <f t="shared" si="14"/>
        <v>4</v>
      </c>
      <c r="K82" s="26">
        <f t="shared" si="15"/>
        <v>0.11931425942839269</v>
      </c>
    </row>
    <row r="83" spans="1:11" x14ac:dyDescent="0.2">
      <c r="A83" s="5">
        <f t="shared" si="9"/>
        <v>81</v>
      </c>
      <c r="B83" s="20" t="str">
        <f t="shared" si="10"/>
        <v>Departure</v>
      </c>
      <c r="C83" s="2">
        <v>1.4214157593033012</v>
      </c>
      <c r="D83" s="2">
        <v>1.1751995620144842</v>
      </c>
      <c r="E83" s="21">
        <f t="shared" si="11"/>
        <v>214.95165768934098</v>
      </c>
      <c r="F83" s="28">
        <f t="shared" si="12"/>
        <v>1</v>
      </c>
      <c r="G83" s="28">
        <f t="shared" si="13"/>
        <v>2</v>
      </c>
      <c r="H83" s="29">
        <f t="shared" si="16"/>
        <v>215.82329907082999</v>
      </c>
      <c r="I83" s="29">
        <f t="shared" si="17"/>
        <v>216.12685725135546</v>
      </c>
      <c r="J83" s="20">
        <f t="shared" si="14"/>
        <v>3</v>
      </c>
      <c r="K83" s="26">
        <f t="shared" si="15"/>
        <v>0.87164138148901316</v>
      </c>
    </row>
    <row r="84" spans="1:11" x14ac:dyDescent="0.2">
      <c r="A84" s="5">
        <f t="shared" si="9"/>
        <v>82</v>
      </c>
      <c r="B84" s="20" t="str">
        <f t="shared" si="10"/>
        <v>Arrival</v>
      </c>
      <c r="C84" s="2">
        <v>3.4107670439311115</v>
      </c>
      <c r="D84" s="2">
        <v>0.93119363852570813</v>
      </c>
      <c r="E84" s="21">
        <f t="shared" si="11"/>
        <v>215.82329907082999</v>
      </c>
      <c r="F84" s="28">
        <f t="shared" si="12"/>
        <v>1</v>
      </c>
      <c r="G84" s="28">
        <f t="shared" si="13"/>
        <v>3</v>
      </c>
      <c r="H84" s="29">
        <f t="shared" si="16"/>
        <v>219.23406611476111</v>
      </c>
      <c r="I84" s="29">
        <f t="shared" si="17"/>
        <v>216.12685725135546</v>
      </c>
      <c r="J84" s="20">
        <f t="shared" si="14"/>
        <v>4</v>
      </c>
      <c r="K84" s="26">
        <f t="shared" si="15"/>
        <v>0.30355818052547079</v>
      </c>
    </row>
    <row r="85" spans="1:11" x14ac:dyDescent="0.2">
      <c r="A85" s="5">
        <f t="shared" si="9"/>
        <v>83</v>
      </c>
      <c r="B85" s="20" t="str">
        <f t="shared" si="10"/>
        <v>Departure</v>
      </c>
      <c r="C85" s="2">
        <v>2.4367919448147788</v>
      </c>
      <c r="D85" s="2">
        <v>4.6405933207650127</v>
      </c>
      <c r="E85" s="21">
        <f t="shared" si="11"/>
        <v>216.12685725135546</v>
      </c>
      <c r="F85" s="28">
        <f t="shared" si="12"/>
        <v>1</v>
      </c>
      <c r="G85" s="28">
        <f t="shared" si="13"/>
        <v>2</v>
      </c>
      <c r="H85" s="29">
        <f t="shared" si="16"/>
        <v>219.23406611476111</v>
      </c>
      <c r="I85" s="29">
        <f t="shared" si="17"/>
        <v>220.76745057212048</v>
      </c>
      <c r="J85" s="20">
        <f t="shared" si="14"/>
        <v>3</v>
      </c>
      <c r="K85" s="26">
        <f t="shared" si="15"/>
        <v>3.1072088634056456</v>
      </c>
    </row>
    <row r="86" spans="1:11" x14ac:dyDescent="0.2">
      <c r="A86" s="5">
        <f t="shared" si="9"/>
        <v>84</v>
      </c>
      <c r="B86" s="20" t="str">
        <f t="shared" si="10"/>
        <v>Arrival</v>
      </c>
      <c r="C86" s="2">
        <v>2.7747584809616845</v>
      </c>
      <c r="D86" s="2">
        <v>2.6599529029151743</v>
      </c>
      <c r="E86" s="21">
        <f t="shared" si="11"/>
        <v>219.23406611476111</v>
      </c>
      <c r="F86" s="28">
        <f t="shared" si="12"/>
        <v>1</v>
      </c>
      <c r="G86" s="28">
        <f t="shared" si="13"/>
        <v>3</v>
      </c>
      <c r="H86" s="29">
        <f t="shared" si="16"/>
        <v>222.00882459572279</v>
      </c>
      <c r="I86" s="29">
        <f t="shared" si="17"/>
        <v>220.76745057212048</v>
      </c>
      <c r="J86" s="20">
        <f t="shared" si="14"/>
        <v>4</v>
      </c>
      <c r="K86" s="26">
        <f t="shared" si="15"/>
        <v>1.5333844573593751</v>
      </c>
    </row>
    <row r="87" spans="1:11" x14ac:dyDescent="0.2">
      <c r="A87" s="5">
        <f t="shared" si="9"/>
        <v>85</v>
      </c>
      <c r="B87" s="20" t="str">
        <f t="shared" si="10"/>
        <v>Departure</v>
      </c>
      <c r="C87" s="2">
        <v>6.4640059211043663</v>
      </c>
      <c r="D87" s="2">
        <v>16.048684414997645</v>
      </c>
      <c r="E87" s="21">
        <f t="shared" si="11"/>
        <v>220.76745057212048</v>
      </c>
      <c r="F87" s="28">
        <f t="shared" si="12"/>
        <v>1</v>
      </c>
      <c r="G87" s="28">
        <f t="shared" si="13"/>
        <v>2</v>
      </c>
      <c r="H87" s="29">
        <f t="shared" si="16"/>
        <v>222.00882459572279</v>
      </c>
      <c r="I87" s="29">
        <f t="shared" si="17"/>
        <v>236.81613498711812</v>
      </c>
      <c r="J87" s="20">
        <f t="shared" si="14"/>
        <v>3</v>
      </c>
      <c r="K87" s="26">
        <f t="shared" si="15"/>
        <v>1.2413740236023045</v>
      </c>
    </row>
    <row r="88" spans="1:11" x14ac:dyDescent="0.2">
      <c r="A88" s="5">
        <f t="shared" si="9"/>
        <v>86</v>
      </c>
      <c r="B88" s="20" t="str">
        <f t="shared" si="10"/>
        <v>Arrival</v>
      </c>
      <c r="C88" s="2">
        <v>4.6529278851036899</v>
      </c>
      <c r="D88" s="2">
        <v>3.4914576651627707</v>
      </c>
      <c r="E88" s="21">
        <f t="shared" si="11"/>
        <v>222.00882459572279</v>
      </c>
      <c r="F88" s="28">
        <f t="shared" si="12"/>
        <v>1</v>
      </c>
      <c r="G88" s="28">
        <f t="shared" si="13"/>
        <v>3</v>
      </c>
      <c r="H88" s="29">
        <f t="shared" si="16"/>
        <v>226.66175248082646</v>
      </c>
      <c r="I88" s="29">
        <f t="shared" si="17"/>
        <v>236.81613498711812</v>
      </c>
      <c r="J88" s="20">
        <f t="shared" si="14"/>
        <v>4</v>
      </c>
      <c r="K88" s="26">
        <f t="shared" si="15"/>
        <v>4.6529278851036793</v>
      </c>
    </row>
    <row r="89" spans="1:11" x14ac:dyDescent="0.2">
      <c r="A89" s="5">
        <f t="shared" si="9"/>
        <v>87</v>
      </c>
      <c r="B89" s="20" t="str">
        <f t="shared" si="10"/>
        <v>Arrival</v>
      </c>
      <c r="C89" s="2">
        <v>2.7889137527211538</v>
      </c>
      <c r="D89" s="2">
        <v>1.0731183129996065</v>
      </c>
      <c r="E89" s="21">
        <f t="shared" si="11"/>
        <v>226.66175248082646</v>
      </c>
      <c r="F89" s="28">
        <f t="shared" si="12"/>
        <v>1</v>
      </c>
      <c r="G89" s="28">
        <f t="shared" si="13"/>
        <v>4</v>
      </c>
      <c r="H89" s="29">
        <f t="shared" si="16"/>
        <v>229.45066623354762</v>
      </c>
      <c r="I89" s="29">
        <f t="shared" si="17"/>
        <v>236.81613498711812</v>
      </c>
      <c r="J89" s="20">
        <f t="shared" si="14"/>
        <v>5</v>
      </c>
      <c r="K89" s="26">
        <f t="shared" si="15"/>
        <v>2.7889137527211574</v>
      </c>
    </row>
    <row r="90" spans="1:11" x14ac:dyDescent="0.2">
      <c r="A90" s="5">
        <f t="shared" si="9"/>
        <v>88</v>
      </c>
      <c r="B90" s="20" t="str">
        <f t="shared" si="10"/>
        <v>Arrival</v>
      </c>
      <c r="C90" s="2">
        <v>12.831262879671787</v>
      </c>
      <c r="D90" s="2">
        <v>8.0456889428343725</v>
      </c>
      <c r="E90" s="21">
        <f t="shared" si="11"/>
        <v>229.45066623354762</v>
      </c>
      <c r="F90" s="28">
        <f t="shared" si="12"/>
        <v>1</v>
      </c>
      <c r="G90" s="28">
        <f t="shared" si="13"/>
        <v>5</v>
      </c>
      <c r="H90" s="29">
        <f t="shared" si="16"/>
        <v>242.28192911321941</v>
      </c>
      <c r="I90" s="29">
        <f t="shared" si="17"/>
        <v>236.81613498711812</v>
      </c>
      <c r="J90" s="20">
        <f t="shared" si="14"/>
        <v>6</v>
      </c>
      <c r="K90" s="26">
        <f t="shared" si="15"/>
        <v>7.3654687535704966</v>
      </c>
    </row>
    <row r="91" spans="1:11" x14ac:dyDescent="0.2">
      <c r="A91" s="5">
        <f t="shared" si="9"/>
        <v>89</v>
      </c>
      <c r="B91" s="20" t="str">
        <f t="shared" si="10"/>
        <v>Departure</v>
      </c>
      <c r="C91" s="2">
        <v>6.3030241712197457</v>
      </c>
      <c r="D91" s="2">
        <v>4.7619885114839011</v>
      </c>
      <c r="E91" s="21">
        <f t="shared" si="11"/>
        <v>236.81613498711812</v>
      </c>
      <c r="F91" s="28">
        <f t="shared" si="12"/>
        <v>1</v>
      </c>
      <c r="G91" s="28">
        <f t="shared" si="13"/>
        <v>4</v>
      </c>
      <c r="H91" s="29">
        <f t="shared" si="16"/>
        <v>242.28192911321941</v>
      </c>
      <c r="I91" s="29">
        <f t="shared" si="17"/>
        <v>241.57812349860203</v>
      </c>
      <c r="J91" s="20">
        <f t="shared" si="14"/>
        <v>5</v>
      </c>
      <c r="K91" s="26">
        <f t="shared" si="15"/>
        <v>4.7619885114839064</v>
      </c>
    </row>
    <row r="92" spans="1:11" x14ac:dyDescent="0.2">
      <c r="A92" s="5">
        <f t="shared" si="9"/>
        <v>90</v>
      </c>
      <c r="B92" s="20" t="str">
        <f t="shared" si="10"/>
        <v>Departure</v>
      </c>
      <c r="C92" s="2">
        <v>5.8163761908116989</v>
      </c>
      <c r="D92" s="2">
        <v>2.6843954314805085E-2</v>
      </c>
      <c r="E92" s="21">
        <f t="shared" si="11"/>
        <v>241.57812349860203</v>
      </c>
      <c r="F92" s="28">
        <f t="shared" si="12"/>
        <v>1</v>
      </c>
      <c r="G92" s="28">
        <f t="shared" si="13"/>
        <v>3</v>
      </c>
      <c r="H92" s="29">
        <f t="shared" si="16"/>
        <v>242.28192911321941</v>
      </c>
      <c r="I92" s="29">
        <f t="shared" si="17"/>
        <v>241.60496745291684</v>
      </c>
      <c r="J92" s="20">
        <f t="shared" si="14"/>
        <v>4</v>
      </c>
      <c r="K92" s="26">
        <f t="shared" si="15"/>
        <v>2.6843954314813345E-2</v>
      </c>
    </row>
    <row r="93" spans="1:11" x14ac:dyDescent="0.2">
      <c r="A93" s="5">
        <f t="shared" si="9"/>
        <v>91</v>
      </c>
      <c r="B93" s="20" t="str">
        <f t="shared" si="10"/>
        <v>Departure</v>
      </c>
      <c r="C93" s="2">
        <v>1.8040721780237146</v>
      </c>
      <c r="D93" s="2">
        <v>5.427276538382543</v>
      </c>
      <c r="E93" s="21">
        <f t="shared" si="11"/>
        <v>241.60496745291684</v>
      </c>
      <c r="F93" s="28">
        <f t="shared" si="12"/>
        <v>1</v>
      </c>
      <c r="G93" s="28">
        <f t="shared" si="13"/>
        <v>2</v>
      </c>
      <c r="H93" s="29">
        <f t="shared" si="16"/>
        <v>242.28192911321941</v>
      </c>
      <c r="I93" s="29">
        <f t="shared" si="17"/>
        <v>247.03224399129937</v>
      </c>
      <c r="J93" s="20">
        <f t="shared" si="14"/>
        <v>3</v>
      </c>
      <c r="K93" s="26">
        <f t="shared" si="15"/>
        <v>0.67696166030256677</v>
      </c>
    </row>
    <row r="94" spans="1:11" x14ac:dyDescent="0.2">
      <c r="A94" s="5">
        <f t="shared" si="9"/>
        <v>92</v>
      </c>
      <c r="B94" s="20" t="str">
        <f t="shared" si="10"/>
        <v>Arrival</v>
      </c>
      <c r="C94" s="2">
        <v>3.5366148472015908</v>
      </c>
      <c r="D94" s="2">
        <v>2.2250918467335938</v>
      </c>
      <c r="E94" s="21">
        <f t="shared" si="11"/>
        <v>242.28192911321941</v>
      </c>
      <c r="F94" s="28">
        <f t="shared" si="12"/>
        <v>1</v>
      </c>
      <c r="G94" s="28">
        <f t="shared" si="13"/>
        <v>3</v>
      </c>
      <c r="H94" s="29">
        <f t="shared" si="16"/>
        <v>245.81854396042098</v>
      </c>
      <c r="I94" s="29">
        <f t="shared" si="17"/>
        <v>247.03224399129937</v>
      </c>
      <c r="J94" s="20">
        <f t="shared" si="14"/>
        <v>4</v>
      </c>
      <c r="K94" s="26">
        <f t="shared" si="15"/>
        <v>3.5366148472015766</v>
      </c>
    </row>
    <row r="95" spans="1:11" x14ac:dyDescent="0.2">
      <c r="A95" s="5">
        <f t="shared" si="9"/>
        <v>93</v>
      </c>
      <c r="B95" s="20" t="str">
        <f t="shared" si="10"/>
        <v>Arrival</v>
      </c>
      <c r="C95" s="2">
        <v>16.215050284380737</v>
      </c>
      <c r="D95" s="2">
        <v>1.4770647557928211</v>
      </c>
      <c r="E95" s="21">
        <f t="shared" si="11"/>
        <v>245.81854396042098</v>
      </c>
      <c r="F95" s="28">
        <f t="shared" si="12"/>
        <v>1</v>
      </c>
      <c r="G95" s="28">
        <f t="shared" si="13"/>
        <v>4</v>
      </c>
      <c r="H95" s="29">
        <f t="shared" si="16"/>
        <v>262.03359424480175</v>
      </c>
      <c r="I95" s="29">
        <f t="shared" si="17"/>
        <v>247.03224399129937</v>
      </c>
      <c r="J95" s="20">
        <f t="shared" si="14"/>
        <v>5</v>
      </c>
      <c r="K95" s="26">
        <f t="shared" si="15"/>
        <v>1.2137000308783854</v>
      </c>
    </row>
    <row r="96" spans="1:11" x14ac:dyDescent="0.2">
      <c r="A96" s="5">
        <f t="shared" si="9"/>
        <v>94</v>
      </c>
      <c r="B96" s="20" t="str">
        <f t="shared" si="10"/>
        <v>Departure</v>
      </c>
      <c r="C96" s="2">
        <v>0.62514773000778234</v>
      </c>
      <c r="D96" s="2">
        <v>5.3314853587711495</v>
      </c>
      <c r="E96" s="21">
        <f t="shared" si="11"/>
        <v>247.03224399129937</v>
      </c>
      <c r="F96" s="28">
        <f t="shared" si="12"/>
        <v>1</v>
      </c>
      <c r="G96" s="28">
        <f t="shared" si="13"/>
        <v>3</v>
      </c>
      <c r="H96" s="29">
        <f t="shared" si="16"/>
        <v>262.03359424480175</v>
      </c>
      <c r="I96" s="29">
        <f t="shared" si="17"/>
        <v>252.36372935007051</v>
      </c>
      <c r="J96" s="20">
        <f t="shared" si="14"/>
        <v>4</v>
      </c>
      <c r="K96" s="26">
        <f t="shared" si="15"/>
        <v>5.3314853587711468</v>
      </c>
    </row>
    <row r="97" spans="1:11" x14ac:dyDescent="0.2">
      <c r="A97" s="5">
        <f t="shared" si="9"/>
        <v>95</v>
      </c>
      <c r="B97" s="20" t="str">
        <f t="shared" si="10"/>
        <v>Departure</v>
      </c>
      <c r="C97" s="2">
        <v>4.582236396071905</v>
      </c>
      <c r="D97" s="2">
        <v>1.3030275864447092</v>
      </c>
      <c r="E97" s="21">
        <f t="shared" si="11"/>
        <v>252.36372935007051</v>
      </c>
      <c r="F97" s="28">
        <f t="shared" si="12"/>
        <v>1</v>
      </c>
      <c r="G97" s="28">
        <f t="shared" si="13"/>
        <v>2</v>
      </c>
      <c r="H97" s="29">
        <f t="shared" si="16"/>
        <v>262.03359424480175</v>
      </c>
      <c r="I97" s="29">
        <f t="shared" si="17"/>
        <v>253.66675693651521</v>
      </c>
      <c r="J97" s="20">
        <f t="shared" si="14"/>
        <v>3</v>
      </c>
      <c r="K97" s="26">
        <f t="shared" si="15"/>
        <v>1.3030275864446992</v>
      </c>
    </row>
    <row r="98" spans="1:11" x14ac:dyDescent="0.2">
      <c r="A98" s="5">
        <f t="shared" si="9"/>
        <v>96</v>
      </c>
      <c r="B98" s="20" t="str">
        <f t="shared" si="10"/>
        <v>Departure</v>
      </c>
      <c r="C98" s="2">
        <v>8.9434631780353691</v>
      </c>
      <c r="D98" s="2">
        <v>9.6644513482488981E-2</v>
      </c>
      <c r="E98" s="21">
        <f t="shared" si="11"/>
        <v>253.66675693651521</v>
      </c>
      <c r="F98" s="28">
        <f t="shared" si="12"/>
        <v>1</v>
      </c>
      <c r="G98" s="28">
        <f t="shared" si="13"/>
        <v>1</v>
      </c>
      <c r="H98" s="29">
        <f t="shared" si="16"/>
        <v>262.03359424480175</v>
      </c>
      <c r="I98" s="29">
        <f t="shared" si="17"/>
        <v>253.7634014499977</v>
      </c>
      <c r="J98" s="20">
        <f t="shared" si="14"/>
        <v>2</v>
      </c>
      <c r="K98" s="26">
        <f t="shared" si="15"/>
        <v>9.6644513482488037E-2</v>
      </c>
    </row>
    <row r="99" spans="1:11" x14ac:dyDescent="0.2">
      <c r="A99" s="5">
        <f t="shared" si="9"/>
        <v>97</v>
      </c>
      <c r="B99" s="20" t="str">
        <f t="shared" si="10"/>
        <v>Departure</v>
      </c>
      <c r="C99" s="2">
        <v>1.8786099803984846</v>
      </c>
      <c r="D99" s="2">
        <v>3.1396033877406082</v>
      </c>
      <c r="E99" s="21">
        <f t="shared" si="11"/>
        <v>253.7634014499977</v>
      </c>
      <c r="F99" s="28">
        <f t="shared" si="12"/>
        <v>1</v>
      </c>
      <c r="G99" s="28">
        <f t="shared" si="13"/>
        <v>0</v>
      </c>
      <c r="H99" s="29">
        <f t="shared" si="16"/>
        <v>262.03359424480175</v>
      </c>
      <c r="I99" s="29">
        <f t="shared" si="17"/>
        <v>256.90300483773831</v>
      </c>
      <c r="J99" s="20">
        <f t="shared" si="14"/>
        <v>1</v>
      </c>
      <c r="K99" s="26">
        <f t="shared" si="15"/>
        <v>3.1396033877406069</v>
      </c>
    </row>
    <row r="100" spans="1:11" x14ac:dyDescent="0.2">
      <c r="A100" s="5">
        <f t="shared" si="9"/>
        <v>98</v>
      </c>
      <c r="B100" s="20" t="str">
        <f t="shared" si="10"/>
        <v>Departure</v>
      </c>
      <c r="C100" s="2">
        <v>16.625093935090042</v>
      </c>
      <c r="D100" s="2">
        <v>1.4594631585239037</v>
      </c>
      <c r="E100" s="21">
        <f t="shared" si="11"/>
        <v>256.90300483773831</v>
      </c>
      <c r="F100" s="28">
        <f t="shared" si="12"/>
        <v>0</v>
      </c>
      <c r="G100" s="28">
        <f t="shared" si="13"/>
        <v>0</v>
      </c>
      <c r="H100" s="29">
        <f t="shared" si="16"/>
        <v>262.03359424480175</v>
      </c>
      <c r="I100" s="29">
        <f t="shared" si="17"/>
        <v>9999</v>
      </c>
      <c r="J100" s="20">
        <f t="shared" si="14"/>
        <v>0</v>
      </c>
      <c r="K100" s="26">
        <f t="shared" si="15"/>
        <v>5.1305894070634395</v>
      </c>
    </row>
    <row r="101" spans="1:11" x14ac:dyDescent="0.2">
      <c r="A101" s="5">
        <f t="shared" si="9"/>
        <v>99</v>
      </c>
      <c r="B101" s="20" t="str">
        <f t="shared" si="10"/>
        <v>Arrival</v>
      </c>
      <c r="C101" s="2">
        <v>11.873522281370814</v>
      </c>
      <c r="D101" s="2">
        <v>4.6824387700567414</v>
      </c>
      <c r="E101" s="21">
        <f t="shared" si="11"/>
        <v>262.03359424480175</v>
      </c>
      <c r="F101" s="28">
        <f t="shared" si="12"/>
        <v>1</v>
      </c>
      <c r="G101" s="28">
        <f t="shared" si="13"/>
        <v>0</v>
      </c>
      <c r="H101" s="29">
        <f t="shared" si="16"/>
        <v>273.90711652617256</v>
      </c>
      <c r="I101" s="29">
        <f t="shared" si="17"/>
        <v>266.71603301485851</v>
      </c>
      <c r="J101" s="20">
        <f t="shared" si="14"/>
        <v>1</v>
      </c>
      <c r="K101" s="26">
        <f t="shared" si="15"/>
        <v>4.6824387700567627</v>
      </c>
    </row>
    <row r="102" spans="1:11" x14ac:dyDescent="0.2">
      <c r="A102" s="5">
        <f t="shared" si="9"/>
        <v>100</v>
      </c>
      <c r="B102" s="20" t="str">
        <f t="shared" si="10"/>
        <v>Departure</v>
      </c>
      <c r="C102" s="2">
        <v>1.6358539164828136</v>
      </c>
      <c r="D102" s="2">
        <v>0.57298836101818618</v>
      </c>
      <c r="E102" s="21">
        <f t="shared" si="11"/>
        <v>266.71603301485851</v>
      </c>
      <c r="F102" s="28">
        <f t="shared" si="12"/>
        <v>0</v>
      </c>
      <c r="G102" s="28">
        <f t="shared" si="13"/>
        <v>0</v>
      </c>
      <c r="H102" s="29">
        <f t="shared" si="16"/>
        <v>273.90711652617256</v>
      </c>
      <c r="I102" s="29">
        <f t="shared" si="17"/>
        <v>9999</v>
      </c>
      <c r="J102" s="20">
        <f t="shared" si="14"/>
        <v>0</v>
      </c>
      <c r="K102" s="26"/>
    </row>
    <row r="103" spans="1:11" x14ac:dyDescent="0.2">
      <c r="K103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codebook</vt:lpstr>
      <vt:lpstr>simulation - template</vt:lpstr>
      <vt:lpstr>rand from Exponential</vt:lpstr>
      <vt:lpstr>simulation - initilization</vt:lpstr>
      <vt:lpstr>simulation - phase 1</vt:lpstr>
      <vt:lpstr>simulation - phase 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2013-11-19T06:06:08Z</dcterms:created>
  <dcterms:modified xsi:type="dcterms:W3CDTF">2023-12-07T23:36:32Z</dcterms:modified>
</cp:coreProperties>
</file>