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Esha Verma\Desktop\"/>
    </mc:Choice>
  </mc:AlternateContent>
  <xr:revisionPtr revIDLastSave="0" documentId="13_ncr:1_{0D39FBF3-8F23-4E62-A22B-4E61A2DF2838}" xr6:coauthVersionLast="45" xr6:coauthVersionMax="45" xr10:uidLastSave="{00000000-0000-0000-0000-000000000000}"/>
  <bookViews>
    <workbookView xWindow="-120" yWindow="-120" windowWidth="21840" windowHeight="13140" xr2:uid="{75E9CD3D-F496-439E-AC9C-0D8AD5A161CE}"/>
  </bookViews>
  <sheets>
    <sheet name="Steeley Assoc VS Concord Falls" sheetId="2" r:id="rId1"/>
    <sheet name="Sheet1" sheetId="1" r:id="rId2"/>
  </sheets>
  <externalReferences>
    <externalReference r:id="rId3"/>
  </externalReferences>
  <definedNames>
    <definedName name="_xlnm.Print_Area" localSheetId="0">'Steeley Assoc VS Concord Falls'!$A$1:$T$60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7" i="2" l="1"/>
  <c r="A2" i="2" l="1"/>
  <c r="C84" i="2"/>
  <c r="C83" i="2"/>
  <c r="C82" i="2"/>
  <c r="C81" i="2"/>
  <c r="C80" i="2"/>
  <c r="C79" i="2"/>
  <c r="C78" i="2"/>
  <c r="C77" i="2"/>
  <c r="C76" i="2"/>
  <c r="C75" i="2"/>
  <c r="C74" i="2"/>
  <c r="C73" i="2"/>
  <c r="C72" i="2"/>
  <c r="C71" i="2"/>
  <c r="C70" i="2"/>
  <c r="C69" i="2"/>
  <c r="C68" i="2"/>
  <c r="C67" i="2"/>
  <c r="C66" i="2"/>
  <c r="C65" i="2"/>
  <c r="C64" i="2"/>
  <c r="T26" i="2"/>
  <c r="T22" i="2"/>
  <c r="T18" i="2"/>
  <c r="T14" i="2"/>
  <c r="N38" i="2"/>
  <c r="N34" i="2"/>
  <c r="N10" i="2"/>
  <c r="N6" i="2"/>
  <c r="K30" i="2"/>
  <c r="H54" i="2"/>
  <c r="H50" i="2"/>
  <c r="H42" i="2"/>
  <c r="E46" i="2"/>
  <c r="P23" i="2"/>
  <c r="P15" i="2"/>
  <c r="R25" i="2"/>
  <c r="R21" i="2"/>
  <c r="R17" i="2"/>
  <c r="R13" i="2"/>
  <c r="L37" i="2"/>
  <c r="J35" i="2" s="1"/>
  <c r="L19" i="2"/>
  <c r="F53" i="2"/>
  <c r="D51" i="2" s="1"/>
  <c r="F41"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H66" i="2"/>
  <c r="G66" i="2"/>
  <c r="H65" i="2"/>
  <c r="G65" i="2"/>
  <c r="H64" i="2"/>
  <c r="G64" i="2"/>
  <c r="M19" i="2" l="1"/>
  <c r="J12" i="2" s="1"/>
  <c r="G24" i="2" s="1"/>
  <c r="D32" i="2" l="1"/>
  <c r="A42" i="2" s="1"/>
  <c r="A44" i="2" s="1"/>
  <c r="M21" i="2"/>
  <c r="G26" i="2"/>
</calcChain>
</file>

<file path=xl/sharedStrings.xml><?xml version="1.0" encoding="utf-8"?>
<sst xmlns="http://schemas.openxmlformats.org/spreadsheetml/2006/main" count="35" uniqueCount="29">
  <si>
    <t>Problem Data</t>
  </si>
  <si>
    <t>max</t>
  </si>
  <si>
    <t>nodes</t>
  </si>
  <si>
    <t>Node</t>
  </si>
  <si>
    <t>Parnt</t>
  </si>
  <si>
    <t>Name</t>
  </si>
  <si>
    <t>Chldrn</t>
  </si>
  <si>
    <t>Decision</t>
  </si>
  <si>
    <t>Ch #</t>
  </si>
  <si>
    <t>Prob</t>
  </si>
  <si>
    <t>Profit</t>
  </si>
  <si>
    <t>Created by Excel OM/QM</t>
  </si>
  <si>
    <t>Data row</t>
  </si>
  <si>
    <t>Apartment
Permit</t>
  </si>
  <si>
    <t>Growth</t>
  </si>
  <si>
    <t>No Growth</t>
  </si>
  <si>
    <t>Permit 
Granted</t>
  </si>
  <si>
    <t>Sell Property</t>
  </si>
  <si>
    <t>Office Permit</t>
  </si>
  <si>
    <t xml:space="preserve">Growth </t>
  </si>
  <si>
    <t>Sell</t>
  </si>
  <si>
    <t>Linger</t>
  </si>
  <si>
    <t>Win</t>
  </si>
  <si>
    <t>Lose</t>
  </si>
  <si>
    <t>No 
Growth</t>
  </si>
  <si>
    <t>Permit Not 
Granted</t>
  </si>
  <si>
    <t>Build 
Office</t>
  </si>
  <si>
    <t>Pursue 
Case</t>
  </si>
  <si>
    <t>Steeley Associates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</si>
</sst>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6"/>
      <name val="Calibri"/>
      <family val="2"/>
      <scheme val="minor"/>
    </font>
    <font>
      <sz val="16"/>
      <color indexed="12"/>
      <name val="Calibri"/>
      <family val="2"/>
      <scheme val="minor"/>
    </font>
    <font>
      <sz val="16"/>
      <color indexed="20"/>
      <name val="Calibri"/>
      <family val="2"/>
      <scheme val="minor"/>
    </font>
  </fonts>
  <fills count="4">
    <fill>
      <patternFill patternType="none"/>
    </fill>
    <fill>
      <patternFill patternType="gray125"/>
    </fill>
    <fill>
      <patternFill patternType="solid">
        <fgColor indexed="45"/>
        <bgColor indexed="64"/>
      </patternFill>
    </fill>
    <fill>
      <patternFill patternType="solid">
        <fgColor rgb="FFFFCC9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0" xfId="0" applyNumberFormat="1" applyFont="1" applyFill="1" applyBorder="1" applyAlignment="1">
      <alignment horizontal="left"/>
    </xf>
    <xf numFmtId="0" fontId="1" fillId="0" borderId="0" xfId="0" applyNumberFormat="1" applyFont="1" applyFill="1" applyBorder="1" applyAlignment="1">
      <alignment horizontal="left"/>
    </xf>
    <xf numFmtId="0" fontId="1" fillId="0" borderId="0" xfId="0" applyNumberFormat="1" applyFont="1" applyFill="1" applyBorder="1" applyAlignment="1">
      <alignment horizontal="right"/>
    </xf>
    <xf numFmtId="0" fontId="1" fillId="2" borderId="0" xfId="0" applyNumberFormat="1" applyFont="1" applyFill="1" applyBorder="1" applyAlignment="1">
      <alignment horizontal="left"/>
    </xf>
    <xf numFmtId="0" fontId="1" fillId="0" borderId="0" xfId="0" applyNumberFormat="1" applyFont="1" applyFill="1" applyBorder="1" applyAlignment="1">
      <alignment horizontal="left"/>
    </xf>
    <xf numFmtId="0" fontId="2" fillId="0" borderId="0" xfId="0" applyNumberFormat="1" applyFont="1" applyFill="1" applyBorder="1" applyAlignment="1">
      <alignment horizontal="right"/>
    </xf>
    <xf numFmtId="0" fontId="1" fillId="3" borderId="0" xfId="0" applyNumberFormat="1" applyFont="1" applyFill="1" applyBorder="1" applyAlignment="1">
      <alignment horizontal="right"/>
    </xf>
    <xf numFmtId="0" fontId="1" fillId="3" borderId="1" xfId="0" applyNumberFormat="1" applyFont="1" applyFill="1" applyBorder="1" applyAlignment="1">
      <alignment horizontal="center"/>
    </xf>
    <xf numFmtId="0" fontId="3" fillId="0" borderId="0" xfId="0" applyNumberFormat="1" applyFont="1" applyFill="1" applyBorder="1" applyAlignment="1">
      <alignment horizontal="right"/>
    </xf>
    <xf numFmtId="0" fontId="1" fillId="3" borderId="1" xfId="0" applyNumberFormat="1"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13</xdr:col>
      <xdr:colOff>161925</xdr:colOff>
      <xdr:row>3</xdr:row>
      <xdr:rowOff>0</xdr:rowOff>
    </xdr:to>
    <xdr:sp macro="" textlink="">
      <xdr:nvSpPr>
        <xdr:cNvPr id="413" name="messageTextbox">
          <a:extLst>
            <a:ext uri="{FF2B5EF4-FFF2-40B4-BE49-F238E27FC236}">
              <a16:creationId xmlns:a16="http://schemas.microsoft.com/office/drawing/2014/main" id="{CCC401EE-5B86-47B3-9264-6D7A080E5311}"/>
            </a:ext>
          </a:extLst>
        </xdr:cNvPr>
        <xdr:cNvSpPr txBox="1"/>
      </xdr:nvSpPr>
      <xdr:spPr>
        <a:xfrm>
          <a:off x="2247900" y="0"/>
          <a:ext cx="5334000" cy="571500"/>
        </a:xfrm>
        <a:prstGeom prst="rect">
          <a:avLst/>
        </a:prstGeom>
        <a:solidFill>
          <a:srgbClr val="FFEB9C"/>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CA" sz="900" b="0" i="0" u="none" strike="noStrike" baseline="0">
              <a:solidFill>
                <a:srgbClr val="9C6500"/>
              </a:solidFill>
              <a:latin typeface="Arial" panose="020B0604020202020204" pitchFamily="34" charset="0"/>
            </a:rPr>
            <a:t>Use the Decision Tree Creation Window to create the tree. Click on a node to edit the tree. Values are on top of nodes. For decision nodes, decision is displayed below the node. Values to the right of final nodes are the cumulative profits along the path</a:t>
          </a:r>
        </a:p>
      </xdr:txBody>
    </xdr:sp>
    <xdr:clientData fPrintsWithSheet="0"/>
  </xdr:twoCellAnchor>
  <xdr:twoCellAnchor>
    <xdr:from>
      <xdr:col>0</xdr:col>
      <xdr:colOff>0</xdr:colOff>
      <xdr:row>42</xdr:row>
      <xdr:rowOff>95250</xdr:rowOff>
    </xdr:from>
    <xdr:to>
      <xdr:col>0</xdr:col>
      <xdr:colOff>233363</xdr:colOff>
      <xdr:row>42</xdr:row>
      <xdr:rowOff>95250</xdr:rowOff>
    </xdr:to>
    <xdr:cxnSp macro="">
      <xdr:nvCxnSpPr>
        <xdr:cNvPr id="786" name="Straight Connector 785">
          <a:extLst>
            <a:ext uri="{FF2B5EF4-FFF2-40B4-BE49-F238E27FC236}">
              <a16:creationId xmlns:a16="http://schemas.microsoft.com/office/drawing/2014/main" id="{E205FB46-D3B3-4586-8A3C-75D3D29B09E0}"/>
            </a:ext>
          </a:extLst>
        </xdr:cNvPr>
        <xdr:cNvCxnSpPr/>
      </xdr:nvCxnSpPr>
      <xdr:spPr>
        <a:xfrm>
          <a:off x="0" y="8096250"/>
          <a:ext cx="2333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233363</xdr:colOff>
      <xdr:row>42</xdr:row>
      <xdr:rowOff>0</xdr:rowOff>
    </xdr:from>
    <xdr:to>
      <xdr:col>1</xdr:col>
      <xdr:colOff>0</xdr:colOff>
      <xdr:row>43</xdr:row>
      <xdr:rowOff>0</xdr:rowOff>
    </xdr:to>
    <xdr:sp macro="[1]!selectNode1" textlink="">
      <xdr:nvSpPr>
        <xdr:cNvPr id="787" name="Rectangle 786">
          <a:extLst>
            <a:ext uri="{FF2B5EF4-FFF2-40B4-BE49-F238E27FC236}">
              <a16:creationId xmlns:a16="http://schemas.microsoft.com/office/drawing/2014/main" id="{DACB87CC-41AD-4D37-BDC4-300241B32A0E}"/>
            </a:ext>
          </a:extLst>
        </xdr:cNvPr>
        <xdr:cNvSpPr/>
      </xdr:nvSpPr>
      <xdr:spPr>
        <a:xfrm>
          <a:off x="233363" y="8001000"/>
          <a:ext cx="233362" cy="190500"/>
        </a:xfrm>
        <a:prstGeom prst="rect">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xdr:col>
      <xdr:colOff>0</xdr:colOff>
      <xdr:row>32</xdr:row>
      <xdr:rowOff>95250</xdr:rowOff>
    </xdr:from>
    <xdr:to>
      <xdr:col>3</xdr:col>
      <xdr:colOff>233363</xdr:colOff>
      <xdr:row>32</xdr:row>
      <xdr:rowOff>95250</xdr:rowOff>
    </xdr:to>
    <xdr:cxnSp macro="">
      <xdr:nvCxnSpPr>
        <xdr:cNvPr id="788" name="Straight Connector 787">
          <a:extLst>
            <a:ext uri="{FF2B5EF4-FFF2-40B4-BE49-F238E27FC236}">
              <a16:creationId xmlns:a16="http://schemas.microsoft.com/office/drawing/2014/main" id="{14E33528-5B26-436C-8C6E-41553BBA6807}"/>
            </a:ext>
          </a:extLst>
        </xdr:cNvPr>
        <xdr:cNvCxnSpPr/>
      </xdr:nvCxnSpPr>
      <xdr:spPr>
        <a:xfrm>
          <a:off x="1933575" y="6191250"/>
          <a:ext cx="2333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233363</xdr:colOff>
      <xdr:row>32</xdr:row>
      <xdr:rowOff>0</xdr:rowOff>
    </xdr:from>
    <xdr:to>
      <xdr:col>4</xdr:col>
      <xdr:colOff>0</xdr:colOff>
      <xdr:row>33</xdr:row>
      <xdr:rowOff>0</xdr:rowOff>
    </xdr:to>
    <xdr:sp macro="[1]!selectNode2" textlink="">
      <xdr:nvSpPr>
        <xdr:cNvPr id="789" name="Oval 788">
          <a:extLst>
            <a:ext uri="{FF2B5EF4-FFF2-40B4-BE49-F238E27FC236}">
              <a16:creationId xmlns:a16="http://schemas.microsoft.com/office/drawing/2014/main" id="{30AB4EE7-FFA9-4545-A93A-12C46BDD3425}"/>
            </a:ext>
          </a:extLst>
        </xdr:cNvPr>
        <xdr:cNvSpPr/>
      </xdr:nvSpPr>
      <xdr:spPr>
        <a:xfrm>
          <a:off x="2166938" y="6096000"/>
          <a:ext cx="233362" cy="190500"/>
        </a:xfrm>
        <a:prstGeom prst="ellips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xdr:col>
      <xdr:colOff>0</xdr:colOff>
      <xdr:row>32</xdr:row>
      <xdr:rowOff>190500</xdr:rowOff>
    </xdr:from>
    <xdr:to>
      <xdr:col>1</xdr:col>
      <xdr:colOff>304800</xdr:colOff>
      <xdr:row>42</xdr:row>
      <xdr:rowOff>95250</xdr:rowOff>
    </xdr:to>
    <xdr:cxnSp macro="">
      <xdr:nvCxnSpPr>
        <xdr:cNvPr id="790" name="Straight Connector 789">
          <a:extLst>
            <a:ext uri="{FF2B5EF4-FFF2-40B4-BE49-F238E27FC236}">
              <a16:creationId xmlns:a16="http://schemas.microsoft.com/office/drawing/2014/main" id="{5E4C2982-3C95-4297-9414-604CE82681EF}"/>
            </a:ext>
          </a:extLst>
        </xdr:cNvPr>
        <xdr:cNvCxnSpPr/>
      </xdr:nvCxnSpPr>
      <xdr:spPr>
        <a:xfrm flipV="1">
          <a:off x="466725" y="6286500"/>
          <a:ext cx="304800" cy="2000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32</xdr:row>
      <xdr:rowOff>190500</xdr:rowOff>
    </xdr:from>
    <xdr:to>
      <xdr:col>2</xdr:col>
      <xdr:colOff>0</xdr:colOff>
      <xdr:row>32</xdr:row>
      <xdr:rowOff>190500</xdr:rowOff>
    </xdr:to>
    <xdr:cxnSp macro="">
      <xdr:nvCxnSpPr>
        <xdr:cNvPr id="791" name="Straight Connector 790">
          <a:extLst>
            <a:ext uri="{FF2B5EF4-FFF2-40B4-BE49-F238E27FC236}">
              <a16:creationId xmlns:a16="http://schemas.microsoft.com/office/drawing/2014/main" id="{7C76F119-988B-4BF0-B658-AA21B3A58132}"/>
            </a:ext>
          </a:extLst>
        </xdr:cNvPr>
        <xdr:cNvCxnSpPr/>
      </xdr:nvCxnSpPr>
      <xdr:spPr>
        <a:xfrm>
          <a:off x="771525" y="628650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45</xdr:row>
      <xdr:rowOff>95250</xdr:rowOff>
    </xdr:from>
    <xdr:to>
      <xdr:col>3</xdr:col>
      <xdr:colOff>140017</xdr:colOff>
      <xdr:row>45</xdr:row>
      <xdr:rowOff>95250</xdr:rowOff>
    </xdr:to>
    <xdr:cxnSp macro="">
      <xdr:nvCxnSpPr>
        <xdr:cNvPr id="792" name="Straight Connector 791">
          <a:extLst>
            <a:ext uri="{FF2B5EF4-FFF2-40B4-BE49-F238E27FC236}">
              <a16:creationId xmlns:a16="http://schemas.microsoft.com/office/drawing/2014/main" id="{0FE2548F-72FA-4EA3-B494-99E53E69B04C}"/>
            </a:ext>
          </a:extLst>
        </xdr:cNvPr>
        <xdr:cNvCxnSpPr/>
      </xdr:nvCxnSpPr>
      <xdr:spPr>
        <a:xfrm>
          <a:off x="1781175" y="8858250"/>
          <a:ext cx="1400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138750</xdr:colOff>
      <xdr:row>44</xdr:row>
      <xdr:rowOff>115729</xdr:rowOff>
    </xdr:from>
    <xdr:to>
      <xdr:col>3</xdr:col>
      <xdr:colOff>465457</xdr:colOff>
      <xdr:row>46</xdr:row>
      <xdr:rowOff>20479</xdr:rowOff>
    </xdr:to>
    <xdr:sp macro="[1]!selectNode3" textlink="">
      <xdr:nvSpPr>
        <xdr:cNvPr id="793" name="Isosceles Triangle 792">
          <a:extLst>
            <a:ext uri="{FF2B5EF4-FFF2-40B4-BE49-F238E27FC236}">
              <a16:creationId xmlns:a16="http://schemas.microsoft.com/office/drawing/2014/main" id="{0B01FD07-B7F9-49F0-8F77-B0CAD9C05245}"/>
            </a:ext>
          </a:extLst>
        </xdr:cNvPr>
        <xdr:cNvSpPr/>
      </xdr:nvSpPr>
      <xdr:spPr>
        <a:xfrm rot="16200000">
          <a:off x="1940404" y="8667750"/>
          <a:ext cx="285750" cy="326707"/>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xdr:col>
      <xdr:colOff>0</xdr:colOff>
      <xdr:row>42</xdr:row>
      <xdr:rowOff>95250</xdr:rowOff>
    </xdr:from>
    <xdr:to>
      <xdr:col>1</xdr:col>
      <xdr:colOff>304800</xdr:colOff>
      <xdr:row>45</xdr:row>
      <xdr:rowOff>95250</xdr:rowOff>
    </xdr:to>
    <xdr:cxnSp macro="">
      <xdr:nvCxnSpPr>
        <xdr:cNvPr id="794" name="Straight Connector 793">
          <a:extLst>
            <a:ext uri="{FF2B5EF4-FFF2-40B4-BE49-F238E27FC236}">
              <a16:creationId xmlns:a16="http://schemas.microsoft.com/office/drawing/2014/main" id="{8F53FE22-D83F-4993-AA3C-18D7E9FB463D}"/>
            </a:ext>
          </a:extLst>
        </xdr:cNvPr>
        <xdr:cNvCxnSpPr/>
      </xdr:nvCxnSpPr>
      <xdr:spPr>
        <a:xfrm>
          <a:off x="466725" y="8286750"/>
          <a:ext cx="304800" cy="571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45</xdr:row>
      <xdr:rowOff>95250</xdr:rowOff>
    </xdr:from>
    <xdr:to>
      <xdr:col>2</xdr:col>
      <xdr:colOff>0</xdr:colOff>
      <xdr:row>45</xdr:row>
      <xdr:rowOff>95250</xdr:rowOff>
    </xdr:to>
    <xdr:cxnSp macro="">
      <xdr:nvCxnSpPr>
        <xdr:cNvPr id="795" name="Straight Connector 794">
          <a:extLst>
            <a:ext uri="{FF2B5EF4-FFF2-40B4-BE49-F238E27FC236}">
              <a16:creationId xmlns:a16="http://schemas.microsoft.com/office/drawing/2014/main" id="{6B8D0249-DDB3-4458-87A8-176555957978}"/>
            </a:ext>
          </a:extLst>
        </xdr:cNvPr>
        <xdr:cNvCxnSpPr/>
      </xdr:nvCxnSpPr>
      <xdr:spPr>
        <a:xfrm>
          <a:off x="771525" y="88582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51</xdr:row>
      <xdr:rowOff>95250</xdr:rowOff>
    </xdr:from>
    <xdr:to>
      <xdr:col>3</xdr:col>
      <xdr:colOff>233363</xdr:colOff>
      <xdr:row>51</xdr:row>
      <xdr:rowOff>95250</xdr:rowOff>
    </xdr:to>
    <xdr:cxnSp macro="">
      <xdr:nvCxnSpPr>
        <xdr:cNvPr id="796" name="Straight Connector 795">
          <a:extLst>
            <a:ext uri="{FF2B5EF4-FFF2-40B4-BE49-F238E27FC236}">
              <a16:creationId xmlns:a16="http://schemas.microsoft.com/office/drawing/2014/main" id="{657809C3-4C85-4A3A-84BC-6CD76614B20A}"/>
            </a:ext>
          </a:extLst>
        </xdr:cNvPr>
        <xdr:cNvCxnSpPr/>
      </xdr:nvCxnSpPr>
      <xdr:spPr>
        <a:xfrm>
          <a:off x="1905000" y="10001250"/>
          <a:ext cx="2333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233363</xdr:colOff>
      <xdr:row>51</xdr:row>
      <xdr:rowOff>0</xdr:rowOff>
    </xdr:from>
    <xdr:to>
      <xdr:col>4</xdr:col>
      <xdr:colOff>0</xdr:colOff>
      <xdr:row>52</xdr:row>
      <xdr:rowOff>0</xdr:rowOff>
    </xdr:to>
    <xdr:sp macro="[1]!selectNode4" textlink="">
      <xdr:nvSpPr>
        <xdr:cNvPr id="797" name="Oval 796">
          <a:extLst>
            <a:ext uri="{FF2B5EF4-FFF2-40B4-BE49-F238E27FC236}">
              <a16:creationId xmlns:a16="http://schemas.microsoft.com/office/drawing/2014/main" id="{BB6B1D5B-ECF2-4504-8012-1D1D7137BE62}"/>
            </a:ext>
          </a:extLst>
        </xdr:cNvPr>
        <xdr:cNvSpPr/>
      </xdr:nvSpPr>
      <xdr:spPr>
        <a:xfrm>
          <a:off x="2138363" y="9906000"/>
          <a:ext cx="233362" cy="190500"/>
        </a:xfrm>
        <a:prstGeom prst="ellips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xdr:col>
      <xdr:colOff>0</xdr:colOff>
      <xdr:row>42</xdr:row>
      <xdr:rowOff>95250</xdr:rowOff>
    </xdr:from>
    <xdr:to>
      <xdr:col>1</xdr:col>
      <xdr:colOff>304800</xdr:colOff>
      <xdr:row>51</xdr:row>
      <xdr:rowOff>95250</xdr:rowOff>
    </xdr:to>
    <xdr:cxnSp macro="">
      <xdr:nvCxnSpPr>
        <xdr:cNvPr id="798" name="Straight Connector 797">
          <a:extLst>
            <a:ext uri="{FF2B5EF4-FFF2-40B4-BE49-F238E27FC236}">
              <a16:creationId xmlns:a16="http://schemas.microsoft.com/office/drawing/2014/main" id="{C72A0AC5-638E-4521-8EDB-689D0D9EA42F}"/>
            </a:ext>
          </a:extLst>
        </xdr:cNvPr>
        <xdr:cNvCxnSpPr/>
      </xdr:nvCxnSpPr>
      <xdr:spPr>
        <a:xfrm>
          <a:off x="466725" y="8286750"/>
          <a:ext cx="304800" cy="1714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304800</xdr:colOff>
      <xdr:row>51</xdr:row>
      <xdr:rowOff>95250</xdr:rowOff>
    </xdr:from>
    <xdr:to>
      <xdr:col>2</xdr:col>
      <xdr:colOff>0</xdr:colOff>
      <xdr:row>51</xdr:row>
      <xdr:rowOff>95250</xdr:rowOff>
    </xdr:to>
    <xdr:cxnSp macro="">
      <xdr:nvCxnSpPr>
        <xdr:cNvPr id="799" name="Straight Connector 798">
          <a:extLst>
            <a:ext uri="{FF2B5EF4-FFF2-40B4-BE49-F238E27FC236}">
              <a16:creationId xmlns:a16="http://schemas.microsoft.com/office/drawing/2014/main" id="{5FCED0D1-A84A-47D2-BF48-1AF488EE3992}"/>
            </a:ext>
          </a:extLst>
        </xdr:cNvPr>
        <xdr:cNvCxnSpPr/>
      </xdr:nvCxnSpPr>
      <xdr:spPr>
        <a:xfrm>
          <a:off x="771525" y="100012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24</xdr:row>
      <xdr:rowOff>95250</xdr:rowOff>
    </xdr:from>
    <xdr:to>
      <xdr:col>6</xdr:col>
      <xdr:colOff>233363</xdr:colOff>
      <xdr:row>24</xdr:row>
      <xdr:rowOff>95250</xdr:rowOff>
    </xdr:to>
    <xdr:cxnSp macro="">
      <xdr:nvCxnSpPr>
        <xdr:cNvPr id="800" name="Straight Connector 799">
          <a:extLst>
            <a:ext uri="{FF2B5EF4-FFF2-40B4-BE49-F238E27FC236}">
              <a16:creationId xmlns:a16="http://schemas.microsoft.com/office/drawing/2014/main" id="{35BF5EB4-E44B-41F0-BB6D-CA89783FA44A}"/>
            </a:ext>
          </a:extLst>
        </xdr:cNvPr>
        <xdr:cNvCxnSpPr/>
      </xdr:nvCxnSpPr>
      <xdr:spPr>
        <a:xfrm>
          <a:off x="4248150" y="4667250"/>
          <a:ext cx="2333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233363</xdr:colOff>
      <xdr:row>24</xdr:row>
      <xdr:rowOff>0</xdr:rowOff>
    </xdr:from>
    <xdr:to>
      <xdr:col>7</xdr:col>
      <xdr:colOff>0</xdr:colOff>
      <xdr:row>25</xdr:row>
      <xdr:rowOff>0</xdr:rowOff>
    </xdr:to>
    <xdr:sp macro="[1]!selectNode5" textlink="">
      <xdr:nvSpPr>
        <xdr:cNvPr id="801" name="Rectangle 800">
          <a:extLst>
            <a:ext uri="{FF2B5EF4-FFF2-40B4-BE49-F238E27FC236}">
              <a16:creationId xmlns:a16="http://schemas.microsoft.com/office/drawing/2014/main" id="{3471F154-7616-4F43-A005-A0916EC81C7D}"/>
            </a:ext>
          </a:extLst>
        </xdr:cNvPr>
        <xdr:cNvSpPr/>
      </xdr:nvSpPr>
      <xdr:spPr>
        <a:xfrm>
          <a:off x="4481513" y="4572000"/>
          <a:ext cx="233362" cy="190500"/>
        </a:xfrm>
        <a:prstGeom prst="rect">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4</xdr:col>
      <xdr:colOff>0</xdr:colOff>
      <xdr:row>24</xdr:row>
      <xdr:rowOff>95250</xdr:rowOff>
    </xdr:from>
    <xdr:to>
      <xdr:col>4</xdr:col>
      <xdr:colOff>304800</xdr:colOff>
      <xdr:row>32</xdr:row>
      <xdr:rowOff>190500</xdr:rowOff>
    </xdr:to>
    <xdr:cxnSp macro="">
      <xdr:nvCxnSpPr>
        <xdr:cNvPr id="802" name="Straight Connector 801">
          <a:extLst>
            <a:ext uri="{FF2B5EF4-FFF2-40B4-BE49-F238E27FC236}">
              <a16:creationId xmlns:a16="http://schemas.microsoft.com/office/drawing/2014/main" id="{B4910919-61D4-47E8-B1F2-79E920AFE0DD}"/>
            </a:ext>
          </a:extLst>
        </xdr:cNvPr>
        <xdr:cNvCxnSpPr/>
      </xdr:nvCxnSpPr>
      <xdr:spPr>
        <a:xfrm flipV="1">
          <a:off x="2400300" y="4667250"/>
          <a:ext cx="304800" cy="1619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24</xdr:row>
      <xdr:rowOff>95250</xdr:rowOff>
    </xdr:from>
    <xdr:to>
      <xdr:col>5</xdr:col>
      <xdr:colOff>0</xdr:colOff>
      <xdr:row>24</xdr:row>
      <xdr:rowOff>95250</xdr:rowOff>
    </xdr:to>
    <xdr:cxnSp macro="">
      <xdr:nvCxnSpPr>
        <xdr:cNvPr id="803" name="Straight Connector 802">
          <a:extLst>
            <a:ext uri="{FF2B5EF4-FFF2-40B4-BE49-F238E27FC236}">
              <a16:creationId xmlns:a16="http://schemas.microsoft.com/office/drawing/2014/main" id="{6854572E-DABC-464D-B771-62A8F0826C10}"/>
            </a:ext>
          </a:extLst>
        </xdr:cNvPr>
        <xdr:cNvCxnSpPr/>
      </xdr:nvCxnSpPr>
      <xdr:spPr>
        <a:xfrm>
          <a:off x="2705100" y="46672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41</xdr:row>
      <xdr:rowOff>95250</xdr:rowOff>
    </xdr:from>
    <xdr:to>
      <xdr:col>6</xdr:col>
      <xdr:colOff>140017</xdr:colOff>
      <xdr:row>41</xdr:row>
      <xdr:rowOff>95250</xdr:rowOff>
    </xdr:to>
    <xdr:cxnSp macro="">
      <xdr:nvCxnSpPr>
        <xdr:cNvPr id="804" name="Straight Connector 803">
          <a:extLst>
            <a:ext uri="{FF2B5EF4-FFF2-40B4-BE49-F238E27FC236}">
              <a16:creationId xmlns:a16="http://schemas.microsoft.com/office/drawing/2014/main" id="{475DEA3E-8311-400B-BB2F-803FCE608AB1}"/>
            </a:ext>
          </a:extLst>
        </xdr:cNvPr>
        <xdr:cNvCxnSpPr/>
      </xdr:nvCxnSpPr>
      <xdr:spPr>
        <a:xfrm>
          <a:off x="4248150" y="8096250"/>
          <a:ext cx="1400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163420</xdr:colOff>
      <xdr:row>40</xdr:row>
      <xdr:rowOff>115729</xdr:rowOff>
    </xdr:from>
    <xdr:to>
      <xdr:col>7</xdr:col>
      <xdr:colOff>23402</xdr:colOff>
      <xdr:row>42</xdr:row>
      <xdr:rowOff>20479</xdr:rowOff>
    </xdr:to>
    <xdr:sp macro="[1]!selectNode6" textlink="">
      <xdr:nvSpPr>
        <xdr:cNvPr id="805" name="Isosceles Triangle 804">
          <a:extLst>
            <a:ext uri="{FF2B5EF4-FFF2-40B4-BE49-F238E27FC236}">
              <a16:creationId xmlns:a16="http://schemas.microsoft.com/office/drawing/2014/main" id="{DA879C12-02E9-4B87-8756-C90C19D23DE3}"/>
            </a:ext>
          </a:extLst>
        </xdr:cNvPr>
        <xdr:cNvSpPr/>
      </xdr:nvSpPr>
      <xdr:spPr>
        <a:xfrm rot="16200000">
          <a:off x="4432049" y="7905750"/>
          <a:ext cx="285750" cy="326707"/>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4</xdr:col>
      <xdr:colOff>0</xdr:colOff>
      <xdr:row>32</xdr:row>
      <xdr:rowOff>190500</xdr:rowOff>
    </xdr:from>
    <xdr:to>
      <xdr:col>4</xdr:col>
      <xdr:colOff>304800</xdr:colOff>
      <xdr:row>41</xdr:row>
      <xdr:rowOff>95250</xdr:rowOff>
    </xdr:to>
    <xdr:cxnSp macro="">
      <xdr:nvCxnSpPr>
        <xdr:cNvPr id="806" name="Straight Connector 805">
          <a:extLst>
            <a:ext uri="{FF2B5EF4-FFF2-40B4-BE49-F238E27FC236}">
              <a16:creationId xmlns:a16="http://schemas.microsoft.com/office/drawing/2014/main" id="{F5C4A7D7-06FE-4A26-B88C-78B6E055AB92}"/>
            </a:ext>
          </a:extLst>
        </xdr:cNvPr>
        <xdr:cNvCxnSpPr/>
      </xdr:nvCxnSpPr>
      <xdr:spPr>
        <a:xfrm>
          <a:off x="2400300" y="6286500"/>
          <a:ext cx="304800" cy="1809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41</xdr:row>
      <xdr:rowOff>95250</xdr:rowOff>
    </xdr:from>
    <xdr:to>
      <xdr:col>5</xdr:col>
      <xdr:colOff>0</xdr:colOff>
      <xdr:row>41</xdr:row>
      <xdr:rowOff>95250</xdr:rowOff>
    </xdr:to>
    <xdr:cxnSp macro="">
      <xdr:nvCxnSpPr>
        <xdr:cNvPr id="807" name="Straight Connector 806">
          <a:extLst>
            <a:ext uri="{FF2B5EF4-FFF2-40B4-BE49-F238E27FC236}">
              <a16:creationId xmlns:a16="http://schemas.microsoft.com/office/drawing/2014/main" id="{5A5A3A0A-2750-488B-BD8A-E308268E6BD4}"/>
            </a:ext>
          </a:extLst>
        </xdr:cNvPr>
        <xdr:cNvCxnSpPr/>
      </xdr:nvCxnSpPr>
      <xdr:spPr>
        <a:xfrm>
          <a:off x="2705100" y="80962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49</xdr:row>
      <xdr:rowOff>95250</xdr:rowOff>
    </xdr:from>
    <xdr:to>
      <xdr:col>6</xdr:col>
      <xdr:colOff>140017</xdr:colOff>
      <xdr:row>49</xdr:row>
      <xdr:rowOff>95250</xdr:rowOff>
    </xdr:to>
    <xdr:cxnSp macro="">
      <xdr:nvCxnSpPr>
        <xdr:cNvPr id="808" name="Straight Connector 807">
          <a:extLst>
            <a:ext uri="{FF2B5EF4-FFF2-40B4-BE49-F238E27FC236}">
              <a16:creationId xmlns:a16="http://schemas.microsoft.com/office/drawing/2014/main" id="{2556784F-C9F7-429C-8277-E94EAFD007BB}"/>
            </a:ext>
          </a:extLst>
        </xdr:cNvPr>
        <xdr:cNvCxnSpPr/>
      </xdr:nvCxnSpPr>
      <xdr:spPr>
        <a:xfrm>
          <a:off x="4248150" y="9620250"/>
          <a:ext cx="1400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163420</xdr:colOff>
      <xdr:row>48</xdr:row>
      <xdr:rowOff>115729</xdr:rowOff>
    </xdr:from>
    <xdr:to>
      <xdr:col>7</xdr:col>
      <xdr:colOff>23402</xdr:colOff>
      <xdr:row>50</xdr:row>
      <xdr:rowOff>20479</xdr:rowOff>
    </xdr:to>
    <xdr:sp macro="[1]!selectNode7" textlink="">
      <xdr:nvSpPr>
        <xdr:cNvPr id="809" name="Isosceles Triangle 808">
          <a:extLst>
            <a:ext uri="{FF2B5EF4-FFF2-40B4-BE49-F238E27FC236}">
              <a16:creationId xmlns:a16="http://schemas.microsoft.com/office/drawing/2014/main" id="{F480A39C-0CB7-4202-B859-0D57D850BAB7}"/>
            </a:ext>
          </a:extLst>
        </xdr:cNvPr>
        <xdr:cNvSpPr/>
      </xdr:nvSpPr>
      <xdr:spPr>
        <a:xfrm rot="16200000">
          <a:off x="4432049" y="9429750"/>
          <a:ext cx="285750" cy="326707"/>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4</xdr:col>
      <xdr:colOff>0</xdr:colOff>
      <xdr:row>49</xdr:row>
      <xdr:rowOff>95250</xdr:rowOff>
    </xdr:from>
    <xdr:to>
      <xdr:col>4</xdr:col>
      <xdr:colOff>304800</xdr:colOff>
      <xdr:row>51</xdr:row>
      <xdr:rowOff>95250</xdr:rowOff>
    </xdr:to>
    <xdr:cxnSp macro="">
      <xdr:nvCxnSpPr>
        <xdr:cNvPr id="810" name="Straight Connector 809">
          <a:extLst>
            <a:ext uri="{FF2B5EF4-FFF2-40B4-BE49-F238E27FC236}">
              <a16:creationId xmlns:a16="http://schemas.microsoft.com/office/drawing/2014/main" id="{5009DEB3-CFB0-4DB5-A301-EA11C92ADE1F}"/>
            </a:ext>
          </a:extLst>
        </xdr:cNvPr>
        <xdr:cNvCxnSpPr/>
      </xdr:nvCxnSpPr>
      <xdr:spPr>
        <a:xfrm flipV="1">
          <a:off x="2400300" y="9620250"/>
          <a:ext cx="3048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49</xdr:row>
      <xdr:rowOff>95250</xdr:rowOff>
    </xdr:from>
    <xdr:to>
      <xdr:col>5</xdr:col>
      <xdr:colOff>0</xdr:colOff>
      <xdr:row>49</xdr:row>
      <xdr:rowOff>95250</xdr:rowOff>
    </xdr:to>
    <xdr:cxnSp macro="">
      <xdr:nvCxnSpPr>
        <xdr:cNvPr id="811" name="Straight Connector 810">
          <a:extLst>
            <a:ext uri="{FF2B5EF4-FFF2-40B4-BE49-F238E27FC236}">
              <a16:creationId xmlns:a16="http://schemas.microsoft.com/office/drawing/2014/main" id="{8517DBB1-79F6-4C55-9F34-4C646807AF43}"/>
            </a:ext>
          </a:extLst>
        </xdr:cNvPr>
        <xdr:cNvCxnSpPr/>
      </xdr:nvCxnSpPr>
      <xdr:spPr>
        <a:xfrm>
          <a:off x="2705100" y="96202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53</xdr:row>
      <xdr:rowOff>95250</xdr:rowOff>
    </xdr:from>
    <xdr:to>
      <xdr:col>6</xdr:col>
      <xdr:colOff>140017</xdr:colOff>
      <xdr:row>53</xdr:row>
      <xdr:rowOff>95250</xdr:rowOff>
    </xdr:to>
    <xdr:cxnSp macro="">
      <xdr:nvCxnSpPr>
        <xdr:cNvPr id="812" name="Straight Connector 811">
          <a:extLst>
            <a:ext uri="{FF2B5EF4-FFF2-40B4-BE49-F238E27FC236}">
              <a16:creationId xmlns:a16="http://schemas.microsoft.com/office/drawing/2014/main" id="{226A7085-837A-4BEA-918F-71EE82269189}"/>
            </a:ext>
          </a:extLst>
        </xdr:cNvPr>
        <xdr:cNvCxnSpPr/>
      </xdr:nvCxnSpPr>
      <xdr:spPr>
        <a:xfrm>
          <a:off x="4248150" y="10382250"/>
          <a:ext cx="1400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163420</xdr:colOff>
      <xdr:row>52</xdr:row>
      <xdr:rowOff>115729</xdr:rowOff>
    </xdr:from>
    <xdr:to>
      <xdr:col>7</xdr:col>
      <xdr:colOff>23402</xdr:colOff>
      <xdr:row>54</xdr:row>
      <xdr:rowOff>20479</xdr:rowOff>
    </xdr:to>
    <xdr:sp macro="[1]!selectNode8" textlink="">
      <xdr:nvSpPr>
        <xdr:cNvPr id="813" name="Isosceles Triangle 812">
          <a:extLst>
            <a:ext uri="{FF2B5EF4-FFF2-40B4-BE49-F238E27FC236}">
              <a16:creationId xmlns:a16="http://schemas.microsoft.com/office/drawing/2014/main" id="{F82F2C5F-3F85-403B-91EC-38836059FE83}"/>
            </a:ext>
          </a:extLst>
        </xdr:cNvPr>
        <xdr:cNvSpPr/>
      </xdr:nvSpPr>
      <xdr:spPr>
        <a:xfrm rot="16200000">
          <a:off x="4432049" y="10191750"/>
          <a:ext cx="285750" cy="326707"/>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4</xdr:col>
      <xdr:colOff>0</xdr:colOff>
      <xdr:row>51</xdr:row>
      <xdr:rowOff>95250</xdr:rowOff>
    </xdr:from>
    <xdr:to>
      <xdr:col>4</xdr:col>
      <xdr:colOff>304800</xdr:colOff>
      <xdr:row>53</xdr:row>
      <xdr:rowOff>95250</xdr:rowOff>
    </xdr:to>
    <xdr:cxnSp macro="">
      <xdr:nvCxnSpPr>
        <xdr:cNvPr id="814" name="Straight Connector 813">
          <a:extLst>
            <a:ext uri="{FF2B5EF4-FFF2-40B4-BE49-F238E27FC236}">
              <a16:creationId xmlns:a16="http://schemas.microsoft.com/office/drawing/2014/main" id="{7186B4B5-5EC3-46F3-AFA2-6B6D4A4FECDF}"/>
            </a:ext>
          </a:extLst>
        </xdr:cNvPr>
        <xdr:cNvCxnSpPr/>
      </xdr:nvCxnSpPr>
      <xdr:spPr>
        <a:xfrm>
          <a:off x="2400300" y="10001250"/>
          <a:ext cx="3048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53</xdr:row>
      <xdr:rowOff>95250</xdr:rowOff>
    </xdr:from>
    <xdr:to>
      <xdr:col>5</xdr:col>
      <xdr:colOff>0</xdr:colOff>
      <xdr:row>53</xdr:row>
      <xdr:rowOff>95250</xdr:rowOff>
    </xdr:to>
    <xdr:cxnSp macro="">
      <xdr:nvCxnSpPr>
        <xdr:cNvPr id="815" name="Straight Connector 814">
          <a:extLst>
            <a:ext uri="{FF2B5EF4-FFF2-40B4-BE49-F238E27FC236}">
              <a16:creationId xmlns:a16="http://schemas.microsoft.com/office/drawing/2014/main" id="{DEF8DD17-AA9B-48C9-A56D-7362A48ABF47}"/>
            </a:ext>
          </a:extLst>
        </xdr:cNvPr>
        <xdr:cNvCxnSpPr/>
      </xdr:nvCxnSpPr>
      <xdr:spPr>
        <a:xfrm>
          <a:off x="2705100" y="103822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12</xdr:row>
      <xdr:rowOff>95250</xdr:rowOff>
    </xdr:from>
    <xdr:to>
      <xdr:col>9</xdr:col>
      <xdr:colOff>233363</xdr:colOff>
      <xdr:row>12</xdr:row>
      <xdr:rowOff>95250</xdr:rowOff>
    </xdr:to>
    <xdr:cxnSp macro="">
      <xdr:nvCxnSpPr>
        <xdr:cNvPr id="816" name="Straight Connector 815">
          <a:extLst>
            <a:ext uri="{FF2B5EF4-FFF2-40B4-BE49-F238E27FC236}">
              <a16:creationId xmlns:a16="http://schemas.microsoft.com/office/drawing/2014/main" id="{5F1AE662-9A0F-4943-8153-90C94C9C04DA}"/>
            </a:ext>
          </a:extLst>
        </xdr:cNvPr>
        <xdr:cNvCxnSpPr/>
      </xdr:nvCxnSpPr>
      <xdr:spPr>
        <a:xfrm>
          <a:off x="6105525" y="2381250"/>
          <a:ext cx="2333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233363</xdr:colOff>
      <xdr:row>12</xdr:row>
      <xdr:rowOff>0</xdr:rowOff>
    </xdr:from>
    <xdr:to>
      <xdr:col>10</xdr:col>
      <xdr:colOff>0</xdr:colOff>
      <xdr:row>13</xdr:row>
      <xdr:rowOff>0</xdr:rowOff>
    </xdr:to>
    <xdr:sp macro="[1]!selectNode9" textlink="">
      <xdr:nvSpPr>
        <xdr:cNvPr id="817" name="Oval 816">
          <a:extLst>
            <a:ext uri="{FF2B5EF4-FFF2-40B4-BE49-F238E27FC236}">
              <a16:creationId xmlns:a16="http://schemas.microsoft.com/office/drawing/2014/main" id="{21B4F004-0853-4F94-B46D-4E7681FA7338}"/>
            </a:ext>
          </a:extLst>
        </xdr:cNvPr>
        <xdr:cNvSpPr/>
      </xdr:nvSpPr>
      <xdr:spPr>
        <a:xfrm>
          <a:off x="6338888" y="2286000"/>
          <a:ext cx="233362" cy="190500"/>
        </a:xfrm>
        <a:prstGeom prst="ellips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7</xdr:col>
      <xdr:colOff>0</xdr:colOff>
      <xdr:row>12</xdr:row>
      <xdr:rowOff>95250</xdr:rowOff>
    </xdr:from>
    <xdr:to>
      <xdr:col>7</xdr:col>
      <xdr:colOff>304800</xdr:colOff>
      <xdr:row>24</xdr:row>
      <xdr:rowOff>95250</xdr:rowOff>
    </xdr:to>
    <xdr:cxnSp macro="">
      <xdr:nvCxnSpPr>
        <xdr:cNvPr id="818" name="Straight Connector 817">
          <a:extLst>
            <a:ext uri="{FF2B5EF4-FFF2-40B4-BE49-F238E27FC236}">
              <a16:creationId xmlns:a16="http://schemas.microsoft.com/office/drawing/2014/main" id="{2F239F1F-B3E2-4F59-91AC-12D966E46316}"/>
            </a:ext>
          </a:extLst>
        </xdr:cNvPr>
        <xdr:cNvCxnSpPr/>
      </xdr:nvCxnSpPr>
      <xdr:spPr>
        <a:xfrm flipV="1">
          <a:off x="4714875" y="2381250"/>
          <a:ext cx="304800" cy="2286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12</xdr:row>
      <xdr:rowOff>95250</xdr:rowOff>
    </xdr:from>
    <xdr:to>
      <xdr:col>8</xdr:col>
      <xdr:colOff>0</xdr:colOff>
      <xdr:row>12</xdr:row>
      <xdr:rowOff>95250</xdr:rowOff>
    </xdr:to>
    <xdr:cxnSp macro="">
      <xdr:nvCxnSpPr>
        <xdr:cNvPr id="819" name="Straight Connector 818">
          <a:extLst>
            <a:ext uri="{FF2B5EF4-FFF2-40B4-BE49-F238E27FC236}">
              <a16:creationId xmlns:a16="http://schemas.microsoft.com/office/drawing/2014/main" id="{0DBC6852-9F75-4F50-A381-9C317DC2C3AD}"/>
            </a:ext>
          </a:extLst>
        </xdr:cNvPr>
        <xdr:cNvCxnSpPr/>
      </xdr:nvCxnSpPr>
      <xdr:spPr>
        <a:xfrm>
          <a:off x="5019675" y="23812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29</xdr:row>
      <xdr:rowOff>95250</xdr:rowOff>
    </xdr:from>
    <xdr:to>
      <xdr:col>9</xdr:col>
      <xdr:colOff>140017</xdr:colOff>
      <xdr:row>29</xdr:row>
      <xdr:rowOff>95250</xdr:rowOff>
    </xdr:to>
    <xdr:cxnSp macro="">
      <xdr:nvCxnSpPr>
        <xdr:cNvPr id="820" name="Straight Connector 819">
          <a:extLst>
            <a:ext uri="{FF2B5EF4-FFF2-40B4-BE49-F238E27FC236}">
              <a16:creationId xmlns:a16="http://schemas.microsoft.com/office/drawing/2014/main" id="{8E8F4E79-C97D-4700-B508-8DBE54C669E0}"/>
            </a:ext>
          </a:extLst>
        </xdr:cNvPr>
        <xdr:cNvCxnSpPr/>
      </xdr:nvCxnSpPr>
      <xdr:spPr>
        <a:xfrm>
          <a:off x="6105525" y="5619750"/>
          <a:ext cx="140017"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181994</xdr:colOff>
      <xdr:row>28</xdr:row>
      <xdr:rowOff>115729</xdr:rowOff>
    </xdr:from>
    <xdr:to>
      <xdr:col>10</xdr:col>
      <xdr:colOff>41977</xdr:colOff>
      <xdr:row>30</xdr:row>
      <xdr:rowOff>20479</xdr:rowOff>
    </xdr:to>
    <xdr:sp macro="[1]!selectNode10" textlink="">
      <xdr:nvSpPr>
        <xdr:cNvPr id="821" name="Isosceles Triangle 820">
          <a:extLst>
            <a:ext uri="{FF2B5EF4-FFF2-40B4-BE49-F238E27FC236}">
              <a16:creationId xmlns:a16="http://schemas.microsoft.com/office/drawing/2014/main" id="{76A0061B-ACAE-4150-98A0-28325F99909A}"/>
            </a:ext>
          </a:extLst>
        </xdr:cNvPr>
        <xdr:cNvSpPr/>
      </xdr:nvSpPr>
      <xdr:spPr>
        <a:xfrm rot="16200000">
          <a:off x="6307998" y="5429250"/>
          <a:ext cx="285750" cy="326708"/>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7</xdr:col>
      <xdr:colOff>0</xdr:colOff>
      <xdr:row>24</xdr:row>
      <xdr:rowOff>95250</xdr:rowOff>
    </xdr:from>
    <xdr:to>
      <xdr:col>7</xdr:col>
      <xdr:colOff>304800</xdr:colOff>
      <xdr:row>29</xdr:row>
      <xdr:rowOff>95250</xdr:rowOff>
    </xdr:to>
    <xdr:cxnSp macro="">
      <xdr:nvCxnSpPr>
        <xdr:cNvPr id="822" name="Straight Connector 821">
          <a:extLst>
            <a:ext uri="{FF2B5EF4-FFF2-40B4-BE49-F238E27FC236}">
              <a16:creationId xmlns:a16="http://schemas.microsoft.com/office/drawing/2014/main" id="{D1AAB1AE-FA54-47D3-AE5C-65D8503808E9}"/>
            </a:ext>
          </a:extLst>
        </xdr:cNvPr>
        <xdr:cNvCxnSpPr/>
      </xdr:nvCxnSpPr>
      <xdr:spPr>
        <a:xfrm>
          <a:off x="4714875" y="4667250"/>
          <a:ext cx="304800" cy="952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29</xdr:row>
      <xdr:rowOff>95250</xdr:rowOff>
    </xdr:from>
    <xdr:to>
      <xdr:col>8</xdr:col>
      <xdr:colOff>0</xdr:colOff>
      <xdr:row>29</xdr:row>
      <xdr:rowOff>95250</xdr:rowOff>
    </xdr:to>
    <xdr:cxnSp macro="">
      <xdr:nvCxnSpPr>
        <xdr:cNvPr id="823" name="Straight Connector 822">
          <a:extLst>
            <a:ext uri="{FF2B5EF4-FFF2-40B4-BE49-F238E27FC236}">
              <a16:creationId xmlns:a16="http://schemas.microsoft.com/office/drawing/2014/main" id="{F7054618-FDC8-4993-AEA2-AA686B093957}"/>
            </a:ext>
          </a:extLst>
        </xdr:cNvPr>
        <xdr:cNvCxnSpPr/>
      </xdr:nvCxnSpPr>
      <xdr:spPr>
        <a:xfrm>
          <a:off x="5019675" y="5619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35</xdr:row>
      <xdr:rowOff>95250</xdr:rowOff>
    </xdr:from>
    <xdr:to>
      <xdr:col>9</xdr:col>
      <xdr:colOff>233363</xdr:colOff>
      <xdr:row>35</xdr:row>
      <xdr:rowOff>95250</xdr:rowOff>
    </xdr:to>
    <xdr:cxnSp macro="">
      <xdr:nvCxnSpPr>
        <xdr:cNvPr id="824" name="Straight Connector 823">
          <a:extLst>
            <a:ext uri="{FF2B5EF4-FFF2-40B4-BE49-F238E27FC236}">
              <a16:creationId xmlns:a16="http://schemas.microsoft.com/office/drawing/2014/main" id="{F385E0B4-5CC4-4ECF-A93F-834A9E527793}"/>
            </a:ext>
          </a:extLst>
        </xdr:cNvPr>
        <xdr:cNvCxnSpPr/>
      </xdr:nvCxnSpPr>
      <xdr:spPr>
        <a:xfrm>
          <a:off x="6105525" y="6953250"/>
          <a:ext cx="2333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233363</xdr:colOff>
      <xdr:row>35</xdr:row>
      <xdr:rowOff>0</xdr:rowOff>
    </xdr:from>
    <xdr:to>
      <xdr:col>10</xdr:col>
      <xdr:colOff>0</xdr:colOff>
      <xdr:row>36</xdr:row>
      <xdr:rowOff>0</xdr:rowOff>
    </xdr:to>
    <xdr:sp macro="[1]!selectNode11" textlink="">
      <xdr:nvSpPr>
        <xdr:cNvPr id="825" name="Oval 824">
          <a:extLst>
            <a:ext uri="{FF2B5EF4-FFF2-40B4-BE49-F238E27FC236}">
              <a16:creationId xmlns:a16="http://schemas.microsoft.com/office/drawing/2014/main" id="{12B4525C-F03F-4746-9F75-D48847A30F84}"/>
            </a:ext>
          </a:extLst>
        </xdr:cNvPr>
        <xdr:cNvSpPr/>
      </xdr:nvSpPr>
      <xdr:spPr>
        <a:xfrm>
          <a:off x="6338888" y="6858000"/>
          <a:ext cx="233362" cy="190500"/>
        </a:xfrm>
        <a:prstGeom prst="ellips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7</xdr:col>
      <xdr:colOff>0</xdr:colOff>
      <xdr:row>24</xdr:row>
      <xdr:rowOff>95250</xdr:rowOff>
    </xdr:from>
    <xdr:to>
      <xdr:col>7</xdr:col>
      <xdr:colOff>304800</xdr:colOff>
      <xdr:row>35</xdr:row>
      <xdr:rowOff>95250</xdr:rowOff>
    </xdr:to>
    <xdr:cxnSp macro="">
      <xdr:nvCxnSpPr>
        <xdr:cNvPr id="826" name="Straight Connector 825">
          <a:extLst>
            <a:ext uri="{FF2B5EF4-FFF2-40B4-BE49-F238E27FC236}">
              <a16:creationId xmlns:a16="http://schemas.microsoft.com/office/drawing/2014/main" id="{01DD7AD4-A77C-4CC0-9383-33A76823B538}"/>
            </a:ext>
          </a:extLst>
        </xdr:cNvPr>
        <xdr:cNvCxnSpPr/>
      </xdr:nvCxnSpPr>
      <xdr:spPr>
        <a:xfrm>
          <a:off x="4714875" y="4667250"/>
          <a:ext cx="304800" cy="2286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35</xdr:row>
      <xdr:rowOff>95250</xdr:rowOff>
    </xdr:from>
    <xdr:to>
      <xdr:col>8</xdr:col>
      <xdr:colOff>0</xdr:colOff>
      <xdr:row>35</xdr:row>
      <xdr:rowOff>95250</xdr:rowOff>
    </xdr:to>
    <xdr:cxnSp macro="">
      <xdr:nvCxnSpPr>
        <xdr:cNvPr id="827" name="Straight Connector 826">
          <a:extLst>
            <a:ext uri="{FF2B5EF4-FFF2-40B4-BE49-F238E27FC236}">
              <a16:creationId xmlns:a16="http://schemas.microsoft.com/office/drawing/2014/main" id="{2F4A1430-A89C-48E6-969B-6634F9290387}"/>
            </a:ext>
          </a:extLst>
        </xdr:cNvPr>
        <xdr:cNvCxnSpPr/>
      </xdr:nvCxnSpPr>
      <xdr:spPr>
        <a:xfrm>
          <a:off x="5019675" y="69532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5</xdr:row>
      <xdr:rowOff>95250</xdr:rowOff>
    </xdr:from>
    <xdr:to>
      <xdr:col>12</xdr:col>
      <xdr:colOff>140018</xdr:colOff>
      <xdr:row>5</xdr:row>
      <xdr:rowOff>95250</xdr:rowOff>
    </xdr:to>
    <xdr:cxnSp macro="">
      <xdr:nvCxnSpPr>
        <xdr:cNvPr id="828" name="Straight Connector 827">
          <a:extLst>
            <a:ext uri="{FF2B5EF4-FFF2-40B4-BE49-F238E27FC236}">
              <a16:creationId xmlns:a16="http://schemas.microsoft.com/office/drawing/2014/main" id="{CDF3C5AF-3F9F-4107-873C-90DD2BBDAE34}"/>
            </a:ext>
          </a:extLst>
        </xdr:cNvPr>
        <xdr:cNvCxnSpPr/>
      </xdr:nvCxnSpPr>
      <xdr:spPr>
        <a:xfrm>
          <a:off x="7981950" y="1047750"/>
          <a:ext cx="14001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200758</xdr:colOff>
      <xdr:row>4</xdr:row>
      <xdr:rowOff>115729</xdr:rowOff>
    </xdr:from>
    <xdr:to>
      <xdr:col>13</xdr:col>
      <xdr:colOff>60740</xdr:colOff>
      <xdr:row>6</xdr:row>
      <xdr:rowOff>20479</xdr:rowOff>
    </xdr:to>
    <xdr:sp macro="[1]!selectNode12" textlink="">
      <xdr:nvSpPr>
        <xdr:cNvPr id="829" name="Isosceles Triangle 828">
          <a:extLst>
            <a:ext uri="{FF2B5EF4-FFF2-40B4-BE49-F238E27FC236}">
              <a16:creationId xmlns:a16="http://schemas.microsoft.com/office/drawing/2014/main" id="{F28D1DA9-B217-4C7C-9020-6768FD257E54}"/>
            </a:ext>
          </a:extLst>
        </xdr:cNvPr>
        <xdr:cNvSpPr/>
      </xdr:nvSpPr>
      <xdr:spPr>
        <a:xfrm rot="16200000">
          <a:off x="8203187" y="857250"/>
          <a:ext cx="285750" cy="326707"/>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10</xdr:col>
      <xdr:colOff>0</xdr:colOff>
      <xdr:row>5</xdr:row>
      <xdr:rowOff>95250</xdr:rowOff>
    </xdr:from>
    <xdr:to>
      <xdr:col>10</xdr:col>
      <xdr:colOff>304800</xdr:colOff>
      <xdr:row>12</xdr:row>
      <xdr:rowOff>95250</xdr:rowOff>
    </xdr:to>
    <xdr:cxnSp macro="">
      <xdr:nvCxnSpPr>
        <xdr:cNvPr id="830" name="Straight Connector 829">
          <a:extLst>
            <a:ext uri="{FF2B5EF4-FFF2-40B4-BE49-F238E27FC236}">
              <a16:creationId xmlns:a16="http://schemas.microsoft.com/office/drawing/2014/main" id="{5C1363C3-3E8D-4A15-A737-ACEA7874AEEC}"/>
            </a:ext>
          </a:extLst>
        </xdr:cNvPr>
        <xdr:cNvCxnSpPr/>
      </xdr:nvCxnSpPr>
      <xdr:spPr>
        <a:xfrm flipV="1">
          <a:off x="6572250" y="1047750"/>
          <a:ext cx="304800" cy="1333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5</xdr:row>
      <xdr:rowOff>95250</xdr:rowOff>
    </xdr:from>
    <xdr:to>
      <xdr:col>11</xdr:col>
      <xdr:colOff>0</xdr:colOff>
      <xdr:row>5</xdr:row>
      <xdr:rowOff>95250</xdr:rowOff>
    </xdr:to>
    <xdr:cxnSp macro="">
      <xdr:nvCxnSpPr>
        <xdr:cNvPr id="831" name="Straight Connector 830">
          <a:extLst>
            <a:ext uri="{FF2B5EF4-FFF2-40B4-BE49-F238E27FC236}">
              <a16:creationId xmlns:a16="http://schemas.microsoft.com/office/drawing/2014/main" id="{522D8CE5-2DD3-42C0-837E-BB76DC949F19}"/>
            </a:ext>
          </a:extLst>
        </xdr:cNvPr>
        <xdr:cNvCxnSpPr/>
      </xdr:nvCxnSpPr>
      <xdr:spPr>
        <a:xfrm>
          <a:off x="6877050" y="1047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9</xdr:row>
      <xdr:rowOff>95250</xdr:rowOff>
    </xdr:from>
    <xdr:to>
      <xdr:col>12</xdr:col>
      <xdr:colOff>140018</xdr:colOff>
      <xdr:row>9</xdr:row>
      <xdr:rowOff>95250</xdr:rowOff>
    </xdr:to>
    <xdr:cxnSp macro="">
      <xdr:nvCxnSpPr>
        <xdr:cNvPr id="832" name="Straight Connector 831">
          <a:extLst>
            <a:ext uri="{FF2B5EF4-FFF2-40B4-BE49-F238E27FC236}">
              <a16:creationId xmlns:a16="http://schemas.microsoft.com/office/drawing/2014/main" id="{90A3B4F3-E4FA-468D-BCC4-595921F09267}"/>
            </a:ext>
          </a:extLst>
        </xdr:cNvPr>
        <xdr:cNvCxnSpPr/>
      </xdr:nvCxnSpPr>
      <xdr:spPr>
        <a:xfrm>
          <a:off x="7610475" y="1809750"/>
          <a:ext cx="14001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197043</xdr:colOff>
      <xdr:row>8</xdr:row>
      <xdr:rowOff>115729</xdr:rowOff>
    </xdr:from>
    <xdr:to>
      <xdr:col>13</xdr:col>
      <xdr:colOff>57026</xdr:colOff>
      <xdr:row>10</xdr:row>
      <xdr:rowOff>20479</xdr:rowOff>
    </xdr:to>
    <xdr:sp macro="[1]!selectNode13" textlink="">
      <xdr:nvSpPr>
        <xdr:cNvPr id="833" name="Isosceles Triangle 832">
          <a:extLst>
            <a:ext uri="{FF2B5EF4-FFF2-40B4-BE49-F238E27FC236}">
              <a16:creationId xmlns:a16="http://schemas.microsoft.com/office/drawing/2014/main" id="{FFE5C913-0E05-4B6D-8B65-5FF02CAA0F9A}"/>
            </a:ext>
          </a:extLst>
        </xdr:cNvPr>
        <xdr:cNvSpPr/>
      </xdr:nvSpPr>
      <xdr:spPr>
        <a:xfrm rot="16200000">
          <a:off x="7827997" y="1619250"/>
          <a:ext cx="285750" cy="326708"/>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10</xdr:col>
      <xdr:colOff>0</xdr:colOff>
      <xdr:row>9</xdr:row>
      <xdr:rowOff>95250</xdr:rowOff>
    </xdr:from>
    <xdr:to>
      <xdr:col>10</xdr:col>
      <xdr:colOff>304800</xdr:colOff>
      <xdr:row>12</xdr:row>
      <xdr:rowOff>95250</xdr:rowOff>
    </xdr:to>
    <xdr:cxnSp macro="">
      <xdr:nvCxnSpPr>
        <xdr:cNvPr id="834" name="Straight Connector 833">
          <a:extLst>
            <a:ext uri="{FF2B5EF4-FFF2-40B4-BE49-F238E27FC236}">
              <a16:creationId xmlns:a16="http://schemas.microsoft.com/office/drawing/2014/main" id="{6E92C26C-CBAD-4D25-AEAE-A1F036D7E999}"/>
            </a:ext>
          </a:extLst>
        </xdr:cNvPr>
        <xdr:cNvCxnSpPr/>
      </xdr:nvCxnSpPr>
      <xdr:spPr>
        <a:xfrm flipV="1">
          <a:off x="6572250" y="1809750"/>
          <a:ext cx="304800" cy="571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9</xdr:row>
      <xdr:rowOff>95250</xdr:rowOff>
    </xdr:from>
    <xdr:to>
      <xdr:col>11</xdr:col>
      <xdr:colOff>0</xdr:colOff>
      <xdr:row>9</xdr:row>
      <xdr:rowOff>95250</xdr:rowOff>
    </xdr:to>
    <xdr:cxnSp macro="">
      <xdr:nvCxnSpPr>
        <xdr:cNvPr id="835" name="Straight Connector 834">
          <a:extLst>
            <a:ext uri="{FF2B5EF4-FFF2-40B4-BE49-F238E27FC236}">
              <a16:creationId xmlns:a16="http://schemas.microsoft.com/office/drawing/2014/main" id="{CAC607F1-43E0-45A7-8597-4EC7B837E813}"/>
            </a:ext>
          </a:extLst>
        </xdr:cNvPr>
        <xdr:cNvCxnSpPr/>
      </xdr:nvCxnSpPr>
      <xdr:spPr>
        <a:xfrm>
          <a:off x="6877050" y="1809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19</xdr:row>
      <xdr:rowOff>95250</xdr:rowOff>
    </xdr:from>
    <xdr:to>
      <xdr:col>12</xdr:col>
      <xdr:colOff>233363</xdr:colOff>
      <xdr:row>19</xdr:row>
      <xdr:rowOff>95250</xdr:rowOff>
    </xdr:to>
    <xdr:cxnSp macro="">
      <xdr:nvCxnSpPr>
        <xdr:cNvPr id="836" name="Straight Connector 835">
          <a:extLst>
            <a:ext uri="{FF2B5EF4-FFF2-40B4-BE49-F238E27FC236}">
              <a16:creationId xmlns:a16="http://schemas.microsoft.com/office/drawing/2014/main" id="{5C3EFB6A-2867-484F-9444-62A0B42C6DC2}"/>
            </a:ext>
          </a:extLst>
        </xdr:cNvPr>
        <xdr:cNvCxnSpPr/>
      </xdr:nvCxnSpPr>
      <xdr:spPr>
        <a:xfrm>
          <a:off x="7981950" y="3714750"/>
          <a:ext cx="2333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233363</xdr:colOff>
      <xdr:row>19</xdr:row>
      <xdr:rowOff>0</xdr:rowOff>
    </xdr:from>
    <xdr:to>
      <xdr:col>13</xdr:col>
      <xdr:colOff>0</xdr:colOff>
      <xdr:row>20</xdr:row>
      <xdr:rowOff>0</xdr:rowOff>
    </xdr:to>
    <xdr:sp macro="[1]!selectNode14" textlink="">
      <xdr:nvSpPr>
        <xdr:cNvPr id="837" name="Rectangle 836">
          <a:extLst>
            <a:ext uri="{FF2B5EF4-FFF2-40B4-BE49-F238E27FC236}">
              <a16:creationId xmlns:a16="http://schemas.microsoft.com/office/drawing/2014/main" id="{C0D6AD23-24C0-4CE6-A637-2E0A15CEACC8}"/>
            </a:ext>
          </a:extLst>
        </xdr:cNvPr>
        <xdr:cNvSpPr/>
      </xdr:nvSpPr>
      <xdr:spPr>
        <a:xfrm>
          <a:off x="8215313" y="3619500"/>
          <a:ext cx="233362" cy="190500"/>
        </a:xfrm>
        <a:prstGeom prst="rect">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10</xdr:col>
      <xdr:colOff>0</xdr:colOff>
      <xdr:row>12</xdr:row>
      <xdr:rowOff>95250</xdr:rowOff>
    </xdr:from>
    <xdr:to>
      <xdr:col>10</xdr:col>
      <xdr:colOff>304800</xdr:colOff>
      <xdr:row>19</xdr:row>
      <xdr:rowOff>95250</xdr:rowOff>
    </xdr:to>
    <xdr:cxnSp macro="">
      <xdr:nvCxnSpPr>
        <xdr:cNvPr id="838" name="Straight Connector 837">
          <a:extLst>
            <a:ext uri="{FF2B5EF4-FFF2-40B4-BE49-F238E27FC236}">
              <a16:creationId xmlns:a16="http://schemas.microsoft.com/office/drawing/2014/main" id="{41B3A153-2A2B-4CFE-B63D-CAF3D70B40DD}"/>
            </a:ext>
          </a:extLst>
        </xdr:cNvPr>
        <xdr:cNvCxnSpPr/>
      </xdr:nvCxnSpPr>
      <xdr:spPr>
        <a:xfrm>
          <a:off x="6572250" y="2381250"/>
          <a:ext cx="304800" cy="1333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95250</xdr:rowOff>
    </xdr:from>
    <xdr:to>
      <xdr:col>11</xdr:col>
      <xdr:colOff>0</xdr:colOff>
      <xdr:row>19</xdr:row>
      <xdr:rowOff>95250</xdr:rowOff>
    </xdr:to>
    <xdr:cxnSp macro="">
      <xdr:nvCxnSpPr>
        <xdr:cNvPr id="839" name="Straight Connector 838">
          <a:extLst>
            <a:ext uri="{FF2B5EF4-FFF2-40B4-BE49-F238E27FC236}">
              <a16:creationId xmlns:a16="http://schemas.microsoft.com/office/drawing/2014/main" id="{62C967E8-C622-47F7-BB50-BCEAADE35BCA}"/>
            </a:ext>
          </a:extLst>
        </xdr:cNvPr>
        <xdr:cNvCxnSpPr/>
      </xdr:nvCxnSpPr>
      <xdr:spPr>
        <a:xfrm>
          <a:off x="6877050" y="3714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33</xdr:row>
      <xdr:rowOff>95250</xdr:rowOff>
    </xdr:from>
    <xdr:to>
      <xdr:col>12</xdr:col>
      <xdr:colOff>140018</xdr:colOff>
      <xdr:row>33</xdr:row>
      <xdr:rowOff>95250</xdr:rowOff>
    </xdr:to>
    <xdr:cxnSp macro="">
      <xdr:nvCxnSpPr>
        <xdr:cNvPr id="840" name="Straight Connector 839">
          <a:extLst>
            <a:ext uri="{FF2B5EF4-FFF2-40B4-BE49-F238E27FC236}">
              <a16:creationId xmlns:a16="http://schemas.microsoft.com/office/drawing/2014/main" id="{E4DA8AD5-8BAD-4BC5-825B-AB11DA08CA3F}"/>
            </a:ext>
          </a:extLst>
        </xdr:cNvPr>
        <xdr:cNvCxnSpPr/>
      </xdr:nvCxnSpPr>
      <xdr:spPr>
        <a:xfrm>
          <a:off x="7981950" y="6572250"/>
          <a:ext cx="14001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200758</xdr:colOff>
      <xdr:row>32</xdr:row>
      <xdr:rowOff>306229</xdr:rowOff>
    </xdr:from>
    <xdr:to>
      <xdr:col>13</xdr:col>
      <xdr:colOff>60740</xdr:colOff>
      <xdr:row>34</xdr:row>
      <xdr:rowOff>20479</xdr:rowOff>
    </xdr:to>
    <xdr:sp macro="[1]!selectNode15" textlink="">
      <xdr:nvSpPr>
        <xdr:cNvPr id="841" name="Isosceles Triangle 840">
          <a:extLst>
            <a:ext uri="{FF2B5EF4-FFF2-40B4-BE49-F238E27FC236}">
              <a16:creationId xmlns:a16="http://schemas.microsoft.com/office/drawing/2014/main" id="{35E2357A-F157-4647-BFED-7A4CCA63BF74}"/>
            </a:ext>
          </a:extLst>
        </xdr:cNvPr>
        <xdr:cNvSpPr/>
      </xdr:nvSpPr>
      <xdr:spPr>
        <a:xfrm rot="16200000">
          <a:off x="8203187" y="6381750"/>
          <a:ext cx="285750" cy="326707"/>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10</xdr:col>
      <xdr:colOff>0</xdr:colOff>
      <xdr:row>33</xdr:row>
      <xdr:rowOff>95250</xdr:rowOff>
    </xdr:from>
    <xdr:to>
      <xdr:col>10</xdr:col>
      <xdr:colOff>304800</xdr:colOff>
      <xdr:row>35</xdr:row>
      <xdr:rowOff>95250</xdr:rowOff>
    </xdr:to>
    <xdr:cxnSp macro="">
      <xdr:nvCxnSpPr>
        <xdr:cNvPr id="842" name="Straight Connector 841">
          <a:extLst>
            <a:ext uri="{FF2B5EF4-FFF2-40B4-BE49-F238E27FC236}">
              <a16:creationId xmlns:a16="http://schemas.microsoft.com/office/drawing/2014/main" id="{7338A172-B3A3-478A-8C9B-21B8A0FF110B}"/>
            </a:ext>
          </a:extLst>
        </xdr:cNvPr>
        <xdr:cNvCxnSpPr/>
      </xdr:nvCxnSpPr>
      <xdr:spPr>
        <a:xfrm flipV="1">
          <a:off x="6572250" y="6572250"/>
          <a:ext cx="3048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33</xdr:row>
      <xdr:rowOff>95250</xdr:rowOff>
    </xdr:from>
    <xdr:to>
      <xdr:col>11</xdr:col>
      <xdr:colOff>0</xdr:colOff>
      <xdr:row>33</xdr:row>
      <xdr:rowOff>95250</xdr:rowOff>
    </xdr:to>
    <xdr:cxnSp macro="">
      <xdr:nvCxnSpPr>
        <xdr:cNvPr id="843" name="Straight Connector 842">
          <a:extLst>
            <a:ext uri="{FF2B5EF4-FFF2-40B4-BE49-F238E27FC236}">
              <a16:creationId xmlns:a16="http://schemas.microsoft.com/office/drawing/2014/main" id="{D21FEE04-BC2E-4EDC-8208-EE8C9FB96CE6}"/>
            </a:ext>
          </a:extLst>
        </xdr:cNvPr>
        <xdr:cNvCxnSpPr/>
      </xdr:nvCxnSpPr>
      <xdr:spPr>
        <a:xfrm>
          <a:off x="6877050" y="65722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37</xdr:row>
      <xdr:rowOff>95250</xdr:rowOff>
    </xdr:from>
    <xdr:to>
      <xdr:col>12</xdr:col>
      <xdr:colOff>140018</xdr:colOff>
      <xdr:row>37</xdr:row>
      <xdr:rowOff>95250</xdr:rowOff>
    </xdr:to>
    <xdr:cxnSp macro="">
      <xdr:nvCxnSpPr>
        <xdr:cNvPr id="844" name="Straight Connector 843">
          <a:extLst>
            <a:ext uri="{FF2B5EF4-FFF2-40B4-BE49-F238E27FC236}">
              <a16:creationId xmlns:a16="http://schemas.microsoft.com/office/drawing/2014/main" id="{38148300-693F-4ABD-AE2B-5A3BDC3D8F7D}"/>
            </a:ext>
          </a:extLst>
        </xdr:cNvPr>
        <xdr:cNvCxnSpPr/>
      </xdr:nvCxnSpPr>
      <xdr:spPr>
        <a:xfrm>
          <a:off x="7981950" y="7334250"/>
          <a:ext cx="14001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200758</xdr:colOff>
      <xdr:row>36</xdr:row>
      <xdr:rowOff>115729</xdr:rowOff>
    </xdr:from>
    <xdr:to>
      <xdr:col>13</xdr:col>
      <xdr:colOff>60740</xdr:colOff>
      <xdr:row>38</xdr:row>
      <xdr:rowOff>20479</xdr:rowOff>
    </xdr:to>
    <xdr:sp macro="[1]!selectNode16" textlink="">
      <xdr:nvSpPr>
        <xdr:cNvPr id="845" name="Isosceles Triangle 844">
          <a:extLst>
            <a:ext uri="{FF2B5EF4-FFF2-40B4-BE49-F238E27FC236}">
              <a16:creationId xmlns:a16="http://schemas.microsoft.com/office/drawing/2014/main" id="{A75218A9-E115-48B6-938A-2D5EC236FFA6}"/>
            </a:ext>
          </a:extLst>
        </xdr:cNvPr>
        <xdr:cNvSpPr/>
      </xdr:nvSpPr>
      <xdr:spPr>
        <a:xfrm rot="16200000">
          <a:off x="8203187" y="7143750"/>
          <a:ext cx="285750" cy="326707"/>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10</xdr:col>
      <xdr:colOff>0</xdr:colOff>
      <xdr:row>35</xdr:row>
      <xdr:rowOff>95250</xdr:rowOff>
    </xdr:from>
    <xdr:to>
      <xdr:col>10</xdr:col>
      <xdr:colOff>304800</xdr:colOff>
      <xdr:row>37</xdr:row>
      <xdr:rowOff>95250</xdr:rowOff>
    </xdr:to>
    <xdr:cxnSp macro="">
      <xdr:nvCxnSpPr>
        <xdr:cNvPr id="846" name="Straight Connector 845">
          <a:extLst>
            <a:ext uri="{FF2B5EF4-FFF2-40B4-BE49-F238E27FC236}">
              <a16:creationId xmlns:a16="http://schemas.microsoft.com/office/drawing/2014/main" id="{EAA2F32A-646C-440D-BF3B-C63F97E0C778}"/>
            </a:ext>
          </a:extLst>
        </xdr:cNvPr>
        <xdr:cNvCxnSpPr/>
      </xdr:nvCxnSpPr>
      <xdr:spPr>
        <a:xfrm>
          <a:off x="6572250" y="6953250"/>
          <a:ext cx="3048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37</xdr:row>
      <xdr:rowOff>95250</xdr:rowOff>
    </xdr:from>
    <xdr:to>
      <xdr:col>11</xdr:col>
      <xdr:colOff>0</xdr:colOff>
      <xdr:row>37</xdr:row>
      <xdr:rowOff>95250</xdr:rowOff>
    </xdr:to>
    <xdr:cxnSp macro="">
      <xdr:nvCxnSpPr>
        <xdr:cNvPr id="847" name="Straight Connector 846">
          <a:extLst>
            <a:ext uri="{FF2B5EF4-FFF2-40B4-BE49-F238E27FC236}">
              <a16:creationId xmlns:a16="http://schemas.microsoft.com/office/drawing/2014/main" id="{6E973065-B0B1-4066-81EE-A7290424529D}"/>
            </a:ext>
          </a:extLst>
        </xdr:cNvPr>
        <xdr:cNvCxnSpPr/>
      </xdr:nvCxnSpPr>
      <xdr:spPr>
        <a:xfrm>
          <a:off x="6877050" y="73342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15</xdr:row>
      <xdr:rowOff>95250</xdr:rowOff>
    </xdr:from>
    <xdr:to>
      <xdr:col>15</xdr:col>
      <xdr:colOff>233363</xdr:colOff>
      <xdr:row>15</xdr:row>
      <xdr:rowOff>95250</xdr:rowOff>
    </xdr:to>
    <xdr:cxnSp macro="">
      <xdr:nvCxnSpPr>
        <xdr:cNvPr id="848" name="Straight Connector 847">
          <a:extLst>
            <a:ext uri="{FF2B5EF4-FFF2-40B4-BE49-F238E27FC236}">
              <a16:creationId xmlns:a16="http://schemas.microsoft.com/office/drawing/2014/main" id="{F6536725-4419-4B16-97D6-DCF99AEBDACF}"/>
            </a:ext>
          </a:extLst>
        </xdr:cNvPr>
        <xdr:cNvCxnSpPr/>
      </xdr:nvCxnSpPr>
      <xdr:spPr>
        <a:xfrm>
          <a:off x="9820275" y="2952750"/>
          <a:ext cx="2333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233363</xdr:colOff>
      <xdr:row>15</xdr:row>
      <xdr:rowOff>0</xdr:rowOff>
    </xdr:from>
    <xdr:to>
      <xdr:col>16</xdr:col>
      <xdr:colOff>0</xdr:colOff>
      <xdr:row>16</xdr:row>
      <xdr:rowOff>0</xdr:rowOff>
    </xdr:to>
    <xdr:sp macro="[1]!selectNode17" textlink="">
      <xdr:nvSpPr>
        <xdr:cNvPr id="849" name="Oval 848">
          <a:extLst>
            <a:ext uri="{FF2B5EF4-FFF2-40B4-BE49-F238E27FC236}">
              <a16:creationId xmlns:a16="http://schemas.microsoft.com/office/drawing/2014/main" id="{F84D9176-501C-4427-B066-F9B0148853E1}"/>
            </a:ext>
          </a:extLst>
        </xdr:cNvPr>
        <xdr:cNvSpPr/>
      </xdr:nvSpPr>
      <xdr:spPr>
        <a:xfrm>
          <a:off x="10053638" y="2857500"/>
          <a:ext cx="233362" cy="190500"/>
        </a:xfrm>
        <a:prstGeom prst="ellips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13</xdr:col>
      <xdr:colOff>0</xdr:colOff>
      <xdr:row>15</xdr:row>
      <xdr:rowOff>95250</xdr:rowOff>
    </xdr:from>
    <xdr:to>
      <xdr:col>13</xdr:col>
      <xdr:colOff>304800</xdr:colOff>
      <xdr:row>19</xdr:row>
      <xdr:rowOff>95250</xdr:rowOff>
    </xdr:to>
    <xdr:cxnSp macro="">
      <xdr:nvCxnSpPr>
        <xdr:cNvPr id="850" name="Straight Connector 849">
          <a:extLst>
            <a:ext uri="{FF2B5EF4-FFF2-40B4-BE49-F238E27FC236}">
              <a16:creationId xmlns:a16="http://schemas.microsoft.com/office/drawing/2014/main" id="{303DB34D-80F4-45AE-BD52-7021D2ADC49E}"/>
            </a:ext>
          </a:extLst>
        </xdr:cNvPr>
        <xdr:cNvCxnSpPr/>
      </xdr:nvCxnSpPr>
      <xdr:spPr>
        <a:xfrm flipV="1">
          <a:off x="8448675" y="2952750"/>
          <a:ext cx="304800" cy="76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15</xdr:row>
      <xdr:rowOff>95250</xdr:rowOff>
    </xdr:from>
    <xdr:to>
      <xdr:col>14</xdr:col>
      <xdr:colOff>0</xdr:colOff>
      <xdr:row>15</xdr:row>
      <xdr:rowOff>95250</xdr:rowOff>
    </xdr:to>
    <xdr:cxnSp macro="">
      <xdr:nvCxnSpPr>
        <xdr:cNvPr id="851" name="Straight Connector 850">
          <a:extLst>
            <a:ext uri="{FF2B5EF4-FFF2-40B4-BE49-F238E27FC236}">
              <a16:creationId xmlns:a16="http://schemas.microsoft.com/office/drawing/2014/main" id="{E69B49F7-098E-4E47-B244-9BD2F4544ABE}"/>
            </a:ext>
          </a:extLst>
        </xdr:cNvPr>
        <xdr:cNvCxnSpPr/>
      </xdr:nvCxnSpPr>
      <xdr:spPr>
        <a:xfrm>
          <a:off x="8753475" y="2952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23</xdr:row>
      <xdr:rowOff>95250</xdr:rowOff>
    </xdr:from>
    <xdr:to>
      <xdr:col>15</xdr:col>
      <xdr:colOff>233363</xdr:colOff>
      <xdr:row>23</xdr:row>
      <xdr:rowOff>95250</xdr:rowOff>
    </xdr:to>
    <xdr:cxnSp macro="">
      <xdr:nvCxnSpPr>
        <xdr:cNvPr id="852" name="Straight Connector 851">
          <a:extLst>
            <a:ext uri="{FF2B5EF4-FFF2-40B4-BE49-F238E27FC236}">
              <a16:creationId xmlns:a16="http://schemas.microsoft.com/office/drawing/2014/main" id="{45A35E2A-24DB-4611-ADF8-55C1B88696FC}"/>
            </a:ext>
          </a:extLst>
        </xdr:cNvPr>
        <xdr:cNvCxnSpPr/>
      </xdr:nvCxnSpPr>
      <xdr:spPr>
        <a:xfrm>
          <a:off x="9344025" y="4476750"/>
          <a:ext cx="23336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233363</xdr:colOff>
      <xdr:row>23</xdr:row>
      <xdr:rowOff>0</xdr:rowOff>
    </xdr:from>
    <xdr:to>
      <xdr:col>16</xdr:col>
      <xdr:colOff>0</xdr:colOff>
      <xdr:row>24</xdr:row>
      <xdr:rowOff>0</xdr:rowOff>
    </xdr:to>
    <xdr:sp macro="[1]!selectNode18" textlink="">
      <xdr:nvSpPr>
        <xdr:cNvPr id="853" name="Oval 852">
          <a:extLst>
            <a:ext uri="{FF2B5EF4-FFF2-40B4-BE49-F238E27FC236}">
              <a16:creationId xmlns:a16="http://schemas.microsoft.com/office/drawing/2014/main" id="{7B8BEE70-DD3F-4323-8FB0-DB09AF170AC6}"/>
            </a:ext>
          </a:extLst>
        </xdr:cNvPr>
        <xdr:cNvSpPr/>
      </xdr:nvSpPr>
      <xdr:spPr>
        <a:xfrm>
          <a:off x="9577388" y="4381500"/>
          <a:ext cx="233362" cy="190500"/>
        </a:xfrm>
        <a:prstGeom prst="ellips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13</xdr:col>
      <xdr:colOff>0</xdr:colOff>
      <xdr:row>19</xdr:row>
      <xdr:rowOff>95250</xdr:rowOff>
    </xdr:from>
    <xdr:to>
      <xdr:col>13</xdr:col>
      <xdr:colOff>304800</xdr:colOff>
      <xdr:row>23</xdr:row>
      <xdr:rowOff>95250</xdr:rowOff>
    </xdr:to>
    <xdr:cxnSp macro="">
      <xdr:nvCxnSpPr>
        <xdr:cNvPr id="854" name="Straight Connector 853">
          <a:extLst>
            <a:ext uri="{FF2B5EF4-FFF2-40B4-BE49-F238E27FC236}">
              <a16:creationId xmlns:a16="http://schemas.microsoft.com/office/drawing/2014/main" id="{AAF830BE-52AB-413A-B5DC-503CCA298A6B}"/>
            </a:ext>
          </a:extLst>
        </xdr:cNvPr>
        <xdr:cNvCxnSpPr/>
      </xdr:nvCxnSpPr>
      <xdr:spPr>
        <a:xfrm>
          <a:off x="8448675" y="3714750"/>
          <a:ext cx="304800" cy="762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23</xdr:row>
      <xdr:rowOff>95250</xdr:rowOff>
    </xdr:from>
    <xdr:to>
      <xdr:col>14</xdr:col>
      <xdr:colOff>0</xdr:colOff>
      <xdr:row>23</xdr:row>
      <xdr:rowOff>95250</xdr:rowOff>
    </xdr:to>
    <xdr:cxnSp macro="">
      <xdr:nvCxnSpPr>
        <xdr:cNvPr id="855" name="Straight Connector 854">
          <a:extLst>
            <a:ext uri="{FF2B5EF4-FFF2-40B4-BE49-F238E27FC236}">
              <a16:creationId xmlns:a16="http://schemas.microsoft.com/office/drawing/2014/main" id="{CFED8829-B139-4FAA-B5BA-D11328EC1607}"/>
            </a:ext>
          </a:extLst>
        </xdr:cNvPr>
        <xdr:cNvCxnSpPr/>
      </xdr:nvCxnSpPr>
      <xdr:spPr>
        <a:xfrm>
          <a:off x="8753475" y="4476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13</xdr:row>
      <xdr:rowOff>95250</xdr:rowOff>
    </xdr:from>
    <xdr:to>
      <xdr:col>18</xdr:col>
      <xdr:colOff>140018</xdr:colOff>
      <xdr:row>13</xdr:row>
      <xdr:rowOff>95250</xdr:rowOff>
    </xdr:to>
    <xdr:cxnSp macro="">
      <xdr:nvCxnSpPr>
        <xdr:cNvPr id="856" name="Straight Connector 855">
          <a:extLst>
            <a:ext uri="{FF2B5EF4-FFF2-40B4-BE49-F238E27FC236}">
              <a16:creationId xmlns:a16="http://schemas.microsoft.com/office/drawing/2014/main" id="{0A543F94-5E7E-4D4B-82D6-7931FF0CB8D6}"/>
            </a:ext>
          </a:extLst>
        </xdr:cNvPr>
        <xdr:cNvCxnSpPr/>
      </xdr:nvCxnSpPr>
      <xdr:spPr>
        <a:xfrm>
          <a:off x="11458575" y="2571750"/>
          <a:ext cx="14001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235525</xdr:colOff>
      <xdr:row>12</xdr:row>
      <xdr:rowOff>115729</xdr:rowOff>
    </xdr:from>
    <xdr:to>
      <xdr:col>19</xdr:col>
      <xdr:colOff>95508</xdr:colOff>
      <xdr:row>14</xdr:row>
      <xdr:rowOff>20479</xdr:rowOff>
    </xdr:to>
    <xdr:sp macro="[1]!selectNode19" textlink="">
      <xdr:nvSpPr>
        <xdr:cNvPr id="857" name="Isosceles Triangle 856">
          <a:extLst>
            <a:ext uri="{FF2B5EF4-FFF2-40B4-BE49-F238E27FC236}">
              <a16:creationId xmlns:a16="http://schemas.microsoft.com/office/drawing/2014/main" id="{E37DB1EE-8836-4C0E-9194-3FB5A0E7A174}"/>
            </a:ext>
          </a:extLst>
        </xdr:cNvPr>
        <xdr:cNvSpPr/>
      </xdr:nvSpPr>
      <xdr:spPr>
        <a:xfrm rot="16200000">
          <a:off x="11714579" y="2381250"/>
          <a:ext cx="285750" cy="326708"/>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16</xdr:col>
      <xdr:colOff>0</xdr:colOff>
      <xdr:row>13</xdr:row>
      <xdr:rowOff>95250</xdr:rowOff>
    </xdr:from>
    <xdr:to>
      <xdr:col>16</xdr:col>
      <xdr:colOff>304800</xdr:colOff>
      <xdr:row>15</xdr:row>
      <xdr:rowOff>95250</xdr:rowOff>
    </xdr:to>
    <xdr:cxnSp macro="">
      <xdr:nvCxnSpPr>
        <xdr:cNvPr id="858" name="Straight Connector 857">
          <a:extLst>
            <a:ext uri="{FF2B5EF4-FFF2-40B4-BE49-F238E27FC236}">
              <a16:creationId xmlns:a16="http://schemas.microsoft.com/office/drawing/2014/main" id="{F777B5EA-9985-4B6D-B780-61BE2B43559C}"/>
            </a:ext>
          </a:extLst>
        </xdr:cNvPr>
        <xdr:cNvCxnSpPr/>
      </xdr:nvCxnSpPr>
      <xdr:spPr>
        <a:xfrm flipV="1">
          <a:off x="10287000" y="2571750"/>
          <a:ext cx="3048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304800</xdr:colOff>
      <xdr:row>13</xdr:row>
      <xdr:rowOff>95250</xdr:rowOff>
    </xdr:from>
    <xdr:to>
      <xdr:col>17</xdr:col>
      <xdr:colOff>0</xdr:colOff>
      <xdr:row>13</xdr:row>
      <xdr:rowOff>95250</xdr:rowOff>
    </xdr:to>
    <xdr:cxnSp macro="">
      <xdr:nvCxnSpPr>
        <xdr:cNvPr id="859" name="Straight Connector 858">
          <a:extLst>
            <a:ext uri="{FF2B5EF4-FFF2-40B4-BE49-F238E27FC236}">
              <a16:creationId xmlns:a16="http://schemas.microsoft.com/office/drawing/2014/main" id="{CA18656F-F46D-4B95-91C8-9F2F9FF3AE2B}"/>
            </a:ext>
          </a:extLst>
        </xdr:cNvPr>
        <xdr:cNvCxnSpPr/>
      </xdr:nvCxnSpPr>
      <xdr:spPr>
        <a:xfrm>
          <a:off x="10591800" y="2571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17</xdr:row>
      <xdr:rowOff>95250</xdr:rowOff>
    </xdr:from>
    <xdr:to>
      <xdr:col>18</xdr:col>
      <xdr:colOff>140018</xdr:colOff>
      <xdr:row>17</xdr:row>
      <xdr:rowOff>95250</xdr:rowOff>
    </xdr:to>
    <xdr:cxnSp macro="">
      <xdr:nvCxnSpPr>
        <xdr:cNvPr id="860" name="Straight Connector 859">
          <a:extLst>
            <a:ext uri="{FF2B5EF4-FFF2-40B4-BE49-F238E27FC236}">
              <a16:creationId xmlns:a16="http://schemas.microsoft.com/office/drawing/2014/main" id="{4B44268F-1134-4318-BF80-1C3A8F3638EA}"/>
            </a:ext>
          </a:extLst>
        </xdr:cNvPr>
        <xdr:cNvCxnSpPr/>
      </xdr:nvCxnSpPr>
      <xdr:spPr>
        <a:xfrm>
          <a:off x="11401425" y="3333750"/>
          <a:ext cx="14001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234953</xdr:colOff>
      <xdr:row>16</xdr:row>
      <xdr:rowOff>115729</xdr:rowOff>
    </xdr:from>
    <xdr:to>
      <xdr:col>19</xdr:col>
      <xdr:colOff>94936</xdr:colOff>
      <xdr:row>18</xdr:row>
      <xdr:rowOff>20479</xdr:rowOff>
    </xdr:to>
    <xdr:sp macro="[1]!selectNode20" textlink="">
      <xdr:nvSpPr>
        <xdr:cNvPr id="861" name="Isosceles Triangle 860">
          <a:extLst>
            <a:ext uri="{FF2B5EF4-FFF2-40B4-BE49-F238E27FC236}">
              <a16:creationId xmlns:a16="http://schemas.microsoft.com/office/drawing/2014/main" id="{69D076CB-CC8A-456E-B7BC-431C60786ED2}"/>
            </a:ext>
          </a:extLst>
        </xdr:cNvPr>
        <xdr:cNvSpPr/>
      </xdr:nvSpPr>
      <xdr:spPr>
        <a:xfrm rot="16200000">
          <a:off x="11656857" y="3143250"/>
          <a:ext cx="285750" cy="326708"/>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16</xdr:col>
      <xdr:colOff>0</xdr:colOff>
      <xdr:row>15</xdr:row>
      <xdr:rowOff>95250</xdr:rowOff>
    </xdr:from>
    <xdr:to>
      <xdr:col>16</xdr:col>
      <xdr:colOff>304800</xdr:colOff>
      <xdr:row>17</xdr:row>
      <xdr:rowOff>95250</xdr:rowOff>
    </xdr:to>
    <xdr:cxnSp macro="">
      <xdr:nvCxnSpPr>
        <xdr:cNvPr id="862" name="Straight Connector 861">
          <a:extLst>
            <a:ext uri="{FF2B5EF4-FFF2-40B4-BE49-F238E27FC236}">
              <a16:creationId xmlns:a16="http://schemas.microsoft.com/office/drawing/2014/main" id="{4DE1C332-E24B-4C21-81E2-8918355320D4}"/>
            </a:ext>
          </a:extLst>
        </xdr:cNvPr>
        <xdr:cNvCxnSpPr/>
      </xdr:nvCxnSpPr>
      <xdr:spPr>
        <a:xfrm>
          <a:off x="10287000" y="2952750"/>
          <a:ext cx="3048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304800</xdr:colOff>
      <xdr:row>17</xdr:row>
      <xdr:rowOff>95250</xdr:rowOff>
    </xdr:from>
    <xdr:to>
      <xdr:col>17</xdr:col>
      <xdr:colOff>0</xdr:colOff>
      <xdr:row>17</xdr:row>
      <xdr:rowOff>95250</xdr:rowOff>
    </xdr:to>
    <xdr:cxnSp macro="">
      <xdr:nvCxnSpPr>
        <xdr:cNvPr id="863" name="Straight Connector 862">
          <a:extLst>
            <a:ext uri="{FF2B5EF4-FFF2-40B4-BE49-F238E27FC236}">
              <a16:creationId xmlns:a16="http://schemas.microsoft.com/office/drawing/2014/main" id="{E122CF15-C58B-4669-989E-31CA8CAA1BDC}"/>
            </a:ext>
          </a:extLst>
        </xdr:cNvPr>
        <xdr:cNvCxnSpPr/>
      </xdr:nvCxnSpPr>
      <xdr:spPr>
        <a:xfrm>
          <a:off x="10591800" y="3333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21</xdr:row>
      <xdr:rowOff>95250</xdr:rowOff>
    </xdr:from>
    <xdr:to>
      <xdr:col>18</xdr:col>
      <xdr:colOff>140018</xdr:colOff>
      <xdr:row>21</xdr:row>
      <xdr:rowOff>95250</xdr:rowOff>
    </xdr:to>
    <xdr:cxnSp macro="">
      <xdr:nvCxnSpPr>
        <xdr:cNvPr id="864" name="Straight Connector 863">
          <a:extLst>
            <a:ext uri="{FF2B5EF4-FFF2-40B4-BE49-F238E27FC236}">
              <a16:creationId xmlns:a16="http://schemas.microsoft.com/office/drawing/2014/main" id="{485F8503-8873-482E-98A2-668A788B8F58}"/>
            </a:ext>
          </a:extLst>
        </xdr:cNvPr>
        <xdr:cNvCxnSpPr/>
      </xdr:nvCxnSpPr>
      <xdr:spPr>
        <a:xfrm>
          <a:off x="11601450" y="4095750"/>
          <a:ext cx="14001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236953</xdr:colOff>
      <xdr:row>20</xdr:row>
      <xdr:rowOff>115729</xdr:rowOff>
    </xdr:from>
    <xdr:to>
      <xdr:col>19</xdr:col>
      <xdr:colOff>96936</xdr:colOff>
      <xdr:row>22</xdr:row>
      <xdr:rowOff>20479</xdr:rowOff>
    </xdr:to>
    <xdr:sp macro="[1]!selectNode21" textlink="">
      <xdr:nvSpPr>
        <xdr:cNvPr id="865" name="Isosceles Triangle 864">
          <a:extLst>
            <a:ext uri="{FF2B5EF4-FFF2-40B4-BE49-F238E27FC236}">
              <a16:creationId xmlns:a16="http://schemas.microsoft.com/office/drawing/2014/main" id="{A9CC9C3B-7138-4DF2-A9AC-563C1798399D}"/>
            </a:ext>
          </a:extLst>
        </xdr:cNvPr>
        <xdr:cNvSpPr/>
      </xdr:nvSpPr>
      <xdr:spPr>
        <a:xfrm rot="16200000">
          <a:off x="11858882" y="3905250"/>
          <a:ext cx="285750" cy="326708"/>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16</xdr:col>
      <xdr:colOff>0</xdr:colOff>
      <xdr:row>21</xdr:row>
      <xdr:rowOff>95250</xdr:rowOff>
    </xdr:from>
    <xdr:to>
      <xdr:col>16</xdr:col>
      <xdr:colOff>304800</xdr:colOff>
      <xdr:row>23</xdr:row>
      <xdr:rowOff>95250</xdr:rowOff>
    </xdr:to>
    <xdr:cxnSp macro="">
      <xdr:nvCxnSpPr>
        <xdr:cNvPr id="866" name="Straight Connector 865">
          <a:extLst>
            <a:ext uri="{FF2B5EF4-FFF2-40B4-BE49-F238E27FC236}">
              <a16:creationId xmlns:a16="http://schemas.microsoft.com/office/drawing/2014/main" id="{63446B0F-EA41-4B99-8A07-7AA4A6A05551}"/>
            </a:ext>
          </a:extLst>
        </xdr:cNvPr>
        <xdr:cNvCxnSpPr/>
      </xdr:nvCxnSpPr>
      <xdr:spPr>
        <a:xfrm flipV="1">
          <a:off x="10287000" y="4095750"/>
          <a:ext cx="3048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304800</xdr:colOff>
      <xdr:row>21</xdr:row>
      <xdr:rowOff>95250</xdr:rowOff>
    </xdr:from>
    <xdr:to>
      <xdr:col>17</xdr:col>
      <xdr:colOff>0</xdr:colOff>
      <xdr:row>21</xdr:row>
      <xdr:rowOff>95250</xdr:rowOff>
    </xdr:to>
    <xdr:cxnSp macro="">
      <xdr:nvCxnSpPr>
        <xdr:cNvPr id="867" name="Straight Connector 866">
          <a:extLst>
            <a:ext uri="{FF2B5EF4-FFF2-40B4-BE49-F238E27FC236}">
              <a16:creationId xmlns:a16="http://schemas.microsoft.com/office/drawing/2014/main" id="{452D24C3-2EB7-46E7-8D42-46C4E4AC03DC}"/>
            </a:ext>
          </a:extLst>
        </xdr:cNvPr>
        <xdr:cNvCxnSpPr/>
      </xdr:nvCxnSpPr>
      <xdr:spPr>
        <a:xfrm>
          <a:off x="10591800" y="4095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25</xdr:row>
      <xdr:rowOff>95250</xdr:rowOff>
    </xdr:from>
    <xdr:to>
      <xdr:col>18</xdr:col>
      <xdr:colOff>140018</xdr:colOff>
      <xdr:row>25</xdr:row>
      <xdr:rowOff>95250</xdr:rowOff>
    </xdr:to>
    <xdr:cxnSp macro="">
      <xdr:nvCxnSpPr>
        <xdr:cNvPr id="868" name="Straight Connector 867">
          <a:extLst>
            <a:ext uri="{FF2B5EF4-FFF2-40B4-BE49-F238E27FC236}">
              <a16:creationId xmlns:a16="http://schemas.microsoft.com/office/drawing/2014/main" id="{49310C92-280A-4E7F-93FE-C8B15020D587}"/>
            </a:ext>
          </a:extLst>
        </xdr:cNvPr>
        <xdr:cNvCxnSpPr/>
      </xdr:nvCxnSpPr>
      <xdr:spPr>
        <a:xfrm>
          <a:off x="11601450" y="4857750"/>
          <a:ext cx="14001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236953</xdr:colOff>
      <xdr:row>24</xdr:row>
      <xdr:rowOff>115729</xdr:rowOff>
    </xdr:from>
    <xdr:to>
      <xdr:col>19</xdr:col>
      <xdr:colOff>96936</xdr:colOff>
      <xdr:row>26</xdr:row>
      <xdr:rowOff>20479</xdr:rowOff>
    </xdr:to>
    <xdr:sp macro="[1]!selectNode22" textlink="">
      <xdr:nvSpPr>
        <xdr:cNvPr id="869" name="Isosceles Triangle 868">
          <a:extLst>
            <a:ext uri="{FF2B5EF4-FFF2-40B4-BE49-F238E27FC236}">
              <a16:creationId xmlns:a16="http://schemas.microsoft.com/office/drawing/2014/main" id="{67442FA6-A7DC-49A5-B4D1-350FA6105271}"/>
            </a:ext>
          </a:extLst>
        </xdr:cNvPr>
        <xdr:cNvSpPr/>
      </xdr:nvSpPr>
      <xdr:spPr>
        <a:xfrm rot="16200000">
          <a:off x="11858882" y="4667250"/>
          <a:ext cx="285750" cy="326708"/>
        </a:xfrm>
        <a:prstGeom prst="triangle">
          <a:avLst/>
        </a:prstGeom>
        <a:solidFill>
          <a:schemeClr val="accent1">
            <a:alpha val="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16</xdr:col>
      <xdr:colOff>0</xdr:colOff>
      <xdr:row>23</xdr:row>
      <xdr:rowOff>95250</xdr:rowOff>
    </xdr:from>
    <xdr:to>
      <xdr:col>16</xdr:col>
      <xdr:colOff>304800</xdr:colOff>
      <xdr:row>25</xdr:row>
      <xdr:rowOff>95250</xdr:rowOff>
    </xdr:to>
    <xdr:cxnSp macro="">
      <xdr:nvCxnSpPr>
        <xdr:cNvPr id="870" name="Straight Connector 869">
          <a:extLst>
            <a:ext uri="{FF2B5EF4-FFF2-40B4-BE49-F238E27FC236}">
              <a16:creationId xmlns:a16="http://schemas.microsoft.com/office/drawing/2014/main" id="{326049F6-7CAB-4130-8C99-A8B7D3FF2CDA}"/>
            </a:ext>
          </a:extLst>
        </xdr:cNvPr>
        <xdr:cNvCxnSpPr/>
      </xdr:nvCxnSpPr>
      <xdr:spPr>
        <a:xfrm>
          <a:off x="10287000" y="4476750"/>
          <a:ext cx="304800" cy="381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304800</xdr:colOff>
      <xdr:row>25</xdr:row>
      <xdr:rowOff>95250</xdr:rowOff>
    </xdr:from>
    <xdr:to>
      <xdr:col>17</xdr:col>
      <xdr:colOff>0</xdr:colOff>
      <xdr:row>25</xdr:row>
      <xdr:rowOff>95250</xdr:rowOff>
    </xdr:to>
    <xdr:cxnSp macro="">
      <xdr:nvCxnSpPr>
        <xdr:cNvPr id="871" name="Straight Connector 870">
          <a:extLst>
            <a:ext uri="{FF2B5EF4-FFF2-40B4-BE49-F238E27FC236}">
              <a16:creationId xmlns:a16="http://schemas.microsoft.com/office/drawing/2014/main" id="{5CB664D6-FFFA-46F4-AF41-7675126A736E}"/>
            </a:ext>
          </a:extLst>
        </xdr:cNvPr>
        <xdr:cNvCxnSpPr/>
      </xdr:nvCxnSpPr>
      <xdr:spPr>
        <a:xfrm>
          <a:off x="10591800" y="4857750"/>
          <a:ext cx="30480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gram%20Files%20(x86)/Excel%20QM%20v5.3/excelOMQMv5.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WShortPath"/>
      <sheetName val="HWMaxFlow"/>
      <sheetName val="V3-V4-V5 History"/>
      <sheetName val="ProjCrash"/>
      <sheetName val="Installation-wise, MSI,zip"/>
      <sheetName val="v5.2"/>
      <sheetName val="Mac"/>
      <sheetName val="Paste"/>
      <sheetName val="OnLive"/>
      <sheetName val="MenuSheetv5"/>
      <sheetName val="MenuHR9"/>
      <sheetName val="MenuListBox"/>
      <sheetName val="MenuFoster5"/>
      <sheetName val="MenuRSH10"/>
      <sheetName val="MenuRSH11"/>
      <sheetName val="MenuRSH12"/>
      <sheetName val="MenuTaylor10"/>
      <sheetName val="EOQ"/>
      <sheetName val="POQ"/>
      <sheetName val="multiBE"/>
      <sheetName val="ProbDist"/>
      <sheetName val="InvSSNorm"/>
      <sheetName val="WorkMeas"/>
      <sheetName val="Simulation"/>
      <sheetName val="Raw data"/>
      <sheetName val="Frequencies"/>
      <sheetName val="Prob dist"/>
      <sheetName val="Normal"/>
      <sheetName val="Reliability"/>
      <sheetName val="MRPData"/>
      <sheetName val="HJW"/>
      <sheetName val="sqc-1"/>
      <sheetName val="SQC"/>
      <sheetName val="LimitedPop"/>
      <sheetName val="Markov"/>
      <sheetName val="Trans_agg"/>
      <sheetName val="LP_max"/>
      <sheetName val="LP_min"/>
      <sheetName val="IP_max"/>
      <sheetName val="IP_min"/>
      <sheetName val="HWPert"/>
      <sheetName val="Trans_max"/>
      <sheetName val="Trans_min"/>
      <sheetName val="Assign_min"/>
      <sheetName val="Assign_max"/>
      <sheetName val="Game Theory"/>
    </sheetNames>
    <definedNames>
      <definedName name="dtformula"/>
      <definedName name="selectNode1"/>
      <definedName name="selectNode10"/>
      <definedName name="selectNode11"/>
      <definedName name="selectNode12"/>
      <definedName name="selectNode13"/>
      <definedName name="selectNode14"/>
      <definedName name="selectNode15"/>
      <definedName name="selectNode16"/>
      <definedName name="selectNode17"/>
      <definedName name="selectNode18"/>
      <definedName name="selectNode19"/>
      <definedName name="selectNode2"/>
      <definedName name="selectNode20"/>
      <definedName name="selectNode21"/>
      <definedName name="selectNode22"/>
      <definedName name="selectNode3"/>
      <definedName name="selectNode4"/>
      <definedName name="selectNode5"/>
      <definedName name="selectNode6"/>
      <definedName name="selectNode7"/>
      <definedName name="selectNode8"/>
      <definedName name="selectNode9"/>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2318D-ED3D-485D-B822-05F7AD8C4C01}">
  <sheetPr>
    <pageSetUpPr fitToPage="1"/>
  </sheetPr>
  <dimension ref="A1:T84"/>
  <sheetViews>
    <sheetView showGridLines="0" tabSelected="1" zoomScale="51" zoomScaleNormal="51" workbookViewId="0">
      <selection activeCell="M60" sqref="M60"/>
    </sheetView>
  </sheetViews>
  <sheetFormatPr defaultRowHeight="21" x14ac:dyDescent="0.35"/>
  <cols>
    <col min="1" max="1" width="17.28515625" style="3" customWidth="1"/>
    <col min="2" max="2" width="12.28515625" style="3" customWidth="1"/>
    <col min="3" max="3" width="28.42578125" style="3" customWidth="1"/>
    <col min="4" max="4" width="17.28515625" style="3" customWidth="1"/>
    <col min="5" max="5" width="13.28515625" style="3" customWidth="1"/>
    <col min="6" max="6" width="15" style="3" customWidth="1"/>
    <col min="7" max="7" width="21.28515625" style="3" customWidth="1"/>
    <col min="8" max="8" width="17.140625" style="3" customWidth="1"/>
    <col min="9" max="9" width="11.7109375" style="3" bestFit="1" customWidth="1"/>
    <col min="10" max="10" width="14" style="3" customWidth="1"/>
    <col min="11" max="11" width="13" style="3" customWidth="1"/>
    <col min="12" max="12" width="17" style="3" customWidth="1"/>
    <col min="13" max="13" width="14.85546875" style="3" customWidth="1"/>
    <col min="14" max="14" width="14.140625" style="3" customWidth="1"/>
    <col min="15" max="15" width="11.42578125" style="3" bestFit="1" customWidth="1"/>
    <col min="16" max="16" width="11.42578125" style="3" customWidth="1"/>
    <col min="17" max="17" width="13.28515625" style="3" customWidth="1"/>
    <col min="18" max="18" width="15.7109375" style="3" customWidth="1"/>
    <col min="19" max="19" width="10.140625" style="3" customWidth="1"/>
    <col min="20" max="20" width="14.42578125" style="3" customWidth="1"/>
    <col min="21" max="16384" width="9.140625" style="3"/>
  </cols>
  <sheetData>
    <row r="1" spans="1:20" x14ac:dyDescent="0.35">
      <c r="A1" s="1" t="s">
        <v>11</v>
      </c>
      <c r="B1" s="1"/>
      <c r="C1" s="1"/>
      <c r="D1" s="2"/>
      <c r="E1" s="2"/>
    </row>
    <row r="2" spans="1:20" x14ac:dyDescent="0.35">
      <c r="A2" s="4">
        <f>ROW(A62)</f>
        <v>62</v>
      </c>
      <c r="B2" s="4" t="s">
        <v>12</v>
      </c>
      <c r="C2" s="4"/>
      <c r="E2" s="2"/>
    </row>
    <row r="3" spans="1:20" x14ac:dyDescent="0.35">
      <c r="A3" s="5" t="s">
        <v>28</v>
      </c>
      <c r="B3" s="5"/>
      <c r="C3" s="5"/>
      <c r="E3" s="2"/>
    </row>
    <row r="5" spans="1:20" x14ac:dyDescent="0.35">
      <c r="A5" s="6"/>
      <c r="L5" s="7">
        <v>0.1</v>
      </c>
    </row>
    <row r="6" spans="1:20" x14ac:dyDescent="0.35">
      <c r="L6" s="8" t="s">
        <v>21</v>
      </c>
      <c r="M6" s="3">
        <v>12</v>
      </c>
      <c r="N6" s="3">
        <f>L7+I14+F26+C34</f>
        <v>-500000</v>
      </c>
    </row>
    <row r="7" spans="1:20" x14ac:dyDescent="0.35">
      <c r="A7" s="6"/>
      <c r="L7" s="7">
        <v>-500000</v>
      </c>
    </row>
    <row r="9" spans="1:20" x14ac:dyDescent="0.35">
      <c r="L9" s="7">
        <v>0.4</v>
      </c>
    </row>
    <row r="10" spans="1:20" x14ac:dyDescent="0.35">
      <c r="L10" s="8" t="s">
        <v>22</v>
      </c>
      <c r="M10" s="3">
        <v>13</v>
      </c>
      <c r="N10" s="3">
        <f>L11+I14+F26+C34</f>
        <v>3700000</v>
      </c>
    </row>
    <row r="11" spans="1:20" x14ac:dyDescent="0.35">
      <c r="L11" s="7">
        <v>3700000</v>
      </c>
    </row>
    <row r="12" spans="1:20" x14ac:dyDescent="0.35">
      <c r="J12" s="9">
        <f>L7*L5+L11*L9+L19*(M19+L21)</f>
        <v>1630000</v>
      </c>
    </row>
    <row r="13" spans="1:20" ht="42" x14ac:dyDescent="0.35">
      <c r="I13" s="10" t="s">
        <v>27</v>
      </c>
      <c r="J13" s="3">
        <v>9</v>
      </c>
      <c r="R13" s="7">
        <f>1/ 2</f>
        <v>0.5</v>
      </c>
    </row>
    <row r="14" spans="1:20" x14ac:dyDescent="0.35">
      <c r="I14" s="7"/>
      <c r="R14" s="8" t="s">
        <v>14</v>
      </c>
      <c r="S14" s="3">
        <v>19</v>
      </c>
      <c r="T14" s="3">
        <f>R15+O17+L21+I14+F26+C34</f>
        <v>600000</v>
      </c>
    </row>
    <row r="15" spans="1:20" x14ac:dyDescent="0.35">
      <c r="P15" s="9">
        <f>R15*R13+R19*R17</f>
        <v>400000</v>
      </c>
      <c r="R15" s="7">
        <v>600000</v>
      </c>
    </row>
    <row r="16" spans="1:20" x14ac:dyDescent="0.35">
      <c r="O16" s="8" t="s">
        <v>20</v>
      </c>
      <c r="P16" s="3">
        <v>17</v>
      </c>
    </row>
    <row r="17" spans="4:20" x14ac:dyDescent="0.35">
      <c r="O17" s="7">
        <v>0</v>
      </c>
      <c r="R17" s="7">
        <f>1-R13</f>
        <v>0.5</v>
      </c>
    </row>
    <row r="18" spans="4:20" ht="42" x14ac:dyDescent="0.35">
      <c r="R18" s="10" t="s">
        <v>24</v>
      </c>
      <c r="S18" s="3">
        <v>20</v>
      </c>
      <c r="T18" s="3">
        <f>R19+O17+L21+I14+F26+C34</f>
        <v>200000</v>
      </c>
    </row>
    <row r="19" spans="4:20" x14ac:dyDescent="0.35">
      <c r="L19" s="7">
        <f>1-(L5+L9)</f>
        <v>0.5</v>
      </c>
      <c r="M19" s="6">
        <f>MAX(P15+O17,P23+O25)</f>
        <v>400000</v>
      </c>
      <c r="R19" s="7">
        <v>200000</v>
      </c>
    </row>
    <row r="20" spans="4:20" x14ac:dyDescent="0.35">
      <c r="L20" s="8" t="s">
        <v>23</v>
      </c>
      <c r="M20" s="3">
        <v>14</v>
      </c>
    </row>
    <row r="21" spans="4:20" x14ac:dyDescent="0.35">
      <c r="L21" s="7">
        <v>0</v>
      </c>
      <c r="M21" s="6">
        <f>IF(M19=P15+O17,P16,IF(M19=P23+O25,P24))</f>
        <v>17</v>
      </c>
      <c r="R21" s="7">
        <f>1/ 2</f>
        <v>0.5</v>
      </c>
    </row>
    <row r="22" spans="4:20" x14ac:dyDescent="0.35">
      <c r="R22" s="8" t="s">
        <v>14</v>
      </c>
      <c r="S22" s="3">
        <v>21</v>
      </c>
      <c r="T22" s="3">
        <f>R23+O25+L21+I14+F26+C34</f>
        <v>900000</v>
      </c>
    </row>
    <row r="23" spans="4:20" x14ac:dyDescent="0.35">
      <c r="P23" s="9">
        <f>R23*R21+R27*R25</f>
        <v>350000</v>
      </c>
      <c r="R23" s="7">
        <v>900000</v>
      </c>
    </row>
    <row r="24" spans="4:20" ht="42" x14ac:dyDescent="0.35">
      <c r="F24" s="7">
        <v>0.9</v>
      </c>
      <c r="G24" s="6">
        <f>MAX(J12+I14,I31,J35+I37)</f>
        <v>1630000</v>
      </c>
      <c r="O24" s="10" t="s">
        <v>26</v>
      </c>
      <c r="P24" s="3">
        <v>18</v>
      </c>
    </row>
    <row r="25" spans="4:20" ht="63" x14ac:dyDescent="0.35">
      <c r="F25" s="10" t="s">
        <v>25</v>
      </c>
      <c r="G25" s="3">
        <v>5</v>
      </c>
      <c r="O25" s="7"/>
      <c r="R25" s="7">
        <f>1-R21</f>
        <v>0.5</v>
      </c>
    </row>
    <row r="26" spans="4:20" ht="42" x14ac:dyDescent="0.35">
      <c r="F26" s="7"/>
      <c r="G26" s="6">
        <f>IF(G24=J12+I14,J13,IF(G24=I31,J30,IF(G24=J35+I37,J36)))</f>
        <v>9</v>
      </c>
      <c r="R26" s="10" t="s">
        <v>24</v>
      </c>
      <c r="S26" s="3">
        <v>22</v>
      </c>
      <c r="T26" s="3">
        <f>R27+O25+L21+I14+F26+C34</f>
        <v>-200000</v>
      </c>
    </row>
    <row r="27" spans="4:20" x14ac:dyDescent="0.35">
      <c r="R27" s="7">
        <v>-200000</v>
      </c>
    </row>
    <row r="30" spans="4:20" x14ac:dyDescent="0.35">
      <c r="I30" s="8" t="s">
        <v>20</v>
      </c>
      <c r="J30" s="3">
        <v>10</v>
      </c>
      <c r="K30" s="3">
        <f>I31+F26+C34</f>
        <v>700000</v>
      </c>
    </row>
    <row r="31" spans="4:20" x14ac:dyDescent="0.35">
      <c r="I31" s="7">
        <v>700000</v>
      </c>
    </row>
    <row r="32" spans="4:20" x14ac:dyDescent="0.35">
      <c r="D32" s="9">
        <f>F24*(G24+F26)+F43*F41</f>
        <v>1767000</v>
      </c>
    </row>
    <row r="33" spans="1:14" ht="63" x14ac:dyDescent="0.35">
      <c r="C33" s="10" t="s">
        <v>13</v>
      </c>
      <c r="D33" s="3">
        <v>2</v>
      </c>
      <c r="L33" s="7">
        <v>0.7</v>
      </c>
    </row>
    <row r="34" spans="1:14" x14ac:dyDescent="0.35">
      <c r="C34" s="7"/>
      <c r="L34" s="8" t="s">
        <v>14</v>
      </c>
      <c r="M34" s="3">
        <v>15</v>
      </c>
      <c r="N34" s="3">
        <f>L35+I37+F26+C34</f>
        <v>1300000</v>
      </c>
    </row>
    <row r="35" spans="1:14" x14ac:dyDescent="0.35">
      <c r="J35" s="9">
        <f>L35*L33+L39*L37</f>
        <v>970000</v>
      </c>
      <c r="L35" s="7">
        <v>1300000</v>
      </c>
    </row>
    <row r="36" spans="1:14" ht="42" x14ac:dyDescent="0.35">
      <c r="I36" s="10" t="s">
        <v>26</v>
      </c>
      <c r="J36" s="3">
        <v>11</v>
      </c>
    </row>
    <row r="37" spans="1:14" x14ac:dyDescent="0.35">
      <c r="I37" s="7"/>
      <c r="L37" s="7">
        <f>1-L33</f>
        <v>0.30000000000000004</v>
      </c>
    </row>
    <row r="38" spans="1:14" ht="42" x14ac:dyDescent="0.35">
      <c r="L38" s="10" t="s">
        <v>24</v>
      </c>
      <c r="M38" s="3">
        <v>16</v>
      </c>
      <c r="N38" s="3">
        <f>L39+I37+F26+C34</f>
        <v>200000</v>
      </c>
    </row>
    <row r="39" spans="1:14" x14ac:dyDescent="0.35">
      <c r="L39" s="7">
        <v>200000</v>
      </c>
    </row>
    <row r="41" spans="1:14" x14ac:dyDescent="0.35">
      <c r="F41" s="7">
        <f>1-F24</f>
        <v>9.9999999999999978E-2</v>
      </c>
    </row>
    <row r="42" spans="1:14" ht="42" x14ac:dyDescent="0.35">
      <c r="A42" s="6">
        <f>MAX(D32+C34,C47,D51+C53)</f>
        <v>1767000</v>
      </c>
      <c r="F42" s="10" t="s">
        <v>16</v>
      </c>
      <c r="G42" s="3">
        <v>6</v>
      </c>
      <c r="H42" s="3">
        <f>F43+C34</f>
        <v>3000000</v>
      </c>
    </row>
    <row r="43" spans="1:14" x14ac:dyDescent="0.35">
      <c r="A43" s="3">
        <v>1</v>
      </c>
      <c r="F43" s="7">
        <v>3000000</v>
      </c>
    </row>
    <row r="44" spans="1:14" x14ac:dyDescent="0.35">
      <c r="A44" s="6">
        <f>IF(A42=D32+C34,D33,IF(A42=C47,D46,IF(A42=D51+C53,D52)))</f>
        <v>2</v>
      </c>
    </row>
    <row r="46" spans="1:14" x14ac:dyDescent="0.35">
      <c r="C46" s="8" t="s">
        <v>17</v>
      </c>
      <c r="D46" s="3">
        <v>3</v>
      </c>
      <c r="E46" s="3">
        <f>C47</f>
        <v>900000</v>
      </c>
    </row>
    <row r="47" spans="1:14" x14ac:dyDescent="0.35">
      <c r="C47" s="7">
        <v>900000</v>
      </c>
    </row>
    <row r="49" spans="1:8" x14ac:dyDescent="0.35">
      <c r="F49" s="7">
        <v>0.7</v>
      </c>
    </row>
    <row r="50" spans="1:8" x14ac:dyDescent="0.35">
      <c r="F50" s="8" t="s">
        <v>19</v>
      </c>
      <c r="G50" s="3">
        <v>7</v>
      </c>
      <c r="H50" s="3">
        <f>F51+C53</f>
        <v>1300000</v>
      </c>
    </row>
    <row r="51" spans="1:8" x14ac:dyDescent="0.35">
      <c r="D51" s="9">
        <f>F51*F49+F55*F53</f>
        <v>970000</v>
      </c>
      <c r="F51" s="7">
        <v>1300000</v>
      </c>
    </row>
    <row r="52" spans="1:8" x14ac:dyDescent="0.35">
      <c r="C52" s="8" t="s">
        <v>18</v>
      </c>
      <c r="D52" s="3">
        <v>4</v>
      </c>
    </row>
    <row r="53" spans="1:8" x14ac:dyDescent="0.35">
      <c r="C53" s="7"/>
      <c r="F53" s="7">
        <f>1-F49</f>
        <v>0.30000000000000004</v>
      </c>
    </row>
    <row r="54" spans="1:8" x14ac:dyDescent="0.35">
      <c r="F54" s="8" t="s">
        <v>15</v>
      </c>
      <c r="G54" s="3">
        <v>8</v>
      </c>
      <c r="H54" s="3">
        <f>F55+C53</f>
        <v>200000</v>
      </c>
    </row>
    <row r="55" spans="1:8" x14ac:dyDescent="0.35">
      <c r="F55" s="7">
        <v>200000</v>
      </c>
    </row>
    <row r="60" spans="1:8" x14ac:dyDescent="0.35">
      <c r="A60" s="2" t="s">
        <v>0</v>
      </c>
    </row>
    <row r="61" spans="1:8" x14ac:dyDescent="0.35">
      <c r="A61" s="4">
        <v>22</v>
      </c>
      <c r="B61" s="4" t="s">
        <v>2</v>
      </c>
      <c r="C61" s="4" t="s">
        <v>1</v>
      </c>
      <c r="D61" s="4"/>
      <c r="E61" s="4"/>
      <c r="F61" s="4"/>
      <c r="G61" s="4"/>
      <c r="H61" s="4"/>
    </row>
    <row r="62" spans="1:8" x14ac:dyDescent="0.35">
      <c r="A62" s="4" t="s">
        <v>3</v>
      </c>
      <c r="B62" s="4" t="s">
        <v>4</v>
      </c>
      <c r="C62" s="4" t="s">
        <v>5</v>
      </c>
      <c r="D62" s="4" t="s">
        <v>6</v>
      </c>
      <c r="E62" s="4" t="s">
        <v>7</v>
      </c>
      <c r="F62" s="4" t="s">
        <v>8</v>
      </c>
      <c r="G62" s="4" t="s">
        <v>9</v>
      </c>
      <c r="H62" s="4" t="s">
        <v>10</v>
      </c>
    </row>
    <row r="63" spans="1:8" x14ac:dyDescent="0.35">
      <c r="A63" s="4">
        <v>1</v>
      </c>
      <c r="B63" s="4">
        <v>0</v>
      </c>
      <c r="C63" s="4"/>
      <c r="D63" s="4">
        <v>3</v>
      </c>
      <c r="E63" s="4" t="b">
        <v>1</v>
      </c>
      <c r="F63" s="4">
        <v>0</v>
      </c>
      <c r="G63" s="4"/>
      <c r="H63" s="4"/>
    </row>
    <row r="64" spans="1:8" x14ac:dyDescent="0.35">
      <c r="A64" s="4">
        <v>2</v>
      </c>
      <c r="B64" s="4">
        <v>1</v>
      </c>
      <c r="C64" s="4" t="str">
        <f>C33</f>
        <v>Apartment
Permit</v>
      </c>
      <c r="D64" s="4">
        <v>2</v>
      </c>
      <c r="E64" s="4" t="b">
        <v>0</v>
      </c>
      <c r="F64" s="4">
        <v>1</v>
      </c>
      <c r="G64" s="4" t="str">
        <f>[1]!dtformula(C32)</f>
        <v/>
      </c>
      <c r="H64" s="4" t="str">
        <f>[1]!dtformula(C34)</f>
        <v/>
      </c>
    </row>
    <row r="65" spans="1:8" x14ac:dyDescent="0.35">
      <c r="A65" s="4">
        <v>3</v>
      </c>
      <c r="B65" s="4">
        <v>1</v>
      </c>
      <c r="C65" s="4" t="str">
        <f>C46</f>
        <v>Sell Property</v>
      </c>
      <c r="D65" s="4">
        <v>0</v>
      </c>
      <c r="E65" s="4" t="b">
        <v>0</v>
      </c>
      <c r="F65" s="4">
        <v>2</v>
      </c>
      <c r="G65" s="4" t="str">
        <f>[1]!dtformula(C45)</f>
        <v/>
      </c>
      <c r="H65" s="4" t="str">
        <f>[1]!dtformula(C47)</f>
        <v>900000</v>
      </c>
    </row>
    <row r="66" spans="1:8" x14ac:dyDescent="0.35">
      <c r="A66" s="4">
        <v>4</v>
      </c>
      <c r="B66" s="4">
        <v>1</v>
      </c>
      <c r="C66" s="4" t="str">
        <f>C52</f>
        <v>Office Permit</v>
      </c>
      <c r="D66" s="4">
        <v>2</v>
      </c>
      <c r="E66" s="4" t="b">
        <v>0</v>
      </c>
      <c r="F66" s="4">
        <v>3</v>
      </c>
      <c r="G66" s="4" t="str">
        <f>[1]!dtformula(C51)</f>
        <v/>
      </c>
      <c r="H66" s="4" t="str">
        <f>[1]!dtformula(C53)</f>
        <v/>
      </c>
    </row>
    <row r="67" spans="1:8" x14ac:dyDescent="0.35">
      <c r="A67" s="4">
        <v>5</v>
      </c>
      <c r="B67" s="4">
        <v>2</v>
      </c>
      <c r="C67" s="4" t="str">
        <f>F25</f>
        <v>Permit Not 
Granted</v>
      </c>
      <c r="D67" s="4">
        <v>3</v>
      </c>
      <c r="E67" s="4" t="b">
        <v>1</v>
      </c>
      <c r="F67" s="4">
        <v>1</v>
      </c>
      <c r="G67" s="4">
        <f>0.9</f>
        <v>0.9</v>
      </c>
      <c r="H67" s="4" t="str">
        <f>[1]!dtformula(F26)</f>
        <v/>
      </c>
    </row>
    <row r="68" spans="1:8" x14ac:dyDescent="0.35">
      <c r="A68" s="4">
        <v>6</v>
      </c>
      <c r="B68" s="4">
        <v>2</v>
      </c>
      <c r="C68" s="4" t="str">
        <f>F42</f>
        <v>Permit 
Granted</v>
      </c>
      <c r="D68" s="4">
        <v>0</v>
      </c>
      <c r="E68" s="4" t="b">
        <v>1</v>
      </c>
      <c r="F68" s="4">
        <v>2</v>
      </c>
      <c r="G68" s="4" t="str">
        <f>[1]!dtformula(F41)</f>
        <v>=1-F24</v>
      </c>
      <c r="H68" s="4" t="str">
        <f>[1]!dtformula(F43)</f>
        <v>3000000</v>
      </c>
    </row>
    <row r="69" spans="1:8" x14ac:dyDescent="0.35">
      <c r="A69" s="4">
        <v>7</v>
      </c>
      <c r="B69" s="4">
        <v>4</v>
      </c>
      <c r="C69" s="4" t="str">
        <f>F50</f>
        <v xml:space="preserve">Growth </v>
      </c>
      <c r="D69" s="4">
        <v>0</v>
      </c>
      <c r="E69" s="4" t="b">
        <v>1</v>
      </c>
      <c r="F69" s="4">
        <v>1</v>
      </c>
      <c r="G69" s="4" t="str">
        <f>[1]!dtformula(F49)</f>
        <v>0.7</v>
      </c>
      <c r="H69" s="4" t="str">
        <f>[1]!dtformula(F51)</f>
        <v>1300000</v>
      </c>
    </row>
    <row r="70" spans="1:8" x14ac:dyDescent="0.35">
      <c r="A70" s="4">
        <v>8</v>
      </c>
      <c r="B70" s="4">
        <v>4</v>
      </c>
      <c r="C70" s="4" t="str">
        <f>F54</f>
        <v>No Growth</v>
      </c>
      <c r="D70" s="4">
        <v>0</v>
      </c>
      <c r="E70" s="4" t="b">
        <v>1</v>
      </c>
      <c r="F70" s="4">
        <v>2</v>
      </c>
      <c r="G70" s="4" t="str">
        <f>[1]!dtformula(F53)</f>
        <v>=1-F49</v>
      </c>
      <c r="H70" s="4" t="str">
        <f>[1]!dtformula(F55)</f>
        <v>200000</v>
      </c>
    </row>
    <row r="71" spans="1:8" x14ac:dyDescent="0.35">
      <c r="A71" s="4">
        <v>9</v>
      </c>
      <c r="B71" s="4">
        <v>5</v>
      </c>
      <c r="C71" s="4" t="str">
        <f>I13</f>
        <v>Pursue 
Case</v>
      </c>
      <c r="D71" s="4">
        <v>3</v>
      </c>
      <c r="E71" s="4" t="b">
        <v>0</v>
      </c>
      <c r="F71" s="4">
        <v>1</v>
      </c>
      <c r="G71" s="4" t="str">
        <f>[1]!dtformula(I12)</f>
        <v/>
      </c>
      <c r="H71" s="4" t="str">
        <f>[1]!dtformula(I14)</f>
        <v/>
      </c>
    </row>
    <row r="72" spans="1:8" x14ac:dyDescent="0.35">
      <c r="A72" s="4">
        <v>10</v>
      </c>
      <c r="B72" s="4">
        <v>5</v>
      </c>
      <c r="C72" s="4" t="str">
        <f>I30</f>
        <v>Sell</v>
      </c>
      <c r="D72" s="4">
        <v>0</v>
      </c>
      <c r="E72" s="4" t="b">
        <v>0</v>
      </c>
      <c r="F72" s="4">
        <v>2</v>
      </c>
      <c r="G72" s="4" t="str">
        <f>[1]!dtformula(I29)</f>
        <v/>
      </c>
      <c r="H72" s="4" t="str">
        <f>[1]!dtformula(I31)</f>
        <v>700000</v>
      </c>
    </row>
    <row r="73" spans="1:8" x14ac:dyDescent="0.35">
      <c r="A73" s="4">
        <v>11</v>
      </c>
      <c r="B73" s="4">
        <v>5</v>
      </c>
      <c r="C73" s="4" t="str">
        <f>I36</f>
        <v>Build 
Office</v>
      </c>
      <c r="D73" s="4">
        <v>2</v>
      </c>
      <c r="E73" s="4" t="b">
        <v>0</v>
      </c>
      <c r="F73" s="4">
        <v>3</v>
      </c>
      <c r="G73" s="4" t="str">
        <f>[1]!dtformula(I35)</f>
        <v/>
      </c>
      <c r="H73" s="4" t="str">
        <f>[1]!dtformula(I37)</f>
        <v/>
      </c>
    </row>
    <row r="74" spans="1:8" x14ac:dyDescent="0.35">
      <c r="A74" s="4">
        <v>12</v>
      </c>
      <c r="B74" s="4">
        <v>9</v>
      </c>
      <c r="C74" s="4" t="str">
        <f>L6</f>
        <v>Linger</v>
      </c>
      <c r="D74" s="4">
        <v>0</v>
      </c>
      <c r="E74" s="4" t="b">
        <v>1</v>
      </c>
      <c r="F74" s="4">
        <v>1</v>
      </c>
      <c r="G74" s="4" t="str">
        <f>[1]!dtformula(L5)</f>
        <v>0.1</v>
      </c>
      <c r="H74" s="4" t="str">
        <f>[1]!dtformula(L7)</f>
        <v>-500000</v>
      </c>
    </row>
    <row r="75" spans="1:8" x14ac:dyDescent="0.35">
      <c r="A75" s="4">
        <v>13</v>
      </c>
      <c r="B75" s="4">
        <v>9</v>
      </c>
      <c r="C75" s="4" t="str">
        <f>L10</f>
        <v>Win</v>
      </c>
      <c r="D75" s="4">
        <v>0</v>
      </c>
      <c r="E75" s="4" t="b">
        <v>1</v>
      </c>
      <c r="F75" s="4">
        <v>2</v>
      </c>
      <c r="G75" s="4" t="str">
        <f>[1]!dtformula(L9)</f>
        <v>0.4</v>
      </c>
      <c r="H75" s="4" t="str">
        <f>[1]!dtformula(L11)</f>
        <v>3700000</v>
      </c>
    </row>
    <row r="76" spans="1:8" x14ac:dyDescent="0.35">
      <c r="A76" s="4">
        <v>14</v>
      </c>
      <c r="B76" s="4">
        <v>9</v>
      </c>
      <c r="C76" s="4" t="str">
        <f>L20</f>
        <v>Lose</v>
      </c>
      <c r="D76" s="4">
        <v>2</v>
      </c>
      <c r="E76" s="4" t="b">
        <v>1</v>
      </c>
      <c r="F76" s="4">
        <v>3</v>
      </c>
      <c r="G76" s="4" t="str">
        <f>[1]!dtformula(L19)</f>
        <v>=1-(L5+L9)</v>
      </c>
      <c r="H76" s="4" t="str">
        <f>[1]!dtformula(L21)</f>
        <v>0</v>
      </c>
    </row>
    <row r="77" spans="1:8" x14ac:dyDescent="0.35">
      <c r="A77" s="4">
        <v>15</v>
      </c>
      <c r="B77" s="4">
        <v>11</v>
      </c>
      <c r="C77" s="4" t="str">
        <f>L34</f>
        <v>Growth</v>
      </c>
      <c r="D77" s="4">
        <v>0</v>
      </c>
      <c r="E77" s="4" t="b">
        <v>1</v>
      </c>
      <c r="F77" s="4">
        <v>1</v>
      </c>
      <c r="G77" s="4" t="str">
        <f>[1]!dtformula(L33)</f>
        <v>0.7</v>
      </c>
      <c r="H77" s="4" t="str">
        <f>[1]!dtformula(L35)</f>
        <v>1300000</v>
      </c>
    </row>
    <row r="78" spans="1:8" x14ac:dyDescent="0.35">
      <c r="A78" s="4">
        <v>16</v>
      </c>
      <c r="B78" s="4">
        <v>11</v>
      </c>
      <c r="C78" s="4" t="str">
        <f>L38</f>
        <v>No 
Growth</v>
      </c>
      <c r="D78" s="4">
        <v>0</v>
      </c>
      <c r="E78" s="4" t="b">
        <v>1</v>
      </c>
      <c r="F78" s="4">
        <v>2</v>
      </c>
      <c r="G78" s="4" t="str">
        <f>[1]!dtformula(L37)</f>
        <v>=1-L33</v>
      </c>
      <c r="H78" s="4" t="str">
        <f>[1]!dtformula(L39)</f>
        <v>200000</v>
      </c>
    </row>
    <row r="79" spans="1:8" x14ac:dyDescent="0.35">
      <c r="A79" s="4">
        <v>17</v>
      </c>
      <c r="B79" s="4">
        <v>14</v>
      </c>
      <c r="C79" s="4" t="str">
        <f>O16</f>
        <v>Sell</v>
      </c>
      <c r="D79" s="4">
        <v>2</v>
      </c>
      <c r="E79" s="4" t="b">
        <v>0</v>
      </c>
      <c r="F79" s="4">
        <v>1</v>
      </c>
      <c r="G79" s="4" t="str">
        <f>[1]!dtformula(O15)</f>
        <v/>
      </c>
      <c r="H79" s="4" t="str">
        <f>[1]!dtformula(O17)</f>
        <v>0</v>
      </c>
    </row>
    <row r="80" spans="1:8" x14ac:dyDescent="0.35">
      <c r="A80" s="4">
        <v>18</v>
      </c>
      <c r="B80" s="4">
        <v>14</v>
      </c>
      <c r="C80" s="4" t="str">
        <f>O24</f>
        <v>Build 
Office</v>
      </c>
      <c r="D80" s="4">
        <v>2</v>
      </c>
      <c r="E80" s="4" t="b">
        <v>0</v>
      </c>
      <c r="F80" s="4">
        <v>2</v>
      </c>
      <c r="G80" s="4" t="str">
        <f>[1]!dtformula(O23)</f>
        <v/>
      </c>
      <c r="H80" s="4" t="str">
        <f>[1]!dtformula(O25)</f>
        <v/>
      </c>
    </row>
    <row r="81" spans="1:8" x14ac:dyDescent="0.35">
      <c r="A81" s="4">
        <v>19</v>
      </c>
      <c r="B81" s="4">
        <v>17</v>
      </c>
      <c r="C81" s="4" t="str">
        <f>R14</f>
        <v>Growth</v>
      </c>
      <c r="D81" s="4">
        <v>0</v>
      </c>
      <c r="E81" s="4" t="b">
        <v>1</v>
      </c>
      <c r="F81" s="4">
        <v>1</v>
      </c>
      <c r="G81" s="4" t="str">
        <f>[1]!dtformula(R13)</f>
        <v>=1/ 2</v>
      </c>
      <c r="H81" s="4" t="str">
        <f>[1]!dtformula(R15)</f>
        <v>600000</v>
      </c>
    </row>
    <row r="82" spans="1:8" x14ac:dyDescent="0.35">
      <c r="A82" s="4">
        <v>20</v>
      </c>
      <c r="B82" s="4">
        <v>17</v>
      </c>
      <c r="C82" s="4" t="str">
        <f>R18</f>
        <v>No 
Growth</v>
      </c>
      <c r="D82" s="4">
        <v>0</v>
      </c>
      <c r="E82" s="4" t="b">
        <v>1</v>
      </c>
      <c r="F82" s="4">
        <v>2</v>
      </c>
      <c r="G82" s="4" t="str">
        <f>[1]!dtformula(R17)</f>
        <v>=1-R13</v>
      </c>
      <c r="H82" s="4" t="str">
        <f>[1]!dtformula(R19)</f>
        <v>200000</v>
      </c>
    </row>
    <row r="83" spans="1:8" x14ac:dyDescent="0.35">
      <c r="A83" s="4">
        <v>21</v>
      </c>
      <c r="B83" s="4">
        <v>18</v>
      </c>
      <c r="C83" s="4" t="str">
        <f>R22</f>
        <v>Growth</v>
      </c>
      <c r="D83" s="4">
        <v>0</v>
      </c>
      <c r="E83" s="4" t="b">
        <v>1</v>
      </c>
      <c r="F83" s="4">
        <v>1</v>
      </c>
      <c r="G83" s="4" t="str">
        <f>[1]!dtformula(R21)</f>
        <v>=1/ 2</v>
      </c>
      <c r="H83" s="4" t="str">
        <f>[1]!dtformula(R23)</f>
        <v>900000</v>
      </c>
    </row>
    <row r="84" spans="1:8" x14ac:dyDescent="0.35">
      <c r="A84" s="4">
        <v>22</v>
      </c>
      <c r="B84" s="4">
        <v>18</v>
      </c>
      <c r="C84" s="4" t="str">
        <f>R26</f>
        <v>No 
Growth</v>
      </c>
      <c r="D84" s="4">
        <v>0</v>
      </c>
      <c r="E84" s="4" t="b">
        <v>1</v>
      </c>
      <c r="F84" s="4">
        <v>2</v>
      </c>
      <c r="G84" s="4" t="str">
        <f>[1]!dtformula(R25)</f>
        <v>=1-R21</v>
      </c>
      <c r="H84" s="4" t="str">
        <f>[1]!dtformula(R27)</f>
        <v>-200000</v>
      </c>
    </row>
  </sheetData>
  <mergeCells count="2">
    <mergeCell ref="A1:C1"/>
    <mergeCell ref="A3:C3"/>
  </mergeCells>
  <pageMargins left="0.7" right="0.7" top="0.75" bottom="0.75" header="0.3" footer="0.3"/>
  <pageSetup scale="3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F267A-B951-4DDD-B600-3D0D7C1D69FD}">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Steeley Assoc VS Concord Falls</vt:lpstr>
      <vt:lpstr>Sheet1</vt:lpstr>
      <vt:lpstr>'Steeley Assoc VS Concord Falls'!Print_Area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Esha Verma</dc:creator>
  <cp:lastModifiedBy>Esha Verma</cp:lastModifiedBy>
  <dcterms:created xsi:type="dcterms:W3CDTF">2020-07-30T15:07:47Z</dcterms:created>
  <dcterms:modified xsi:type="dcterms:W3CDTF">2020-07-30T16:12:48Z</dcterms:modified>
</cp:coreProperties>
</file>