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ha Verma\Desktop\GBC\Bus Dec Making Thru Adv Analytics\GW\"/>
    </mc:Choice>
  </mc:AlternateContent>
  <xr:revisionPtr revIDLastSave="0" documentId="13_ncr:1_{E63AF9EC-C730-4A72-8E12-986B6585EAF5}" xr6:coauthVersionLast="45" xr6:coauthVersionMax="45" xr10:uidLastSave="{00000000-0000-0000-0000-000000000000}"/>
  <bookViews>
    <workbookView xWindow="-120" yWindow="-120" windowWidth="21840" windowHeight="13140" activeTab="2" xr2:uid="{A58A40A1-2DD5-439B-94C7-A9D1ADF13A62}"/>
  </bookViews>
  <sheets>
    <sheet name="THE PEARLSBURG RESCUE SQUAD" sheetId="1" r:id="rId1"/>
    <sheet name="Answer Report - PRS" sheetId="4" r:id="rId2"/>
    <sheet name="Sensitivity Report - PRS" sheetId="5" r:id="rId3"/>
  </sheets>
  <definedNames>
    <definedName name="solver_adj" localSheetId="0" hidden="1">'THE PEARLSBURG RESCUE SQUAD'!$A$6:$A$32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'THE PEARLSBURG RESCUE SQUAD'!$A$6:$A$32</definedName>
    <definedName name="solver_lhs2" localSheetId="0" hidden="1">'THE PEARLSBURG RESCUE SQUAD'!$J$18</definedName>
    <definedName name="solver_lhs3" localSheetId="0" hidden="1">'THE PEARLSBURG RESCUE SQUAD'!$J$6</definedName>
    <definedName name="solver_lhs4" localSheetId="0" hidden="1">'THE PEARLSBURG RESCUE SQUAD'!$J$7:$J$17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'THE PEARLSBURG RESCUE SQUAD'!$F$33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integer</definedName>
    <definedName name="solver_rhs2" localSheetId="0" hidden="1">1</definedName>
    <definedName name="solver_rhs3" localSheetId="0" hidden="1">1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J18" i="1"/>
  <c r="J17" i="1"/>
  <c r="J16" i="1"/>
  <c r="J15" i="1"/>
  <c r="J14" i="1"/>
  <c r="J13" i="1"/>
  <c r="J12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<sst xmlns="http://schemas.openxmlformats.org/spreadsheetml/2006/main" count="370" uniqueCount="158">
  <si>
    <t>Node</t>
  </si>
  <si>
    <t>City</t>
  </si>
  <si>
    <t>Select
Branch</t>
  </si>
  <si>
    <t>Distance
(in minutes)</t>
  </si>
  <si>
    <t>Pearlsburg</t>
  </si>
  <si>
    <t>Kitchen Corner</t>
  </si>
  <si>
    <t>Quarry</t>
  </si>
  <si>
    <t>Morgan Creek</t>
  </si>
  <si>
    <t>Stone House</t>
  </si>
  <si>
    <t>Cedar Creek</t>
  </si>
  <si>
    <t>Cutter's Store</t>
  </si>
  <si>
    <t>Blake's Crossing</t>
  </si>
  <si>
    <t>Homer</t>
  </si>
  <si>
    <t>McKinney Farm</t>
  </si>
  <si>
    <t>Bottom Town</t>
  </si>
  <si>
    <t>Wellis Farm</t>
  </si>
  <si>
    <t>Holbrook</t>
  </si>
  <si>
    <t>Total</t>
  </si>
  <si>
    <t>Network
 Flow</t>
  </si>
  <si>
    <t>all possible outflows from starting Node 1 (Pearlsburg)</t>
  </si>
  <si>
    <t>netflow through Node 2 (Kitchen Corner)</t>
  </si>
  <si>
    <t>netflow through Node 3 (Quarry)</t>
  </si>
  <si>
    <t>netflow through Node 4 (Morgan Creek)</t>
  </si>
  <si>
    <t>netflow through Node 5 (Stone House)</t>
  </si>
  <si>
    <t>netflow through Node 6 (Cedar Creek)</t>
  </si>
  <si>
    <t>netflow through Node 7 (Cutter's Store)</t>
  </si>
  <si>
    <t>netflow through Node 8 (Blake's Crossing)</t>
  </si>
  <si>
    <t>netflow through Node 9 (Homer)</t>
  </si>
  <si>
    <t>netflow through Node 10 (McKinney Farm)</t>
  </si>
  <si>
    <t>netflow through Node 11 (Bottom Town)</t>
  </si>
  <si>
    <t>netflow through Node 12 (Wellis Farm)</t>
  </si>
  <si>
    <t>all possible inflows to terminal Node 13 (Holbrook)</t>
  </si>
  <si>
    <t>Definition of Network (Cost Parameters)</t>
  </si>
  <si>
    <t>Objective Function (Total Cost)</t>
  </si>
  <si>
    <t>Binary Decision Variables</t>
  </si>
  <si>
    <t>THE PEARLSBURG RESCUE SQUAD</t>
  </si>
  <si>
    <t>SOLUTION:</t>
  </si>
  <si>
    <t>The shortest route from Pearlsburg to each of the destinations are:</t>
  </si>
  <si>
    <t>Pearlsburg (1) to Kitchen Corner (2) takes 10 minutes</t>
  </si>
  <si>
    <t>Pearlsburg (1) to Quarry (3) takes 15 minutes</t>
  </si>
  <si>
    <t>Pearlsburg (1) to Morgan Creek (4) takes 12 minutes</t>
  </si>
  <si>
    <t>Pearlsburg (1) to Kitchen Corner (2) to Stone House (5) takes 24 minutes</t>
  </si>
  <si>
    <t>Pearlsburg (1) to Morgan Creek (4) to Cedar Creek (6) takes 19  minutes</t>
  </si>
  <si>
    <t>Pearlsburg (1) to Kitchen Corner (2) to Cutter's Store (7) takes 30 minutes</t>
  </si>
  <si>
    <t>Pearlsburg (1) to Morgan Creek (4) to Cedar Creek (6) to 
Blake's Crossing (8) takes 29  minutes</t>
  </si>
  <si>
    <t xml:space="preserve"> 1-2</t>
  </si>
  <si>
    <t xml:space="preserve"> 1-3</t>
  </si>
  <si>
    <t xml:space="preserve"> 1-4</t>
  </si>
  <si>
    <t xml:space="preserve"> 1-2-5</t>
  </si>
  <si>
    <t xml:space="preserve"> 1-4-6</t>
  </si>
  <si>
    <t xml:space="preserve"> 1-2-7</t>
  </si>
  <si>
    <t xml:space="preserve"> 1-4-6-8</t>
  </si>
  <si>
    <t xml:space="preserve"> 1-4-6-9</t>
  </si>
  <si>
    <t xml:space="preserve"> 1-4-10</t>
  </si>
  <si>
    <t xml:space="preserve"> 1-4-6-8-11</t>
  </si>
  <si>
    <t>1-4-6-9-12</t>
  </si>
  <si>
    <t>1-4-6-8-13</t>
  </si>
  <si>
    <t>Pearlsburg (1) to Morgan Creek (4) to Cedar Creek (6) to 
Homer (9) takes 24  minutes</t>
  </si>
  <si>
    <t>Pearlsburg (1) to Morgan Creek (4) to Cedar Creek (6) to 
Blake's Crossing (8) to Bottom Town (11) takes 35  minutes</t>
  </si>
  <si>
    <t>Pearlsburg (1) to Morgan Creek (4) to Cedar Creek (6) to 
Homer (9) to Wellis Farm (12) takes 35 minutes</t>
  </si>
  <si>
    <t>Pearlsburg (1) to Morgan Creek (4) to Cedar Creek (6) to 
Blake's Crossing (8) to Holbrook (13) takes 44 minutes</t>
  </si>
  <si>
    <t>Full Description</t>
  </si>
  <si>
    <t>Route</t>
  </si>
  <si>
    <t>Time
(in minutes)</t>
  </si>
  <si>
    <t>Pearlsburg (1) to Morgan Creek (4) to McKinney Farm (10) takes 
23 minutes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</si>
  <si>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</si>
  <si>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</si>
  <si>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</si>
  <si>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</si>
  <si>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</si>
  <si>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</si>
  <si>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</si>
  <si>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</si>
  <si>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</si>
  <si>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</si>
  <si>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</si>
  <si>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</si>
  <si>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$F$33</t>
  </si>
  <si>
    <t>Total Distance
(in minutes)</t>
  </si>
  <si>
    <t>$A$6</t>
  </si>
  <si>
    <t>Contin</t>
  </si>
  <si>
    <t>$A$7</t>
  </si>
  <si>
    <t>$A$8</t>
  </si>
  <si>
    <t>$A$9</t>
  </si>
  <si>
    <t>$A$10</t>
  </si>
  <si>
    <t>$A$11</t>
  </si>
  <si>
    <t>$A$12</t>
  </si>
  <si>
    <t>$A$13</t>
  </si>
  <si>
    <t>$A$14</t>
  </si>
  <si>
    <t>$A$15</t>
  </si>
  <si>
    <t>$A$16</t>
  </si>
  <si>
    <t>$A$17</t>
  </si>
  <si>
    <t>$A$18</t>
  </si>
  <si>
    <t>$A$19</t>
  </si>
  <si>
    <t>$A$20</t>
  </si>
  <si>
    <t>$A$21</t>
  </si>
  <si>
    <t>$A$22</t>
  </si>
  <si>
    <t>$A$23</t>
  </si>
  <si>
    <t>$A$24</t>
  </si>
  <si>
    <t>$A$25</t>
  </si>
  <si>
    <t>$A$26</t>
  </si>
  <si>
    <t>$A$27</t>
  </si>
  <si>
    <t>$A$28</t>
  </si>
  <si>
    <t>$A$29</t>
  </si>
  <si>
    <t>$A$30</t>
  </si>
  <si>
    <t>$A$31</t>
  </si>
  <si>
    <t>$A$32</t>
  </si>
  <si>
    <t>$J$18</t>
  </si>
  <si>
    <t>Cutter's Store Network
 Flow</t>
  </si>
  <si>
    <t>$J$18=1</t>
  </si>
  <si>
    <t>Binding</t>
  </si>
  <si>
    <t>$J$6</t>
  </si>
  <si>
    <t>Kitchen Corner Network
 Flow</t>
  </si>
  <si>
    <t>$J$6=1</t>
  </si>
  <si>
    <t>$J$7</t>
  </si>
  <si>
    <t>Quarry Network
 Flow</t>
  </si>
  <si>
    <t>$J$7=0</t>
  </si>
  <si>
    <t>$J$8</t>
  </si>
  <si>
    <t>Morgan Creek Network
 Flow</t>
  </si>
  <si>
    <t>$J$8=0</t>
  </si>
  <si>
    <t>$J$9</t>
  </si>
  <si>
    <t>$J$9=0</t>
  </si>
  <si>
    <t>$J$10</t>
  </si>
  <si>
    <t>Stone House Network
 Flow</t>
  </si>
  <si>
    <t>$J$10=0</t>
  </si>
  <si>
    <t>$J$11</t>
  </si>
  <si>
    <t>$J$11=0</t>
  </si>
  <si>
    <t>$J$12</t>
  </si>
  <si>
    <t>Cedar Creek Network
 Flow</t>
  </si>
  <si>
    <t>$J$12=0</t>
  </si>
  <si>
    <t>$J$13</t>
  </si>
  <si>
    <t>Blake's Crossing Network
 Flow</t>
  </si>
  <si>
    <t>$J$13=0</t>
  </si>
  <si>
    <t>$J$14</t>
  </si>
  <si>
    <t>$J$14=0</t>
  </si>
  <si>
    <t>$J$15</t>
  </si>
  <si>
    <t>$J$15=0</t>
  </si>
  <si>
    <t>$J$16</t>
  </si>
  <si>
    <t>Homer Network
 Flow</t>
  </si>
  <si>
    <t>$J$16=0</t>
  </si>
  <si>
    <t>$J$17</t>
  </si>
  <si>
    <t>McKinney Farm Network
 Flow</t>
  </si>
  <si>
    <t>$J$17=0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</si>
  <si>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</si>
  <si>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</si>
  <si>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</si>
  <si>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</si>
  <si>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</si>
  <si>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</si>
  <si>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</si>
  <si>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</si>
  <si>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</si>
  <si>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</si>
  <si>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</si>
  <si>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</si>
  <si>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</si>
  <si>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SENSITIVITY REPORT FOR THE PEARLSBURG RESCUE SQUAD</t>
  </si>
  <si>
    <t>ANSWER REPORT FOR THE PEARLSBURG RESCUE SQUAD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</si>
</sst>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indexed="18"/>
      <name val="Times New Roman"/>
      <family val="1"/>
    </font>
    <font>
      <sz val="10"/>
      <color theme="1"/>
      <name val="Times New Roman"/>
      <family val="1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9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u/>
      <sz val="18"/>
      <color theme="1"/>
      <name val="Times New Roman"/>
      <family val="1"/>
    </font>
    <font>
      <u/>
      <sz val="18"/>
      <color theme="1"/>
      <name val="Times New Roman"/>
      <family val="1"/>
    </font>
    <font>
      <b/>
      <u/>
      <sz val="28"/>
      <color theme="1"/>
      <name val="Times New Roman"/>
      <family val="1"/>
    </font>
    <font>
      <u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center" vertical="center"/>
    </xf>
    <xf numFmtId="0" fontId="1" fillId="5" borderId="4" xfId="0" applyFont="1" applyFill="1" applyBorder="1"/>
    <xf numFmtId="0" fontId="1" fillId="5" borderId="5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1" fillId="0" borderId="23" xfId="0" applyFont="1" applyBorder="1"/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1" fillId="0" borderId="27" xfId="0" applyFont="1" applyBorder="1"/>
    <xf numFmtId="0" fontId="1" fillId="0" borderId="29" xfId="0" applyFont="1" applyBorder="1"/>
    <xf numFmtId="2" fontId="4" fillId="2" borderId="2" xfId="0" applyNumberFormat="1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 wrapText="1"/>
    </xf>
    <xf numFmtId="0" fontId="6" fillId="6" borderId="30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1" fontId="4" fillId="6" borderId="24" xfId="0" applyNumberFormat="1" applyFont="1" applyFill="1" applyBorder="1" applyAlignment="1">
      <alignment horizontal="center" vertical="center"/>
    </xf>
    <xf numFmtId="1" fontId="4" fillId="6" borderId="25" xfId="0" applyNumberFormat="1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6" fillId="6" borderId="40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left"/>
    </xf>
    <xf numFmtId="0" fontId="5" fillId="6" borderId="42" xfId="0" applyFont="1" applyFill="1" applyBorder="1"/>
    <xf numFmtId="0" fontId="4" fillId="0" borderId="21" xfId="0" applyFont="1" applyBorder="1"/>
    <xf numFmtId="0" fontId="1" fillId="0" borderId="43" xfId="0" applyFont="1" applyBorder="1"/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50" xfId="0" applyFont="1" applyFill="1" applyBorder="1" applyAlignment="1">
      <alignment horizontal="center" vertical="center"/>
    </xf>
    <xf numFmtId="0" fontId="8" fillId="4" borderId="50" xfId="0" applyFont="1" applyFill="1" applyBorder="1" applyAlignment="1">
      <alignment horizontal="center" vertical="center"/>
    </xf>
    <xf numFmtId="0" fontId="1" fillId="0" borderId="0" xfId="0" applyFont="1" applyBorder="1"/>
    <xf numFmtId="0" fontId="5" fillId="6" borderId="51" xfId="0" applyFont="1" applyFill="1" applyBorder="1" applyAlignment="1">
      <alignment horizontal="left"/>
    </xf>
    <xf numFmtId="0" fontId="1" fillId="0" borderId="52" xfId="0" applyFont="1" applyBorder="1"/>
    <xf numFmtId="0" fontId="8" fillId="2" borderId="2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 wrapText="1"/>
    </xf>
    <xf numFmtId="0" fontId="8" fillId="2" borderId="21" xfId="0" applyFont="1" applyFill="1" applyBorder="1" applyAlignment="1">
      <alignment horizontal="left" vertical="center" wrapText="1"/>
    </xf>
    <xf numFmtId="0" fontId="4" fillId="2" borderId="28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left" vertical="center" wrapText="1"/>
    </xf>
    <xf numFmtId="0" fontId="3" fillId="6" borderId="32" xfId="0" applyFont="1" applyFill="1" applyBorder="1" applyAlignment="1">
      <alignment horizontal="left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left" vertical="center"/>
    </xf>
    <xf numFmtId="0" fontId="3" fillId="6" borderId="34" xfId="0" applyFont="1" applyFill="1" applyBorder="1" applyAlignment="1">
      <alignment horizontal="center" vertical="center"/>
    </xf>
    <xf numFmtId="0" fontId="3" fillId="6" borderId="3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3" borderId="44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6" borderId="53" xfId="0" applyFont="1" applyFill="1" applyBorder="1" applyAlignment="1">
      <alignment horizontal="center" vertical="center"/>
    </xf>
    <xf numFmtId="0" fontId="11" fillId="6" borderId="54" xfId="0" applyFont="1" applyFill="1" applyBorder="1" applyAlignment="1">
      <alignment horizontal="center" vertical="center"/>
    </xf>
    <xf numFmtId="0" fontId="10" fillId="7" borderId="57" xfId="0" applyFont="1" applyFill="1" applyBorder="1" applyAlignment="1">
      <alignment horizontal="center" vertical="center"/>
    </xf>
    <xf numFmtId="0" fontId="10" fillId="7" borderId="57" xfId="0" applyFont="1" applyFill="1" applyBorder="1" applyAlignment="1">
      <alignment horizontal="center" vertical="center" wrapText="1"/>
    </xf>
    <xf numFmtId="0" fontId="10" fillId="7" borderId="56" xfId="0" applyFont="1" applyFill="1" applyBorder="1" applyAlignment="1">
      <alignment horizontal="center" vertical="center"/>
    </xf>
    <xf numFmtId="0" fontId="10" fillId="7" borderId="56" xfId="0" applyFont="1" applyFill="1" applyBorder="1" applyAlignment="1">
      <alignment horizontal="center" vertical="center" wrapText="1"/>
    </xf>
    <xf numFmtId="0" fontId="15" fillId="0" borderId="0" xfId="0" applyFont="1"/>
    <xf numFmtId="0" fontId="10" fillId="2" borderId="0" xfId="0" applyFont="1" applyFill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1" fillId="6" borderId="55" xfId="0" applyFont="1" applyFill="1" applyBorder="1" applyAlignment="1">
      <alignment horizontal="center" vertical="center"/>
    </xf>
    <xf numFmtId="0" fontId="10" fillId="7" borderId="56" xfId="0" applyNumberFormat="1" applyFont="1" applyFill="1" applyBorder="1" applyAlignment="1">
      <alignment horizontal="center" vertical="center"/>
    </xf>
    <xf numFmtId="0" fontId="10" fillId="7" borderId="57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0" fillId="7" borderId="57" xfId="0" applyNumberFormat="1" applyFont="1" applyFill="1" applyBorder="1" applyAlignment="1">
      <alignment horizontal="center" vertical="center"/>
    </xf>
    <xf numFmtId="0" fontId="10" fillId="0" borderId="0" xfId="0" applyFont="1" applyFill="1"/>
    <xf numFmtId="0" fontId="12" fillId="0" borderId="0" xfId="0" applyFont="1" applyFill="1"/>
    <xf numFmtId="0" fontId="17" fillId="2" borderId="0" xfId="0" applyFont="1" applyFill="1"/>
    <xf numFmtId="0" fontId="18" fillId="2" borderId="0" xfId="0" applyFont="1" applyFill="1"/>
    <xf numFmtId="0" fontId="16" fillId="2" borderId="0" xfId="0" applyFont="1" applyFill="1" applyAlignment="1">
      <alignment horizontal="center" vertical="center" wrapText="1"/>
    </xf>
    <xf numFmtId="0" fontId="19" fillId="6" borderId="6" xfId="0" applyFont="1" applyFill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20" fillId="6" borderId="46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 vertical="center"/>
    </xf>
    <xf numFmtId="0" fontId="20" fillId="6" borderId="27" xfId="0" applyFont="1" applyFill="1" applyBorder="1" applyAlignment="1">
      <alignment horizontal="center" vertical="center"/>
    </xf>
    <xf numFmtId="0" fontId="20" fillId="6" borderId="45" xfId="0" applyFont="1" applyFill="1" applyBorder="1" applyAlignment="1">
      <alignment horizontal="center" vertical="center"/>
    </xf>
    <xf numFmtId="0" fontId="20" fillId="6" borderId="29" xfId="0" applyFont="1" applyFill="1" applyBorder="1" applyAlignment="1">
      <alignment horizontal="center" vertical="center"/>
    </xf>
    <xf numFmtId="0" fontId="20" fillId="6" borderId="4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18</xdr:row>
      <xdr:rowOff>247649</xdr:rowOff>
    </xdr:from>
    <xdr:to>
      <xdr:col>11</xdr:col>
      <xdr:colOff>19050</xdr:colOff>
      <xdr:row>44</xdr:row>
      <xdr:rowOff>9525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86D6F73-C725-4D2C-85BB-6F181C534C1C}"/>
                </a:ext>
              </a:extLst>
            </xdr:cNvPr>
            <xdr:cNvSpPr txBox="1"/>
          </xdr:nvSpPr>
          <xdr:spPr>
            <a:xfrm>
              <a:off x="7724774" y="4914899"/>
              <a:ext cx="5648326" cy="6029326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CA" sz="1400" b="1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FORMULATION OF LINEAR PROGRAMMING MODEL</a:t>
              </a:r>
            </a:p>
            <a:p>
              <a:pPr algn="l"/>
              <a:endParaRPr lang="en-CA" sz="1300" i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r>
                <a:rPr lang="en-CA" sz="13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Let Node 1 =</a:t>
              </a:r>
              <a:r>
                <a:rPr lang="en-CA" sz="13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CA" sz="13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Pearlsburg,</a:t>
              </a:r>
              <a:r>
                <a:rPr lang="en-CA" sz="13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CA" sz="13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Node 2</a:t>
              </a:r>
              <a:r>
                <a:rPr lang="en-CA" sz="13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= Kitchen Corner, Node 3 = Quarry, </a:t>
              </a:r>
            </a:p>
            <a:p>
              <a:pPr algn="l"/>
              <a:r>
                <a:rPr lang="en-CA" sz="13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Node 4 = Morgan Creek, Node 5 = Stone House, Node 6 = Cedar Creek, </a:t>
              </a:r>
            </a:p>
            <a:p>
              <a:pPr algn="l"/>
              <a:r>
                <a:rPr lang="en-CA" sz="13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Node 7 = Cutter's Store, Node 8 = Blake's Crossing, Node 9 = Homer, Node 10 = McKinney Farm, Node 11 = Bottom Town, Node 12 =  Wellis Farm, Node 13 = Holbrook</a:t>
              </a:r>
            </a:p>
            <a:p>
              <a:pPr algn="l"/>
              <a:endParaRPr lang="en-CA" sz="1300" i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r>
                <a:rPr lang="en-CA" sz="1300" b="1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Minimize Z</a:t>
              </a:r>
              <a:r>
                <a:rPr lang="en-CA" sz="13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1,2</m:t>
                      </m:r>
                    </m:sub>
                  </m:sSub>
                </m:oMath>
              </a14:m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+ 15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1,3</m:t>
                      </m:r>
                    </m:sub>
                  </m:sSub>
                </m:oMath>
              </a14:m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+ 12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1,4</m:t>
                      </m:r>
                    </m:sub>
                  </m:sSub>
                </m:oMath>
              </a14:m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+ 8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2,3</m:t>
                      </m:r>
                    </m:sub>
                  </m:sSub>
                </m:oMath>
              </a14:m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+ 14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2,5</m:t>
                      </m:r>
                    </m:sub>
                  </m:sSub>
                </m:oMath>
              </a14:m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+ 20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2,7</m:t>
                      </m:r>
                    </m:sub>
                  </m:sSub>
                </m:oMath>
              </a14:m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</m:t>
                      </m:r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3,6</m:t>
                      </m:r>
                    </m:sub>
                  </m:sSub>
                </m:oMath>
              </a14:m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18</m:t>
                      </m:r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3,8</m:t>
                      </m:r>
                    </m:sub>
                  </m:sSub>
                </m:oMath>
              </a14:m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4,3</m:t>
                      </m:r>
                    </m:sub>
                  </m:sSub>
                </m:oMath>
              </a14:m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+ 7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4,6</m:t>
                      </m:r>
                    </m:sub>
                  </m:sSub>
                </m:oMath>
              </a14:m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+ 18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4,9</m:t>
                      </m:r>
                    </m:sub>
                  </m:sSub>
                </m:oMath>
              </a14:m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+ 11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4,10</m:t>
                      </m:r>
                    </m:sub>
                  </m:sSub>
                </m:oMath>
              </a14:m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+ 10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5,7</m:t>
                      </m:r>
                    </m:sub>
                  </m:sSub>
                </m:oMath>
              </a14:m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+ 6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5,8</m:t>
                      </m:r>
                    </m:sub>
                  </m:sSub>
                </m:oMath>
              </a14:m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+ 10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6,8</m:t>
                      </m:r>
                    </m:sub>
                  </m:sSub>
                  <m:r>
                    <a:rPr lang="en-CA" sz="13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+ 5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6,9</m:t>
                      </m:r>
                    </m:sub>
                  </m:sSub>
                </m:oMath>
              </a14:m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+ 17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6,12</m:t>
                      </m:r>
                    </m:sub>
                  </m:sSub>
                </m:oMath>
              </a14:m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+ 12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7,8</m:t>
                      </m:r>
                    </m:sub>
                  </m:sSub>
                </m:oMath>
              </a14:m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+ 14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7,11</m:t>
                      </m:r>
                    </m:sub>
                  </m:sSub>
                </m:oMath>
              </a14:m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+ 6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8,11</m:t>
                      </m:r>
                    </m:sub>
                  </m:sSub>
                </m:oMath>
              </a14:m>
              <a:r>
                <a:rPr lang="en-CA" sz="13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+ 9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8,12</m:t>
                      </m:r>
                    </m:sub>
                  </m:sSub>
                </m:oMath>
              </a14:m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+ 15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8,13</m:t>
                      </m:r>
                    </m:sub>
                  </m:sSub>
                </m:oMath>
              </a14:m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</a:t>
              </a:r>
              <a:r>
                <a:rPr lang="en-CA" sz="1300" i="1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8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9,10</m:t>
                      </m:r>
                    </m:sub>
                  </m:sSub>
                </m:oMath>
              </a14:m>
              <a:r>
                <a:rPr lang="en-CA" sz="13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+ 11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9,12</m:t>
                      </m:r>
                    </m:sub>
                  </m:sSub>
                </m:oMath>
              </a14:m>
              <a:r>
                <a:rPr lang="en-CA" sz="13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+ 21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10,12</m:t>
                      </m:r>
                    </m:sub>
                  </m:sSub>
                </m:oMath>
              </a14:m>
              <a:r>
                <a:rPr lang="en-CA" sz="13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+12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11,13</m:t>
                      </m:r>
                    </m:sub>
                  </m:sSub>
                </m:oMath>
              </a14:m>
              <a:r>
                <a:rPr lang="en-CA" sz="13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+  </a:t>
              </a:r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10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12,13</m:t>
                      </m:r>
                    </m:sub>
                  </m:sSub>
                </m:oMath>
              </a14:m>
              <a:endParaRPr lang="en-CA" sz="1300" i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endParaRPr lang="en-CA" sz="1300" i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r>
                <a:rPr lang="en-CA" sz="1300" b="1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subject</a:t>
              </a:r>
              <a:r>
                <a:rPr lang="en-CA" sz="1300" b="1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to the following constraints</a:t>
              </a:r>
            </a:p>
            <a:p>
              <a:pPr algn="l"/>
              <a:endParaRPr lang="en-CA" sz="1300" i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1,2</m:t>
                      </m:r>
                    </m:sub>
                  </m:sSub>
                </m:oMath>
              </a14:m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1,3</m:t>
                      </m:r>
                    </m:sub>
                  </m:sSub>
                </m:oMath>
              </a14:m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1,4</m:t>
                      </m:r>
                    </m:sub>
                  </m:sSub>
                </m:oMath>
              </a14:m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= 1</a:t>
              </a:r>
            </a:p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1,2</m:t>
                      </m:r>
                    </m:sub>
                  </m:sSub>
                </m:oMath>
              </a14:m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-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2,3</m:t>
                      </m:r>
                    </m:sub>
                  </m:sSub>
                </m:oMath>
              </a14:m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</a:t>
              </a:r>
              <a:r>
                <a:rPr lang="en-US" sz="1300" b="0" i="1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2,5</m:t>
                      </m:r>
                    </m:sub>
                  </m:sSub>
                </m:oMath>
              </a14:m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-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2,7</m:t>
                      </m:r>
                    </m:sub>
                  </m:sSub>
                </m:oMath>
              </a14:m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= 0</a:t>
              </a:r>
            </a:p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1,3</m:t>
                      </m:r>
                    </m:sub>
                  </m:sSub>
                </m:oMath>
              </a14:m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+</a:t>
              </a:r>
              <a:r>
                <a:rPr lang="en-CA" sz="1300" b="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2,3</m:t>
                      </m:r>
                    </m:sub>
                  </m:sSub>
                </m:oMath>
              </a14:m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4,3</m:t>
                      </m:r>
                    </m:sub>
                  </m:sSub>
                </m:oMath>
              </a14:m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-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3,6</m:t>
                      </m:r>
                    </m:sub>
                  </m:sSub>
                </m:oMath>
              </a14:m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-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3,8</m:t>
                      </m:r>
                    </m:sub>
                  </m:sSub>
                </m:oMath>
              </a14:m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= 0</a:t>
              </a:r>
              <a:endParaRPr lang="en-CA" sz="1300" b="0" i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1,4</m:t>
                      </m:r>
                    </m:sub>
                  </m:sSub>
                </m:oMath>
              </a14:m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-</a:t>
              </a:r>
              <a:r>
                <a:rPr lang="en-US" sz="1300" b="0" i="1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4,3</m:t>
                      </m:r>
                    </m:sub>
                  </m:sSub>
                </m:oMath>
              </a14:m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-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4,6</m:t>
                      </m:r>
                    </m:sub>
                  </m:sSub>
                </m:oMath>
              </a14:m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4,9</m:t>
                      </m:r>
                    </m:sub>
                  </m:sSub>
                </m:oMath>
              </a14:m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</a:t>
              </a:r>
              <a:r>
                <a:rPr lang="en-US" sz="1300" b="0" i="1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4,10</m:t>
                      </m:r>
                    </m:sub>
                  </m:sSub>
                </m:oMath>
              </a14:m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= 0</a:t>
              </a:r>
            </a:p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2,5</m:t>
                      </m:r>
                    </m:sub>
                  </m:sSub>
                </m:oMath>
              </a14:m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5,7</m:t>
                      </m:r>
                    </m:sub>
                  </m:sSub>
                </m:oMath>
              </a14:m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-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5,8</m:t>
                      </m:r>
                    </m:sub>
                  </m:sSub>
                </m:oMath>
              </a14:m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=</a:t>
              </a:r>
              <a:r>
                <a:rPr lang="en-US" sz="1300" b="0" i="1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0</a:t>
              </a:r>
            </a:p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3,6</m:t>
                      </m:r>
                    </m:sub>
                  </m:sSub>
                </m:oMath>
              </a14:m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+</a:t>
              </a:r>
              <a:r>
                <a:rPr lang="en-CA" sz="1300" b="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4,6</m:t>
                      </m:r>
                    </m:sub>
                  </m:sSub>
                </m:oMath>
              </a14:m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6,8</m:t>
                      </m:r>
                    </m:sub>
                  </m:sSub>
                  <m:r>
                    <a:rPr lang="en-CA" sz="13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6,9</m:t>
                      </m:r>
                    </m:sub>
                  </m:sSub>
                </m:oMath>
              </a14:m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6,12</m:t>
                      </m:r>
                    </m:sub>
                  </m:sSub>
                </m:oMath>
              </a14:m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= 0</a:t>
              </a:r>
            </a:p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2,7</m:t>
                      </m:r>
                    </m:sub>
                  </m:sSub>
                </m:oMath>
              </a14:m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+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5,7</m:t>
                      </m:r>
                    </m:sub>
                  </m:sSub>
                </m:oMath>
              </a14:m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-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7,8</m:t>
                      </m:r>
                    </m:sub>
                  </m:sSub>
                </m:oMath>
              </a14:m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-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7,11</m:t>
                      </m:r>
                    </m:sub>
                  </m:sSub>
                </m:oMath>
              </a14:m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= 0</a:t>
              </a:r>
            </a:p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3,8</m:t>
                      </m:r>
                    </m:sub>
                  </m:sSub>
                </m:oMath>
              </a14:m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5,8</m:t>
                      </m:r>
                    </m:sub>
                  </m:sSub>
                </m:oMath>
              </a14:m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+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6,8</m:t>
                      </m:r>
                    </m:sub>
                  </m:sSub>
                  <m:r>
                    <a:rPr lang="en-CA" sz="13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+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7,8</m:t>
                      </m:r>
                    </m:sub>
                  </m:sSub>
                  <m:r>
                    <a:rPr lang="en-CA" sz="13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8,11</m:t>
                      </m:r>
                    </m:sub>
                  </m:sSub>
                </m:oMath>
              </a14:m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-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8,12</m:t>
                      </m:r>
                    </m:sub>
                  </m:sSub>
                </m:oMath>
              </a14:m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-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8,13</m:t>
                      </m:r>
                    </m:sub>
                  </m:sSub>
                </m:oMath>
              </a14:m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= 0</a:t>
              </a:r>
            </a:p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4,9</m:t>
                      </m:r>
                    </m:sub>
                  </m:sSub>
                </m:oMath>
              </a14:m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+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6,9</m:t>
                      </m:r>
                    </m:sub>
                  </m:sSub>
                </m:oMath>
              </a14:m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-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9,10</m:t>
                      </m:r>
                    </m:sub>
                  </m:sSub>
                </m:oMath>
              </a14:m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-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9,12</m:t>
                      </m:r>
                    </m:sub>
                  </m:sSub>
                </m:oMath>
              </a14:m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= 0</a:t>
              </a:r>
            </a:p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4,10</m:t>
                      </m:r>
                    </m:sub>
                  </m:sSub>
                </m:oMath>
              </a14:m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+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9,10</m:t>
                      </m:r>
                    </m:sub>
                  </m:sSub>
                </m:oMath>
              </a14:m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-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10,12</m:t>
                      </m:r>
                    </m:sub>
                  </m:sSub>
                </m:oMath>
              </a14:m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= 0</a:t>
              </a:r>
            </a:p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7,11</m:t>
                      </m:r>
                    </m:sub>
                  </m:sSub>
                </m:oMath>
              </a14:m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+</a:t>
              </a:r>
              <a:r>
                <a:rPr lang="en-US" sz="1300" i="1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8,11</m:t>
                      </m:r>
                    </m:sub>
                  </m:sSub>
                </m:oMath>
              </a14:m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-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11,13</m:t>
                      </m:r>
                    </m:sub>
                  </m:sSub>
                </m:oMath>
              </a14:m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= 0</a:t>
              </a:r>
            </a:p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6,12</m:t>
                      </m:r>
                    </m:sub>
                  </m:sSub>
                </m:oMath>
              </a14:m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+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8,12</m:t>
                      </m:r>
                    </m:sub>
                  </m:sSub>
                </m:oMath>
              </a14:m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+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9,12</m:t>
                      </m:r>
                    </m:sub>
                  </m:sSub>
                </m:oMath>
              </a14:m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+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10,12</m:t>
                      </m:r>
                    </m:sub>
                  </m:sSub>
                </m:oMath>
              </a14:m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-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12,13</m:t>
                      </m:r>
                    </m:sub>
                  </m:sSub>
                </m:oMath>
              </a14:m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= 0</a:t>
              </a:r>
            </a:p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8,13</m:t>
                      </m:r>
                    </m:sub>
                  </m:sSub>
                </m:oMath>
              </a14:m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+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11,13</m:t>
                      </m:r>
                    </m:sub>
                  </m:sSub>
                </m:oMath>
              </a14:m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+  </a:t>
              </a:r>
              <a14:m>
                <m:oMath xmlns:m="http://schemas.openxmlformats.org/officeDocument/2006/math">
                  <m:sSub>
                    <m:sSubPr>
                      <m:ctrlPr>
                        <a:rPr lang="en-CA" sz="13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12,13</m:t>
                      </m:r>
                    </m:sub>
                  </m:sSub>
                </m:oMath>
              </a14:m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= 1</a:t>
              </a:r>
            </a:p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</m:ctrlPr>
                    </m:sSubPr>
                    <m:e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  <m:t>𝑁</m:t>
                      </m:r>
                    </m:e>
                    <m:sub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  <m:t>𝑖</m:t>
                      </m:r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  <m:t>,</m:t>
                      </m:r>
                      <m:r>
                        <a:rPr lang="en-CA" sz="13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Times New Roman" panose="02020603050405020304" pitchFamily="18" charset="0"/>
                        </a:rPr>
                        <m:t>𝑗</m:t>
                      </m:r>
                    </m:sub>
                  </m:sSub>
                </m:oMath>
              </a14:m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= 0 or 1</a:t>
              </a:r>
            </a:p>
            <a:p>
              <a:pPr algn="l"/>
              <a:endParaRPr lang="en-US" sz="120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algn="l"/>
              <a:endParaRPr lang="en-US" sz="120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algn="l"/>
              <a:endParaRPr lang="en-CA" sz="120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endParaRPr lang="en-CA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86D6F73-C725-4D2C-85BB-6F181C534C1C}"/>
                </a:ext>
              </a:extLst>
            </xdr:cNvPr>
            <xdr:cNvSpPr txBox="1"/>
          </xdr:nvSpPr>
          <xdr:spPr>
            <a:xfrm>
              <a:off x="7724774" y="4914899"/>
              <a:ext cx="5648326" cy="6029326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CA" sz="1400" b="1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FORMULATION OF LINEAR PROGRAMMING MODEL</a:t>
              </a:r>
            </a:p>
            <a:p>
              <a:pPr algn="l"/>
              <a:endParaRPr lang="en-CA" sz="1300" i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r>
                <a:rPr lang="en-CA" sz="13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Let Node 1 =</a:t>
              </a:r>
              <a:r>
                <a:rPr lang="en-CA" sz="13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CA" sz="13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Pearlsburg,</a:t>
              </a:r>
              <a:r>
                <a:rPr lang="en-CA" sz="13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CA" sz="13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Node 2</a:t>
              </a:r>
              <a:r>
                <a:rPr lang="en-CA" sz="13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= Kitchen Corner, Node 3 = Quarry, </a:t>
              </a:r>
            </a:p>
            <a:p>
              <a:pPr algn="l"/>
              <a:r>
                <a:rPr lang="en-CA" sz="13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Node 4 = Morgan Creek, Node 5 = Stone House, Node 6 = Cedar Creek, </a:t>
              </a:r>
            </a:p>
            <a:p>
              <a:pPr algn="l"/>
              <a:r>
                <a:rPr lang="en-CA" sz="13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Node 7 = Cutter's Store, Node 8 = Blake's Crossing, Node 9 = Homer, Node 10 = McKinney Farm, Node 11 = Bottom Town, Node 12 =  Wellis Farm, Node 13 = Holbrook</a:t>
              </a:r>
            </a:p>
            <a:p>
              <a:pPr algn="l"/>
              <a:endParaRPr lang="en-CA" sz="1300" i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r>
                <a:rPr lang="en-CA" sz="1300" b="1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Minimize Z</a:t>
              </a:r>
              <a:r>
                <a:rPr lang="en-CA" sz="13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= </a:t>
              </a:r>
              <a:r>
                <a:rPr lang="en-CA" sz="13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〗_1,2</a:t>
              </a:r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+ 15</a:t>
              </a:r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_1,3</a:t>
              </a:r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+ 12</a:t>
              </a:r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_1,4</a:t>
              </a:r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+ 8</a:t>
              </a:r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_2,3</a:t>
              </a:r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+ 14 </a:t>
              </a:r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_2,5</a:t>
              </a:r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+ 20</a:t>
              </a:r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_2,7</a:t>
              </a:r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</a:t>
              </a:r>
              <a:r>
                <a:rPr lang="en-CA" sz="13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〗_3,6</a:t>
              </a:r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</a:t>
              </a:r>
              <a:r>
                <a:rPr lang="en-CA" sz="13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</a:t>
              </a:r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〗_3,8</a:t>
              </a:r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</a:t>
              </a:r>
              <a:r>
                <a:rPr lang="en-CA" sz="13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〗_4,3</a:t>
              </a:r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+ 7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𝑁_4,6</a:t>
              </a:r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+ 18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𝑁_4,9</a:t>
              </a:r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+ 11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𝑁_4,10</a:t>
              </a:r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+ 10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𝑁_5,7</a:t>
              </a:r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+ 6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𝑁_5,8</a:t>
              </a:r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+ 10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𝑁_6,8  </a:t>
              </a:r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+ 5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𝑁_6,9</a:t>
              </a:r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+ 17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𝑁_6,12</a:t>
              </a:r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+ 12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𝑁_7,8</a:t>
              </a:r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+ 14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𝑁_7,11</a:t>
              </a:r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+ 6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𝑁_8,11</a:t>
              </a:r>
              <a:r>
                <a:rPr lang="en-CA" sz="13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+ 9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𝑁_8,12</a:t>
              </a:r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+ 15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𝑁_8,13</a:t>
              </a:r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</a:t>
              </a:r>
              <a:r>
                <a:rPr lang="en-CA" sz="1300" i="1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8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𝑁_9,10</a:t>
              </a:r>
              <a:r>
                <a:rPr lang="en-CA" sz="13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+ 11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𝑁_9,12</a:t>
              </a:r>
              <a:r>
                <a:rPr lang="en-CA" sz="13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+ 21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𝑁_10,12</a:t>
              </a:r>
              <a:r>
                <a:rPr lang="en-CA" sz="13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+12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𝑁_11,13</a:t>
              </a:r>
              <a:r>
                <a:rPr lang="en-CA" sz="13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+  </a:t>
              </a:r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10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𝑁_12,13</a:t>
              </a:r>
              <a:endParaRPr lang="en-CA" sz="1300" i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endParaRPr lang="en-CA" sz="1300" i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r>
                <a:rPr lang="en-CA" sz="1300" b="1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subject</a:t>
              </a:r>
              <a:r>
                <a:rPr lang="en-CA" sz="1300" b="1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to the following constraints</a:t>
              </a:r>
            </a:p>
            <a:p>
              <a:pPr algn="l"/>
              <a:endParaRPr lang="en-CA" sz="1300" i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_1,2</a:t>
              </a:r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</a:t>
              </a:r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_1,3</a:t>
              </a:r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</a:t>
              </a:r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_1,4</a:t>
              </a:r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= 1</a:t>
              </a:r>
            </a:p>
            <a:p>
              <a:pPr algn="l"/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_1,2</a:t>
              </a:r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- </a:t>
              </a:r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_2,3</a:t>
              </a:r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</a:t>
              </a:r>
              <a:r>
                <a:rPr lang="en-US" sz="1300" b="0" i="1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_2,5</a:t>
              </a:r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- </a:t>
              </a:r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_2,7</a:t>
              </a:r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= 0</a:t>
              </a:r>
            </a:p>
            <a:p>
              <a:pPr algn="l"/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_1,3</a:t>
              </a:r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+</a:t>
              </a:r>
              <a:r>
                <a:rPr lang="en-CA" sz="1300" b="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_2,3</a:t>
              </a:r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+ </a:t>
              </a:r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_4,3</a:t>
              </a:r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- </a:t>
              </a:r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_3,6</a:t>
              </a:r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- </a:t>
              </a:r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_3,8</a:t>
              </a:r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= 0</a:t>
              </a:r>
              <a:endParaRPr lang="en-CA" sz="1300" b="0" i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_1,4</a:t>
              </a:r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-</a:t>
              </a:r>
              <a:r>
                <a:rPr lang="en-US" sz="1300" b="0" i="1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_4,3</a:t>
              </a:r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-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𝑁_4,6</a:t>
              </a:r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𝑁_4,9</a:t>
              </a:r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</a:t>
              </a:r>
              <a:r>
                <a:rPr lang="en-US" sz="1300" b="0" i="1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𝑁_4,10</a:t>
              </a:r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= 0</a:t>
              </a:r>
            </a:p>
            <a:p>
              <a:pPr algn="l"/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_2,5</a:t>
              </a:r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𝑁_5,7</a:t>
              </a:r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-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𝑁_5,8</a:t>
              </a:r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=</a:t>
              </a:r>
              <a:r>
                <a:rPr lang="en-US" sz="1300" b="0" i="1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0</a:t>
              </a:r>
            </a:p>
            <a:p>
              <a:pPr algn="l"/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_3,6</a:t>
              </a:r>
              <a:r>
                <a:rPr lang="en-CA" sz="1300" b="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+</a:t>
              </a:r>
              <a:r>
                <a:rPr lang="en-CA" sz="1300" b="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𝑁_4,6</a:t>
              </a:r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𝑁_6,8  </a:t>
              </a:r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𝑁_6,9</a:t>
              </a:r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𝑁_6,12</a:t>
              </a:r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= 0</a:t>
              </a:r>
            </a:p>
            <a:p>
              <a:pPr algn="l"/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_2,7</a:t>
              </a:r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+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𝑁_5,7</a:t>
              </a:r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-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𝑁_7,8</a:t>
              </a:r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-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𝑁_7,11</a:t>
              </a:r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= 0</a:t>
              </a:r>
            </a:p>
            <a:p>
              <a:pPr algn="l"/>
              <a:r>
                <a:rPr lang="en-US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_3,8</a:t>
              </a:r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𝑁_5,8</a:t>
              </a:r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+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𝑁_6,8  </a:t>
              </a:r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+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𝑁_7,8  </a:t>
              </a:r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𝑁_8,11</a:t>
              </a:r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-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𝑁_8,12</a:t>
              </a:r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-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𝑁_8,13</a:t>
              </a:r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= 0</a:t>
              </a:r>
            </a:p>
            <a:p>
              <a:pPr algn="l"/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𝑁_4,9</a:t>
              </a:r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+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𝑁_6,9</a:t>
              </a:r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-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𝑁_9,10</a:t>
              </a:r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-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𝑁_9,12</a:t>
              </a:r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= 0</a:t>
              </a:r>
            </a:p>
            <a:p>
              <a:pPr algn="l"/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𝑁_4,10</a:t>
              </a:r>
              <a:r>
                <a:rPr lang="en-US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+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𝑁_9,10</a:t>
              </a:r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-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𝑁_10,12</a:t>
              </a:r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= 0</a:t>
              </a:r>
            </a:p>
            <a:p>
              <a:pPr algn="l"/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𝑁_7,11</a:t>
              </a:r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+</a:t>
              </a:r>
              <a:r>
                <a:rPr lang="en-US" sz="1300" i="1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𝑁_8,11</a:t>
              </a:r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-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𝑁_11,13</a:t>
              </a:r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= 0</a:t>
              </a:r>
            </a:p>
            <a:p>
              <a:pPr algn="l"/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𝑁_6,12</a:t>
              </a:r>
              <a:r>
                <a:rPr lang="en-US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+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𝑁_8,12</a:t>
              </a:r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+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𝑁_9,12</a:t>
              </a:r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+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𝑁_10,12</a:t>
              </a:r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-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𝑁_12,13</a:t>
              </a:r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= 0</a:t>
              </a:r>
            </a:p>
            <a:p>
              <a:pPr algn="l"/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𝑁_8,13</a:t>
              </a:r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+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𝑁_11,13</a:t>
              </a:r>
              <a:r>
                <a:rPr lang="en-CA" sz="130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+  </a:t>
              </a:r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𝑁_12,13</a:t>
              </a:r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= 1</a:t>
              </a:r>
            </a:p>
            <a:p>
              <a:pPr algn="l"/>
              <a:r>
                <a:rPr lang="en-CA" sz="13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𝑁_(𝑖,𝑗)</a:t>
              </a:r>
              <a:r>
                <a:rPr lang="en-CA" sz="1300" b="0" i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= 0 or 1</a:t>
              </a:r>
            </a:p>
            <a:p>
              <a:pPr algn="l"/>
              <a:endParaRPr lang="en-US" sz="120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algn="l"/>
              <a:endParaRPr lang="en-US" sz="120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algn="l"/>
              <a:endParaRPr lang="en-CA" sz="120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endParaRPr lang="en-CA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34</xdr:row>
      <xdr:rowOff>9525</xdr:rowOff>
    </xdr:from>
    <xdr:to>
      <xdr:col>7</xdr:col>
      <xdr:colOff>0</xdr:colOff>
      <xdr:row>54</xdr:row>
      <xdr:rowOff>200025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712E39-CFF8-4A22-BF18-459C1AB1A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8496300"/>
          <a:ext cx="7124700" cy="52482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C196-166D-4D5B-A736-116173842CA1}">
  <sheetPr>
    <tabColor theme="9" tint="-0.249977111117893"/>
  </sheetPr>
  <dimension ref="A1:N61"/>
  <sheetViews>
    <sheetView workbookViewId="0">
      <selection activeCell="G5" sqref="G5"/>
    </sheetView>
  </sheetViews>
  <sheetFormatPr defaultRowHeight="18.75" x14ac:dyDescent="0.3"/>
  <cols>
    <col min="1" max="1" width="11.28515625" style="1" customWidth="1"/>
    <col min="2" max="2" width="9.140625" style="1"/>
    <col min="3" max="3" width="20.5703125" style="1" customWidth="1"/>
    <col min="4" max="4" width="9.140625" style="1"/>
    <col min="5" max="5" width="29.28515625" style="1" customWidth="1"/>
    <col min="6" max="6" width="18.42578125" style="1" customWidth="1"/>
    <col min="7" max="8" width="9.140625" style="1"/>
    <col min="9" max="9" width="10.7109375" style="1" customWidth="1"/>
    <col min="10" max="10" width="14.85546875" style="1" customWidth="1"/>
    <col min="11" max="11" width="58.5703125" style="1" customWidth="1"/>
    <col min="12" max="12" width="16.140625" style="1" customWidth="1"/>
    <col min="13" max="13" width="15.28515625" style="1" customWidth="1"/>
    <col min="14" max="16384" width="9.140625" style="1"/>
  </cols>
  <sheetData>
    <row r="1" spans="1:13" ht="19.5" thickBot="1" x14ac:dyDescent="0.35">
      <c r="A1" s="105" t="s">
        <v>35</v>
      </c>
      <c r="B1" s="106"/>
      <c r="C1" s="106"/>
      <c r="D1" s="106"/>
      <c r="E1" s="106"/>
      <c r="F1" s="106"/>
      <c r="G1" s="106"/>
      <c r="H1" s="106"/>
      <c r="I1" s="107"/>
      <c r="K1" s="21"/>
    </row>
    <row r="2" spans="1:13" ht="20.25" thickTop="1" thickBot="1" x14ac:dyDescent="0.35">
      <c r="A2" s="108"/>
      <c r="B2" s="109"/>
      <c r="C2" s="109"/>
      <c r="D2" s="109"/>
      <c r="E2" s="109"/>
      <c r="F2" s="109"/>
      <c r="G2" s="109"/>
      <c r="H2" s="109"/>
      <c r="I2" s="110"/>
      <c r="K2" s="77" t="s">
        <v>32</v>
      </c>
      <c r="L2" s="17"/>
    </row>
    <row r="3" spans="1:13" ht="20.25" thickTop="1" thickBot="1" x14ac:dyDescent="0.35">
      <c r="A3" s="111"/>
      <c r="B3" s="112"/>
      <c r="C3" s="112"/>
      <c r="D3" s="112"/>
      <c r="E3" s="112"/>
      <c r="F3" s="112"/>
      <c r="G3" s="112"/>
      <c r="H3" s="112"/>
      <c r="I3" s="113"/>
      <c r="J3" s="20"/>
      <c r="K3" s="78" t="s">
        <v>33</v>
      </c>
      <c r="L3" s="17"/>
    </row>
    <row r="4" spans="1:13" ht="20.25" thickTop="1" thickBot="1" x14ac:dyDescent="0.35">
      <c r="J4" s="38"/>
      <c r="K4" s="79" t="s">
        <v>34</v>
      </c>
      <c r="L4" s="17"/>
    </row>
    <row r="5" spans="1:13" ht="40.5" thickTop="1" thickBot="1" x14ac:dyDescent="0.35">
      <c r="A5" s="41" t="s">
        <v>2</v>
      </c>
      <c r="B5" s="46" t="s">
        <v>0</v>
      </c>
      <c r="C5" s="39" t="s">
        <v>1</v>
      </c>
      <c r="D5" s="39" t="s">
        <v>0</v>
      </c>
      <c r="E5" s="40" t="s">
        <v>1</v>
      </c>
      <c r="F5" s="41" t="s">
        <v>3</v>
      </c>
      <c r="I5" s="26" t="s">
        <v>0</v>
      </c>
      <c r="J5" s="32" t="s">
        <v>18</v>
      </c>
      <c r="K5" s="37"/>
      <c r="L5" s="53"/>
    </row>
    <row r="6" spans="1:13" ht="19.5" thickTop="1" x14ac:dyDescent="0.3">
      <c r="A6" s="50">
        <v>0</v>
      </c>
      <c r="B6" s="47">
        <v>1</v>
      </c>
      <c r="C6" s="6" t="s">
        <v>4</v>
      </c>
      <c r="D6" s="6">
        <v>2</v>
      </c>
      <c r="E6" s="6" t="s">
        <v>5</v>
      </c>
      <c r="F6" s="42">
        <v>10</v>
      </c>
      <c r="H6" s="20"/>
      <c r="I6" s="27">
        <v>1</v>
      </c>
      <c r="J6" s="29">
        <f>A6+A7+A8</f>
        <v>1</v>
      </c>
      <c r="K6" s="35" t="s">
        <v>19</v>
      </c>
      <c r="L6" s="2"/>
      <c r="M6"/>
    </row>
    <row r="7" spans="1:13" x14ac:dyDescent="0.3">
      <c r="A7" s="51">
        <v>0</v>
      </c>
      <c r="B7" s="48">
        <v>1</v>
      </c>
      <c r="C7" s="3" t="s">
        <v>4</v>
      </c>
      <c r="D7" s="3">
        <v>3</v>
      </c>
      <c r="E7" s="3" t="s">
        <v>6</v>
      </c>
      <c r="F7" s="43">
        <v>15</v>
      </c>
      <c r="H7" s="20"/>
      <c r="I7" s="28">
        <v>2</v>
      </c>
      <c r="J7" s="30">
        <f>A6-A9-A10-A11</f>
        <v>0</v>
      </c>
      <c r="K7" s="36" t="s">
        <v>20</v>
      </c>
      <c r="L7"/>
      <c r="M7"/>
    </row>
    <row r="8" spans="1:13" ht="19.5" x14ac:dyDescent="0.3">
      <c r="A8" s="52">
        <v>1</v>
      </c>
      <c r="B8" s="49">
        <v>1</v>
      </c>
      <c r="C8" s="7" t="s">
        <v>4</v>
      </c>
      <c r="D8" s="7">
        <v>4</v>
      </c>
      <c r="E8" s="7" t="s">
        <v>7</v>
      </c>
      <c r="F8" s="44">
        <v>12</v>
      </c>
      <c r="H8" s="20"/>
      <c r="I8" s="28">
        <v>3</v>
      </c>
      <c r="J8" s="30">
        <f>A7+A14-A12-A13</f>
        <v>0</v>
      </c>
      <c r="K8" s="36" t="s">
        <v>21</v>
      </c>
      <c r="L8"/>
      <c r="M8"/>
    </row>
    <row r="9" spans="1:13" x14ac:dyDescent="0.3">
      <c r="A9" s="51">
        <v>0</v>
      </c>
      <c r="B9" s="48">
        <v>2</v>
      </c>
      <c r="C9" s="3" t="s">
        <v>5</v>
      </c>
      <c r="D9" s="3">
        <v>3</v>
      </c>
      <c r="E9" s="3" t="s">
        <v>6</v>
      </c>
      <c r="F9" s="43">
        <v>8</v>
      </c>
      <c r="H9" s="20"/>
      <c r="I9" s="28">
        <v>4</v>
      </c>
      <c r="J9" s="30">
        <f>A8-A14-A15-A16-A17</f>
        <v>0</v>
      </c>
      <c r="K9" s="36" t="s">
        <v>22</v>
      </c>
      <c r="L9"/>
      <c r="M9"/>
    </row>
    <row r="10" spans="1:13" x14ac:dyDescent="0.3">
      <c r="A10" s="51">
        <v>0</v>
      </c>
      <c r="B10" s="48">
        <v>2</v>
      </c>
      <c r="C10" s="3" t="s">
        <v>5</v>
      </c>
      <c r="D10" s="3">
        <v>5</v>
      </c>
      <c r="E10" s="3" t="s">
        <v>8</v>
      </c>
      <c r="F10" s="43">
        <v>14</v>
      </c>
      <c r="H10" s="20"/>
      <c r="I10" s="28">
        <v>5</v>
      </c>
      <c r="J10" s="30">
        <f>A10-A18-A19</f>
        <v>0</v>
      </c>
      <c r="K10" s="36" t="s">
        <v>23</v>
      </c>
      <c r="L10"/>
      <c r="M10"/>
    </row>
    <row r="11" spans="1:13" x14ac:dyDescent="0.3">
      <c r="A11" s="51">
        <v>0</v>
      </c>
      <c r="B11" s="48">
        <v>2</v>
      </c>
      <c r="C11" s="3" t="s">
        <v>5</v>
      </c>
      <c r="D11" s="3">
        <v>7</v>
      </c>
      <c r="E11" s="3" t="s">
        <v>10</v>
      </c>
      <c r="F11" s="43">
        <v>20</v>
      </c>
      <c r="H11" s="20"/>
      <c r="I11" s="28">
        <v>6</v>
      </c>
      <c r="J11" s="30">
        <f>A12+A15-A20-A21-A22</f>
        <v>0</v>
      </c>
      <c r="K11" s="36" t="s">
        <v>24</v>
      </c>
      <c r="L11"/>
      <c r="M11"/>
    </row>
    <row r="12" spans="1:13" x14ac:dyDescent="0.3">
      <c r="A12" s="51">
        <v>0</v>
      </c>
      <c r="B12" s="48">
        <v>3</v>
      </c>
      <c r="C12" s="3" t="s">
        <v>6</v>
      </c>
      <c r="D12" s="3">
        <v>6</v>
      </c>
      <c r="E12" s="3" t="s">
        <v>9</v>
      </c>
      <c r="F12" s="43">
        <v>9</v>
      </c>
      <c r="H12" s="20"/>
      <c r="I12" s="28">
        <v>7</v>
      </c>
      <c r="J12" s="30">
        <f>A11+A18-A23-A24</f>
        <v>0</v>
      </c>
      <c r="K12" s="36" t="s">
        <v>25</v>
      </c>
      <c r="L12"/>
      <c r="M12"/>
    </row>
    <row r="13" spans="1:13" x14ac:dyDescent="0.3">
      <c r="A13" s="51">
        <v>0</v>
      </c>
      <c r="B13" s="48">
        <v>3</v>
      </c>
      <c r="C13" s="3" t="s">
        <v>6</v>
      </c>
      <c r="D13" s="3">
        <v>8</v>
      </c>
      <c r="E13" s="3" t="s">
        <v>11</v>
      </c>
      <c r="F13" s="43">
        <v>18</v>
      </c>
      <c r="H13" s="20"/>
      <c r="I13" s="28">
        <v>8</v>
      </c>
      <c r="J13" s="31">
        <f>A13+A19+A20-A25-A26-A27</f>
        <v>0</v>
      </c>
      <c r="K13" s="36" t="s">
        <v>26</v>
      </c>
    </row>
    <row r="14" spans="1:13" x14ac:dyDescent="0.3">
      <c r="A14" s="51">
        <v>0</v>
      </c>
      <c r="B14" s="48">
        <v>4</v>
      </c>
      <c r="C14" s="3" t="s">
        <v>7</v>
      </c>
      <c r="D14" s="3">
        <v>3</v>
      </c>
      <c r="E14" s="3" t="s">
        <v>6</v>
      </c>
      <c r="F14" s="43">
        <v>16</v>
      </c>
      <c r="H14" s="20"/>
      <c r="I14" s="28">
        <v>9</v>
      </c>
      <c r="J14" s="31">
        <f>A16+A21-A28-A29</f>
        <v>0</v>
      </c>
      <c r="K14" s="36" t="s">
        <v>27</v>
      </c>
    </row>
    <row r="15" spans="1:13" ht="19.5" x14ac:dyDescent="0.3">
      <c r="A15" s="52">
        <v>1</v>
      </c>
      <c r="B15" s="49">
        <v>4</v>
      </c>
      <c r="C15" s="7" t="s">
        <v>7</v>
      </c>
      <c r="D15" s="7">
        <v>6</v>
      </c>
      <c r="E15" s="7" t="s">
        <v>9</v>
      </c>
      <c r="F15" s="44">
        <v>7</v>
      </c>
      <c r="H15" s="20"/>
      <c r="I15" s="28">
        <v>10</v>
      </c>
      <c r="J15" s="31">
        <f>A17+A28-A30</f>
        <v>0</v>
      </c>
      <c r="K15" s="36" t="s">
        <v>28</v>
      </c>
    </row>
    <row r="16" spans="1:13" x14ac:dyDescent="0.3">
      <c r="A16" s="51">
        <v>0</v>
      </c>
      <c r="B16" s="48">
        <v>4</v>
      </c>
      <c r="C16" s="3" t="s">
        <v>7</v>
      </c>
      <c r="D16" s="3">
        <v>9</v>
      </c>
      <c r="E16" s="3" t="s">
        <v>12</v>
      </c>
      <c r="F16" s="43">
        <v>18</v>
      </c>
      <c r="H16" s="20"/>
      <c r="I16" s="28">
        <v>11</v>
      </c>
      <c r="J16" s="31">
        <f>A24+A25-A31</f>
        <v>0</v>
      </c>
      <c r="K16" s="36" t="s">
        <v>29</v>
      </c>
    </row>
    <row r="17" spans="1:11" x14ac:dyDescent="0.3">
      <c r="A17" s="51">
        <v>0</v>
      </c>
      <c r="B17" s="48">
        <v>4</v>
      </c>
      <c r="C17" s="3" t="s">
        <v>7</v>
      </c>
      <c r="D17" s="3">
        <v>10</v>
      </c>
      <c r="E17" s="3" t="s">
        <v>13</v>
      </c>
      <c r="F17" s="43">
        <v>11</v>
      </c>
      <c r="H17" s="20"/>
      <c r="I17" s="28">
        <v>12</v>
      </c>
      <c r="J17" s="31">
        <f>A22+A26+A29+A30-A32</f>
        <v>0</v>
      </c>
      <c r="K17" s="36" t="s">
        <v>30</v>
      </c>
    </row>
    <row r="18" spans="1:11" ht="19.5" thickBot="1" x14ac:dyDescent="0.35">
      <c r="A18" s="51">
        <v>0</v>
      </c>
      <c r="B18" s="48">
        <v>5</v>
      </c>
      <c r="C18" s="3" t="s">
        <v>8</v>
      </c>
      <c r="D18" s="3">
        <v>7</v>
      </c>
      <c r="E18" s="3" t="s">
        <v>10</v>
      </c>
      <c r="F18" s="43">
        <v>10</v>
      </c>
      <c r="H18" s="20"/>
      <c r="I18" s="33">
        <v>13</v>
      </c>
      <c r="J18" s="34">
        <f>A27+A31+A32</f>
        <v>1</v>
      </c>
      <c r="K18" s="54" t="s">
        <v>31</v>
      </c>
    </row>
    <row r="19" spans="1:11" ht="19.5" thickTop="1" x14ac:dyDescent="0.3">
      <c r="A19" s="51">
        <v>0</v>
      </c>
      <c r="B19" s="48">
        <v>5</v>
      </c>
      <c r="C19" s="3" t="s">
        <v>8</v>
      </c>
      <c r="D19" s="3">
        <v>8</v>
      </c>
      <c r="E19" s="3" t="s">
        <v>11</v>
      </c>
      <c r="F19" s="43">
        <v>6</v>
      </c>
      <c r="K19" s="55"/>
    </row>
    <row r="20" spans="1:11" ht="19.5" x14ac:dyDescent="0.3">
      <c r="A20" s="52">
        <v>1</v>
      </c>
      <c r="B20" s="49">
        <v>6</v>
      </c>
      <c r="C20" s="7" t="s">
        <v>9</v>
      </c>
      <c r="D20" s="7">
        <v>8</v>
      </c>
      <c r="E20" s="7" t="s">
        <v>11</v>
      </c>
      <c r="F20" s="44">
        <v>10</v>
      </c>
    </row>
    <row r="21" spans="1:11" x14ac:dyDescent="0.3">
      <c r="A21" s="51">
        <v>0</v>
      </c>
      <c r="B21" s="48">
        <v>6</v>
      </c>
      <c r="C21" s="3" t="s">
        <v>9</v>
      </c>
      <c r="D21" s="3">
        <v>9</v>
      </c>
      <c r="E21" s="3" t="s">
        <v>12</v>
      </c>
      <c r="F21" s="43">
        <v>5</v>
      </c>
    </row>
    <row r="22" spans="1:11" x14ac:dyDescent="0.3">
      <c r="A22" s="51">
        <v>0</v>
      </c>
      <c r="B22" s="48">
        <v>6</v>
      </c>
      <c r="C22" s="3" t="s">
        <v>9</v>
      </c>
      <c r="D22" s="3">
        <v>12</v>
      </c>
      <c r="E22" s="3" t="s">
        <v>15</v>
      </c>
      <c r="F22" s="43">
        <v>17</v>
      </c>
    </row>
    <row r="23" spans="1:11" x14ac:dyDescent="0.3">
      <c r="A23" s="51">
        <v>0</v>
      </c>
      <c r="B23" s="48">
        <v>7</v>
      </c>
      <c r="C23" s="3" t="s">
        <v>10</v>
      </c>
      <c r="D23" s="3">
        <v>8</v>
      </c>
      <c r="E23" s="3" t="s">
        <v>11</v>
      </c>
      <c r="F23" s="43">
        <v>12</v>
      </c>
    </row>
    <row r="24" spans="1:11" x14ac:dyDescent="0.3">
      <c r="A24" s="51">
        <v>0</v>
      </c>
      <c r="B24" s="48">
        <v>7</v>
      </c>
      <c r="C24" s="3" t="s">
        <v>10</v>
      </c>
      <c r="D24" s="3">
        <v>11</v>
      </c>
      <c r="E24" s="3" t="s">
        <v>14</v>
      </c>
      <c r="F24" s="43">
        <v>14</v>
      </c>
    </row>
    <row r="25" spans="1:11" x14ac:dyDescent="0.3">
      <c r="A25" s="51">
        <v>0</v>
      </c>
      <c r="B25" s="48">
        <v>8</v>
      </c>
      <c r="C25" s="3" t="s">
        <v>11</v>
      </c>
      <c r="D25" s="3">
        <v>11</v>
      </c>
      <c r="E25" s="3" t="s">
        <v>14</v>
      </c>
      <c r="F25" s="43">
        <v>6</v>
      </c>
    </row>
    <row r="26" spans="1:11" x14ac:dyDescent="0.3">
      <c r="A26" s="51">
        <v>0</v>
      </c>
      <c r="B26" s="48">
        <v>8</v>
      </c>
      <c r="C26" s="3" t="s">
        <v>11</v>
      </c>
      <c r="D26" s="3">
        <v>12</v>
      </c>
      <c r="E26" s="3" t="s">
        <v>15</v>
      </c>
      <c r="F26" s="43">
        <v>9</v>
      </c>
    </row>
    <row r="27" spans="1:11" ht="19.5" x14ac:dyDescent="0.3">
      <c r="A27" s="52">
        <v>1</v>
      </c>
      <c r="B27" s="49">
        <v>8</v>
      </c>
      <c r="C27" s="7" t="s">
        <v>11</v>
      </c>
      <c r="D27" s="7">
        <v>13</v>
      </c>
      <c r="E27" s="7" t="s">
        <v>16</v>
      </c>
      <c r="F27" s="44">
        <v>15</v>
      </c>
    </row>
    <row r="28" spans="1:11" x14ac:dyDescent="0.3">
      <c r="A28" s="51">
        <v>0</v>
      </c>
      <c r="B28" s="48">
        <v>9</v>
      </c>
      <c r="C28" s="3" t="s">
        <v>12</v>
      </c>
      <c r="D28" s="3">
        <v>10</v>
      </c>
      <c r="E28" s="3" t="s">
        <v>13</v>
      </c>
      <c r="F28" s="43">
        <v>8</v>
      </c>
    </row>
    <row r="29" spans="1:11" x14ac:dyDescent="0.3">
      <c r="A29" s="51">
        <v>0</v>
      </c>
      <c r="B29" s="48">
        <v>9</v>
      </c>
      <c r="C29" s="3" t="s">
        <v>12</v>
      </c>
      <c r="D29" s="3">
        <v>12</v>
      </c>
      <c r="E29" s="3" t="s">
        <v>15</v>
      </c>
      <c r="F29" s="43">
        <v>11</v>
      </c>
    </row>
    <row r="30" spans="1:11" x14ac:dyDescent="0.3">
      <c r="A30" s="51">
        <v>0</v>
      </c>
      <c r="B30" s="48">
        <v>10</v>
      </c>
      <c r="C30" s="3" t="s">
        <v>13</v>
      </c>
      <c r="D30" s="3">
        <v>12</v>
      </c>
      <c r="E30" s="3" t="s">
        <v>15</v>
      </c>
      <c r="F30" s="43">
        <v>21</v>
      </c>
    </row>
    <row r="31" spans="1:11" x14ac:dyDescent="0.3">
      <c r="A31" s="51">
        <v>0</v>
      </c>
      <c r="B31" s="48">
        <v>11</v>
      </c>
      <c r="C31" s="3" t="s">
        <v>14</v>
      </c>
      <c r="D31" s="3">
        <v>13</v>
      </c>
      <c r="E31" s="3" t="s">
        <v>16</v>
      </c>
      <c r="F31" s="43">
        <v>12</v>
      </c>
    </row>
    <row r="32" spans="1:11" ht="19.5" thickBot="1" x14ac:dyDescent="0.35">
      <c r="A32" s="51">
        <v>0</v>
      </c>
      <c r="B32" s="48">
        <v>12</v>
      </c>
      <c r="C32" s="3" t="s">
        <v>15</v>
      </c>
      <c r="D32" s="3">
        <v>13</v>
      </c>
      <c r="E32" s="14" t="s">
        <v>16</v>
      </c>
      <c r="F32" s="45">
        <v>10</v>
      </c>
    </row>
    <row r="33" spans="1:14" ht="21.75" thickTop="1" thickBot="1" x14ac:dyDescent="0.35">
      <c r="A33" s="4"/>
      <c r="B33" s="5"/>
      <c r="C33" s="5"/>
      <c r="D33" s="5"/>
      <c r="E33" s="58" t="s">
        <v>17</v>
      </c>
      <c r="F33" s="59">
        <f>SUMPRODUCT(A6:A32,F6:F32)</f>
        <v>44</v>
      </c>
    </row>
    <row r="45" spans="1:14" ht="19.5" thickBot="1" x14ac:dyDescent="0.35">
      <c r="I45" s="21"/>
      <c r="J45" s="21"/>
      <c r="K45" s="21"/>
    </row>
    <row r="46" spans="1:14" ht="20.25" thickTop="1" thickBot="1" x14ac:dyDescent="0.35">
      <c r="H46" s="20"/>
      <c r="I46" s="68" t="s">
        <v>36</v>
      </c>
      <c r="J46" s="69"/>
      <c r="K46" s="69"/>
      <c r="L46" s="9"/>
      <c r="M46" s="10"/>
    </row>
    <row r="47" spans="1:14" ht="20.25" thickTop="1" thickBot="1" x14ac:dyDescent="0.35">
      <c r="H47" s="20"/>
      <c r="I47" s="70" t="s">
        <v>37</v>
      </c>
      <c r="J47" s="71"/>
      <c r="K47" s="71"/>
      <c r="L47" s="8"/>
      <c r="M47" s="11"/>
    </row>
    <row r="48" spans="1:14" ht="37.5" customHeight="1" thickTop="1" thickBot="1" x14ac:dyDescent="0.35">
      <c r="H48" s="20"/>
      <c r="I48" s="74" t="s">
        <v>61</v>
      </c>
      <c r="J48" s="75"/>
      <c r="K48" s="76"/>
      <c r="L48" s="23" t="s">
        <v>62</v>
      </c>
      <c r="M48" s="25" t="s">
        <v>63</v>
      </c>
      <c r="N48" s="17"/>
    </row>
    <row r="49" spans="8:14" ht="19.5" thickTop="1" x14ac:dyDescent="0.3">
      <c r="H49" s="20"/>
      <c r="I49" s="72" t="s">
        <v>38</v>
      </c>
      <c r="J49" s="73"/>
      <c r="K49" s="73"/>
      <c r="L49" s="22" t="s">
        <v>45</v>
      </c>
      <c r="M49" s="24">
        <v>10</v>
      </c>
    </row>
    <row r="50" spans="8:14" x14ac:dyDescent="0.3">
      <c r="H50" s="20"/>
      <c r="I50" s="67" t="s">
        <v>39</v>
      </c>
      <c r="J50" s="61"/>
      <c r="K50" s="61"/>
      <c r="L50" s="12" t="s">
        <v>46</v>
      </c>
      <c r="M50" s="18">
        <v>15</v>
      </c>
    </row>
    <row r="51" spans="8:14" x14ac:dyDescent="0.3">
      <c r="H51" s="20"/>
      <c r="I51" s="67" t="s">
        <v>40</v>
      </c>
      <c r="J51" s="61"/>
      <c r="K51" s="61"/>
      <c r="L51" s="13" t="s">
        <v>47</v>
      </c>
      <c r="M51" s="18">
        <v>12</v>
      </c>
    </row>
    <row r="52" spans="8:14" x14ac:dyDescent="0.3">
      <c r="H52" s="20"/>
      <c r="I52" s="67" t="s">
        <v>41</v>
      </c>
      <c r="J52" s="61"/>
      <c r="K52" s="61"/>
      <c r="L52" s="13" t="s">
        <v>48</v>
      </c>
      <c r="M52" s="18">
        <v>24</v>
      </c>
    </row>
    <row r="53" spans="8:14" x14ac:dyDescent="0.3">
      <c r="H53" s="20"/>
      <c r="I53" s="67" t="s">
        <v>42</v>
      </c>
      <c r="J53" s="61"/>
      <c r="K53" s="61"/>
      <c r="L53" s="13" t="s">
        <v>49</v>
      </c>
      <c r="M53" s="18">
        <v>19</v>
      </c>
    </row>
    <row r="54" spans="8:14" x14ac:dyDescent="0.3">
      <c r="H54" s="20"/>
      <c r="I54" s="67" t="s">
        <v>43</v>
      </c>
      <c r="J54" s="61"/>
      <c r="K54" s="61"/>
      <c r="L54" s="13" t="s">
        <v>50</v>
      </c>
      <c r="M54" s="18">
        <v>30</v>
      </c>
    </row>
    <row r="55" spans="8:14" ht="36.75" customHeight="1" x14ac:dyDescent="0.3">
      <c r="H55" s="20"/>
      <c r="I55" s="60" t="s">
        <v>44</v>
      </c>
      <c r="J55" s="61"/>
      <c r="K55" s="61"/>
      <c r="L55" s="13" t="s">
        <v>51</v>
      </c>
      <c r="M55" s="18">
        <v>29</v>
      </c>
      <c r="N55" s="17"/>
    </row>
    <row r="56" spans="8:14" ht="35.25" customHeight="1" x14ac:dyDescent="0.3">
      <c r="H56" s="20"/>
      <c r="I56" s="60" t="s">
        <v>57</v>
      </c>
      <c r="J56" s="61"/>
      <c r="K56" s="61"/>
      <c r="L56" s="13" t="s">
        <v>52</v>
      </c>
      <c r="M56" s="18">
        <v>24</v>
      </c>
      <c r="N56" s="17"/>
    </row>
    <row r="57" spans="8:14" ht="37.5" customHeight="1" x14ac:dyDescent="0.3">
      <c r="H57" s="20"/>
      <c r="I57" s="60" t="s">
        <v>64</v>
      </c>
      <c r="J57" s="61"/>
      <c r="K57" s="61"/>
      <c r="L57" s="13" t="s">
        <v>53</v>
      </c>
      <c r="M57" s="18">
        <v>23</v>
      </c>
      <c r="N57" s="17"/>
    </row>
    <row r="58" spans="8:14" ht="36" customHeight="1" x14ac:dyDescent="0.3">
      <c r="H58" s="20"/>
      <c r="I58" s="60" t="s">
        <v>58</v>
      </c>
      <c r="J58" s="61"/>
      <c r="K58" s="61"/>
      <c r="L58" s="15" t="s">
        <v>54</v>
      </c>
      <c r="M58" s="18">
        <v>35</v>
      </c>
      <c r="N58" s="17"/>
    </row>
    <row r="59" spans="8:14" ht="39" customHeight="1" thickBot="1" x14ac:dyDescent="0.35">
      <c r="H59" s="20"/>
      <c r="I59" s="62" t="s">
        <v>59</v>
      </c>
      <c r="J59" s="63"/>
      <c r="K59" s="64"/>
      <c r="L59" s="16" t="s">
        <v>55</v>
      </c>
      <c r="M59" s="19">
        <v>35</v>
      </c>
    </row>
    <row r="60" spans="8:14" ht="39" customHeight="1" thickTop="1" thickBot="1" x14ac:dyDescent="0.35">
      <c r="I60" s="65" t="s">
        <v>60</v>
      </c>
      <c r="J60" s="65"/>
      <c r="K60" s="66"/>
      <c r="L60" s="56" t="s">
        <v>56</v>
      </c>
      <c r="M60" s="57">
        <v>44</v>
      </c>
    </row>
    <row r="61" spans="8:14" ht="19.5" thickTop="1" x14ac:dyDescent="0.3"/>
  </sheetData>
  <mergeCells count="16">
    <mergeCell ref="A1:I3"/>
    <mergeCell ref="I46:K46"/>
    <mergeCell ref="I47:K47"/>
    <mergeCell ref="I49:K49"/>
    <mergeCell ref="I50:K50"/>
    <mergeCell ref="I48:K48"/>
    <mergeCell ref="I51:K51"/>
    <mergeCell ref="I52:K52"/>
    <mergeCell ref="I53:K53"/>
    <mergeCell ref="I54:K54"/>
    <mergeCell ref="I55:K55"/>
    <mergeCell ref="I56:K56"/>
    <mergeCell ref="I57:K57"/>
    <mergeCell ref="I58:K58"/>
    <mergeCell ref="I59:K59"/>
    <mergeCell ref="I60:K60"/>
  </mergeCells>
  <pageMargins left="0.7" right="0.7" top="0.75" bottom="0.75" header="0.3" footer="0.3"/>
  <pageSetup paperSize="9" orientation="portrait" r:id="rId1"/>
  <ignoredErrors>
    <ignoredError sqref="L52:L54 L57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8A553-207D-4A99-BACA-0D33B1D37835}">
  <sheetPr>
    <tabColor theme="9" tint="-0.249977111117893"/>
  </sheetPr>
  <dimension ref="A1:K53"/>
  <sheetViews>
    <sheetView showGridLines="0" workbookViewId="0">
      <selection activeCell="I8" sqref="I8"/>
    </sheetView>
  </sheetViews>
  <sheetFormatPr defaultRowHeight="15" x14ac:dyDescent="0.25"/>
  <cols>
    <col min="1" max="1" width="11.140625" style="82" customWidth="1"/>
    <col min="2" max="2" width="12.7109375" style="82" customWidth="1"/>
    <col min="3" max="3" width="11" style="82" customWidth="1"/>
    <col min="4" max="4" width="14.5703125" style="82" customWidth="1"/>
    <col min="5" max="5" width="11.42578125" style="82" customWidth="1"/>
    <col min="6" max="6" width="7.7109375" style="82" bestFit="1" customWidth="1"/>
    <col min="7" max="7" width="5.42578125" style="82" bestFit="1" customWidth="1"/>
    <col min="8" max="16384" width="9.140625" style="82"/>
  </cols>
  <sheetData>
    <row r="1" spans="1:11" ht="23.25" x14ac:dyDescent="0.35">
      <c r="A1" s="102" t="s">
        <v>157</v>
      </c>
      <c r="B1" s="103"/>
      <c r="C1" s="103"/>
      <c r="D1" s="103"/>
      <c r="E1" s="103"/>
      <c r="F1" s="103"/>
      <c r="G1" s="103"/>
      <c r="H1" s="103"/>
      <c r="I1" s="103"/>
      <c r="J1" s="92"/>
      <c r="K1" s="100"/>
    </row>
    <row r="2" spans="1:11" x14ac:dyDescent="0.2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1" ht="19.5" thickBot="1" x14ac:dyDescent="0.3">
      <c r="A3" s="94" t="s">
        <v>65</v>
      </c>
      <c r="B3" s="94"/>
      <c r="C3" s="94"/>
      <c r="D3" s="94"/>
      <c r="E3" s="94"/>
      <c r="F3" s="80"/>
    </row>
    <row r="4" spans="1:11" ht="15.75" thickBot="1" x14ac:dyDescent="0.3">
      <c r="A4" s="80"/>
      <c r="B4" s="95" t="s">
        <v>66</v>
      </c>
      <c r="C4" s="95" t="s">
        <v>67</v>
      </c>
      <c r="D4" s="95" t="s">
        <v>68</v>
      </c>
      <c r="E4" s="95" t="s">
        <v>69</v>
      </c>
      <c r="F4" s="80"/>
      <c r="J4" s="91"/>
    </row>
    <row r="5" spans="1:11" ht="45.75" thickBot="1" x14ac:dyDescent="0.3">
      <c r="A5" s="80"/>
      <c r="B5" s="89" t="s">
        <v>77</v>
      </c>
      <c r="C5" s="90" t="s">
        <v>78</v>
      </c>
      <c r="D5" s="96">
        <v>44</v>
      </c>
      <c r="E5" s="96">
        <v>44</v>
      </c>
      <c r="F5" s="80"/>
    </row>
    <row r="6" spans="1:11" x14ac:dyDescent="0.25">
      <c r="A6" s="80"/>
      <c r="B6" s="80"/>
      <c r="C6" s="80"/>
      <c r="D6" s="80"/>
      <c r="E6" s="80"/>
      <c r="F6" s="80"/>
    </row>
    <row r="7" spans="1:11" x14ac:dyDescent="0.25">
      <c r="A7" s="81"/>
      <c r="B7" s="81"/>
      <c r="C7" s="81"/>
      <c r="D7" s="81"/>
      <c r="E7" s="81"/>
      <c r="F7" s="81"/>
    </row>
    <row r="8" spans="1:11" ht="23.25" thickBot="1" x14ac:dyDescent="0.3">
      <c r="A8" s="83" t="s">
        <v>70</v>
      </c>
      <c r="B8" s="83"/>
      <c r="C8" s="83"/>
      <c r="D8" s="83"/>
      <c r="E8" s="83"/>
      <c r="F8" s="83"/>
    </row>
    <row r="9" spans="1:11" ht="15.75" thickBot="1" x14ac:dyDescent="0.3">
      <c r="A9" s="80"/>
      <c r="B9" s="95" t="s">
        <v>66</v>
      </c>
      <c r="C9" s="95" t="s">
        <v>67</v>
      </c>
      <c r="D9" s="95" t="s">
        <v>68</v>
      </c>
      <c r="E9" s="95" t="s">
        <v>69</v>
      </c>
      <c r="F9" s="95" t="s">
        <v>71</v>
      </c>
    </row>
    <row r="10" spans="1:11" ht="30" x14ac:dyDescent="0.25">
      <c r="A10" s="80"/>
      <c r="B10" s="87" t="s">
        <v>79</v>
      </c>
      <c r="C10" s="88" t="s">
        <v>2</v>
      </c>
      <c r="D10" s="97">
        <v>0</v>
      </c>
      <c r="E10" s="97">
        <v>0</v>
      </c>
      <c r="F10" s="87" t="s">
        <v>80</v>
      </c>
    </row>
    <row r="11" spans="1:11" ht="30" x14ac:dyDescent="0.25">
      <c r="A11" s="80"/>
      <c r="B11" s="87" t="s">
        <v>81</v>
      </c>
      <c r="C11" s="88" t="s">
        <v>2</v>
      </c>
      <c r="D11" s="97">
        <v>0</v>
      </c>
      <c r="E11" s="97">
        <v>0</v>
      </c>
      <c r="F11" s="87" t="s">
        <v>80</v>
      </c>
    </row>
    <row r="12" spans="1:11" ht="30" x14ac:dyDescent="0.25">
      <c r="A12" s="80"/>
      <c r="B12" s="87" t="s">
        <v>82</v>
      </c>
      <c r="C12" s="88" t="s">
        <v>2</v>
      </c>
      <c r="D12" s="97">
        <v>1</v>
      </c>
      <c r="E12" s="97">
        <v>1</v>
      </c>
      <c r="F12" s="87" t="s">
        <v>80</v>
      </c>
    </row>
    <row r="13" spans="1:11" ht="30" x14ac:dyDescent="0.25">
      <c r="B13" s="87" t="s">
        <v>83</v>
      </c>
      <c r="C13" s="88" t="s">
        <v>2</v>
      </c>
      <c r="D13" s="97">
        <v>0</v>
      </c>
      <c r="E13" s="97">
        <v>0</v>
      </c>
      <c r="F13" s="87" t="s">
        <v>80</v>
      </c>
      <c r="G13" s="80"/>
    </row>
    <row r="14" spans="1:11" ht="30" x14ac:dyDescent="0.25">
      <c r="B14" s="87" t="s">
        <v>84</v>
      </c>
      <c r="C14" s="88" t="s">
        <v>2</v>
      </c>
      <c r="D14" s="97">
        <v>0</v>
      </c>
      <c r="E14" s="97">
        <v>0</v>
      </c>
      <c r="F14" s="87" t="s">
        <v>80</v>
      </c>
      <c r="G14" s="80"/>
    </row>
    <row r="15" spans="1:11" ht="30" x14ac:dyDescent="0.25">
      <c r="B15" s="87" t="s">
        <v>85</v>
      </c>
      <c r="C15" s="88" t="s">
        <v>2</v>
      </c>
      <c r="D15" s="97">
        <v>0</v>
      </c>
      <c r="E15" s="97">
        <v>0</v>
      </c>
      <c r="F15" s="87" t="s">
        <v>80</v>
      </c>
      <c r="G15" s="80"/>
    </row>
    <row r="16" spans="1:11" ht="30" x14ac:dyDescent="0.25">
      <c r="B16" s="87" t="s">
        <v>86</v>
      </c>
      <c r="C16" s="88" t="s">
        <v>2</v>
      </c>
      <c r="D16" s="97">
        <v>0</v>
      </c>
      <c r="E16" s="97">
        <v>0</v>
      </c>
      <c r="F16" s="87" t="s">
        <v>80</v>
      </c>
      <c r="G16" s="80"/>
    </row>
    <row r="17" spans="2:7" ht="30" x14ac:dyDescent="0.25">
      <c r="B17" s="87" t="s">
        <v>87</v>
      </c>
      <c r="C17" s="88" t="s">
        <v>2</v>
      </c>
      <c r="D17" s="97">
        <v>0</v>
      </c>
      <c r="E17" s="97">
        <v>0</v>
      </c>
      <c r="F17" s="87" t="s">
        <v>80</v>
      </c>
      <c r="G17" s="80"/>
    </row>
    <row r="18" spans="2:7" ht="30" x14ac:dyDescent="0.25">
      <c r="B18" s="87" t="s">
        <v>88</v>
      </c>
      <c r="C18" s="88" t="s">
        <v>2</v>
      </c>
      <c r="D18" s="97">
        <v>0</v>
      </c>
      <c r="E18" s="97">
        <v>0</v>
      </c>
      <c r="F18" s="87" t="s">
        <v>80</v>
      </c>
      <c r="G18" s="80"/>
    </row>
    <row r="19" spans="2:7" ht="30" x14ac:dyDescent="0.25">
      <c r="B19" s="87" t="s">
        <v>89</v>
      </c>
      <c r="C19" s="88" t="s">
        <v>2</v>
      </c>
      <c r="D19" s="97">
        <v>1</v>
      </c>
      <c r="E19" s="97">
        <v>1</v>
      </c>
      <c r="F19" s="87" t="s">
        <v>80</v>
      </c>
      <c r="G19" s="80"/>
    </row>
    <row r="20" spans="2:7" ht="30" x14ac:dyDescent="0.25">
      <c r="B20" s="87" t="s">
        <v>90</v>
      </c>
      <c r="C20" s="88" t="s">
        <v>2</v>
      </c>
      <c r="D20" s="97">
        <v>0</v>
      </c>
      <c r="E20" s="97">
        <v>0</v>
      </c>
      <c r="F20" s="87" t="s">
        <v>80</v>
      </c>
      <c r="G20" s="80"/>
    </row>
    <row r="21" spans="2:7" ht="30" x14ac:dyDescent="0.25">
      <c r="B21" s="87" t="s">
        <v>91</v>
      </c>
      <c r="C21" s="88" t="s">
        <v>2</v>
      </c>
      <c r="D21" s="97">
        <v>0</v>
      </c>
      <c r="E21" s="97">
        <v>0</v>
      </c>
      <c r="F21" s="87" t="s">
        <v>80</v>
      </c>
      <c r="G21" s="80"/>
    </row>
    <row r="22" spans="2:7" ht="30" x14ac:dyDescent="0.25">
      <c r="B22" s="87" t="s">
        <v>92</v>
      </c>
      <c r="C22" s="88" t="s">
        <v>2</v>
      </c>
      <c r="D22" s="97">
        <v>0</v>
      </c>
      <c r="E22" s="97">
        <v>0</v>
      </c>
      <c r="F22" s="87" t="s">
        <v>80</v>
      </c>
      <c r="G22" s="80"/>
    </row>
    <row r="23" spans="2:7" ht="30" x14ac:dyDescent="0.25">
      <c r="B23" s="87" t="s">
        <v>93</v>
      </c>
      <c r="C23" s="88" t="s">
        <v>2</v>
      </c>
      <c r="D23" s="97">
        <v>0</v>
      </c>
      <c r="E23" s="97">
        <v>0</v>
      </c>
      <c r="F23" s="87" t="s">
        <v>80</v>
      </c>
      <c r="G23" s="80"/>
    </row>
    <row r="24" spans="2:7" ht="30" x14ac:dyDescent="0.25">
      <c r="B24" s="87" t="s">
        <v>94</v>
      </c>
      <c r="C24" s="88" t="s">
        <v>2</v>
      </c>
      <c r="D24" s="97">
        <v>1</v>
      </c>
      <c r="E24" s="97">
        <v>1</v>
      </c>
      <c r="F24" s="87" t="s">
        <v>80</v>
      </c>
      <c r="G24" s="80"/>
    </row>
    <row r="25" spans="2:7" ht="30" x14ac:dyDescent="0.25">
      <c r="B25" s="87" t="s">
        <v>95</v>
      </c>
      <c r="C25" s="88" t="s">
        <v>2</v>
      </c>
      <c r="D25" s="97">
        <v>0</v>
      </c>
      <c r="E25" s="97">
        <v>0</v>
      </c>
      <c r="F25" s="87" t="s">
        <v>80</v>
      </c>
      <c r="G25" s="80"/>
    </row>
    <row r="26" spans="2:7" ht="30" x14ac:dyDescent="0.25">
      <c r="B26" s="87" t="s">
        <v>96</v>
      </c>
      <c r="C26" s="88" t="s">
        <v>2</v>
      </c>
      <c r="D26" s="97">
        <v>0</v>
      </c>
      <c r="E26" s="97">
        <v>0</v>
      </c>
      <c r="F26" s="87" t="s">
        <v>80</v>
      </c>
      <c r="G26" s="80"/>
    </row>
    <row r="27" spans="2:7" ht="30" x14ac:dyDescent="0.25">
      <c r="B27" s="87" t="s">
        <v>97</v>
      </c>
      <c r="C27" s="88" t="s">
        <v>2</v>
      </c>
      <c r="D27" s="97">
        <v>0</v>
      </c>
      <c r="E27" s="97">
        <v>0</v>
      </c>
      <c r="F27" s="87" t="s">
        <v>80</v>
      </c>
      <c r="G27" s="80"/>
    </row>
    <row r="28" spans="2:7" ht="30" x14ac:dyDescent="0.25">
      <c r="B28" s="87" t="s">
        <v>98</v>
      </c>
      <c r="C28" s="88" t="s">
        <v>2</v>
      </c>
      <c r="D28" s="97">
        <v>0</v>
      </c>
      <c r="E28" s="97">
        <v>0</v>
      </c>
      <c r="F28" s="87" t="s">
        <v>80</v>
      </c>
      <c r="G28" s="80"/>
    </row>
    <row r="29" spans="2:7" ht="30" x14ac:dyDescent="0.25">
      <c r="B29" s="87" t="s">
        <v>99</v>
      </c>
      <c r="C29" s="88" t="s">
        <v>2</v>
      </c>
      <c r="D29" s="97">
        <v>0</v>
      </c>
      <c r="E29" s="97">
        <v>0</v>
      </c>
      <c r="F29" s="87" t="s">
        <v>80</v>
      </c>
      <c r="G29" s="80"/>
    </row>
    <row r="30" spans="2:7" ht="30" x14ac:dyDescent="0.25">
      <c r="B30" s="87" t="s">
        <v>100</v>
      </c>
      <c r="C30" s="88" t="s">
        <v>2</v>
      </c>
      <c r="D30" s="97">
        <v>0</v>
      </c>
      <c r="E30" s="97">
        <v>0</v>
      </c>
      <c r="F30" s="87" t="s">
        <v>80</v>
      </c>
      <c r="G30" s="80"/>
    </row>
    <row r="31" spans="2:7" ht="30" x14ac:dyDescent="0.25">
      <c r="B31" s="87" t="s">
        <v>101</v>
      </c>
      <c r="C31" s="88" t="s">
        <v>2</v>
      </c>
      <c r="D31" s="97">
        <v>1</v>
      </c>
      <c r="E31" s="97">
        <v>1</v>
      </c>
      <c r="F31" s="87" t="s">
        <v>80</v>
      </c>
      <c r="G31" s="80"/>
    </row>
    <row r="32" spans="2:7" ht="30" x14ac:dyDescent="0.25">
      <c r="B32" s="87" t="s">
        <v>102</v>
      </c>
      <c r="C32" s="88" t="s">
        <v>2</v>
      </c>
      <c r="D32" s="97">
        <v>0</v>
      </c>
      <c r="E32" s="97">
        <v>0</v>
      </c>
      <c r="F32" s="87" t="s">
        <v>80</v>
      </c>
      <c r="G32" s="80"/>
    </row>
    <row r="33" spans="1:7" ht="30" x14ac:dyDescent="0.25">
      <c r="B33" s="87" t="s">
        <v>103</v>
      </c>
      <c r="C33" s="88" t="s">
        <v>2</v>
      </c>
      <c r="D33" s="97">
        <v>0</v>
      </c>
      <c r="E33" s="97">
        <v>0</v>
      </c>
      <c r="F33" s="87" t="s">
        <v>80</v>
      </c>
      <c r="G33" s="80"/>
    </row>
    <row r="34" spans="1:7" ht="30" x14ac:dyDescent="0.25">
      <c r="B34" s="87" t="s">
        <v>104</v>
      </c>
      <c r="C34" s="88" t="s">
        <v>2</v>
      </c>
      <c r="D34" s="97">
        <v>0</v>
      </c>
      <c r="E34" s="97">
        <v>0</v>
      </c>
      <c r="F34" s="87" t="s">
        <v>80</v>
      </c>
      <c r="G34" s="80"/>
    </row>
    <row r="35" spans="1:7" ht="30" x14ac:dyDescent="0.25">
      <c r="B35" s="87" t="s">
        <v>105</v>
      </c>
      <c r="C35" s="88" t="s">
        <v>2</v>
      </c>
      <c r="D35" s="97">
        <v>0</v>
      </c>
      <c r="E35" s="97">
        <v>0</v>
      </c>
      <c r="F35" s="87" t="s">
        <v>80</v>
      </c>
      <c r="G35" s="80"/>
    </row>
    <row r="36" spans="1:7" ht="30.75" thickBot="1" x14ac:dyDescent="0.3">
      <c r="B36" s="89" t="s">
        <v>106</v>
      </c>
      <c r="C36" s="90" t="s">
        <v>2</v>
      </c>
      <c r="D36" s="96">
        <v>0</v>
      </c>
      <c r="E36" s="96">
        <v>0</v>
      </c>
      <c r="F36" s="89" t="s">
        <v>80</v>
      </c>
      <c r="G36" s="80"/>
    </row>
    <row r="37" spans="1:7" x14ac:dyDescent="0.25">
      <c r="B37" s="80"/>
      <c r="C37" s="80"/>
      <c r="D37" s="80"/>
      <c r="E37" s="80"/>
      <c r="F37" s="80"/>
      <c r="G37" s="80"/>
    </row>
    <row r="38" spans="1:7" x14ac:dyDescent="0.25">
      <c r="A38" s="93"/>
      <c r="B38" s="93"/>
      <c r="C38" s="93"/>
      <c r="D38" s="93"/>
      <c r="E38" s="93"/>
      <c r="F38" s="93"/>
      <c r="G38" s="93"/>
    </row>
    <row r="39" spans="1:7" ht="23.25" thickBot="1" x14ac:dyDescent="0.35">
      <c r="A39" s="98" t="s">
        <v>72</v>
      </c>
      <c r="B39" s="98"/>
      <c r="C39" s="98"/>
      <c r="D39" s="98"/>
      <c r="E39" s="98"/>
      <c r="F39" s="98"/>
      <c r="G39" s="98"/>
    </row>
    <row r="40" spans="1:7" ht="15.75" thickBot="1" x14ac:dyDescent="0.3">
      <c r="B40" s="95" t="s">
        <v>66</v>
      </c>
      <c r="C40" s="95" t="s">
        <v>67</v>
      </c>
      <c r="D40" s="95" t="s">
        <v>73</v>
      </c>
      <c r="E40" s="95" t="s">
        <v>74</v>
      </c>
      <c r="F40" s="95" t="s">
        <v>75</v>
      </c>
      <c r="G40" s="95" t="s">
        <v>76</v>
      </c>
    </row>
    <row r="41" spans="1:7" ht="60" x14ac:dyDescent="0.25">
      <c r="B41" s="87" t="s">
        <v>107</v>
      </c>
      <c r="C41" s="88" t="s">
        <v>108</v>
      </c>
      <c r="D41" s="97">
        <v>1</v>
      </c>
      <c r="E41" s="87" t="s">
        <v>109</v>
      </c>
      <c r="F41" s="87" t="s">
        <v>110</v>
      </c>
      <c r="G41" s="87">
        <v>0</v>
      </c>
    </row>
    <row r="42" spans="1:7" ht="60" x14ac:dyDescent="0.25">
      <c r="B42" s="87" t="s">
        <v>111</v>
      </c>
      <c r="C42" s="88" t="s">
        <v>112</v>
      </c>
      <c r="D42" s="99">
        <v>1</v>
      </c>
      <c r="E42" s="87" t="s">
        <v>113</v>
      </c>
      <c r="F42" s="87" t="s">
        <v>110</v>
      </c>
      <c r="G42" s="87">
        <v>0</v>
      </c>
    </row>
    <row r="43" spans="1:7" ht="45" x14ac:dyDescent="0.25">
      <c r="B43" s="87" t="s">
        <v>114</v>
      </c>
      <c r="C43" s="88" t="s">
        <v>115</v>
      </c>
      <c r="D43" s="99">
        <v>0</v>
      </c>
      <c r="E43" s="87" t="s">
        <v>116</v>
      </c>
      <c r="F43" s="87" t="s">
        <v>110</v>
      </c>
      <c r="G43" s="87">
        <v>0</v>
      </c>
    </row>
    <row r="44" spans="1:7" ht="60" x14ac:dyDescent="0.25">
      <c r="B44" s="87" t="s">
        <v>117</v>
      </c>
      <c r="C44" s="88" t="s">
        <v>118</v>
      </c>
      <c r="D44" s="99">
        <v>0</v>
      </c>
      <c r="E44" s="87" t="s">
        <v>119</v>
      </c>
      <c r="F44" s="87" t="s">
        <v>110</v>
      </c>
      <c r="G44" s="87">
        <v>0</v>
      </c>
    </row>
    <row r="45" spans="1:7" ht="45" x14ac:dyDescent="0.25">
      <c r="B45" s="87" t="s">
        <v>120</v>
      </c>
      <c r="C45" s="88" t="s">
        <v>115</v>
      </c>
      <c r="D45" s="99">
        <v>0</v>
      </c>
      <c r="E45" s="87" t="s">
        <v>121</v>
      </c>
      <c r="F45" s="87" t="s">
        <v>110</v>
      </c>
      <c r="G45" s="87">
        <v>0</v>
      </c>
    </row>
    <row r="46" spans="1:7" ht="60" x14ac:dyDescent="0.25">
      <c r="B46" s="87" t="s">
        <v>122</v>
      </c>
      <c r="C46" s="88" t="s">
        <v>123</v>
      </c>
      <c r="D46" s="99">
        <v>0</v>
      </c>
      <c r="E46" s="87" t="s">
        <v>124</v>
      </c>
      <c r="F46" s="87" t="s">
        <v>110</v>
      </c>
      <c r="G46" s="87">
        <v>0</v>
      </c>
    </row>
    <row r="47" spans="1:7" ht="60" x14ac:dyDescent="0.25">
      <c r="B47" s="87" t="s">
        <v>125</v>
      </c>
      <c r="C47" s="88" t="s">
        <v>108</v>
      </c>
      <c r="D47" s="99">
        <v>0</v>
      </c>
      <c r="E47" s="87" t="s">
        <v>126</v>
      </c>
      <c r="F47" s="87" t="s">
        <v>110</v>
      </c>
      <c r="G47" s="87">
        <v>0</v>
      </c>
    </row>
    <row r="48" spans="1:7" ht="60" x14ac:dyDescent="0.25">
      <c r="B48" s="87" t="s">
        <v>127</v>
      </c>
      <c r="C48" s="88" t="s">
        <v>128</v>
      </c>
      <c r="D48" s="99">
        <v>0</v>
      </c>
      <c r="E48" s="87" t="s">
        <v>129</v>
      </c>
      <c r="F48" s="87" t="s">
        <v>110</v>
      </c>
      <c r="G48" s="87">
        <v>0</v>
      </c>
    </row>
    <row r="49" spans="2:7" ht="60" x14ac:dyDescent="0.25">
      <c r="B49" s="87" t="s">
        <v>130</v>
      </c>
      <c r="C49" s="88" t="s">
        <v>131</v>
      </c>
      <c r="D49" s="97">
        <v>0</v>
      </c>
      <c r="E49" s="87" t="s">
        <v>132</v>
      </c>
      <c r="F49" s="87" t="s">
        <v>110</v>
      </c>
      <c r="G49" s="87">
        <v>0</v>
      </c>
    </row>
    <row r="50" spans="2:7" ht="45" x14ac:dyDescent="0.25">
      <c r="B50" s="87" t="s">
        <v>133</v>
      </c>
      <c r="C50" s="88" t="s">
        <v>115</v>
      </c>
      <c r="D50" s="97">
        <v>0</v>
      </c>
      <c r="E50" s="87" t="s">
        <v>134</v>
      </c>
      <c r="F50" s="87" t="s">
        <v>110</v>
      </c>
      <c r="G50" s="87">
        <v>0</v>
      </c>
    </row>
    <row r="51" spans="2:7" ht="60" x14ac:dyDescent="0.25">
      <c r="B51" s="87" t="s">
        <v>135</v>
      </c>
      <c r="C51" s="88" t="s">
        <v>128</v>
      </c>
      <c r="D51" s="97">
        <v>0</v>
      </c>
      <c r="E51" s="87" t="s">
        <v>136</v>
      </c>
      <c r="F51" s="87" t="s">
        <v>110</v>
      </c>
      <c r="G51" s="87">
        <v>0</v>
      </c>
    </row>
    <row r="52" spans="2:7" ht="45" x14ac:dyDescent="0.25">
      <c r="B52" s="87" t="s">
        <v>137</v>
      </c>
      <c r="C52" s="88" t="s">
        <v>138</v>
      </c>
      <c r="D52" s="97">
        <v>0</v>
      </c>
      <c r="E52" s="87" t="s">
        <v>139</v>
      </c>
      <c r="F52" s="87" t="s">
        <v>110</v>
      </c>
      <c r="G52" s="87">
        <v>0</v>
      </c>
    </row>
    <row r="53" spans="2:7" ht="60.75" thickBot="1" x14ac:dyDescent="0.3">
      <c r="B53" s="89" t="s">
        <v>140</v>
      </c>
      <c r="C53" s="90" t="s">
        <v>141</v>
      </c>
      <c r="D53" s="96">
        <v>0</v>
      </c>
      <c r="E53" s="89" t="s">
        <v>142</v>
      </c>
      <c r="F53" s="89" t="s">
        <v>110</v>
      </c>
      <c r="G53" s="89">
        <v>0</v>
      </c>
    </row>
  </sheetData>
  <mergeCells count="5">
    <mergeCell ref="A3:E3"/>
    <mergeCell ref="A7:F7"/>
    <mergeCell ref="A8:F8"/>
    <mergeCell ref="A38:G38"/>
    <mergeCell ref="A39:G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1C7F9-749E-4AAF-825B-CE040314FF96}">
  <sheetPr>
    <tabColor theme="9" tint="-0.249977111117893"/>
  </sheetPr>
  <dimension ref="A1:J50"/>
  <sheetViews>
    <sheetView showGridLines="0" tabSelected="1" topLeftCell="A28" workbookViewId="0">
      <selection activeCell="H3" sqref="H3"/>
    </sheetView>
  </sheetViews>
  <sheetFormatPr defaultRowHeight="15" x14ac:dyDescent="0.25"/>
  <cols>
    <col min="1" max="1" width="7.7109375" customWidth="1"/>
    <col min="2" max="2" width="9.140625" customWidth="1"/>
    <col min="3" max="3" width="8.7109375" customWidth="1"/>
    <col min="4" max="4" width="7.140625" customWidth="1"/>
    <col min="5" max="5" width="11.7109375" customWidth="1"/>
    <col min="6" max="6" width="14.85546875" customWidth="1"/>
    <col min="7" max="7" width="33.5703125" customWidth="1"/>
    <col min="8" max="8" width="11.7109375" customWidth="1"/>
    <col min="9" max="9" width="1.5703125" customWidth="1"/>
  </cols>
  <sheetData>
    <row r="1" spans="1:9" ht="45" customHeight="1" x14ac:dyDescent="0.25">
      <c r="A1" s="104" t="s">
        <v>156</v>
      </c>
      <c r="B1" s="104"/>
      <c r="C1" s="104"/>
      <c r="D1" s="104"/>
      <c r="E1" s="104"/>
      <c r="F1" s="104"/>
      <c r="G1" s="104"/>
    </row>
    <row r="4" spans="1:9" ht="23.25" thickBot="1" x14ac:dyDescent="0.3">
      <c r="A4" s="83" t="s">
        <v>70</v>
      </c>
      <c r="B4" s="83"/>
      <c r="C4" s="83"/>
      <c r="D4" s="83"/>
      <c r="E4" s="83"/>
      <c r="F4" s="83"/>
      <c r="G4" s="83"/>
      <c r="H4" s="83"/>
      <c r="I4" s="80"/>
    </row>
    <row r="5" spans="1:9" x14ac:dyDescent="0.25">
      <c r="A5" s="82"/>
      <c r="B5" s="85"/>
      <c r="C5" s="85"/>
      <c r="D5" s="85" t="s">
        <v>143</v>
      </c>
      <c r="E5" s="85" t="s">
        <v>145</v>
      </c>
      <c r="F5" s="85" t="s">
        <v>147</v>
      </c>
      <c r="G5" s="85" t="s">
        <v>149</v>
      </c>
      <c r="H5" s="85" t="s">
        <v>149</v>
      </c>
      <c r="I5" s="80"/>
    </row>
    <row r="6" spans="1:9" ht="15.75" thickBot="1" x14ac:dyDescent="0.3">
      <c r="A6" s="82"/>
      <c r="B6" s="86" t="s">
        <v>66</v>
      </c>
      <c r="C6" s="86" t="s">
        <v>67</v>
      </c>
      <c r="D6" s="86" t="s">
        <v>144</v>
      </c>
      <c r="E6" s="86" t="s">
        <v>146</v>
      </c>
      <c r="F6" s="86" t="s">
        <v>148</v>
      </c>
      <c r="G6" s="86" t="s">
        <v>150</v>
      </c>
      <c r="H6" s="86" t="s">
        <v>151</v>
      </c>
      <c r="I6" s="80"/>
    </row>
    <row r="7" spans="1:9" ht="33.75" customHeight="1" x14ac:dyDescent="0.25">
      <c r="A7" s="82"/>
      <c r="B7" s="87" t="s">
        <v>79</v>
      </c>
      <c r="C7" s="88" t="s">
        <v>2</v>
      </c>
      <c r="D7" s="87">
        <v>0</v>
      </c>
      <c r="E7" s="87">
        <v>0</v>
      </c>
      <c r="F7" s="87">
        <v>10</v>
      </c>
      <c r="G7" s="87">
        <v>1E+30</v>
      </c>
      <c r="H7" s="87">
        <v>1</v>
      </c>
      <c r="I7" s="80"/>
    </row>
    <row r="8" spans="1:9" ht="33" customHeight="1" x14ac:dyDescent="0.25">
      <c r="A8" s="82"/>
      <c r="B8" s="87" t="s">
        <v>81</v>
      </c>
      <c r="C8" s="88" t="s">
        <v>2</v>
      </c>
      <c r="D8" s="87">
        <v>0</v>
      </c>
      <c r="E8" s="87">
        <v>0</v>
      </c>
      <c r="F8" s="87">
        <v>15</v>
      </c>
      <c r="G8" s="87">
        <v>13</v>
      </c>
      <c r="H8" s="87">
        <v>4</v>
      </c>
      <c r="I8" s="80"/>
    </row>
    <row r="9" spans="1:9" ht="33" customHeight="1" x14ac:dyDescent="0.25">
      <c r="A9" s="82"/>
      <c r="B9" s="87" t="s">
        <v>82</v>
      </c>
      <c r="C9" s="88" t="s">
        <v>2</v>
      </c>
      <c r="D9" s="87">
        <v>1</v>
      </c>
      <c r="E9" s="87">
        <v>0</v>
      </c>
      <c r="F9" s="87">
        <v>12</v>
      </c>
      <c r="G9" s="87">
        <v>1</v>
      </c>
      <c r="H9" s="87">
        <v>13</v>
      </c>
      <c r="I9" s="80"/>
    </row>
    <row r="10" spans="1:9" ht="26.25" customHeight="1" x14ac:dyDescent="0.25">
      <c r="A10" s="82"/>
      <c r="B10" s="87" t="s">
        <v>83</v>
      </c>
      <c r="C10" s="88" t="s">
        <v>2</v>
      </c>
      <c r="D10" s="87">
        <v>0</v>
      </c>
      <c r="E10" s="87">
        <v>0</v>
      </c>
      <c r="F10" s="87">
        <v>8</v>
      </c>
      <c r="G10" s="87">
        <v>24</v>
      </c>
      <c r="H10" s="87">
        <v>1E+30</v>
      </c>
      <c r="I10" s="80"/>
    </row>
    <row r="11" spans="1:9" ht="29.25" customHeight="1" x14ac:dyDescent="0.25">
      <c r="A11" s="82"/>
      <c r="B11" s="87" t="s">
        <v>84</v>
      </c>
      <c r="C11" s="88" t="s">
        <v>2</v>
      </c>
      <c r="D11" s="87">
        <v>0</v>
      </c>
      <c r="E11" s="87">
        <v>0</v>
      </c>
      <c r="F11" s="87">
        <v>14</v>
      </c>
      <c r="G11" s="87">
        <v>1E+30</v>
      </c>
      <c r="H11" s="87">
        <v>1</v>
      </c>
      <c r="I11" s="80"/>
    </row>
    <row r="12" spans="1:9" ht="32.25" customHeight="1" x14ac:dyDescent="0.25">
      <c r="A12" s="82"/>
      <c r="B12" s="87" t="s">
        <v>85</v>
      </c>
      <c r="C12" s="88" t="s">
        <v>2</v>
      </c>
      <c r="D12" s="87">
        <v>0</v>
      </c>
      <c r="E12" s="87">
        <v>0</v>
      </c>
      <c r="F12" s="87">
        <v>20</v>
      </c>
      <c r="G12" s="87">
        <v>4</v>
      </c>
      <c r="H12" s="87">
        <v>9</v>
      </c>
      <c r="I12" s="80"/>
    </row>
    <row r="13" spans="1:9" ht="31.5" customHeight="1" x14ac:dyDescent="0.25">
      <c r="A13" s="82"/>
      <c r="B13" s="87" t="s">
        <v>86</v>
      </c>
      <c r="C13" s="88" t="s">
        <v>2</v>
      </c>
      <c r="D13" s="87">
        <v>0</v>
      </c>
      <c r="E13" s="87">
        <v>5</v>
      </c>
      <c r="F13" s="87">
        <v>9</v>
      </c>
      <c r="G13" s="87">
        <v>1E+30</v>
      </c>
      <c r="H13" s="87">
        <v>5</v>
      </c>
      <c r="I13" s="80"/>
    </row>
    <row r="14" spans="1:9" ht="30.75" customHeight="1" x14ac:dyDescent="0.25">
      <c r="A14" s="82"/>
      <c r="B14" s="87" t="s">
        <v>87</v>
      </c>
      <c r="C14" s="88" t="s">
        <v>2</v>
      </c>
      <c r="D14" s="87">
        <v>0</v>
      </c>
      <c r="E14" s="87">
        <v>4</v>
      </c>
      <c r="F14" s="87">
        <v>18</v>
      </c>
      <c r="G14" s="87">
        <v>1E+30</v>
      </c>
      <c r="H14" s="87">
        <v>4</v>
      </c>
      <c r="I14" s="80"/>
    </row>
    <row r="15" spans="1:9" ht="31.5" customHeight="1" x14ac:dyDescent="0.25">
      <c r="A15" s="82"/>
      <c r="B15" s="87" t="s">
        <v>88</v>
      </c>
      <c r="C15" s="88" t="s">
        <v>2</v>
      </c>
      <c r="D15" s="87">
        <v>0</v>
      </c>
      <c r="E15" s="87">
        <v>13</v>
      </c>
      <c r="F15" s="87">
        <v>16</v>
      </c>
      <c r="G15" s="87">
        <v>1E+30</v>
      </c>
      <c r="H15" s="87">
        <v>13</v>
      </c>
      <c r="I15" s="80"/>
    </row>
    <row r="16" spans="1:9" ht="31.5" customHeight="1" x14ac:dyDescent="0.25">
      <c r="A16" s="82"/>
      <c r="B16" s="87" t="s">
        <v>89</v>
      </c>
      <c r="C16" s="88" t="s">
        <v>2</v>
      </c>
      <c r="D16" s="87">
        <v>1</v>
      </c>
      <c r="E16" s="87">
        <v>0</v>
      </c>
      <c r="F16" s="87">
        <v>7</v>
      </c>
      <c r="G16" s="87">
        <v>1</v>
      </c>
      <c r="H16" s="87">
        <v>9</v>
      </c>
      <c r="I16" s="80"/>
    </row>
    <row r="17" spans="1:9" ht="31.5" customHeight="1" x14ac:dyDescent="0.25">
      <c r="A17" s="82"/>
      <c r="B17" s="87" t="s">
        <v>90</v>
      </c>
      <c r="C17" s="88" t="s">
        <v>2</v>
      </c>
      <c r="D17" s="87">
        <v>0</v>
      </c>
      <c r="E17" s="87">
        <v>6</v>
      </c>
      <c r="F17" s="87">
        <v>18</v>
      </c>
      <c r="G17" s="87">
        <v>1E+30</v>
      </c>
      <c r="H17" s="87">
        <v>6</v>
      </c>
      <c r="I17" s="80"/>
    </row>
    <row r="18" spans="1:9" ht="32.25" customHeight="1" x14ac:dyDescent="0.25">
      <c r="A18" s="82"/>
      <c r="B18" s="87" t="s">
        <v>91</v>
      </c>
      <c r="C18" s="88" t="s">
        <v>2</v>
      </c>
      <c r="D18" s="87">
        <v>0</v>
      </c>
      <c r="E18" s="87">
        <v>0</v>
      </c>
      <c r="F18" s="87">
        <v>11</v>
      </c>
      <c r="G18" s="87">
        <v>9</v>
      </c>
      <c r="H18" s="87">
        <v>9</v>
      </c>
      <c r="I18" s="80"/>
    </row>
    <row r="19" spans="1:9" ht="36" customHeight="1" x14ac:dyDescent="0.25">
      <c r="A19" s="82"/>
      <c r="B19" s="87" t="s">
        <v>92</v>
      </c>
      <c r="C19" s="88" t="s">
        <v>2</v>
      </c>
      <c r="D19" s="87">
        <v>0</v>
      </c>
      <c r="E19" s="87">
        <v>4</v>
      </c>
      <c r="F19" s="87">
        <v>10</v>
      </c>
      <c r="G19" s="87">
        <v>1E+30</v>
      </c>
      <c r="H19" s="87">
        <v>4</v>
      </c>
      <c r="I19" s="80"/>
    </row>
    <row r="20" spans="1:9" ht="34.5" customHeight="1" x14ac:dyDescent="0.25">
      <c r="A20" s="82"/>
      <c r="B20" s="87" t="s">
        <v>93</v>
      </c>
      <c r="C20" s="88" t="s">
        <v>2</v>
      </c>
      <c r="D20" s="87">
        <v>0</v>
      </c>
      <c r="E20" s="87">
        <v>1</v>
      </c>
      <c r="F20" s="87">
        <v>6</v>
      </c>
      <c r="G20" s="87">
        <v>1E+30</v>
      </c>
      <c r="H20" s="87">
        <v>1</v>
      </c>
      <c r="I20" s="80"/>
    </row>
    <row r="21" spans="1:9" ht="33.75" customHeight="1" x14ac:dyDescent="0.25">
      <c r="A21" s="82"/>
      <c r="B21" s="87" t="s">
        <v>94</v>
      </c>
      <c r="C21" s="88" t="s">
        <v>2</v>
      </c>
      <c r="D21" s="87">
        <v>1</v>
      </c>
      <c r="E21" s="87">
        <v>0</v>
      </c>
      <c r="F21" s="87">
        <v>10</v>
      </c>
      <c r="G21" s="87">
        <v>1</v>
      </c>
      <c r="H21" s="87">
        <v>3</v>
      </c>
      <c r="I21" s="80"/>
    </row>
    <row r="22" spans="1:9" ht="33.75" customHeight="1" x14ac:dyDescent="0.25">
      <c r="A22" s="82"/>
      <c r="B22" s="87" t="s">
        <v>95</v>
      </c>
      <c r="C22" s="88" t="s">
        <v>2</v>
      </c>
      <c r="D22" s="87">
        <v>0</v>
      </c>
      <c r="E22" s="87">
        <v>0</v>
      </c>
      <c r="F22" s="87">
        <v>5</v>
      </c>
      <c r="G22" s="87">
        <v>1</v>
      </c>
      <c r="H22" s="87">
        <v>1</v>
      </c>
      <c r="I22" s="80"/>
    </row>
    <row r="23" spans="1:9" ht="33" customHeight="1" x14ac:dyDescent="0.25">
      <c r="A23" s="82"/>
      <c r="B23" s="87" t="s">
        <v>96</v>
      </c>
      <c r="C23" s="88" t="s">
        <v>2</v>
      </c>
      <c r="D23" s="87">
        <v>0</v>
      </c>
      <c r="E23" s="87">
        <v>1</v>
      </c>
      <c r="F23" s="87">
        <v>17</v>
      </c>
      <c r="G23" s="87">
        <v>1E+30</v>
      </c>
      <c r="H23" s="87">
        <v>1</v>
      </c>
      <c r="I23" s="80"/>
    </row>
    <row r="24" spans="1:9" ht="34.5" customHeight="1" x14ac:dyDescent="0.25">
      <c r="A24" s="82"/>
      <c r="B24" s="87" t="s">
        <v>97</v>
      </c>
      <c r="C24" s="88" t="s">
        <v>2</v>
      </c>
      <c r="D24" s="87">
        <v>0</v>
      </c>
      <c r="E24" s="87">
        <v>24</v>
      </c>
      <c r="F24" s="87">
        <v>12</v>
      </c>
      <c r="G24" s="87">
        <v>1E+30</v>
      </c>
      <c r="H24" s="87">
        <v>24</v>
      </c>
      <c r="I24" s="80"/>
    </row>
    <row r="25" spans="1:9" ht="30.75" customHeight="1" x14ac:dyDescent="0.25">
      <c r="A25" s="82"/>
      <c r="B25" s="87" t="s">
        <v>98</v>
      </c>
      <c r="C25" s="88" t="s">
        <v>2</v>
      </c>
      <c r="D25" s="87">
        <v>0</v>
      </c>
      <c r="E25" s="87">
        <v>9</v>
      </c>
      <c r="F25" s="87">
        <v>14</v>
      </c>
      <c r="G25" s="87">
        <v>1E+30</v>
      </c>
      <c r="H25" s="87">
        <v>9</v>
      </c>
      <c r="I25" s="80"/>
    </row>
    <row r="26" spans="1:9" ht="34.5" customHeight="1" x14ac:dyDescent="0.25">
      <c r="A26" s="82"/>
      <c r="B26" s="87" t="s">
        <v>99</v>
      </c>
      <c r="C26" s="88" t="s">
        <v>2</v>
      </c>
      <c r="D26" s="87">
        <v>0</v>
      </c>
      <c r="E26" s="87">
        <v>0</v>
      </c>
      <c r="F26" s="87">
        <v>6</v>
      </c>
      <c r="G26" s="87">
        <v>9</v>
      </c>
      <c r="H26" s="87">
        <v>3</v>
      </c>
      <c r="I26" s="80"/>
    </row>
    <row r="27" spans="1:9" ht="30.75" customHeight="1" x14ac:dyDescent="0.25">
      <c r="A27" s="82"/>
      <c r="B27" s="87" t="s">
        <v>100</v>
      </c>
      <c r="C27" s="88" t="s">
        <v>2</v>
      </c>
      <c r="D27" s="87">
        <v>0</v>
      </c>
      <c r="E27" s="87">
        <v>3</v>
      </c>
      <c r="F27" s="87">
        <v>9</v>
      </c>
      <c r="G27" s="87">
        <v>1E+30</v>
      </c>
      <c r="H27" s="87">
        <v>3</v>
      </c>
      <c r="I27" s="80"/>
    </row>
    <row r="28" spans="1:9" ht="30.75" customHeight="1" x14ac:dyDescent="0.25">
      <c r="A28" s="82"/>
      <c r="B28" s="87" t="s">
        <v>101</v>
      </c>
      <c r="C28" s="88" t="s">
        <v>2</v>
      </c>
      <c r="D28" s="87">
        <v>1</v>
      </c>
      <c r="E28" s="87">
        <v>0</v>
      </c>
      <c r="F28" s="87">
        <v>15</v>
      </c>
      <c r="G28" s="87">
        <v>1</v>
      </c>
      <c r="H28" s="87">
        <v>1E+30</v>
      </c>
      <c r="I28" s="80"/>
    </row>
    <row r="29" spans="1:9" ht="36" customHeight="1" x14ac:dyDescent="0.25">
      <c r="A29" s="82"/>
      <c r="B29" s="87" t="s">
        <v>102</v>
      </c>
      <c r="C29" s="88" t="s">
        <v>2</v>
      </c>
      <c r="D29" s="87">
        <v>0</v>
      </c>
      <c r="E29" s="87">
        <v>9</v>
      </c>
      <c r="F29" s="87">
        <v>8</v>
      </c>
      <c r="G29" s="87">
        <v>1E+30</v>
      </c>
      <c r="H29" s="87">
        <v>9</v>
      </c>
      <c r="I29" s="80"/>
    </row>
    <row r="30" spans="1:9" ht="29.25" customHeight="1" x14ac:dyDescent="0.25">
      <c r="A30" s="82"/>
      <c r="B30" s="87" t="s">
        <v>103</v>
      </c>
      <c r="C30" s="88" t="s">
        <v>2</v>
      </c>
      <c r="D30" s="87">
        <v>0</v>
      </c>
      <c r="E30" s="87">
        <v>0</v>
      </c>
      <c r="F30" s="87">
        <v>11</v>
      </c>
      <c r="G30" s="87">
        <v>1</v>
      </c>
      <c r="H30" s="87">
        <v>1</v>
      </c>
      <c r="I30" s="80"/>
    </row>
    <row r="31" spans="1:9" ht="30.75" customHeight="1" x14ac:dyDescent="0.25">
      <c r="A31" s="82"/>
      <c r="B31" s="87" t="s">
        <v>104</v>
      </c>
      <c r="C31" s="88" t="s">
        <v>2</v>
      </c>
      <c r="D31" s="87">
        <v>0</v>
      </c>
      <c r="E31" s="87">
        <v>9</v>
      </c>
      <c r="F31" s="87">
        <v>21</v>
      </c>
      <c r="G31" s="87">
        <v>1E+30</v>
      </c>
      <c r="H31" s="87">
        <v>9</v>
      </c>
      <c r="I31" s="80"/>
    </row>
    <row r="32" spans="1:9" ht="29.25" customHeight="1" x14ac:dyDescent="0.25">
      <c r="A32" s="82"/>
      <c r="B32" s="87" t="s">
        <v>105</v>
      </c>
      <c r="C32" s="88" t="s">
        <v>2</v>
      </c>
      <c r="D32" s="87">
        <v>0</v>
      </c>
      <c r="E32" s="87">
        <v>3</v>
      </c>
      <c r="F32" s="87">
        <v>12</v>
      </c>
      <c r="G32" s="87">
        <v>1E+30</v>
      </c>
      <c r="H32" s="87">
        <v>3</v>
      </c>
      <c r="I32" s="80"/>
    </row>
    <row r="33" spans="1:10" ht="33.75" customHeight="1" thickBot="1" x14ac:dyDescent="0.3">
      <c r="A33" s="82"/>
      <c r="B33" s="89" t="s">
        <v>106</v>
      </c>
      <c r="C33" s="90" t="s">
        <v>2</v>
      </c>
      <c r="D33" s="89">
        <v>0</v>
      </c>
      <c r="E33" s="89">
        <v>1</v>
      </c>
      <c r="F33" s="89">
        <v>10</v>
      </c>
      <c r="G33" s="89">
        <v>1E+30</v>
      </c>
      <c r="H33" s="89">
        <v>1</v>
      </c>
      <c r="I33" s="80"/>
    </row>
    <row r="34" spans="1:10" ht="25.5" x14ac:dyDescent="0.25">
      <c r="A34" s="84"/>
      <c r="B34" s="84"/>
      <c r="C34" s="84"/>
      <c r="D34" s="84"/>
      <c r="E34" s="84"/>
      <c r="F34" s="84"/>
      <c r="G34" s="84"/>
      <c r="H34" s="84"/>
      <c r="I34" s="84"/>
      <c r="J34" s="84"/>
    </row>
    <row r="35" spans="1:10" ht="26.25" thickBot="1" x14ac:dyDescent="0.3">
      <c r="A35" s="84" t="s">
        <v>72</v>
      </c>
      <c r="B35" s="84"/>
      <c r="C35" s="84"/>
      <c r="D35" s="84"/>
      <c r="E35" s="84"/>
      <c r="F35" s="84"/>
      <c r="G35" s="84"/>
      <c r="H35" s="84"/>
      <c r="I35" s="84"/>
      <c r="J35" s="84"/>
    </row>
    <row r="36" spans="1:10" x14ac:dyDescent="0.25">
      <c r="A36" s="82"/>
      <c r="B36" s="85"/>
      <c r="C36" s="85"/>
      <c r="D36" s="85" t="s">
        <v>143</v>
      </c>
      <c r="E36" s="85" t="s">
        <v>152</v>
      </c>
      <c r="F36" s="85" t="s">
        <v>154</v>
      </c>
      <c r="G36" s="85" t="s">
        <v>149</v>
      </c>
      <c r="H36" s="85" t="s">
        <v>149</v>
      </c>
      <c r="I36" s="80"/>
    </row>
    <row r="37" spans="1:10" ht="15.75" thickBot="1" x14ac:dyDescent="0.3">
      <c r="A37" s="82"/>
      <c r="B37" s="86" t="s">
        <v>66</v>
      </c>
      <c r="C37" s="86" t="s">
        <v>67</v>
      </c>
      <c r="D37" s="86" t="s">
        <v>144</v>
      </c>
      <c r="E37" s="86" t="s">
        <v>153</v>
      </c>
      <c r="F37" s="86" t="s">
        <v>155</v>
      </c>
      <c r="G37" s="86" t="s">
        <v>150</v>
      </c>
      <c r="H37" s="86" t="s">
        <v>151</v>
      </c>
      <c r="I37" s="80"/>
    </row>
    <row r="38" spans="1:10" ht="57.75" customHeight="1" x14ac:dyDescent="0.25">
      <c r="A38" s="82"/>
      <c r="B38" s="87" t="s">
        <v>107</v>
      </c>
      <c r="C38" s="88" t="s">
        <v>108</v>
      </c>
      <c r="D38" s="87">
        <v>1</v>
      </c>
      <c r="E38" s="87">
        <v>26</v>
      </c>
      <c r="F38" s="87">
        <v>1</v>
      </c>
      <c r="G38" s="87">
        <v>0</v>
      </c>
      <c r="H38" s="87">
        <v>1</v>
      </c>
      <c r="I38" s="80"/>
    </row>
    <row r="39" spans="1:10" ht="57" customHeight="1" x14ac:dyDescent="0.25">
      <c r="A39" s="82"/>
      <c r="B39" s="87" t="s">
        <v>111</v>
      </c>
      <c r="C39" s="88" t="s">
        <v>112</v>
      </c>
      <c r="D39" s="87">
        <v>1</v>
      </c>
      <c r="E39" s="87">
        <v>18</v>
      </c>
      <c r="F39" s="87">
        <v>1</v>
      </c>
      <c r="G39" s="87">
        <v>1E+30</v>
      </c>
      <c r="H39" s="87">
        <v>0</v>
      </c>
      <c r="I39" s="80"/>
    </row>
    <row r="40" spans="1:10" ht="47.25" customHeight="1" x14ac:dyDescent="0.25">
      <c r="A40" s="82"/>
      <c r="B40" s="87" t="s">
        <v>114</v>
      </c>
      <c r="C40" s="88" t="s">
        <v>115</v>
      </c>
      <c r="D40" s="87">
        <v>0</v>
      </c>
      <c r="E40" s="87">
        <v>-8</v>
      </c>
      <c r="F40" s="87">
        <v>0</v>
      </c>
      <c r="G40" s="87">
        <v>0</v>
      </c>
      <c r="H40" s="87">
        <v>1E+30</v>
      </c>
      <c r="I40" s="80"/>
    </row>
    <row r="41" spans="1:10" ht="57" customHeight="1" x14ac:dyDescent="0.25">
      <c r="A41" s="82"/>
      <c r="B41" s="87" t="s">
        <v>117</v>
      </c>
      <c r="C41" s="88" t="s">
        <v>118</v>
      </c>
      <c r="D41" s="87">
        <v>0</v>
      </c>
      <c r="E41" s="87">
        <v>-3</v>
      </c>
      <c r="F41" s="87">
        <v>0</v>
      </c>
      <c r="G41" s="87">
        <v>0</v>
      </c>
      <c r="H41" s="87">
        <v>0</v>
      </c>
      <c r="I41" s="80"/>
    </row>
    <row r="42" spans="1:10" ht="50.25" customHeight="1" x14ac:dyDescent="0.25">
      <c r="A42" s="82"/>
      <c r="B42" s="87" t="s">
        <v>120</v>
      </c>
      <c r="C42" s="88" t="s">
        <v>115</v>
      </c>
      <c r="D42" s="87">
        <v>0</v>
      </c>
      <c r="E42" s="87">
        <v>-6</v>
      </c>
      <c r="F42" s="87">
        <v>0</v>
      </c>
      <c r="G42" s="87">
        <v>0</v>
      </c>
      <c r="H42" s="87">
        <v>1</v>
      </c>
      <c r="I42" s="80"/>
    </row>
    <row r="43" spans="1:10" ht="59.25" customHeight="1" x14ac:dyDescent="0.25">
      <c r="A43" s="82"/>
      <c r="B43" s="87" t="s">
        <v>122</v>
      </c>
      <c r="C43" s="88" t="s">
        <v>123</v>
      </c>
      <c r="D43" s="87">
        <v>0</v>
      </c>
      <c r="E43" s="87">
        <v>6</v>
      </c>
      <c r="F43" s="87">
        <v>0</v>
      </c>
      <c r="G43" s="87">
        <v>0</v>
      </c>
      <c r="H43" s="87">
        <v>0</v>
      </c>
      <c r="I43" s="80"/>
    </row>
    <row r="44" spans="1:10" ht="61.5" customHeight="1" x14ac:dyDescent="0.25">
      <c r="A44" s="82"/>
      <c r="B44" s="87" t="s">
        <v>125</v>
      </c>
      <c r="C44" s="88" t="s">
        <v>108</v>
      </c>
      <c r="D44" s="87">
        <v>0</v>
      </c>
      <c r="E44" s="87">
        <v>1</v>
      </c>
      <c r="F44" s="87">
        <v>0</v>
      </c>
      <c r="G44" s="87">
        <v>0</v>
      </c>
      <c r="H44" s="87">
        <v>1</v>
      </c>
      <c r="I44" s="80"/>
    </row>
    <row r="45" spans="1:10" ht="59.25" customHeight="1" x14ac:dyDescent="0.25">
      <c r="A45" s="82"/>
      <c r="B45" s="87" t="s">
        <v>127</v>
      </c>
      <c r="C45" s="88" t="s">
        <v>128</v>
      </c>
      <c r="D45" s="87">
        <v>0</v>
      </c>
      <c r="E45" s="87">
        <v>12</v>
      </c>
      <c r="F45" s="87">
        <v>0</v>
      </c>
      <c r="G45" s="87">
        <v>0</v>
      </c>
      <c r="H45" s="87">
        <v>0</v>
      </c>
      <c r="I45" s="80"/>
    </row>
    <row r="46" spans="1:10" ht="60" customHeight="1" x14ac:dyDescent="0.25">
      <c r="A46" s="82"/>
      <c r="B46" s="87" t="s">
        <v>130</v>
      </c>
      <c r="C46" s="88" t="s">
        <v>131</v>
      </c>
      <c r="D46" s="87">
        <v>0</v>
      </c>
      <c r="E46" s="87">
        <v>11</v>
      </c>
      <c r="F46" s="87">
        <v>0</v>
      </c>
      <c r="G46" s="87">
        <v>0</v>
      </c>
      <c r="H46" s="87">
        <v>1</v>
      </c>
      <c r="I46" s="80"/>
    </row>
    <row r="47" spans="1:10" ht="51.75" customHeight="1" x14ac:dyDescent="0.25">
      <c r="A47" s="82"/>
      <c r="B47" s="87" t="s">
        <v>133</v>
      </c>
      <c r="C47" s="88" t="s">
        <v>115</v>
      </c>
      <c r="D47" s="87">
        <v>0</v>
      </c>
      <c r="E47" s="87">
        <v>6</v>
      </c>
      <c r="F47" s="87">
        <v>0</v>
      </c>
      <c r="G47" s="87">
        <v>0</v>
      </c>
      <c r="H47" s="87">
        <v>0</v>
      </c>
      <c r="I47" s="80"/>
    </row>
    <row r="48" spans="1:10" ht="58.5" customHeight="1" x14ac:dyDescent="0.25">
      <c r="A48" s="82"/>
      <c r="B48" s="87" t="s">
        <v>135</v>
      </c>
      <c r="C48" s="88" t="s">
        <v>128</v>
      </c>
      <c r="D48" s="87">
        <v>0</v>
      </c>
      <c r="E48" s="87">
        <v>5</v>
      </c>
      <c r="F48" s="87">
        <v>0</v>
      </c>
      <c r="G48" s="87">
        <v>0</v>
      </c>
      <c r="H48" s="87">
        <v>0</v>
      </c>
      <c r="I48" s="80"/>
    </row>
    <row r="49" spans="1:9" ht="48.75" customHeight="1" x14ac:dyDescent="0.25">
      <c r="A49" s="82"/>
      <c r="B49" s="87" t="s">
        <v>137</v>
      </c>
      <c r="C49" s="88" t="s">
        <v>138</v>
      </c>
      <c r="D49" s="87">
        <v>0</v>
      </c>
      <c r="E49" s="87">
        <v>17</v>
      </c>
      <c r="F49" s="87">
        <v>0</v>
      </c>
      <c r="G49" s="87">
        <v>0</v>
      </c>
      <c r="H49" s="87">
        <v>0</v>
      </c>
      <c r="I49" s="80"/>
    </row>
    <row r="50" spans="1:9" ht="60.75" customHeight="1" thickBot="1" x14ac:dyDescent="0.3">
      <c r="A50" s="82"/>
      <c r="B50" s="89" t="s">
        <v>140</v>
      </c>
      <c r="C50" s="90" t="s">
        <v>141</v>
      </c>
      <c r="D50" s="89">
        <v>0</v>
      </c>
      <c r="E50" s="89">
        <v>17</v>
      </c>
      <c r="F50" s="89">
        <v>0</v>
      </c>
      <c r="G50" s="89">
        <v>0</v>
      </c>
      <c r="H50" s="89">
        <v>0</v>
      </c>
      <c r="I50" s="80"/>
    </row>
  </sheetData>
  <mergeCells count="4">
    <mergeCell ref="A4:H4"/>
    <mergeCell ref="A35:J35"/>
    <mergeCell ref="A34:J34"/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 PEARLSBURG RESCUE SQUAD</vt:lpstr>
      <vt:lpstr>Answer Report - PRS</vt:lpstr>
      <vt:lpstr>Sensitivity Report - PRS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 Verma</dc:creator>
  <cp:lastModifiedBy>Esha Verma</cp:lastModifiedBy>
  <dcterms:created xsi:type="dcterms:W3CDTF">2020-07-13T01:39:40Z</dcterms:created>
  <dcterms:modified xsi:type="dcterms:W3CDTF">2020-07-13T19:54:23Z</dcterms:modified>
</cp:coreProperties>
</file>