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 Verma\Desktop\GBC\Bus Metrics\"/>
    </mc:Choice>
  </mc:AlternateContent>
  <xr:revisionPtr revIDLastSave="0" documentId="13_ncr:1_{AF179A73-01D4-4265-A063-92057D81EAFD}" xr6:coauthVersionLast="45" xr6:coauthVersionMax="45" xr10:uidLastSave="{00000000-0000-0000-0000-000000000000}"/>
  <bookViews>
    <workbookView xWindow="-120" yWindow="-120" windowWidth="21840" windowHeight="13140" xr2:uid="{DB550066-3ED8-49D1-B450-71A6CFF25E7F}"/>
  </bookViews>
  <sheets>
    <sheet name="Case_Study_Capstone_Command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2" l="1"/>
  <c r="T13" i="2" l="1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N13" i="2"/>
  <c r="O13" i="2"/>
  <c r="P13" i="2"/>
  <c r="Q13" i="2"/>
  <c r="R13" i="2"/>
  <c r="S13" i="2"/>
  <c r="B10" i="2"/>
  <c r="B8" i="2" l="1"/>
  <c r="C8" i="2"/>
  <c r="D8" i="2"/>
  <c r="E8" i="2"/>
  <c r="F8" i="2"/>
  <c r="G8" i="2"/>
  <c r="H8" i="2"/>
  <c r="I8" i="2"/>
  <c r="J8" i="2"/>
  <c r="K8" i="2"/>
  <c r="L8" i="2"/>
  <c r="M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C7" i="2"/>
  <c r="D7" i="2" s="1"/>
  <c r="B5" i="2"/>
  <c r="B4" i="2" s="1"/>
  <c r="C5" i="2" l="1"/>
  <c r="C4" i="2" s="1"/>
  <c r="C6" i="2" s="1"/>
  <c r="C9" i="2" s="1"/>
  <c r="C10" i="2" s="1"/>
  <c r="E7" i="2"/>
  <c r="F7" i="2" s="1"/>
  <c r="G7" i="2" s="1"/>
  <c r="D5" i="2"/>
  <c r="D4" i="2" s="1"/>
  <c r="D6" i="2" s="1"/>
  <c r="D9" i="2" s="1"/>
  <c r="F5" i="2"/>
  <c r="F4" i="2" s="1"/>
  <c r="F6" i="2" s="1"/>
  <c r="F9" i="2" s="1"/>
  <c r="F10" i="2" s="1"/>
  <c r="B6" i="2"/>
  <c r="B9" i="2" s="1"/>
  <c r="B13" i="2" s="1"/>
  <c r="D10" i="2" l="1"/>
  <c r="E5" i="2"/>
  <c r="E4" i="2" s="1"/>
  <c r="E6" i="2" s="1"/>
  <c r="E9" i="2" s="1"/>
  <c r="E10" i="2" s="1"/>
  <c r="G5" i="2"/>
  <c r="H7" i="2"/>
  <c r="B11" i="2" l="1"/>
  <c r="C11" i="2" s="1"/>
  <c r="D13" i="2" s="1"/>
  <c r="I7" i="2"/>
  <c r="H5" i="2"/>
  <c r="G4" i="2"/>
  <c r="G6" i="2" s="1"/>
  <c r="G9" i="2" s="1"/>
  <c r="G10" i="2" s="1"/>
  <c r="C13" i="2" l="1"/>
  <c r="B12" i="2"/>
  <c r="C12" i="2" s="1"/>
  <c r="D12" i="2" s="1"/>
  <c r="E12" i="2" s="1"/>
  <c r="F12" i="2" s="1"/>
  <c r="G12" i="2" s="1"/>
  <c r="D11" i="2"/>
  <c r="H4" i="2"/>
  <c r="H6" i="2" s="1"/>
  <c r="H9" i="2" s="1"/>
  <c r="H10" i="2" s="1"/>
  <c r="J7" i="2"/>
  <c r="I5" i="2"/>
  <c r="H12" i="2" l="1"/>
  <c r="E11" i="2"/>
  <c r="F13" i="2" s="1"/>
  <c r="E13" i="2"/>
  <c r="I4" i="2"/>
  <c r="I6" i="2" s="1"/>
  <c r="I9" i="2" s="1"/>
  <c r="I10" i="2" s="1"/>
  <c r="J5" i="2"/>
  <c r="K7" i="2"/>
  <c r="F11" i="2" l="1"/>
  <c r="G13" i="2" s="1"/>
  <c r="I12" i="2"/>
  <c r="G11" i="2"/>
  <c r="H13" i="2" s="1"/>
  <c r="L7" i="2"/>
  <c r="K5" i="2"/>
  <c r="J4" i="2"/>
  <c r="J6" i="2" s="1"/>
  <c r="J9" i="2" s="1"/>
  <c r="J10" i="2" s="1"/>
  <c r="J12" i="2" l="1"/>
  <c r="H11" i="2"/>
  <c r="I13" i="2" s="1"/>
  <c r="K4" i="2"/>
  <c r="K6" i="2" s="1"/>
  <c r="K9" i="2" s="1"/>
  <c r="K10" i="2" s="1"/>
  <c r="M7" i="2"/>
  <c r="L5" i="2"/>
  <c r="K12" i="2" l="1"/>
  <c r="I11" i="2"/>
  <c r="J13" i="2" s="1"/>
  <c r="L4" i="2"/>
  <c r="L6" i="2" s="1"/>
  <c r="L9" i="2" s="1"/>
  <c r="L10" i="2" s="1"/>
  <c r="N7" i="2"/>
  <c r="M5" i="2"/>
  <c r="L12" i="2" l="1"/>
  <c r="J11" i="2"/>
  <c r="K13" i="2" s="1"/>
  <c r="M4" i="2"/>
  <c r="M6" i="2" s="1"/>
  <c r="M9" i="2" s="1"/>
  <c r="M10" i="2" s="1"/>
  <c r="N5" i="2"/>
  <c r="O7" i="2"/>
  <c r="M12" i="2" l="1"/>
  <c r="K11" i="2"/>
  <c r="L13" i="2" s="1"/>
  <c r="P7" i="2"/>
  <c r="O5" i="2"/>
  <c r="N4" i="2"/>
  <c r="N6" i="2" s="1"/>
  <c r="N9" i="2" s="1"/>
  <c r="N10" i="2" s="1"/>
  <c r="N12" i="2" s="1"/>
  <c r="L11" i="2" l="1"/>
  <c r="M13" i="2" s="1"/>
  <c r="O4" i="2"/>
  <c r="O6" i="2" s="1"/>
  <c r="O9" i="2" s="1"/>
  <c r="O10" i="2" s="1"/>
  <c r="O12" i="2" s="1"/>
  <c r="Q7" i="2"/>
  <c r="P5" i="2"/>
  <c r="M11" i="2" l="1"/>
  <c r="P4" i="2"/>
  <c r="P6" i="2" s="1"/>
  <c r="P9" i="2" s="1"/>
  <c r="P10" i="2" s="1"/>
  <c r="P12" i="2" s="1"/>
  <c r="R7" i="2"/>
  <c r="Q5" i="2"/>
  <c r="N11" i="2" l="1"/>
  <c r="Q4" i="2"/>
  <c r="Q6" i="2" s="1"/>
  <c r="Q9" i="2" s="1"/>
  <c r="Q10" i="2" s="1"/>
  <c r="Q12" i="2" s="1"/>
  <c r="R5" i="2"/>
  <c r="S7" i="2"/>
  <c r="O11" i="2" l="1"/>
  <c r="T7" i="2"/>
  <c r="S5" i="2"/>
  <c r="R4" i="2"/>
  <c r="R6" i="2" s="1"/>
  <c r="R9" i="2" s="1"/>
  <c r="R10" i="2" s="1"/>
  <c r="R12" i="2" s="1"/>
  <c r="P11" i="2" l="1"/>
  <c r="S4" i="2"/>
  <c r="S6" i="2" s="1"/>
  <c r="S9" i="2" s="1"/>
  <c r="S10" i="2" s="1"/>
  <c r="S12" i="2" s="1"/>
  <c r="U7" i="2"/>
  <c r="T5" i="2"/>
  <c r="Q11" i="2" l="1"/>
  <c r="V7" i="2"/>
  <c r="U5" i="2"/>
  <c r="T4" i="2"/>
  <c r="T6" i="2" s="1"/>
  <c r="T9" i="2" s="1"/>
  <c r="T10" i="2" s="1"/>
  <c r="T12" i="2" s="1"/>
  <c r="R11" i="2" l="1"/>
  <c r="U4" i="2"/>
  <c r="U6" i="2" s="1"/>
  <c r="U9" i="2" s="1"/>
  <c r="U10" i="2" s="1"/>
  <c r="U12" i="2" s="1"/>
  <c r="V5" i="2"/>
  <c r="V4" i="2" s="1"/>
  <c r="V6" i="2" s="1"/>
  <c r="V9" i="2" s="1"/>
  <c r="V10" i="2" s="1"/>
  <c r="W7" i="2"/>
  <c r="V12" i="2" l="1"/>
  <c r="S11" i="2"/>
  <c r="W5" i="2"/>
  <c r="X7" i="2"/>
  <c r="T11" i="2" l="1"/>
  <c r="Y7" i="2"/>
  <c r="X5" i="2"/>
  <c r="W4" i="2"/>
  <c r="W6" i="2" s="1"/>
  <c r="W9" i="2" s="1"/>
  <c r="W10" i="2" s="1"/>
  <c r="W12" i="2" s="1"/>
  <c r="U11" i="2" l="1"/>
  <c r="X4" i="2"/>
  <c r="X6" i="2" s="1"/>
  <c r="X9" i="2" s="1"/>
  <c r="X10" i="2" s="1"/>
  <c r="X12" i="2" s="1"/>
  <c r="Z7" i="2"/>
  <c r="Y5" i="2"/>
  <c r="V11" i="2" l="1"/>
  <c r="Y4" i="2"/>
  <c r="Y6" i="2" s="1"/>
  <c r="Y9" i="2" s="1"/>
  <c r="Y10" i="2" s="1"/>
  <c r="Y12" i="2" s="1"/>
  <c r="Z5" i="2"/>
  <c r="AA7" i="2"/>
  <c r="W11" i="2" l="1"/>
  <c r="AB7" i="2"/>
  <c r="AA5" i="2"/>
  <c r="Z4" i="2"/>
  <c r="Z6" i="2" s="1"/>
  <c r="Z9" i="2" s="1"/>
  <c r="Z10" i="2" s="1"/>
  <c r="Z12" i="2" s="1"/>
  <c r="X11" i="2" l="1"/>
  <c r="AA4" i="2"/>
  <c r="AA6" i="2" s="1"/>
  <c r="AA9" i="2" s="1"/>
  <c r="AA10" i="2" s="1"/>
  <c r="AA12" i="2" s="1"/>
  <c r="AC7" i="2"/>
  <c r="AB5" i="2"/>
  <c r="Y11" i="2" l="1"/>
  <c r="AD7" i="2"/>
  <c r="AC5" i="2"/>
  <c r="AB4" i="2"/>
  <c r="AB6" i="2" s="1"/>
  <c r="AB9" i="2" s="1"/>
  <c r="AB10" i="2" s="1"/>
  <c r="AB12" i="2" s="1"/>
  <c r="Z11" i="2" l="1"/>
  <c r="AC4" i="2"/>
  <c r="AC6" i="2" s="1"/>
  <c r="AC9" i="2" s="1"/>
  <c r="AD5" i="2"/>
  <c r="AE7" i="2"/>
  <c r="AC12" i="2" l="1"/>
  <c r="AA11" i="2"/>
  <c r="AF7" i="2"/>
  <c r="AE5" i="2"/>
  <c r="AD4" i="2"/>
  <c r="AD6" i="2" s="1"/>
  <c r="AD9" i="2" s="1"/>
  <c r="AD10" i="2" s="1"/>
  <c r="AD12" i="2" l="1"/>
  <c r="AB11" i="2"/>
  <c r="AE4" i="2"/>
  <c r="AE6" i="2" s="1"/>
  <c r="AE9" i="2" s="1"/>
  <c r="AE10" i="2" s="1"/>
  <c r="AG7" i="2"/>
  <c r="AF5" i="2"/>
  <c r="AE12" i="2" l="1"/>
  <c r="AC11" i="2"/>
  <c r="AF4" i="2"/>
  <c r="AF6" i="2" s="1"/>
  <c r="AF9" i="2" s="1"/>
  <c r="AF10" i="2" s="1"/>
  <c r="AH7" i="2"/>
  <c r="AG5" i="2"/>
  <c r="AF12" i="2" l="1"/>
  <c r="AD11" i="2"/>
  <c r="AH5" i="2"/>
  <c r="AI7" i="2"/>
  <c r="AG4" i="2"/>
  <c r="AG6" i="2" s="1"/>
  <c r="AG9" i="2" s="1"/>
  <c r="AG10" i="2" s="1"/>
  <c r="AG12" i="2" l="1"/>
  <c r="AE11" i="2"/>
  <c r="AJ7" i="2"/>
  <c r="AI5" i="2"/>
  <c r="AH4" i="2"/>
  <c r="AH6" i="2" s="1"/>
  <c r="AH9" i="2" s="1"/>
  <c r="AH10" i="2" s="1"/>
  <c r="AH12" i="2" l="1"/>
  <c r="AF11" i="2"/>
  <c r="AI4" i="2"/>
  <c r="AI6" i="2" s="1"/>
  <c r="AI9" i="2" s="1"/>
  <c r="AI10" i="2" s="1"/>
  <c r="AK7" i="2"/>
  <c r="AJ5" i="2"/>
  <c r="AI12" i="2" l="1"/>
  <c r="AG11" i="2"/>
  <c r="AJ4" i="2"/>
  <c r="AJ6" i="2" s="1"/>
  <c r="AJ9" i="2" s="1"/>
  <c r="AJ10" i="2" s="1"/>
  <c r="AL7" i="2"/>
  <c r="AK5" i="2"/>
  <c r="AJ12" i="2" l="1"/>
  <c r="AH11" i="2"/>
  <c r="AK4" i="2"/>
  <c r="AK6" i="2" s="1"/>
  <c r="AK9" i="2" s="1"/>
  <c r="AK10" i="2" s="1"/>
  <c r="AL5" i="2"/>
  <c r="AL4" i="2" s="1"/>
  <c r="AL6" i="2" s="1"/>
  <c r="AL9" i="2" s="1"/>
  <c r="AL10" i="2" s="1"/>
  <c r="AL12" i="2" s="1"/>
  <c r="AM7" i="2"/>
  <c r="AK12" i="2" l="1"/>
  <c r="AI11" i="2"/>
  <c r="AM5" i="2"/>
  <c r="AN7" i="2"/>
  <c r="AJ11" i="2" l="1"/>
  <c r="AO7" i="2"/>
  <c r="AN5" i="2"/>
  <c r="AM4" i="2"/>
  <c r="AM6" i="2" s="1"/>
  <c r="AM9" i="2" s="1"/>
  <c r="AM10" i="2" s="1"/>
  <c r="AM12" i="2" s="1"/>
  <c r="AK11" i="2" l="1"/>
  <c r="AN4" i="2"/>
  <c r="AN6" i="2" s="1"/>
  <c r="AN9" i="2" s="1"/>
  <c r="AN10" i="2" s="1"/>
  <c r="AN12" i="2" s="1"/>
  <c r="AP7" i="2"/>
  <c r="AO5" i="2"/>
  <c r="AL11" i="2" l="1"/>
  <c r="AP5" i="2"/>
  <c r="AQ7" i="2"/>
  <c r="AO4" i="2"/>
  <c r="AO6" i="2" s="1"/>
  <c r="AO9" i="2" s="1"/>
  <c r="AO10" i="2" s="1"/>
  <c r="AO12" i="2" s="1"/>
  <c r="AM11" i="2" l="1"/>
  <c r="AR7" i="2"/>
  <c r="AQ5" i="2"/>
  <c r="AP4" i="2"/>
  <c r="AP6" i="2" s="1"/>
  <c r="AP9" i="2" s="1"/>
  <c r="AP10" i="2" s="1"/>
  <c r="AP12" i="2" s="1"/>
  <c r="AN11" i="2" l="1"/>
  <c r="AQ4" i="2"/>
  <c r="AQ6" i="2" s="1"/>
  <c r="AQ9" i="2" s="1"/>
  <c r="AQ10" i="2" s="1"/>
  <c r="AQ12" i="2" s="1"/>
  <c r="AS7" i="2"/>
  <c r="AR5" i="2"/>
  <c r="AO11" i="2" l="1"/>
  <c r="AR4" i="2"/>
  <c r="AR6" i="2" s="1"/>
  <c r="AR9" i="2" s="1"/>
  <c r="AR10" i="2" s="1"/>
  <c r="AR12" i="2" s="1"/>
  <c r="AT7" i="2"/>
  <c r="AS5" i="2"/>
  <c r="AP11" i="2" l="1"/>
  <c r="AS4" i="2"/>
  <c r="AS6" i="2" s="1"/>
  <c r="AS9" i="2" s="1"/>
  <c r="AS10" i="2" s="1"/>
  <c r="AS12" i="2" s="1"/>
  <c r="AT5" i="2"/>
  <c r="AU7" i="2"/>
  <c r="AQ11" i="2" l="1"/>
  <c r="AV7" i="2"/>
  <c r="AU5" i="2"/>
  <c r="AT4" i="2"/>
  <c r="AT6" i="2" s="1"/>
  <c r="AT9" i="2" s="1"/>
  <c r="AT10" i="2" s="1"/>
  <c r="AT12" i="2" s="1"/>
  <c r="AR11" i="2" l="1"/>
  <c r="AU4" i="2"/>
  <c r="AU6" i="2" s="1"/>
  <c r="AU9" i="2" s="1"/>
  <c r="AU10" i="2" s="1"/>
  <c r="AU12" i="2" s="1"/>
  <c r="AW7" i="2"/>
  <c r="AV5" i="2"/>
  <c r="AS11" i="2" l="1"/>
  <c r="AV4" i="2"/>
  <c r="AV6" i="2" s="1"/>
  <c r="AV9" i="2" s="1"/>
  <c r="AV10" i="2" s="1"/>
  <c r="AV12" i="2" s="1"/>
  <c r="AX7" i="2"/>
  <c r="AW5" i="2"/>
  <c r="AT11" i="2" l="1"/>
  <c r="AW4" i="2"/>
  <c r="AW6" i="2" s="1"/>
  <c r="AW9" i="2" s="1"/>
  <c r="AW10" i="2" s="1"/>
  <c r="AW12" i="2" s="1"/>
  <c r="AX5" i="2"/>
  <c r="AY7" i="2"/>
  <c r="AU11" i="2" l="1"/>
  <c r="AX4" i="2"/>
  <c r="AX6" i="2" s="1"/>
  <c r="AX9" i="2" s="1"/>
  <c r="AX10" i="2" s="1"/>
  <c r="AX12" i="2" s="1"/>
  <c r="AZ7" i="2"/>
  <c r="AY5" i="2"/>
  <c r="AV11" i="2" l="1"/>
  <c r="BA7" i="2"/>
  <c r="AZ5" i="2"/>
  <c r="AY4" i="2"/>
  <c r="AY6" i="2" s="1"/>
  <c r="AY9" i="2" s="1"/>
  <c r="AY10" i="2" s="1"/>
  <c r="AY12" i="2" s="1"/>
  <c r="AW11" i="2" l="1"/>
  <c r="AZ4" i="2"/>
  <c r="AZ6" i="2" s="1"/>
  <c r="AZ9" i="2" s="1"/>
  <c r="AZ10" i="2" s="1"/>
  <c r="AZ12" i="2" s="1"/>
  <c r="BB7" i="2"/>
  <c r="BA5" i="2"/>
  <c r="AX11" i="2" l="1"/>
  <c r="BB5" i="2"/>
  <c r="BC7" i="2"/>
  <c r="BA4" i="2"/>
  <c r="BA6" i="2" s="1"/>
  <c r="BA9" i="2" s="1"/>
  <c r="BA10" i="2" s="1"/>
  <c r="BA12" i="2" s="1"/>
  <c r="AY11" i="2" l="1"/>
  <c r="BD7" i="2"/>
  <c r="BC5" i="2"/>
  <c r="BB4" i="2"/>
  <c r="BB6" i="2" s="1"/>
  <c r="BB9" i="2" s="1"/>
  <c r="BB10" i="2" s="1"/>
  <c r="BB12" i="2" s="1"/>
  <c r="AZ11" i="2" l="1"/>
  <c r="BC4" i="2"/>
  <c r="BC6" i="2" s="1"/>
  <c r="BC9" i="2" s="1"/>
  <c r="BC10" i="2" s="1"/>
  <c r="BC12" i="2" s="1"/>
  <c r="BE7" i="2"/>
  <c r="BD5" i="2"/>
  <c r="BA11" i="2" l="1"/>
  <c r="BD4" i="2"/>
  <c r="BD6" i="2" s="1"/>
  <c r="BD9" i="2" s="1"/>
  <c r="BD10" i="2" s="1"/>
  <c r="BD12" i="2" s="1"/>
  <c r="BE5" i="2"/>
  <c r="BF7" i="2"/>
  <c r="BB11" i="2" l="1"/>
  <c r="BE4" i="2"/>
  <c r="BE6" i="2" s="1"/>
  <c r="BE9" i="2" s="1"/>
  <c r="BE10" i="2" s="1"/>
  <c r="BE12" i="2" s="1"/>
  <c r="BF5" i="2"/>
  <c r="BG7" i="2"/>
  <c r="BC11" i="2" l="1"/>
  <c r="BH7" i="2"/>
  <c r="BG5" i="2"/>
  <c r="BF4" i="2"/>
  <c r="BF6" i="2" s="1"/>
  <c r="BF9" i="2" s="1"/>
  <c r="BF10" i="2" s="1"/>
  <c r="BF12" i="2" s="1"/>
  <c r="BD11" i="2" l="1"/>
  <c r="BG4" i="2"/>
  <c r="BG6" i="2" s="1"/>
  <c r="BG9" i="2" s="1"/>
  <c r="BG10" i="2" s="1"/>
  <c r="BG12" i="2" s="1"/>
  <c r="BI7" i="2"/>
  <c r="BH5" i="2"/>
  <c r="BE11" i="2" l="1"/>
  <c r="BJ7" i="2"/>
  <c r="BI5" i="2"/>
  <c r="BH4" i="2"/>
  <c r="BH6" i="2" s="1"/>
  <c r="BH9" i="2" s="1"/>
  <c r="BH10" i="2" s="1"/>
  <c r="BH12" i="2" s="1"/>
  <c r="BF11" i="2" l="1"/>
  <c r="BI4" i="2"/>
  <c r="BI6" i="2" s="1"/>
  <c r="BI9" i="2" s="1"/>
  <c r="BI10" i="2" s="1"/>
  <c r="BI12" i="2" s="1"/>
  <c r="BJ5" i="2"/>
  <c r="BK7" i="2"/>
  <c r="BG11" i="2" l="1"/>
  <c r="BL7" i="2"/>
  <c r="BK5" i="2"/>
  <c r="BJ4" i="2"/>
  <c r="BJ6" i="2" s="1"/>
  <c r="BJ9" i="2" s="1"/>
  <c r="BJ10" i="2" s="1"/>
  <c r="BJ12" i="2" s="1"/>
  <c r="BH11" i="2" l="1"/>
  <c r="BK4" i="2"/>
  <c r="BK6" i="2" s="1"/>
  <c r="BK9" i="2" s="1"/>
  <c r="BK10" i="2" s="1"/>
  <c r="BK12" i="2" s="1"/>
  <c r="BM7" i="2"/>
  <c r="BL5" i="2"/>
  <c r="BI11" i="2" l="1"/>
  <c r="BL4" i="2"/>
  <c r="BL6" i="2" s="1"/>
  <c r="BL9" i="2" s="1"/>
  <c r="BL10" i="2" s="1"/>
  <c r="BL12" i="2" s="1"/>
  <c r="BM5" i="2"/>
  <c r="BN7" i="2"/>
  <c r="BJ11" i="2" l="1"/>
  <c r="BN5" i="2"/>
  <c r="BO7" i="2"/>
  <c r="BM4" i="2"/>
  <c r="BM6" i="2" s="1"/>
  <c r="BM9" i="2" s="1"/>
  <c r="BM10" i="2" s="1"/>
  <c r="BM12" i="2" s="1"/>
  <c r="BK11" i="2" l="1"/>
  <c r="BP7" i="2"/>
  <c r="BO5" i="2"/>
  <c r="BN4" i="2"/>
  <c r="BN6" i="2" s="1"/>
  <c r="BN9" i="2" s="1"/>
  <c r="BN10" i="2" s="1"/>
  <c r="BN12" i="2" s="1"/>
  <c r="BL11" i="2" l="1"/>
  <c r="BO4" i="2"/>
  <c r="BO6" i="2" s="1"/>
  <c r="BO9" i="2" s="1"/>
  <c r="BO10" i="2" s="1"/>
  <c r="BO12" i="2" s="1"/>
  <c r="BQ7" i="2"/>
  <c r="BP5" i="2"/>
  <c r="BM11" i="2" l="1"/>
  <c r="BP4" i="2"/>
  <c r="BP6" i="2" s="1"/>
  <c r="BP9" i="2" s="1"/>
  <c r="BP10" i="2" s="1"/>
  <c r="BP12" i="2" s="1"/>
  <c r="BR7" i="2"/>
  <c r="BQ5" i="2"/>
  <c r="BN11" i="2" l="1"/>
  <c r="BR5" i="2"/>
  <c r="BS7" i="2"/>
  <c r="BQ4" i="2"/>
  <c r="BQ6" i="2" s="1"/>
  <c r="BQ9" i="2" s="1"/>
  <c r="BQ10" i="2" s="1"/>
  <c r="BQ12" i="2" s="1"/>
  <c r="BO11" i="2" l="1"/>
  <c r="BT7" i="2"/>
  <c r="BS5" i="2"/>
  <c r="BR4" i="2"/>
  <c r="BR6" i="2" s="1"/>
  <c r="BR9" i="2" s="1"/>
  <c r="BR10" i="2" s="1"/>
  <c r="BR12" i="2" s="1"/>
  <c r="BP11" i="2" l="1"/>
  <c r="BS4" i="2"/>
  <c r="BS6" i="2" s="1"/>
  <c r="BS9" i="2" s="1"/>
  <c r="BS10" i="2" s="1"/>
  <c r="BS12" i="2" s="1"/>
  <c r="BU7" i="2"/>
  <c r="BT5" i="2"/>
  <c r="BQ11" i="2" l="1"/>
  <c r="BU5" i="2"/>
  <c r="BV7" i="2"/>
  <c r="BT4" i="2"/>
  <c r="BT6" i="2" s="1"/>
  <c r="BT9" i="2" s="1"/>
  <c r="BT10" i="2" s="1"/>
  <c r="BT12" i="2" s="1"/>
  <c r="BR11" i="2" l="1"/>
  <c r="BV5" i="2"/>
  <c r="BW7" i="2"/>
  <c r="BU4" i="2"/>
  <c r="BU6" i="2" s="1"/>
  <c r="BU9" i="2" s="1"/>
  <c r="BU10" i="2" s="1"/>
  <c r="BU12" i="2" s="1"/>
  <c r="BS11" i="2" l="1"/>
  <c r="BX7" i="2"/>
  <c r="BW5" i="2"/>
  <c r="BV4" i="2"/>
  <c r="BV6" i="2" s="1"/>
  <c r="BV9" i="2" s="1"/>
  <c r="BV10" i="2" s="1"/>
  <c r="BV12" i="2" s="1"/>
  <c r="BT11" i="2" l="1"/>
  <c r="BW4" i="2"/>
  <c r="BW6" i="2" s="1"/>
  <c r="BW9" i="2" s="1"/>
  <c r="BW10" i="2" s="1"/>
  <c r="BW12" i="2" s="1"/>
  <c r="BY7" i="2"/>
  <c r="BX5" i="2"/>
  <c r="BU11" i="2" l="1"/>
  <c r="BX4" i="2"/>
  <c r="BX6" i="2" s="1"/>
  <c r="BX9" i="2" s="1"/>
  <c r="BX10" i="2" s="1"/>
  <c r="BX12" i="2" s="1"/>
  <c r="BZ7" i="2"/>
  <c r="BY5" i="2"/>
  <c r="BV11" i="2" l="1"/>
  <c r="BY4" i="2"/>
  <c r="BY6" i="2" s="1"/>
  <c r="BY9" i="2" s="1"/>
  <c r="BY10" i="2" s="1"/>
  <c r="BY12" i="2" s="1"/>
  <c r="BZ5" i="2"/>
  <c r="CA7" i="2"/>
  <c r="BW11" i="2" l="1"/>
  <c r="CB7" i="2"/>
  <c r="CA5" i="2"/>
  <c r="BZ4" i="2"/>
  <c r="BZ6" i="2" s="1"/>
  <c r="BZ9" i="2" s="1"/>
  <c r="BZ10" i="2" s="1"/>
  <c r="BZ12" i="2" s="1"/>
  <c r="BX11" i="2" l="1"/>
  <c r="CA4" i="2"/>
  <c r="CA6" i="2" s="1"/>
  <c r="CA9" i="2" s="1"/>
  <c r="CA10" i="2" s="1"/>
  <c r="CA12" i="2" s="1"/>
  <c r="CC7" i="2"/>
  <c r="CB5" i="2"/>
  <c r="BY11" i="2" l="1"/>
  <c r="CC5" i="2"/>
  <c r="CD7" i="2"/>
  <c r="CB4" i="2"/>
  <c r="CB6" i="2" s="1"/>
  <c r="CB9" i="2" s="1"/>
  <c r="CB10" i="2" s="1"/>
  <c r="CB12" i="2" s="1"/>
  <c r="BZ11" i="2" l="1"/>
  <c r="CD5" i="2"/>
  <c r="CE7" i="2"/>
  <c r="CC4" i="2"/>
  <c r="CC6" i="2" s="1"/>
  <c r="CC9" i="2" s="1"/>
  <c r="CC10" i="2" s="1"/>
  <c r="CC12" i="2" s="1"/>
  <c r="CA11" i="2" l="1"/>
  <c r="CF7" i="2"/>
  <c r="CE5" i="2"/>
  <c r="CD4" i="2"/>
  <c r="CD6" i="2" s="1"/>
  <c r="CD9" i="2" s="1"/>
  <c r="CD10" i="2" s="1"/>
  <c r="CD12" i="2" s="1"/>
  <c r="CB11" i="2" l="1"/>
  <c r="CE4" i="2"/>
  <c r="CE6" i="2" s="1"/>
  <c r="CE9" i="2" s="1"/>
  <c r="CE10" i="2" s="1"/>
  <c r="CE12" i="2" s="1"/>
  <c r="CG7" i="2"/>
  <c r="CF5" i="2"/>
  <c r="CC11" i="2" l="1"/>
  <c r="CF4" i="2"/>
  <c r="CF6" i="2" s="1"/>
  <c r="CF9" i="2" s="1"/>
  <c r="CF10" i="2" s="1"/>
  <c r="CF12" i="2" s="1"/>
  <c r="CH7" i="2"/>
  <c r="CG5" i="2"/>
  <c r="CD11" i="2" l="1"/>
  <c r="CG4" i="2"/>
  <c r="CG6" i="2" s="1"/>
  <c r="CG9" i="2" s="1"/>
  <c r="CG10" i="2" s="1"/>
  <c r="CG12" i="2" s="1"/>
  <c r="CH5" i="2"/>
  <c r="CI7" i="2"/>
  <c r="CE11" i="2" l="1"/>
  <c r="CJ7" i="2"/>
  <c r="CI5" i="2"/>
  <c r="CH4" i="2"/>
  <c r="CH6" i="2" s="1"/>
  <c r="CH9" i="2" s="1"/>
  <c r="CH10" i="2" s="1"/>
  <c r="CH12" i="2" s="1"/>
  <c r="CF11" i="2" l="1"/>
  <c r="CI4" i="2"/>
  <c r="CI6" i="2" s="1"/>
  <c r="CI9" i="2" s="1"/>
  <c r="CI10" i="2" s="1"/>
  <c r="CI12" i="2" s="1"/>
  <c r="CK7" i="2"/>
  <c r="CJ5" i="2"/>
  <c r="CG11" i="2" l="1"/>
  <c r="CJ4" i="2"/>
  <c r="CJ6" i="2" s="1"/>
  <c r="CJ9" i="2" s="1"/>
  <c r="CJ10" i="2" s="1"/>
  <c r="CJ12" i="2" s="1"/>
  <c r="CK5" i="2"/>
  <c r="CL7" i="2"/>
  <c r="CH11" i="2" l="1"/>
  <c r="CL5" i="2"/>
  <c r="CM7" i="2"/>
  <c r="CK4" i="2"/>
  <c r="CK6" i="2" s="1"/>
  <c r="CK9" i="2" s="1"/>
  <c r="CK10" i="2" s="1"/>
  <c r="CK12" i="2" s="1"/>
  <c r="CI11" i="2" l="1"/>
  <c r="CN7" i="2"/>
  <c r="CM5" i="2"/>
  <c r="CL4" i="2"/>
  <c r="CL6" i="2" s="1"/>
  <c r="CL9" i="2" s="1"/>
  <c r="CL10" i="2" s="1"/>
  <c r="CL12" i="2" s="1"/>
  <c r="CJ11" i="2" l="1"/>
  <c r="CM4" i="2"/>
  <c r="CM6" i="2" s="1"/>
  <c r="CM9" i="2" s="1"/>
  <c r="CM10" i="2" s="1"/>
  <c r="CM12" i="2" s="1"/>
  <c r="CO7" i="2"/>
  <c r="CN5" i="2"/>
  <c r="CK11" i="2" l="1"/>
  <c r="CN4" i="2"/>
  <c r="CN6" i="2" s="1"/>
  <c r="CN9" i="2" s="1"/>
  <c r="CN10" i="2" s="1"/>
  <c r="CN12" i="2" s="1"/>
  <c r="CP7" i="2"/>
  <c r="CO5" i="2"/>
  <c r="CL11" i="2" l="1"/>
  <c r="CO4" i="2"/>
  <c r="CO6" i="2" s="1"/>
  <c r="CO9" i="2" s="1"/>
  <c r="CO10" i="2" s="1"/>
  <c r="CO12" i="2" s="1"/>
  <c r="CP5" i="2"/>
  <c r="CQ7" i="2"/>
  <c r="CM11" i="2" l="1"/>
  <c r="CR7" i="2"/>
  <c r="CQ5" i="2"/>
  <c r="CP4" i="2"/>
  <c r="CP6" i="2" s="1"/>
  <c r="CP9" i="2" s="1"/>
  <c r="CP10" i="2" s="1"/>
  <c r="CP12" i="2" s="1"/>
  <c r="CN11" i="2" l="1"/>
  <c r="CQ4" i="2"/>
  <c r="CQ6" i="2" s="1"/>
  <c r="CQ9" i="2" s="1"/>
  <c r="CQ10" i="2" s="1"/>
  <c r="CQ12" i="2" s="1"/>
  <c r="CS7" i="2"/>
  <c r="CS5" i="2" s="1"/>
  <c r="CR5" i="2"/>
  <c r="CO11" i="2" l="1"/>
  <c r="CR4" i="2"/>
  <c r="CR6" i="2" s="1"/>
  <c r="CR9" i="2" s="1"/>
  <c r="CR10" i="2" s="1"/>
  <c r="CR12" i="2" s="1"/>
  <c r="CS4" i="2"/>
  <c r="CS6" i="2" s="1"/>
  <c r="CS9" i="2" s="1"/>
  <c r="CS10" i="2" s="1"/>
  <c r="CS12" i="2" l="1"/>
  <c r="CP11" i="2"/>
  <c r="CQ11" i="2" l="1"/>
  <c r="CR11" i="2" l="1"/>
  <c r="CS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tc={52E9E95E-AF6D-46DE-8E89-EE176AB606BC}</author>
    <author>tc={0657CC11-F127-4F89-8C04-BB1B9FDB1405}</author>
    <author>tc={533D432F-2CB6-4EEA-8B81-31324434B2FE}</author>
  </authors>
  <commentList>
    <comment ref="AY5" authorId="0" shapeId="0" xr:uid="{52E9E95E-AF6D-46DE-8E89-EE176AB606BC}">
      <text>
        <t>[Threaded comment]
Your version of Excel allows you to read this threaded comment; however, any edits to it will get removed if the file is opened in a newer version of Excel. Learn more: https://go.microsoft.com/fwlink/?linkid=870924
Comment:
    $3 Billion in Monthly Sales achieved in Feb 2024</t>
      </text>
    </comment>
    <comment ref="AY7" authorId="1" shapeId="0" xr:uid="{0657CC11-F127-4F89-8C04-BB1B9FDB14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Marketing cost is over $900 Million to achieve over $3 Billion in Monthly Sales</t>
      </text>
    </comment>
    <comment ref="AC10" authorId="2" shapeId="0" xr:uid="{533D432F-2CB6-4EEA-8B81-31324434B2F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 EBIDTA target of $50 Million achieved</t>
      </text>
    </comment>
  </commentList>
</comments>
</file>

<file path=xl/sharedStrings.xml><?xml version="1.0" encoding="utf-8"?>
<sst xmlns="http://schemas.openxmlformats.org/spreadsheetml/2006/main" count="12" uniqueCount="12">
  <si>
    <t>SG&amp;A</t>
  </si>
  <si>
    <t>Units sold</t>
  </si>
  <si>
    <t>Monthly Sales</t>
  </si>
  <si>
    <t>Marketing cost</t>
  </si>
  <si>
    <t>Monthly COGS</t>
  </si>
  <si>
    <t>Total Cost</t>
  </si>
  <si>
    <t>EBIDTA</t>
  </si>
  <si>
    <t>Price per unit</t>
  </si>
  <si>
    <t>EBIDTA MoM cumm. - till date</t>
  </si>
  <si>
    <t>EBIDTA MoM cumm. - YTD</t>
  </si>
  <si>
    <t>Cash required</t>
  </si>
  <si>
    <t>CASE STUDY
SUBMITTED BY: Batuhan Canbek, Esha Verma, Hitesh, Reshma Paul Elenjickal, Trieu Phu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</si>
</sst>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&quot;$&quot;#,##0"/>
    <numFmt numFmtId="166" formatCode="#,##0_);\(#,##0\);&quot; - &quot;_);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6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left" vertical="center" wrapText="1" indent="1"/>
    </xf>
    <xf numFmtId="166" fontId="7" fillId="0" borderId="0" xfId="1" applyNumberFormat="1" applyFont="1" applyFill="1" applyBorder="1" applyAlignment="1">
      <alignment horizontal="right" vertical="center" wrapText="1"/>
    </xf>
    <xf numFmtId="166" fontId="11" fillId="0" borderId="1" xfId="0" applyNumberFormat="1" applyFont="1" applyFill="1" applyBorder="1" applyAlignment="1">
      <alignment horizontal="left" vertical="center" wrapText="1" indent="2"/>
    </xf>
    <xf numFmtId="166" fontId="8" fillId="0" borderId="1" xfId="1" applyNumberFormat="1" applyFont="1" applyFill="1" applyBorder="1" applyAlignment="1">
      <alignment horizontal="right" vertical="center" wrapText="1"/>
    </xf>
    <xf numFmtId="166" fontId="8" fillId="0" borderId="3" xfId="1" applyNumberFormat="1" applyFont="1" applyFill="1" applyBorder="1" applyAlignment="1">
      <alignment horizontal="right" vertical="center" wrapText="1"/>
    </xf>
    <xf numFmtId="166" fontId="11" fillId="0" borderId="1" xfId="0" applyNumberFormat="1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7" fontId="10" fillId="2" borderId="1" xfId="0" applyNumberFormat="1" applyFont="1" applyFill="1" applyBorder="1" applyAlignment="1">
      <alignment horizontal="center" vertical="center"/>
    </xf>
    <xf numFmtId="17" fontId="10" fillId="2" borderId="3" xfId="0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left" vertical="center" wrapText="1" indent="2"/>
    </xf>
    <xf numFmtId="166" fontId="8" fillId="0" borderId="5" xfId="1" applyNumberFormat="1" applyFont="1" applyFill="1" applyBorder="1" applyAlignment="1">
      <alignment horizontal="right" vertical="center" wrapText="1"/>
    </xf>
    <xf numFmtId="166" fontId="8" fillId="0" borderId="6" xfId="1" applyNumberFormat="1" applyFont="1" applyFill="1" applyBorder="1" applyAlignment="1">
      <alignment horizontal="right" vertical="center" wrapText="1"/>
    </xf>
    <xf numFmtId="166" fontId="11" fillId="0" borderId="7" xfId="0" applyNumberFormat="1" applyFont="1" applyFill="1" applyBorder="1" applyAlignment="1">
      <alignment horizontal="left" vertical="center" wrapText="1" indent="2"/>
    </xf>
    <xf numFmtId="166" fontId="8" fillId="0" borderId="7" xfId="1" applyNumberFormat="1" applyFont="1" applyFill="1" applyBorder="1" applyAlignment="1">
      <alignment horizontal="right" vertical="center" wrapText="1"/>
    </xf>
    <xf numFmtId="166" fontId="8" fillId="0" borderId="8" xfId="1" applyNumberFormat="1" applyFont="1" applyFill="1" applyBorder="1" applyAlignment="1">
      <alignment horizontal="right" vertical="center" wrapText="1"/>
    </xf>
    <xf numFmtId="166" fontId="9" fillId="3" borderId="10" xfId="1" applyNumberFormat="1" applyFont="1" applyFill="1" applyBorder="1" applyAlignment="1">
      <alignment horizontal="right" vertical="center" wrapText="1"/>
    </xf>
    <xf numFmtId="166" fontId="9" fillId="3" borderId="11" xfId="1" applyNumberFormat="1" applyFont="1" applyFill="1" applyBorder="1" applyAlignment="1">
      <alignment horizontal="right" vertical="center" wrapText="1"/>
    </xf>
    <xf numFmtId="165" fontId="3" fillId="3" borderId="12" xfId="0" applyNumberFormat="1" applyFont="1" applyFill="1" applyBorder="1" applyAlignment="1">
      <alignment horizontal="center" vertical="center"/>
    </xf>
    <xf numFmtId="166" fontId="11" fillId="0" borderId="5" xfId="0" applyNumberFormat="1" applyFont="1" applyFill="1" applyBorder="1" applyAlignment="1">
      <alignment horizontal="left" vertical="center" wrapText="1" indent="2"/>
    </xf>
    <xf numFmtId="0" fontId="3" fillId="3" borderId="12" xfId="0" applyFont="1" applyFill="1" applyBorder="1" applyAlignment="1">
      <alignment horizontal="center" vertical="center"/>
    </xf>
    <xf numFmtId="166" fontId="11" fillId="0" borderId="7" xfId="0" applyNumberFormat="1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center" vertical="center"/>
    </xf>
    <xf numFmtId="166" fontId="13" fillId="3" borderId="9" xfId="0" applyNumberFormat="1" applyFont="1" applyFill="1" applyBorder="1" applyAlignment="1">
      <alignment horizontal="left" vertical="center" wrapText="1" indent="1"/>
    </xf>
    <xf numFmtId="166" fontId="8" fillId="0" borderId="13" xfId="1" applyNumberFormat="1" applyFont="1" applyFill="1" applyBorder="1" applyAlignment="1">
      <alignment horizontal="right" vertical="center" wrapText="1"/>
    </xf>
    <xf numFmtId="166" fontId="8" fillId="0" borderId="14" xfId="1" applyNumberFormat="1" applyFont="1" applyFill="1" applyBorder="1" applyAlignment="1">
      <alignment horizontal="right" vertical="center" wrapText="1"/>
    </xf>
    <xf numFmtId="166" fontId="9" fillId="3" borderId="15" xfId="1" applyNumberFormat="1" applyFont="1" applyFill="1" applyBorder="1" applyAlignment="1">
      <alignment horizontal="right" vertical="center" wrapText="1"/>
    </xf>
    <xf numFmtId="166" fontId="8" fillId="0" borderId="16" xfId="1" applyNumberFormat="1" applyFont="1" applyFill="1" applyBorder="1" applyAlignment="1">
      <alignment horizontal="right" vertical="center" wrapText="1"/>
    </xf>
    <xf numFmtId="17" fontId="10" fillId="2" borderId="5" xfId="0" applyNumberFormat="1" applyFont="1" applyFill="1" applyBorder="1" applyAlignment="1">
      <alignment horizontal="center" vertical="center"/>
    </xf>
    <xf numFmtId="166" fontId="8" fillId="4" borderId="17" xfId="1" applyNumberFormat="1" applyFont="1" applyFill="1" applyBorder="1" applyAlignment="1">
      <alignment horizontal="right" vertical="center" wrapText="1"/>
    </xf>
    <xf numFmtId="166" fontId="8" fillId="4" borderId="18" xfId="1" applyNumberFormat="1" applyFont="1" applyFill="1" applyBorder="1" applyAlignment="1">
      <alignment horizontal="right" vertical="center" wrapText="1"/>
    </xf>
    <xf numFmtId="166" fontId="9" fillId="4" borderId="4" xfId="1" applyNumberFormat="1" applyFont="1" applyFill="1" applyBorder="1" applyAlignment="1">
      <alignment horizontal="right" vertical="center" wrapText="1"/>
    </xf>
    <xf numFmtId="166" fontId="8" fillId="4" borderId="19" xfId="1" applyNumberFormat="1" applyFont="1" applyFill="1" applyBorder="1" applyAlignment="1">
      <alignment horizontal="right" vertical="center" wrapText="1"/>
    </xf>
    <xf numFmtId="166" fontId="8" fillId="4" borderId="20" xfId="1" applyNumberFormat="1" applyFont="1" applyFill="1" applyBorder="1" applyAlignment="1">
      <alignment horizontal="right" vertical="center" wrapText="1"/>
    </xf>
    <xf numFmtId="166" fontId="8" fillId="4" borderId="21" xfId="1" applyNumberFormat="1" applyFont="1" applyFill="1" applyBorder="1" applyAlignment="1">
      <alignment horizontal="right" vertical="center" wrapText="1"/>
    </xf>
    <xf numFmtId="166" fontId="3" fillId="4" borderId="20" xfId="1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14</xdr:row>
      <xdr:rowOff>31750</xdr:rowOff>
    </xdr:from>
    <xdr:to>
      <xdr:col>5</xdr:col>
      <xdr:colOff>819150</xdr:colOff>
      <xdr:row>32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91140A-F469-44ED-B588-D028E76BE302}"/>
            </a:ext>
          </a:extLst>
        </xdr:cNvPr>
        <xdr:cNvSpPr txBox="1"/>
      </xdr:nvSpPr>
      <xdr:spPr>
        <a:xfrm>
          <a:off x="1685924" y="3775075"/>
          <a:ext cx="5191126" cy="37782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Answers: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  ALLDOGS 2 will reach $3 Billion in</a:t>
          </a: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CA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MONTHLY 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on: </a:t>
          </a:r>
          <a:r>
            <a:rPr lang="en-CA" sz="14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February 2024</a:t>
          </a:r>
          <a:br>
            <a:rPr lang="en-CA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en-CA" sz="14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CA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ALLDOGS 2 will reach $50 Million</a:t>
          </a: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   </a:t>
          </a:r>
          <a:r>
            <a:rPr lang="en-CA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MONTHLY 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EBITDA on: </a:t>
          </a:r>
          <a:r>
            <a:rPr lang="en-CA" sz="14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April 2022</a:t>
          </a:r>
        </a:p>
        <a:p>
          <a:endParaRPr lang="en-CA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>
              <a:latin typeface="Times New Roman" panose="02020603050405020304" pitchFamily="18" charset="0"/>
              <a:cs typeface="Times New Roman" panose="02020603050405020304" pitchFamily="18" charset="0"/>
            </a:rPr>
            <a:t>3.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What is the minimum amount of capital (ie money) do ALLDOGS 2 need to execute on this plan-</a:t>
          </a: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CA" sz="14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Over $16 Million</a:t>
          </a:r>
        </a:p>
        <a:p>
          <a:endParaRPr lang="en-CA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CA" sz="1400" i="1">
              <a:latin typeface="Times New Roman" panose="02020603050405020304" pitchFamily="18" charset="0"/>
              <a:cs typeface="Times New Roman" panose="02020603050405020304" pitchFamily="18" charset="0"/>
            </a:rPr>
            <a:t>4. 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How much is the company spending on marketing when (and if) it reaches $3 Billion in Monthly sales - </a:t>
          </a:r>
          <a:r>
            <a:rPr lang="en-CA" sz="14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Over $900 Million</a:t>
          </a:r>
        </a:p>
        <a:p>
          <a:endParaRPr lang="en-CA" sz="1400" i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CA" sz="14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what month does the company experience it's lowest cash position before rebounding higher (ie its lowest cumulative monthly net income) - </a:t>
          </a:r>
          <a:r>
            <a:rPr lang="en-CA" sz="14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September</a:t>
          </a:r>
          <a:r>
            <a:rPr lang="en-CA" sz="140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2020</a:t>
          </a:r>
          <a:endParaRPr lang="en-CA" sz="1400" i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CA" sz="1400" i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CA" sz="1100"/>
        </a:p>
        <a:p>
          <a:endParaRPr lang="en-CA" sz="1100"/>
        </a:p>
      </xdr:txBody>
    </xdr:sp>
    <xdr:clientData/>
  </xdr:twoCellAnchor>
  <xdr:twoCellAnchor>
    <xdr:from>
      <xdr:col>6</xdr:col>
      <xdr:colOff>57150</xdr:colOff>
      <xdr:row>13</xdr:row>
      <xdr:rowOff>234949</xdr:rowOff>
    </xdr:from>
    <xdr:to>
      <xdr:col>11</xdr:col>
      <xdr:colOff>685799</xdr:colOff>
      <xdr:row>38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F9B61C-ECDF-4DCC-A1F7-BBD1440CAF17}"/>
            </a:ext>
          </a:extLst>
        </xdr:cNvPr>
        <xdr:cNvSpPr txBox="1"/>
      </xdr:nvSpPr>
      <xdr:spPr>
        <a:xfrm>
          <a:off x="7153275" y="3711574"/>
          <a:ext cx="6457949" cy="50133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Assumptions: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 i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en-CA" sz="14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SG&amp;A is incurred equally over month</a:t>
          </a:r>
          <a:r>
            <a:rPr lang="en-CA" sz="1400" b="1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and no initial cash requirement.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="1" i="1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All Costs are incurred at the start of the month and revenues are realised at the end of the month.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Cash requirement is considered till the time cummulative EBITDA is sufficient to cover next month's cost.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'This Plan' means where both Sales and EBIDTA conditionsare met.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$3 Billion in MONTHLY sales of ALLDOGS 2</a:t>
          </a: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&amp; </a:t>
          </a: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$50 Million in MONTHLY EBITDA from ALLDOGS 2 business</a:t>
          </a:r>
        </a:p>
        <a:p>
          <a:pPr lvl="0"/>
          <a:endParaRPr lang="en-CA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-The company anticipates a Return on Ad Spend (ROAS), or the amount of dollars in revenue for every dollar of marketing spent, of 3.5x.  Their only limitation is that they have $1 Million available to spend in their first month and that spend can only increase at a maximum rate of 15% per month.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CA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 in Jan</a:t>
          </a:r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2020 the Revenue Earned=3.5*1,000,000=3,500,000</a:t>
          </a:r>
          <a:endParaRPr lang="en-CA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CA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January Monthly Expense: 1,000,000 (marketing expense)+ 416667 (SG&amp;A)+ 1225000 (Monthly COGS)</a:t>
          </a:r>
          <a:endParaRPr lang="en-CA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pPr lvl="0"/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sha Verma" id="{DA83BA6A-D989-4D37-B1F7-DFA186D507FE}" userId="S::101280739@georgebrown.ca::52257875-1f4e-49db-bd96-acaac289fd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5" dT="2020-07-29T18:22:38.24" personId="{DA83BA6A-D989-4D37-B1F7-DFA186D507FE}" id="{52E9E95E-AF6D-46DE-8E89-EE176AB606BC}">
    <text>$3 Billion in Monthly Sales achieved in Feb 2024</text>
  </threadedComment>
  <threadedComment ref="AY7" dT="2020-07-29T18:25:08.52" personId="{DA83BA6A-D989-4D37-B1F7-DFA186D507FE}" id="{0657CC11-F127-4F89-8C04-BB1B9FDB1405}">
    <text>Marketing cost is over $900 Million to achieve over $3 Billion in Monthly Sales</text>
  </threadedComment>
  <threadedComment ref="AC10" dT="2020-07-29T18:21:31.47" personId="{DA83BA6A-D989-4D37-B1F7-DFA186D507FE}" id="{533D432F-2CB6-4EEA-8B81-31324434B2FE}">
    <text>Monthly EBIDTA target of $50 Million achieved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0DA4-E0C5-40D9-B7D5-79F7FB40DB2C}">
  <dimension ref="A1:CS23"/>
  <sheetViews>
    <sheetView tabSelected="1" workbookViewId="0">
      <pane xSplit="1" topLeftCell="B1" activePane="topRight" state="frozen"/>
      <selection pane="topRight" activeCell="A15" sqref="A15"/>
    </sheetView>
  </sheetViews>
  <sheetFormatPr defaultColWidth="9.140625" defaultRowHeight="15.75" outlineLevelRow="1" x14ac:dyDescent="0.25"/>
  <cols>
    <col min="1" max="1" width="24.85546875" style="1" customWidth="1"/>
    <col min="2" max="2" width="14.7109375" style="1" customWidth="1"/>
    <col min="3" max="3" width="15.7109375" style="1" customWidth="1"/>
    <col min="4" max="4" width="16.42578125" style="1" customWidth="1"/>
    <col min="5" max="5" width="19.140625" style="1" customWidth="1"/>
    <col min="6" max="6" width="15.5703125" style="1" customWidth="1"/>
    <col min="7" max="7" width="16.42578125" style="1" customWidth="1"/>
    <col min="8" max="8" width="18.140625" style="1" customWidth="1"/>
    <col min="9" max="9" width="18" style="1" customWidth="1"/>
    <col min="10" max="10" width="18.140625" style="1" customWidth="1"/>
    <col min="11" max="11" width="16.7109375" style="1" customWidth="1"/>
    <col min="12" max="12" width="18.42578125" style="1" bestFit="1" customWidth="1"/>
    <col min="13" max="13" width="17" style="1" customWidth="1"/>
    <col min="14" max="14" width="16.42578125" style="1" customWidth="1"/>
    <col min="15" max="16" width="15" style="1" customWidth="1"/>
    <col min="17" max="17" width="15.42578125" style="1" customWidth="1"/>
    <col min="18" max="18" width="17.5703125" style="1" customWidth="1"/>
    <col min="19" max="19" width="18" style="1" customWidth="1"/>
    <col min="20" max="33" width="19.85546875" style="1" bestFit="1" customWidth="1"/>
    <col min="34" max="34" width="21.42578125" style="1" bestFit="1" customWidth="1"/>
    <col min="35" max="35" width="19.85546875" style="1" customWidth="1"/>
    <col min="36" max="36" width="18.42578125" style="1" customWidth="1"/>
    <col min="37" max="38" width="18.5703125" style="1" customWidth="1"/>
    <col min="39" max="40" width="19.7109375" style="1" customWidth="1"/>
    <col min="41" max="41" width="19.42578125" style="1" customWidth="1"/>
    <col min="42" max="42" width="20" style="1" customWidth="1"/>
    <col min="43" max="43" width="20.28515625" style="1" customWidth="1"/>
    <col min="44" max="44" width="18.85546875" style="1" customWidth="1"/>
    <col min="45" max="45" width="21.85546875" style="1" customWidth="1"/>
    <col min="46" max="46" width="18.42578125" style="1" customWidth="1"/>
    <col min="47" max="47" width="20.85546875" style="1" customWidth="1"/>
    <col min="48" max="48" width="22.85546875" style="1" customWidth="1"/>
    <col min="49" max="49" width="22.42578125" style="1" customWidth="1"/>
    <col min="50" max="50" width="23.140625" style="1" customWidth="1"/>
    <col min="51" max="51" width="21.140625" style="1" customWidth="1"/>
    <col min="52" max="52" width="21" style="1" customWidth="1"/>
    <col min="53" max="53" width="22.28515625" style="1" customWidth="1"/>
    <col min="54" max="54" width="22.5703125" style="1" customWidth="1"/>
    <col min="55" max="55" width="23.7109375" style="1" customWidth="1"/>
    <col min="56" max="56" width="24.7109375" style="1" customWidth="1"/>
    <col min="57" max="57" width="22.42578125" style="1" customWidth="1"/>
    <col min="58" max="58" width="21.42578125" style="1" customWidth="1"/>
    <col min="59" max="59" width="23.140625" style="1" customWidth="1"/>
    <col min="60" max="60" width="21.42578125" style="1" customWidth="1"/>
    <col min="61" max="61" width="20.7109375" style="1" customWidth="1"/>
    <col min="62" max="62" width="22.7109375" style="1" customWidth="1"/>
    <col min="63" max="63" width="21.42578125" style="1" customWidth="1"/>
    <col min="64" max="64" width="24.42578125" style="1" customWidth="1"/>
    <col min="65" max="65" width="22.5703125" style="1" customWidth="1"/>
    <col min="66" max="66" width="22.85546875" style="1" customWidth="1"/>
    <col min="67" max="67" width="23.28515625" style="1" customWidth="1"/>
    <col min="68" max="68" width="22.140625" style="1" customWidth="1"/>
    <col min="69" max="79" width="25.140625" style="1" bestFit="1" customWidth="1"/>
    <col min="80" max="85" width="26.5703125" style="1" bestFit="1" customWidth="1"/>
    <col min="86" max="86" width="26.140625" style="1" customWidth="1"/>
    <col min="87" max="87" width="25.85546875" style="1" customWidth="1"/>
    <col min="88" max="88" width="24.5703125" style="1" customWidth="1"/>
    <col min="89" max="89" width="25.28515625" style="1" customWidth="1"/>
    <col min="90" max="90" width="24" style="1" customWidth="1"/>
    <col min="91" max="91" width="29.140625" style="1" customWidth="1"/>
    <col min="92" max="92" width="23.7109375" style="1" customWidth="1"/>
    <col min="93" max="93" width="27.42578125" style="1" customWidth="1"/>
    <col min="94" max="94" width="25.85546875" style="1" customWidth="1"/>
    <col min="95" max="95" width="28.28515625" style="1" customWidth="1"/>
    <col min="96" max="96" width="24.7109375" style="1" customWidth="1"/>
    <col min="97" max="97" width="26.140625" style="1" customWidth="1"/>
    <col min="98" max="16384" width="9.140625" style="6"/>
  </cols>
  <sheetData>
    <row r="1" spans="1:97" s="16" customFormat="1" ht="45.75" customHeight="1" x14ac:dyDescent="0.25">
      <c r="A1" s="15"/>
      <c r="B1" s="48" t="s">
        <v>11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</row>
    <row r="2" spans="1:97" s="3" customFormat="1" ht="23.25" customHeight="1" thickBot="1" x14ac:dyDescent="0.3">
      <c r="A2" s="17"/>
      <c r="B2" s="18">
        <v>43831</v>
      </c>
      <c r="C2" s="18">
        <v>43862</v>
      </c>
      <c r="D2" s="18">
        <v>43891</v>
      </c>
      <c r="E2" s="18">
        <v>43922</v>
      </c>
      <c r="F2" s="18">
        <v>43952</v>
      </c>
      <c r="G2" s="18">
        <v>43983</v>
      </c>
      <c r="H2" s="18">
        <v>44013</v>
      </c>
      <c r="I2" s="18">
        <v>44044</v>
      </c>
      <c r="J2" s="18">
        <v>44075</v>
      </c>
      <c r="K2" s="18">
        <v>44105</v>
      </c>
      <c r="L2" s="18">
        <v>44136</v>
      </c>
      <c r="M2" s="18">
        <v>44166</v>
      </c>
      <c r="N2" s="18">
        <v>44197</v>
      </c>
      <c r="O2" s="18">
        <v>44228</v>
      </c>
      <c r="P2" s="18">
        <v>44256</v>
      </c>
      <c r="Q2" s="18">
        <v>44287</v>
      </c>
      <c r="R2" s="18">
        <v>44317</v>
      </c>
      <c r="S2" s="18">
        <v>44348</v>
      </c>
      <c r="T2" s="18">
        <v>44378</v>
      </c>
      <c r="U2" s="18">
        <v>44409</v>
      </c>
      <c r="V2" s="18">
        <v>44440</v>
      </c>
      <c r="W2" s="18">
        <v>44470</v>
      </c>
      <c r="X2" s="18">
        <v>44501</v>
      </c>
      <c r="Y2" s="18">
        <v>44531</v>
      </c>
      <c r="Z2" s="18">
        <v>44562</v>
      </c>
      <c r="AA2" s="18">
        <v>44593</v>
      </c>
      <c r="AB2" s="18">
        <v>44621</v>
      </c>
      <c r="AC2" s="38">
        <v>44652</v>
      </c>
      <c r="AD2" s="18">
        <v>44682</v>
      </c>
      <c r="AE2" s="18">
        <v>44713</v>
      </c>
      <c r="AF2" s="18">
        <v>44743</v>
      </c>
      <c r="AG2" s="18">
        <v>44774</v>
      </c>
      <c r="AH2" s="18">
        <v>44805</v>
      </c>
      <c r="AI2" s="18">
        <v>44835</v>
      </c>
      <c r="AJ2" s="18">
        <v>44866</v>
      </c>
      <c r="AK2" s="18">
        <v>44896</v>
      </c>
      <c r="AL2" s="18">
        <v>44927</v>
      </c>
      <c r="AM2" s="18">
        <v>44958</v>
      </c>
      <c r="AN2" s="18">
        <v>44986</v>
      </c>
      <c r="AO2" s="18">
        <v>45017</v>
      </c>
      <c r="AP2" s="18">
        <v>45047</v>
      </c>
      <c r="AQ2" s="18">
        <v>45078</v>
      </c>
      <c r="AR2" s="18">
        <v>45108</v>
      </c>
      <c r="AS2" s="18">
        <v>45139</v>
      </c>
      <c r="AT2" s="18">
        <v>45170</v>
      </c>
      <c r="AU2" s="18">
        <v>45200</v>
      </c>
      <c r="AV2" s="18">
        <v>45231</v>
      </c>
      <c r="AW2" s="18">
        <v>45261</v>
      </c>
      <c r="AX2" s="18">
        <v>45292</v>
      </c>
      <c r="AY2" s="38">
        <v>45323</v>
      </c>
      <c r="AZ2" s="18">
        <v>45352</v>
      </c>
      <c r="BA2" s="18">
        <v>45383</v>
      </c>
      <c r="BB2" s="18">
        <v>45413</v>
      </c>
      <c r="BC2" s="18">
        <v>45444</v>
      </c>
      <c r="BD2" s="18">
        <v>45474</v>
      </c>
      <c r="BE2" s="18">
        <v>45505</v>
      </c>
      <c r="BF2" s="18">
        <v>45536</v>
      </c>
      <c r="BG2" s="18">
        <v>45566</v>
      </c>
      <c r="BH2" s="18">
        <v>45597</v>
      </c>
      <c r="BI2" s="18">
        <v>45627</v>
      </c>
      <c r="BJ2" s="18">
        <v>45658</v>
      </c>
      <c r="BK2" s="18">
        <v>45689</v>
      </c>
      <c r="BL2" s="18">
        <v>45717</v>
      </c>
      <c r="BM2" s="18">
        <v>45748</v>
      </c>
      <c r="BN2" s="18">
        <v>45778</v>
      </c>
      <c r="BO2" s="18">
        <v>45809</v>
      </c>
      <c r="BP2" s="18">
        <v>45839</v>
      </c>
      <c r="BQ2" s="18">
        <v>45870</v>
      </c>
      <c r="BR2" s="18">
        <v>45901</v>
      </c>
      <c r="BS2" s="18">
        <v>45931</v>
      </c>
      <c r="BT2" s="18">
        <v>45962</v>
      </c>
      <c r="BU2" s="18">
        <v>45992</v>
      </c>
      <c r="BV2" s="18">
        <v>46023</v>
      </c>
      <c r="BW2" s="18">
        <v>46054</v>
      </c>
      <c r="BX2" s="18">
        <v>46082</v>
      </c>
      <c r="BY2" s="18">
        <v>46113</v>
      </c>
      <c r="BZ2" s="18">
        <v>46143</v>
      </c>
      <c r="CA2" s="18">
        <v>46174</v>
      </c>
      <c r="CB2" s="18">
        <v>46204</v>
      </c>
      <c r="CC2" s="18">
        <v>46235</v>
      </c>
      <c r="CD2" s="18">
        <v>46266</v>
      </c>
      <c r="CE2" s="18">
        <v>46296</v>
      </c>
      <c r="CF2" s="18">
        <v>46327</v>
      </c>
      <c r="CG2" s="18">
        <v>46357</v>
      </c>
      <c r="CH2" s="18">
        <v>46388</v>
      </c>
      <c r="CI2" s="18">
        <v>46419</v>
      </c>
      <c r="CJ2" s="18">
        <v>46447</v>
      </c>
      <c r="CK2" s="18">
        <v>46478</v>
      </c>
      <c r="CL2" s="18">
        <v>46508</v>
      </c>
      <c r="CM2" s="18">
        <v>46539</v>
      </c>
      <c r="CN2" s="18">
        <v>46569</v>
      </c>
      <c r="CO2" s="18">
        <v>46600</v>
      </c>
      <c r="CP2" s="18">
        <v>46631</v>
      </c>
      <c r="CQ2" s="18">
        <v>46661</v>
      </c>
      <c r="CR2" s="18">
        <v>46692</v>
      </c>
      <c r="CS2" s="19">
        <v>46722</v>
      </c>
    </row>
    <row r="3" spans="1:97" s="4" customFormat="1" ht="21.75" customHeight="1" outlineLevel="1" x14ac:dyDescent="0.25">
      <c r="A3" s="10" t="s">
        <v>7</v>
      </c>
      <c r="B3" s="11">
        <v>500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P3" s="11">
        <v>500</v>
      </c>
      <c r="Q3" s="11">
        <v>500</v>
      </c>
      <c r="R3" s="11">
        <v>500</v>
      </c>
      <c r="S3" s="11">
        <v>500</v>
      </c>
      <c r="T3" s="11">
        <v>500</v>
      </c>
      <c r="U3" s="11">
        <v>500</v>
      </c>
      <c r="V3" s="11">
        <v>500</v>
      </c>
      <c r="W3" s="11">
        <v>500</v>
      </c>
      <c r="X3" s="11">
        <v>500</v>
      </c>
      <c r="Y3" s="11">
        <v>500</v>
      </c>
      <c r="Z3" s="11">
        <v>500</v>
      </c>
      <c r="AA3" s="11">
        <v>500</v>
      </c>
      <c r="AB3" s="12">
        <v>500</v>
      </c>
      <c r="AC3" s="39">
        <v>500</v>
      </c>
      <c r="AD3" s="34">
        <v>500</v>
      </c>
      <c r="AE3" s="11">
        <v>500</v>
      </c>
      <c r="AF3" s="11">
        <v>500</v>
      </c>
      <c r="AG3" s="11">
        <v>500</v>
      </c>
      <c r="AH3" s="11">
        <v>500</v>
      </c>
      <c r="AI3" s="11">
        <v>500</v>
      </c>
      <c r="AJ3" s="11">
        <v>500</v>
      </c>
      <c r="AK3" s="11">
        <v>500</v>
      </c>
      <c r="AL3" s="11">
        <v>500</v>
      </c>
      <c r="AM3" s="11">
        <v>500</v>
      </c>
      <c r="AN3" s="11">
        <v>500</v>
      </c>
      <c r="AO3" s="11">
        <v>500</v>
      </c>
      <c r="AP3" s="11">
        <v>500</v>
      </c>
      <c r="AQ3" s="11">
        <v>500</v>
      </c>
      <c r="AR3" s="11">
        <v>500</v>
      </c>
      <c r="AS3" s="11">
        <v>500</v>
      </c>
      <c r="AT3" s="11">
        <v>500</v>
      </c>
      <c r="AU3" s="11">
        <v>500</v>
      </c>
      <c r="AV3" s="11">
        <v>500</v>
      </c>
      <c r="AW3" s="11">
        <v>500</v>
      </c>
      <c r="AX3" s="12">
        <v>500</v>
      </c>
      <c r="AY3" s="39">
        <v>500</v>
      </c>
      <c r="AZ3" s="34">
        <v>500</v>
      </c>
      <c r="BA3" s="11">
        <v>500</v>
      </c>
      <c r="BB3" s="11">
        <v>500</v>
      </c>
      <c r="BC3" s="11">
        <v>500</v>
      </c>
      <c r="BD3" s="11">
        <v>500</v>
      </c>
      <c r="BE3" s="11">
        <v>500</v>
      </c>
      <c r="BF3" s="11">
        <v>500</v>
      </c>
      <c r="BG3" s="11">
        <v>500</v>
      </c>
      <c r="BH3" s="11">
        <v>500</v>
      </c>
      <c r="BI3" s="11">
        <v>500</v>
      </c>
      <c r="BJ3" s="11">
        <v>500</v>
      </c>
      <c r="BK3" s="11">
        <v>500</v>
      </c>
      <c r="BL3" s="11">
        <v>500</v>
      </c>
      <c r="BM3" s="11">
        <v>500</v>
      </c>
      <c r="BN3" s="11">
        <v>500</v>
      </c>
      <c r="BO3" s="11">
        <v>500</v>
      </c>
      <c r="BP3" s="11">
        <v>500</v>
      </c>
      <c r="BQ3" s="11">
        <v>500</v>
      </c>
      <c r="BR3" s="11">
        <v>500</v>
      </c>
      <c r="BS3" s="11">
        <v>500</v>
      </c>
      <c r="BT3" s="11">
        <v>500</v>
      </c>
      <c r="BU3" s="11">
        <v>500</v>
      </c>
      <c r="BV3" s="11">
        <v>500</v>
      </c>
      <c r="BW3" s="11">
        <v>500</v>
      </c>
      <c r="BX3" s="11">
        <v>500</v>
      </c>
      <c r="BY3" s="11">
        <v>500</v>
      </c>
      <c r="BZ3" s="11">
        <v>500</v>
      </c>
      <c r="CA3" s="11">
        <v>500</v>
      </c>
      <c r="CB3" s="11">
        <v>500</v>
      </c>
      <c r="CC3" s="11">
        <v>500</v>
      </c>
      <c r="CD3" s="11">
        <v>500</v>
      </c>
      <c r="CE3" s="11">
        <v>500</v>
      </c>
      <c r="CF3" s="11">
        <v>500</v>
      </c>
      <c r="CG3" s="11">
        <v>500</v>
      </c>
      <c r="CH3" s="11">
        <v>500</v>
      </c>
      <c r="CI3" s="11">
        <v>500</v>
      </c>
      <c r="CJ3" s="11">
        <v>500</v>
      </c>
      <c r="CK3" s="11">
        <v>500</v>
      </c>
      <c r="CL3" s="11">
        <v>500</v>
      </c>
      <c r="CM3" s="11">
        <v>500</v>
      </c>
      <c r="CN3" s="11">
        <v>500</v>
      </c>
      <c r="CO3" s="11">
        <v>500</v>
      </c>
      <c r="CP3" s="11">
        <v>500</v>
      </c>
      <c r="CQ3" s="11">
        <v>500</v>
      </c>
      <c r="CR3" s="11">
        <v>500</v>
      </c>
      <c r="CS3" s="12">
        <v>500</v>
      </c>
    </row>
    <row r="4" spans="1:97" s="5" customFormat="1" ht="18.75" customHeight="1" outlineLevel="1" thickBot="1" x14ac:dyDescent="0.3">
      <c r="A4" s="20" t="s">
        <v>1</v>
      </c>
      <c r="B4" s="21">
        <f>B5/B3</f>
        <v>7000</v>
      </c>
      <c r="C4" s="21">
        <f t="shared" ref="C4:BN4" si="0">C5/C3</f>
        <v>8050</v>
      </c>
      <c r="D4" s="21">
        <f t="shared" si="0"/>
        <v>9257.5</v>
      </c>
      <c r="E4" s="21">
        <f t="shared" si="0"/>
        <v>10646.124999999998</v>
      </c>
      <c r="F4" s="21">
        <f t="shared" si="0"/>
        <v>12243.043749999997</v>
      </c>
      <c r="G4" s="21">
        <f t="shared" si="0"/>
        <v>14079.500312499995</v>
      </c>
      <c r="H4" s="21">
        <f t="shared" si="0"/>
        <v>16191.425359374993</v>
      </c>
      <c r="I4" s="21">
        <f t="shared" si="0"/>
        <v>18620.139163281241</v>
      </c>
      <c r="J4" s="21">
        <f t="shared" si="0"/>
        <v>21413.160037773421</v>
      </c>
      <c r="K4" s="21">
        <f t="shared" si="0"/>
        <v>24625.134043439433</v>
      </c>
      <c r="L4" s="21">
        <f t="shared" si="0"/>
        <v>28318.904149955346</v>
      </c>
      <c r="M4" s="21">
        <f t="shared" si="0"/>
        <v>32566.739772448647</v>
      </c>
      <c r="N4" s="21">
        <f t="shared" si="0"/>
        <v>37451.750738315939</v>
      </c>
      <c r="O4" s="21">
        <f t="shared" si="0"/>
        <v>43069.513349063331</v>
      </c>
      <c r="P4" s="21">
        <f t="shared" si="0"/>
        <v>49529.940351422825</v>
      </c>
      <c r="Q4" s="21">
        <f t="shared" si="0"/>
        <v>56959.431404136238</v>
      </c>
      <c r="R4" s="21">
        <f t="shared" si="0"/>
        <v>65503.346114756663</v>
      </c>
      <c r="S4" s="21">
        <f t="shared" si="0"/>
        <v>75328.848031970178</v>
      </c>
      <c r="T4" s="21">
        <f t="shared" si="0"/>
        <v>86628.175236765703</v>
      </c>
      <c r="U4" s="21">
        <f t="shared" si="0"/>
        <v>99622.401522280532</v>
      </c>
      <c r="V4" s="21">
        <f t="shared" si="0"/>
        <v>114565.76175062259</v>
      </c>
      <c r="W4" s="21">
        <f t="shared" si="0"/>
        <v>131750.62601321598</v>
      </c>
      <c r="X4" s="21">
        <f t="shared" si="0"/>
        <v>151513.2199151984</v>
      </c>
      <c r="Y4" s="21">
        <f t="shared" si="0"/>
        <v>174240.20290247814</v>
      </c>
      <c r="Z4" s="21">
        <f t="shared" si="0"/>
        <v>200376.23333784982</v>
      </c>
      <c r="AA4" s="21">
        <f t="shared" si="0"/>
        <v>230432.66833852729</v>
      </c>
      <c r="AB4" s="22">
        <f t="shared" si="0"/>
        <v>264997.56858930638</v>
      </c>
      <c r="AC4" s="40">
        <f t="shared" si="0"/>
        <v>304747.20387770236</v>
      </c>
      <c r="AD4" s="35">
        <f t="shared" si="0"/>
        <v>350459.28445935767</v>
      </c>
      <c r="AE4" s="21">
        <f t="shared" si="0"/>
        <v>403028.1771282613</v>
      </c>
      <c r="AF4" s="21">
        <f t="shared" si="0"/>
        <v>463482.40369750047</v>
      </c>
      <c r="AG4" s="21">
        <f t="shared" si="0"/>
        <v>533004.76425212552</v>
      </c>
      <c r="AH4" s="21">
        <f t="shared" si="0"/>
        <v>612955.47888994415</v>
      </c>
      <c r="AI4" s="21">
        <f t="shared" si="0"/>
        <v>704898.80072343571</v>
      </c>
      <c r="AJ4" s="21">
        <f t="shared" si="0"/>
        <v>810633.62083195103</v>
      </c>
      <c r="AK4" s="21">
        <f t="shared" si="0"/>
        <v>932228.66395674367</v>
      </c>
      <c r="AL4" s="21">
        <f t="shared" si="0"/>
        <v>1072062.9635502552</v>
      </c>
      <c r="AM4" s="21">
        <f t="shared" si="0"/>
        <v>1232872.4080827932</v>
      </c>
      <c r="AN4" s="21">
        <f t="shared" si="0"/>
        <v>1417803.2692952123</v>
      </c>
      <c r="AO4" s="21">
        <f t="shared" si="0"/>
        <v>1630473.7596894938</v>
      </c>
      <c r="AP4" s="21">
        <f t="shared" si="0"/>
        <v>1875044.8236429179</v>
      </c>
      <c r="AQ4" s="21">
        <f t="shared" si="0"/>
        <v>2156301.5471893554</v>
      </c>
      <c r="AR4" s="21">
        <f t="shared" si="0"/>
        <v>2479746.7792677586</v>
      </c>
      <c r="AS4" s="21">
        <f t="shared" si="0"/>
        <v>2851708.7961579221</v>
      </c>
      <c r="AT4" s="21">
        <f t="shared" si="0"/>
        <v>3279465.1155816102</v>
      </c>
      <c r="AU4" s="21">
        <f t="shared" si="0"/>
        <v>3771384.8829188519</v>
      </c>
      <c r="AV4" s="21">
        <f t="shared" si="0"/>
        <v>4337092.6153566791</v>
      </c>
      <c r="AW4" s="21">
        <f t="shared" si="0"/>
        <v>4987656.5076601803</v>
      </c>
      <c r="AX4" s="22">
        <f t="shared" si="0"/>
        <v>5735804.9838092057</v>
      </c>
      <c r="AY4" s="40">
        <f t="shared" si="0"/>
        <v>6596175.7313805865</v>
      </c>
      <c r="AZ4" s="35">
        <f t="shared" si="0"/>
        <v>7585602.0910876729</v>
      </c>
      <c r="BA4" s="21">
        <f t="shared" si="0"/>
        <v>8723442.404750824</v>
      </c>
      <c r="BB4" s="21">
        <f t="shared" si="0"/>
        <v>10031958.765463447</v>
      </c>
      <c r="BC4" s="21">
        <f t="shared" si="0"/>
        <v>11536752.580282964</v>
      </c>
      <c r="BD4" s="21">
        <f t="shared" si="0"/>
        <v>13267265.467325406</v>
      </c>
      <c r="BE4" s="21">
        <f t="shared" si="0"/>
        <v>15257355.287424216</v>
      </c>
      <c r="BF4" s="21">
        <f t="shared" si="0"/>
        <v>17545958.580537848</v>
      </c>
      <c r="BG4" s="21">
        <f t="shared" si="0"/>
        <v>20177852.367618527</v>
      </c>
      <c r="BH4" s="21">
        <f t="shared" si="0"/>
        <v>23204530.222761303</v>
      </c>
      <c r="BI4" s="21">
        <f t="shared" si="0"/>
        <v>26685209.756175499</v>
      </c>
      <c r="BJ4" s="21">
        <f t="shared" si="0"/>
        <v>30687991.219601821</v>
      </c>
      <c r="BK4" s="21">
        <f t="shared" si="0"/>
        <v>35291189.902542092</v>
      </c>
      <c r="BL4" s="21">
        <f t="shared" si="0"/>
        <v>40584868.387923405</v>
      </c>
      <c r="BM4" s="21">
        <f t="shared" si="0"/>
        <v>46672598.646111906</v>
      </c>
      <c r="BN4" s="21">
        <f t="shared" si="0"/>
        <v>53673488.443028688</v>
      </c>
      <c r="BO4" s="21">
        <f t="shared" ref="BO4:CS4" si="1">BO5/BO3</f>
        <v>61724511.709482983</v>
      </c>
      <c r="BP4" s="21">
        <f t="shared" si="1"/>
        <v>70983188.465905428</v>
      </c>
      <c r="BQ4" s="21">
        <f t="shared" si="1"/>
        <v>81630666.735791251</v>
      </c>
      <c r="BR4" s="21">
        <f t="shared" si="1"/>
        <v>93875266.746159911</v>
      </c>
      <c r="BS4" s="21">
        <f t="shared" si="1"/>
        <v>107956556.75808389</v>
      </c>
      <c r="BT4" s="21">
        <f t="shared" si="1"/>
        <v>124150040.27179648</v>
      </c>
      <c r="BU4" s="21">
        <f t="shared" si="1"/>
        <v>142772546.31256592</v>
      </c>
      <c r="BV4" s="21">
        <f t="shared" si="1"/>
        <v>164188428.25945079</v>
      </c>
      <c r="BW4" s="21">
        <f t="shared" si="1"/>
        <v>188816692.49836841</v>
      </c>
      <c r="BX4" s="21">
        <f t="shared" si="1"/>
        <v>217139196.37312362</v>
      </c>
      <c r="BY4" s="21">
        <f t="shared" si="1"/>
        <v>249710075.82909217</v>
      </c>
      <c r="BZ4" s="21">
        <f t="shared" si="1"/>
        <v>287166587.20345592</v>
      </c>
      <c r="CA4" s="21">
        <f t="shared" si="1"/>
        <v>330241575.28397429</v>
      </c>
      <c r="CB4" s="21">
        <f t="shared" si="1"/>
        <v>379777811.57657045</v>
      </c>
      <c r="CC4" s="21">
        <f t="shared" si="1"/>
        <v>436744483.31305593</v>
      </c>
      <c r="CD4" s="21">
        <f t="shared" si="1"/>
        <v>502256155.81001425</v>
      </c>
      <c r="CE4" s="21">
        <f t="shared" si="1"/>
        <v>577594579.18151641</v>
      </c>
      <c r="CF4" s="21">
        <f t="shared" si="1"/>
        <v>664233766.0587436</v>
      </c>
      <c r="CG4" s="21">
        <f t="shared" si="1"/>
        <v>763868830.96755517</v>
      </c>
      <c r="CH4" s="21">
        <f t="shared" si="1"/>
        <v>878449155.6126883</v>
      </c>
      <c r="CI4" s="21">
        <f t="shared" si="1"/>
        <v>1010216528.9545916</v>
      </c>
      <c r="CJ4" s="21">
        <f t="shared" si="1"/>
        <v>1161749008.2977803</v>
      </c>
      <c r="CK4" s="21">
        <f t="shared" si="1"/>
        <v>1336011359.5424473</v>
      </c>
      <c r="CL4" s="21">
        <f t="shared" si="1"/>
        <v>1536413063.473814</v>
      </c>
      <c r="CM4" s="21">
        <f t="shared" si="1"/>
        <v>1766875022.9948859</v>
      </c>
      <c r="CN4" s="21">
        <f t="shared" si="1"/>
        <v>2031906276.4441187</v>
      </c>
      <c r="CO4" s="21">
        <f t="shared" si="1"/>
        <v>2336692217.9107366</v>
      </c>
      <c r="CP4" s="21">
        <f t="shared" si="1"/>
        <v>2687196050.5973468</v>
      </c>
      <c r="CQ4" s="21">
        <f t="shared" si="1"/>
        <v>3090275458.1869483</v>
      </c>
      <c r="CR4" s="21">
        <f t="shared" si="1"/>
        <v>3553816776.9149904</v>
      </c>
      <c r="CS4" s="22">
        <f t="shared" si="1"/>
        <v>4086889293.4522381</v>
      </c>
    </row>
    <row r="5" spans="1:97" s="28" customFormat="1" ht="16.5" thickBot="1" x14ac:dyDescent="0.3">
      <c r="A5" s="33" t="s">
        <v>2</v>
      </c>
      <c r="B5" s="26">
        <f>-3.5*B7</f>
        <v>3500000</v>
      </c>
      <c r="C5" s="26">
        <f t="shared" ref="C5:BN5" si="2">-3.5*C7</f>
        <v>4025000</v>
      </c>
      <c r="D5" s="26">
        <f t="shared" si="2"/>
        <v>4628750</v>
      </c>
      <c r="E5" s="26">
        <f t="shared" si="2"/>
        <v>5323062.4999999991</v>
      </c>
      <c r="F5" s="26">
        <f t="shared" si="2"/>
        <v>6121521.8749999981</v>
      </c>
      <c r="G5" s="26">
        <f t="shared" si="2"/>
        <v>7039750.1562499972</v>
      </c>
      <c r="H5" s="26">
        <f t="shared" si="2"/>
        <v>8095712.6796874963</v>
      </c>
      <c r="I5" s="26">
        <f t="shared" si="2"/>
        <v>9310069.5816406198</v>
      </c>
      <c r="J5" s="26">
        <f t="shared" si="2"/>
        <v>10706580.018886711</v>
      </c>
      <c r="K5" s="26">
        <f t="shared" si="2"/>
        <v>12312567.021719716</v>
      </c>
      <c r="L5" s="26">
        <f t="shared" si="2"/>
        <v>14159452.074977674</v>
      </c>
      <c r="M5" s="26">
        <f t="shared" si="2"/>
        <v>16283369.886224324</v>
      </c>
      <c r="N5" s="26">
        <f t="shared" si="2"/>
        <v>18725875.36915797</v>
      </c>
      <c r="O5" s="26">
        <f t="shared" si="2"/>
        <v>21534756.674531665</v>
      </c>
      <c r="P5" s="26">
        <f t="shared" si="2"/>
        <v>24764970.175711412</v>
      </c>
      <c r="Q5" s="26">
        <f t="shared" si="2"/>
        <v>28479715.70206812</v>
      </c>
      <c r="R5" s="26">
        <f t="shared" si="2"/>
        <v>32751673.057378333</v>
      </c>
      <c r="S5" s="26">
        <f t="shared" si="2"/>
        <v>37664424.015985087</v>
      </c>
      <c r="T5" s="26">
        <f t="shared" si="2"/>
        <v>43314087.618382849</v>
      </c>
      <c r="U5" s="26">
        <f t="shared" si="2"/>
        <v>49811200.761140265</v>
      </c>
      <c r="V5" s="26">
        <f t="shared" si="2"/>
        <v>57282880.8753113</v>
      </c>
      <c r="W5" s="26">
        <f t="shared" si="2"/>
        <v>65875313.006607994</v>
      </c>
      <c r="X5" s="26">
        <f t="shared" si="2"/>
        <v>75756609.957599193</v>
      </c>
      <c r="Y5" s="26">
        <f t="shared" si="2"/>
        <v>87120101.451239064</v>
      </c>
      <c r="Z5" s="26">
        <f t="shared" si="2"/>
        <v>100188116.66892491</v>
      </c>
      <c r="AA5" s="26">
        <f t="shared" si="2"/>
        <v>115216334.16926365</v>
      </c>
      <c r="AB5" s="27">
        <f t="shared" si="2"/>
        <v>132498784.29465319</v>
      </c>
      <c r="AC5" s="41">
        <f t="shared" si="2"/>
        <v>152373601.93885118</v>
      </c>
      <c r="AD5" s="36">
        <f t="shared" si="2"/>
        <v>175229642.22967884</v>
      </c>
      <c r="AE5" s="26">
        <f t="shared" si="2"/>
        <v>201514088.56413066</v>
      </c>
      <c r="AF5" s="26">
        <f t="shared" si="2"/>
        <v>231741201.84875023</v>
      </c>
      <c r="AG5" s="26">
        <f t="shared" si="2"/>
        <v>266502382.12606275</v>
      </c>
      <c r="AH5" s="26">
        <f t="shared" si="2"/>
        <v>306477739.4449721</v>
      </c>
      <c r="AI5" s="26">
        <f t="shared" si="2"/>
        <v>352449400.36171788</v>
      </c>
      <c r="AJ5" s="26">
        <f t="shared" si="2"/>
        <v>405316810.41597551</v>
      </c>
      <c r="AK5" s="26">
        <f t="shared" si="2"/>
        <v>466114331.97837186</v>
      </c>
      <c r="AL5" s="26">
        <f t="shared" si="2"/>
        <v>536031481.77512753</v>
      </c>
      <c r="AM5" s="26">
        <f t="shared" si="2"/>
        <v>616436204.04139662</v>
      </c>
      <c r="AN5" s="26">
        <f t="shared" si="2"/>
        <v>708901634.64760613</v>
      </c>
      <c r="AO5" s="26">
        <f t="shared" si="2"/>
        <v>815236879.84474695</v>
      </c>
      <c r="AP5" s="26">
        <f t="shared" si="2"/>
        <v>937522411.82145894</v>
      </c>
      <c r="AQ5" s="26">
        <f t="shared" si="2"/>
        <v>1078150773.5946777</v>
      </c>
      <c r="AR5" s="26">
        <f t="shared" si="2"/>
        <v>1239873389.6338792</v>
      </c>
      <c r="AS5" s="26">
        <f t="shared" si="2"/>
        <v>1425854398.0789611</v>
      </c>
      <c r="AT5" s="26">
        <f t="shared" si="2"/>
        <v>1639732557.7908051</v>
      </c>
      <c r="AU5" s="26">
        <f t="shared" si="2"/>
        <v>1885692441.4594259</v>
      </c>
      <c r="AV5" s="26">
        <f t="shared" si="2"/>
        <v>2168546307.6783395</v>
      </c>
      <c r="AW5" s="26">
        <f t="shared" si="2"/>
        <v>2493828253.83009</v>
      </c>
      <c r="AX5" s="27">
        <f t="shared" si="2"/>
        <v>2867902491.904603</v>
      </c>
      <c r="AY5" s="41">
        <f t="shared" si="2"/>
        <v>3298087865.6902933</v>
      </c>
      <c r="AZ5" s="36">
        <f t="shared" si="2"/>
        <v>3792801045.5438366</v>
      </c>
      <c r="BA5" s="26">
        <f t="shared" si="2"/>
        <v>4361721202.375412</v>
      </c>
      <c r="BB5" s="26">
        <f t="shared" si="2"/>
        <v>5015979382.7317238</v>
      </c>
      <c r="BC5" s="26">
        <f t="shared" si="2"/>
        <v>5768376290.1414824</v>
      </c>
      <c r="BD5" s="26">
        <f t="shared" si="2"/>
        <v>6633632733.6627035</v>
      </c>
      <c r="BE5" s="26">
        <f t="shared" si="2"/>
        <v>7628677643.7121077</v>
      </c>
      <c r="BF5" s="26">
        <f t="shared" si="2"/>
        <v>8772979290.2689247</v>
      </c>
      <c r="BG5" s="26">
        <f t="shared" si="2"/>
        <v>10088926183.809263</v>
      </c>
      <c r="BH5" s="26">
        <f t="shared" si="2"/>
        <v>11602265111.380651</v>
      </c>
      <c r="BI5" s="26">
        <f t="shared" si="2"/>
        <v>13342604878.087749</v>
      </c>
      <c r="BJ5" s="26">
        <f t="shared" si="2"/>
        <v>15343995609.800911</v>
      </c>
      <c r="BK5" s="26">
        <f t="shared" si="2"/>
        <v>17645594951.271046</v>
      </c>
      <c r="BL5" s="26">
        <f t="shared" si="2"/>
        <v>20292434193.9617</v>
      </c>
      <c r="BM5" s="26">
        <f t="shared" si="2"/>
        <v>23336299323.055954</v>
      </c>
      <c r="BN5" s="26">
        <f t="shared" si="2"/>
        <v>26836744221.514343</v>
      </c>
      <c r="BO5" s="26">
        <f t="shared" ref="BO5:CS5" si="3">-3.5*BO7</f>
        <v>30862255854.741493</v>
      </c>
      <c r="BP5" s="26">
        <f t="shared" si="3"/>
        <v>35491594232.952713</v>
      </c>
      <c r="BQ5" s="26">
        <f t="shared" si="3"/>
        <v>40815333367.895622</v>
      </c>
      <c r="BR5" s="26">
        <f t="shared" si="3"/>
        <v>46937633373.079956</v>
      </c>
      <c r="BS5" s="26">
        <f t="shared" si="3"/>
        <v>53978278379.041946</v>
      </c>
      <c r="BT5" s="26">
        <f t="shared" si="3"/>
        <v>62075020135.898239</v>
      </c>
      <c r="BU5" s="26">
        <f t="shared" si="3"/>
        <v>71386273156.282959</v>
      </c>
      <c r="BV5" s="26">
        <f t="shared" si="3"/>
        <v>82094214129.725403</v>
      </c>
      <c r="BW5" s="26">
        <f t="shared" si="3"/>
        <v>94408346249.184204</v>
      </c>
      <c r="BX5" s="26">
        <f t="shared" si="3"/>
        <v>108569598186.56181</v>
      </c>
      <c r="BY5" s="26">
        <f t="shared" si="3"/>
        <v>124855037914.54608</v>
      </c>
      <c r="BZ5" s="26">
        <f t="shared" si="3"/>
        <v>143583293601.72797</v>
      </c>
      <c r="CA5" s="26">
        <f t="shared" si="3"/>
        <v>165120787641.98715</v>
      </c>
      <c r="CB5" s="26">
        <f t="shared" si="3"/>
        <v>189888905788.28522</v>
      </c>
      <c r="CC5" s="26">
        <f t="shared" si="3"/>
        <v>218372241656.52795</v>
      </c>
      <c r="CD5" s="26">
        <f t="shared" si="3"/>
        <v>251128077905.00711</v>
      </c>
      <c r="CE5" s="26">
        <f t="shared" si="3"/>
        <v>288797289590.75818</v>
      </c>
      <c r="CF5" s="26">
        <f t="shared" si="3"/>
        <v>332116883029.37183</v>
      </c>
      <c r="CG5" s="26">
        <f t="shared" si="3"/>
        <v>381934415483.77759</v>
      </c>
      <c r="CH5" s="26">
        <f t="shared" si="3"/>
        <v>439224577806.34418</v>
      </c>
      <c r="CI5" s="26">
        <f t="shared" si="3"/>
        <v>505108264477.29584</v>
      </c>
      <c r="CJ5" s="26">
        <f t="shared" si="3"/>
        <v>580874504148.89014</v>
      </c>
      <c r="CK5" s="26">
        <f t="shared" si="3"/>
        <v>668005679771.22363</v>
      </c>
      <c r="CL5" s="26">
        <f t="shared" si="3"/>
        <v>768206531736.90698</v>
      </c>
      <c r="CM5" s="26">
        <f t="shared" si="3"/>
        <v>883437511497.44299</v>
      </c>
      <c r="CN5" s="26">
        <f t="shared" si="3"/>
        <v>1015953138222.0593</v>
      </c>
      <c r="CO5" s="26">
        <f t="shared" si="3"/>
        <v>1168346108955.3682</v>
      </c>
      <c r="CP5" s="26">
        <f t="shared" si="3"/>
        <v>1343598025298.6733</v>
      </c>
      <c r="CQ5" s="26">
        <f t="shared" si="3"/>
        <v>1545137729093.4741</v>
      </c>
      <c r="CR5" s="26">
        <f t="shared" si="3"/>
        <v>1776908388457.4951</v>
      </c>
      <c r="CS5" s="27">
        <f t="shared" si="3"/>
        <v>2043444646726.1191</v>
      </c>
    </row>
    <row r="6" spans="1:97" x14ac:dyDescent="0.25">
      <c r="A6" s="23" t="s">
        <v>4</v>
      </c>
      <c r="B6" s="24">
        <f>-IF(B4&gt;1000000,(1000000*175)+(B4-1000000)*90,B4*175)</f>
        <v>-1225000</v>
      </c>
      <c r="C6" s="24">
        <f t="shared" ref="C6:BN6" si="4">-IF(C4&gt;1000000,(1000000*175)+(C4-1000000)*90,C4*175)</f>
        <v>-1408750</v>
      </c>
      <c r="D6" s="24">
        <f t="shared" si="4"/>
        <v>-1620062.5</v>
      </c>
      <c r="E6" s="24">
        <f t="shared" si="4"/>
        <v>-1863071.8749999998</v>
      </c>
      <c r="F6" s="24">
        <f t="shared" si="4"/>
        <v>-2142532.6562499995</v>
      </c>
      <c r="G6" s="24">
        <f t="shared" si="4"/>
        <v>-2463912.5546874991</v>
      </c>
      <c r="H6" s="24">
        <f t="shared" si="4"/>
        <v>-2833499.4378906237</v>
      </c>
      <c r="I6" s="24">
        <f t="shared" si="4"/>
        <v>-3258524.3535742173</v>
      </c>
      <c r="J6" s="24">
        <f t="shared" si="4"/>
        <v>-3747303.0066103488</v>
      </c>
      <c r="K6" s="24">
        <f t="shared" si="4"/>
        <v>-4309398.4576019011</v>
      </c>
      <c r="L6" s="24">
        <f t="shared" si="4"/>
        <v>-4955808.2262421856</v>
      </c>
      <c r="M6" s="24">
        <f t="shared" si="4"/>
        <v>-5699179.4601785131</v>
      </c>
      <c r="N6" s="24">
        <f t="shared" si="4"/>
        <v>-6554056.3792052893</v>
      </c>
      <c r="O6" s="24">
        <f t="shared" si="4"/>
        <v>-7537164.8360860832</v>
      </c>
      <c r="P6" s="24">
        <f t="shared" si="4"/>
        <v>-8667739.561498994</v>
      </c>
      <c r="Q6" s="24">
        <f t="shared" si="4"/>
        <v>-9967900.4957238417</v>
      </c>
      <c r="R6" s="24">
        <f t="shared" si="4"/>
        <v>-11463085.570082417</v>
      </c>
      <c r="S6" s="24">
        <f t="shared" si="4"/>
        <v>-13182548.405594781</v>
      </c>
      <c r="T6" s="24">
        <f t="shared" si="4"/>
        <v>-15159930.666433997</v>
      </c>
      <c r="U6" s="24">
        <f t="shared" si="4"/>
        <v>-17433920.266399093</v>
      </c>
      <c r="V6" s="24">
        <f t="shared" si="4"/>
        <v>-20049008.306358956</v>
      </c>
      <c r="W6" s="24">
        <f t="shared" si="4"/>
        <v>-23056359.552312795</v>
      </c>
      <c r="X6" s="24">
        <f t="shared" si="4"/>
        <v>-26514813.485159718</v>
      </c>
      <c r="Y6" s="24">
        <f t="shared" si="4"/>
        <v>-30492035.507933673</v>
      </c>
      <c r="Z6" s="24">
        <f t="shared" si="4"/>
        <v>-35065840.834123716</v>
      </c>
      <c r="AA6" s="24">
        <f t="shared" si="4"/>
        <v>-40325716.959242277</v>
      </c>
      <c r="AB6" s="25">
        <f t="shared" si="4"/>
        <v>-46374574.503128618</v>
      </c>
      <c r="AC6" s="42">
        <f t="shared" si="4"/>
        <v>-53330760.678597912</v>
      </c>
      <c r="AD6" s="37">
        <f t="shared" si="4"/>
        <v>-61330374.780387595</v>
      </c>
      <c r="AE6" s="24">
        <f t="shared" si="4"/>
        <v>-70529930.997445732</v>
      </c>
      <c r="AF6" s="24">
        <f t="shared" si="4"/>
        <v>-81109420.647062585</v>
      </c>
      <c r="AG6" s="24">
        <f t="shared" si="4"/>
        <v>-93275833.744121969</v>
      </c>
      <c r="AH6" s="24">
        <f t="shared" si="4"/>
        <v>-107267208.80574022</v>
      </c>
      <c r="AI6" s="24">
        <f t="shared" si="4"/>
        <v>-123357290.12660125</v>
      </c>
      <c r="AJ6" s="24">
        <f t="shared" si="4"/>
        <v>-141860883.64559144</v>
      </c>
      <c r="AK6" s="24">
        <f t="shared" si="4"/>
        <v>-163140016.19243014</v>
      </c>
      <c r="AL6" s="24">
        <f t="shared" si="4"/>
        <v>-181485666.71952295</v>
      </c>
      <c r="AM6" s="24">
        <f t="shared" si="4"/>
        <v>-195958516.72745138</v>
      </c>
      <c r="AN6" s="24">
        <f t="shared" si="4"/>
        <v>-212602294.23656911</v>
      </c>
      <c r="AO6" s="24">
        <f t="shared" si="4"/>
        <v>-231742638.37205446</v>
      </c>
      <c r="AP6" s="24">
        <f t="shared" si="4"/>
        <v>-253754034.12786263</v>
      </c>
      <c r="AQ6" s="24">
        <f t="shared" si="4"/>
        <v>-279067139.247042</v>
      </c>
      <c r="AR6" s="24">
        <f t="shared" si="4"/>
        <v>-308177210.13409829</v>
      </c>
      <c r="AS6" s="24">
        <f t="shared" si="4"/>
        <v>-341653791.65421295</v>
      </c>
      <c r="AT6" s="24">
        <f t="shared" si="4"/>
        <v>-380151860.40234494</v>
      </c>
      <c r="AU6" s="24">
        <f t="shared" si="4"/>
        <v>-424424639.46269667</v>
      </c>
      <c r="AV6" s="24">
        <f t="shared" si="4"/>
        <v>-475338335.38210112</v>
      </c>
      <c r="AW6" s="24">
        <f t="shared" si="4"/>
        <v>-533889085.68941623</v>
      </c>
      <c r="AX6" s="25">
        <f t="shared" si="4"/>
        <v>-601222448.54282856</v>
      </c>
      <c r="AY6" s="42">
        <f t="shared" si="4"/>
        <v>-678655815.82425284</v>
      </c>
      <c r="AZ6" s="37">
        <f t="shared" si="4"/>
        <v>-767704188.19789052</v>
      </c>
      <c r="BA6" s="24">
        <f t="shared" si="4"/>
        <v>-870109816.42757416</v>
      </c>
      <c r="BB6" s="24">
        <f t="shared" si="4"/>
        <v>-987876288.89171028</v>
      </c>
      <c r="BC6" s="24">
        <f t="shared" si="4"/>
        <v>-1123307732.2254667</v>
      </c>
      <c r="BD6" s="24">
        <f t="shared" si="4"/>
        <v>-1279053892.0592866</v>
      </c>
      <c r="BE6" s="24">
        <f t="shared" si="4"/>
        <v>-1458161975.8681796</v>
      </c>
      <c r="BF6" s="24">
        <f t="shared" si="4"/>
        <v>-1664136272.2484064</v>
      </c>
      <c r="BG6" s="24">
        <f t="shared" si="4"/>
        <v>-1901006713.0856674</v>
      </c>
      <c r="BH6" s="24">
        <f t="shared" si="4"/>
        <v>-2173407720.0485172</v>
      </c>
      <c r="BI6" s="24">
        <f t="shared" si="4"/>
        <v>-2486668878.0557947</v>
      </c>
      <c r="BJ6" s="24">
        <f t="shared" si="4"/>
        <v>-2846919209.764164</v>
      </c>
      <c r="BK6" s="24">
        <f t="shared" si="4"/>
        <v>-3261207091.2287884</v>
      </c>
      <c r="BL6" s="24">
        <f t="shared" si="4"/>
        <v>-3737638154.9131064</v>
      </c>
      <c r="BM6" s="24">
        <f t="shared" si="4"/>
        <v>-4285533878.1500716</v>
      </c>
      <c r="BN6" s="24">
        <f t="shared" si="4"/>
        <v>-4915613959.8725815</v>
      </c>
      <c r="BO6" s="24">
        <f t="shared" ref="BO6:CS6" si="5">-IF(BO4&gt;1000000,(1000000*175)+(BO4-1000000)*90,BO4*175)</f>
        <v>-5640206053.8534689</v>
      </c>
      <c r="BP6" s="24">
        <f t="shared" si="5"/>
        <v>-6473486961.931488</v>
      </c>
      <c r="BQ6" s="24">
        <f t="shared" si="5"/>
        <v>-7431760006.2212124</v>
      </c>
      <c r="BR6" s="24">
        <f t="shared" si="5"/>
        <v>-8533774007.1543922</v>
      </c>
      <c r="BS6" s="24">
        <f t="shared" si="5"/>
        <v>-9801090108.2275505</v>
      </c>
      <c r="BT6" s="24">
        <f t="shared" si="5"/>
        <v>-11258503624.461683</v>
      </c>
      <c r="BU6" s="24">
        <f t="shared" si="5"/>
        <v>-12934529168.130934</v>
      </c>
      <c r="BV6" s="24">
        <f t="shared" si="5"/>
        <v>-14861958543.350571</v>
      </c>
      <c r="BW6" s="24">
        <f t="shared" si="5"/>
        <v>-17078502324.853157</v>
      </c>
      <c r="BX6" s="24">
        <f t="shared" si="5"/>
        <v>-19627527673.581127</v>
      </c>
      <c r="BY6" s="24">
        <f t="shared" si="5"/>
        <v>-22558906824.618298</v>
      </c>
      <c r="BZ6" s="24">
        <f t="shared" si="5"/>
        <v>-25929992848.311035</v>
      </c>
      <c r="CA6" s="24">
        <f t="shared" si="5"/>
        <v>-29806741775.557686</v>
      </c>
      <c r="CB6" s="24">
        <f t="shared" si="5"/>
        <v>-34265003041.891342</v>
      </c>
      <c r="CC6" s="24">
        <f t="shared" si="5"/>
        <v>-39392003498.175034</v>
      </c>
      <c r="CD6" s="24">
        <f t="shared" si="5"/>
        <v>-45288054022.901283</v>
      </c>
      <c r="CE6" s="24">
        <f t="shared" si="5"/>
        <v>-52068512126.336479</v>
      </c>
      <c r="CF6" s="24">
        <f t="shared" si="5"/>
        <v>-59866038945.286926</v>
      </c>
      <c r="CG6" s="24">
        <f t="shared" si="5"/>
        <v>-68833194787.079956</v>
      </c>
      <c r="CH6" s="24">
        <f t="shared" si="5"/>
        <v>-79145424005.141953</v>
      </c>
      <c r="CI6" s="24">
        <f t="shared" si="5"/>
        <v>-91004487605.913254</v>
      </c>
      <c r="CJ6" s="24">
        <f t="shared" si="5"/>
        <v>-104642410746.80023</v>
      </c>
      <c r="CK6" s="24">
        <f t="shared" si="5"/>
        <v>-120326022358.82027</v>
      </c>
      <c r="CL6" s="24">
        <f t="shared" si="5"/>
        <v>-138362175712.64325</v>
      </c>
      <c r="CM6" s="24">
        <f t="shared" si="5"/>
        <v>-159103752069.53973</v>
      </c>
      <c r="CN6" s="24">
        <f t="shared" si="5"/>
        <v>-182956564879.97067</v>
      </c>
      <c r="CO6" s="24">
        <f t="shared" si="5"/>
        <v>-210387299611.96628</v>
      </c>
      <c r="CP6" s="24">
        <f t="shared" si="5"/>
        <v>-241932644553.7612</v>
      </c>
      <c r="CQ6" s="24">
        <f t="shared" si="5"/>
        <v>-278209791236.82532</v>
      </c>
      <c r="CR6" s="24">
        <f t="shared" si="5"/>
        <v>-319928509922.34912</v>
      </c>
      <c r="CS6" s="25">
        <f t="shared" si="5"/>
        <v>-367905036410.70142</v>
      </c>
    </row>
    <row r="7" spans="1:97" s="4" customFormat="1" x14ac:dyDescent="0.25">
      <c r="A7" s="10" t="s">
        <v>3</v>
      </c>
      <c r="B7" s="11">
        <v>-1000000</v>
      </c>
      <c r="C7" s="11">
        <f>B7*1.15</f>
        <v>-1150000</v>
      </c>
      <c r="D7" s="11">
        <f t="shared" ref="D7:BO7" si="6">C7*1.15</f>
        <v>-1322500</v>
      </c>
      <c r="E7" s="11">
        <f t="shared" si="6"/>
        <v>-1520874.9999999998</v>
      </c>
      <c r="F7" s="11">
        <f t="shared" si="6"/>
        <v>-1749006.2499999995</v>
      </c>
      <c r="G7" s="11">
        <f t="shared" si="6"/>
        <v>-2011357.1874999993</v>
      </c>
      <c r="H7" s="11">
        <f t="shared" si="6"/>
        <v>-2313060.7656249991</v>
      </c>
      <c r="I7" s="11">
        <f t="shared" si="6"/>
        <v>-2660019.8804687485</v>
      </c>
      <c r="J7" s="11">
        <f t="shared" si="6"/>
        <v>-3059022.8625390604</v>
      </c>
      <c r="K7" s="11">
        <f t="shared" si="6"/>
        <v>-3517876.2919199192</v>
      </c>
      <c r="L7" s="11">
        <f t="shared" si="6"/>
        <v>-4045557.7357079065</v>
      </c>
      <c r="M7" s="11">
        <f t="shared" si="6"/>
        <v>-4652391.3960640924</v>
      </c>
      <c r="N7" s="11">
        <f t="shared" si="6"/>
        <v>-5350250.1054737056</v>
      </c>
      <c r="O7" s="11">
        <f t="shared" si="6"/>
        <v>-6152787.6212947611</v>
      </c>
      <c r="P7" s="11">
        <f t="shared" si="6"/>
        <v>-7075705.7644889746</v>
      </c>
      <c r="Q7" s="11">
        <f t="shared" si="6"/>
        <v>-8137061.6291623199</v>
      </c>
      <c r="R7" s="11">
        <f t="shared" si="6"/>
        <v>-9357620.8735366669</v>
      </c>
      <c r="S7" s="11">
        <f t="shared" si="6"/>
        <v>-10761264.004567167</v>
      </c>
      <c r="T7" s="11">
        <f t="shared" si="6"/>
        <v>-12375453.605252242</v>
      </c>
      <c r="U7" s="11">
        <f t="shared" si="6"/>
        <v>-14231771.646040076</v>
      </c>
      <c r="V7" s="11">
        <f t="shared" si="6"/>
        <v>-16366537.392946087</v>
      </c>
      <c r="W7" s="11">
        <f t="shared" si="6"/>
        <v>-18821518.001887999</v>
      </c>
      <c r="X7" s="11">
        <f t="shared" si="6"/>
        <v>-21644745.702171199</v>
      </c>
      <c r="Y7" s="11">
        <f t="shared" si="6"/>
        <v>-24891457.557496876</v>
      </c>
      <c r="Z7" s="11">
        <f t="shared" si="6"/>
        <v>-28625176.191121403</v>
      </c>
      <c r="AA7" s="11">
        <f t="shared" si="6"/>
        <v>-32918952.619789612</v>
      </c>
      <c r="AB7" s="12">
        <f t="shared" si="6"/>
        <v>-37856795.512758054</v>
      </c>
      <c r="AC7" s="43">
        <f t="shared" si="6"/>
        <v>-43535314.839671761</v>
      </c>
      <c r="AD7" s="34">
        <f t="shared" si="6"/>
        <v>-50065612.065622523</v>
      </c>
      <c r="AE7" s="11">
        <f t="shared" si="6"/>
        <v>-57575453.8754659</v>
      </c>
      <c r="AF7" s="11">
        <f t="shared" si="6"/>
        <v>-66211771.956785783</v>
      </c>
      <c r="AG7" s="11">
        <f t="shared" si="6"/>
        <v>-76143537.750303641</v>
      </c>
      <c r="AH7" s="11">
        <f t="shared" si="6"/>
        <v>-87565068.412849173</v>
      </c>
      <c r="AI7" s="11">
        <f t="shared" si="6"/>
        <v>-100699828.67477654</v>
      </c>
      <c r="AJ7" s="11">
        <f t="shared" si="6"/>
        <v>-115804802.97599301</v>
      </c>
      <c r="AK7" s="11">
        <f t="shared" si="6"/>
        <v>-133175523.42239195</v>
      </c>
      <c r="AL7" s="11">
        <f t="shared" si="6"/>
        <v>-153151851.93575072</v>
      </c>
      <c r="AM7" s="11">
        <f t="shared" si="6"/>
        <v>-176124629.72611332</v>
      </c>
      <c r="AN7" s="11">
        <f t="shared" si="6"/>
        <v>-202543324.18503031</v>
      </c>
      <c r="AO7" s="11">
        <f t="shared" si="6"/>
        <v>-232924822.81278485</v>
      </c>
      <c r="AP7" s="11">
        <f t="shared" si="6"/>
        <v>-267863546.23470256</v>
      </c>
      <c r="AQ7" s="11">
        <f t="shared" si="6"/>
        <v>-308043078.16990793</v>
      </c>
      <c r="AR7" s="11">
        <f t="shared" si="6"/>
        <v>-354249539.89539409</v>
      </c>
      <c r="AS7" s="11">
        <f t="shared" si="6"/>
        <v>-407386970.87970316</v>
      </c>
      <c r="AT7" s="11">
        <f t="shared" si="6"/>
        <v>-468495016.51165861</v>
      </c>
      <c r="AU7" s="11">
        <f t="shared" si="6"/>
        <v>-538769268.98840737</v>
      </c>
      <c r="AV7" s="11">
        <f t="shared" si="6"/>
        <v>-619584659.33666837</v>
      </c>
      <c r="AW7" s="11">
        <f t="shared" si="6"/>
        <v>-712522358.23716855</v>
      </c>
      <c r="AX7" s="12">
        <f t="shared" si="6"/>
        <v>-819400711.97274375</v>
      </c>
      <c r="AY7" s="45">
        <f t="shared" si="6"/>
        <v>-942310818.76865518</v>
      </c>
      <c r="AZ7" s="34">
        <f t="shared" si="6"/>
        <v>-1083657441.5839534</v>
      </c>
      <c r="BA7" s="11">
        <f t="shared" si="6"/>
        <v>-1246206057.8215463</v>
      </c>
      <c r="BB7" s="11">
        <f t="shared" si="6"/>
        <v>-1433136966.4947782</v>
      </c>
      <c r="BC7" s="11">
        <f t="shared" si="6"/>
        <v>-1648107511.4689949</v>
      </c>
      <c r="BD7" s="11">
        <f t="shared" si="6"/>
        <v>-1895323638.1893439</v>
      </c>
      <c r="BE7" s="11">
        <f t="shared" si="6"/>
        <v>-2179622183.9177451</v>
      </c>
      <c r="BF7" s="11">
        <f t="shared" si="6"/>
        <v>-2506565511.5054069</v>
      </c>
      <c r="BG7" s="11">
        <f t="shared" si="6"/>
        <v>-2882550338.2312179</v>
      </c>
      <c r="BH7" s="11">
        <f t="shared" si="6"/>
        <v>-3314932888.9659004</v>
      </c>
      <c r="BI7" s="11">
        <f t="shared" si="6"/>
        <v>-3812172822.3107853</v>
      </c>
      <c r="BJ7" s="11">
        <f t="shared" si="6"/>
        <v>-4383998745.657403</v>
      </c>
      <c r="BK7" s="11">
        <f t="shared" si="6"/>
        <v>-5041598557.5060129</v>
      </c>
      <c r="BL7" s="11">
        <f t="shared" si="6"/>
        <v>-5797838341.1319141</v>
      </c>
      <c r="BM7" s="11">
        <f t="shared" si="6"/>
        <v>-6667514092.3017006</v>
      </c>
      <c r="BN7" s="11">
        <f t="shared" si="6"/>
        <v>-7667641206.1469555</v>
      </c>
      <c r="BO7" s="11">
        <f t="shared" si="6"/>
        <v>-8817787387.0689983</v>
      </c>
      <c r="BP7" s="11">
        <f t="shared" ref="BP7:CS7" si="7">BO7*1.15</f>
        <v>-10140455495.129347</v>
      </c>
      <c r="BQ7" s="11">
        <f t="shared" si="7"/>
        <v>-11661523819.398748</v>
      </c>
      <c r="BR7" s="11">
        <f t="shared" si="7"/>
        <v>-13410752392.308559</v>
      </c>
      <c r="BS7" s="11">
        <f t="shared" si="7"/>
        <v>-15422365251.154842</v>
      </c>
      <c r="BT7" s="11">
        <f t="shared" si="7"/>
        <v>-17735720038.828068</v>
      </c>
      <c r="BU7" s="11">
        <f t="shared" si="7"/>
        <v>-20396078044.652275</v>
      </c>
      <c r="BV7" s="11">
        <f t="shared" si="7"/>
        <v>-23455489751.350113</v>
      </c>
      <c r="BW7" s="11">
        <f t="shared" si="7"/>
        <v>-26973813214.052628</v>
      </c>
      <c r="BX7" s="11">
        <f t="shared" si="7"/>
        <v>-31019885196.160519</v>
      </c>
      <c r="BY7" s="11">
        <f t="shared" si="7"/>
        <v>-35672867975.584595</v>
      </c>
      <c r="BZ7" s="11">
        <f t="shared" si="7"/>
        <v>-41023798171.922279</v>
      </c>
      <c r="CA7" s="11">
        <f t="shared" si="7"/>
        <v>-47177367897.710617</v>
      </c>
      <c r="CB7" s="11">
        <f t="shared" si="7"/>
        <v>-54253973082.367203</v>
      </c>
      <c r="CC7" s="11">
        <f t="shared" si="7"/>
        <v>-62392069044.722275</v>
      </c>
      <c r="CD7" s="11">
        <f t="shared" si="7"/>
        <v>-71750879401.430603</v>
      </c>
      <c r="CE7" s="11">
        <f t="shared" si="7"/>
        <v>-82513511311.645187</v>
      </c>
      <c r="CF7" s="11">
        <f t="shared" si="7"/>
        <v>-94890538008.391953</v>
      </c>
      <c r="CG7" s="11">
        <f t="shared" si="7"/>
        <v>-109124118709.65074</v>
      </c>
      <c r="CH7" s="11">
        <f t="shared" si="7"/>
        <v>-125492736516.09834</v>
      </c>
      <c r="CI7" s="11">
        <f t="shared" si="7"/>
        <v>-144316646993.51309</v>
      </c>
      <c r="CJ7" s="11">
        <f t="shared" si="7"/>
        <v>-165964144042.54004</v>
      </c>
      <c r="CK7" s="11">
        <f t="shared" si="7"/>
        <v>-190858765648.92102</v>
      </c>
      <c r="CL7" s="11">
        <f t="shared" si="7"/>
        <v>-219487580496.25916</v>
      </c>
      <c r="CM7" s="11">
        <f t="shared" si="7"/>
        <v>-252410717570.698</v>
      </c>
      <c r="CN7" s="11">
        <f t="shared" si="7"/>
        <v>-290272325206.30267</v>
      </c>
      <c r="CO7" s="11">
        <f t="shared" si="7"/>
        <v>-333813173987.24805</v>
      </c>
      <c r="CP7" s="11">
        <f t="shared" si="7"/>
        <v>-383885150085.33521</v>
      </c>
      <c r="CQ7" s="11">
        <f t="shared" si="7"/>
        <v>-441467922598.13544</v>
      </c>
      <c r="CR7" s="11">
        <f t="shared" si="7"/>
        <v>-507688110987.85571</v>
      </c>
      <c r="CS7" s="12">
        <f t="shared" si="7"/>
        <v>-583841327636.03406</v>
      </c>
    </row>
    <row r="8" spans="1:97" s="4" customFormat="1" ht="16.5" thickBot="1" x14ac:dyDescent="0.3">
      <c r="A8" s="29" t="s">
        <v>0</v>
      </c>
      <c r="B8" s="21">
        <f>-5000000/12</f>
        <v>-416666.66666666669</v>
      </c>
      <c r="C8" s="21">
        <f t="shared" ref="C8:BN8" si="8">-5000000/12</f>
        <v>-416666.66666666669</v>
      </c>
      <c r="D8" s="21">
        <f t="shared" si="8"/>
        <v>-416666.66666666669</v>
      </c>
      <c r="E8" s="21">
        <f t="shared" si="8"/>
        <v>-416666.66666666669</v>
      </c>
      <c r="F8" s="21">
        <f t="shared" si="8"/>
        <v>-416666.66666666669</v>
      </c>
      <c r="G8" s="21">
        <f t="shared" si="8"/>
        <v>-416666.66666666669</v>
      </c>
      <c r="H8" s="21">
        <f t="shared" si="8"/>
        <v>-416666.66666666669</v>
      </c>
      <c r="I8" s="21">
        <f t="shared" si="8"/>
        <v>-416666.66666666669</v>
      </c>
      <c r="J8" s="21">
        <f t="shared" si="8"/>
        <v>-416666.66666666669</v>
      </c>
      <c r="K8" s="21">
        <f t="shared" si="8"/>
        <v>-416666.66666666669</v>
      </c>
      <c r="L8" s="21">
        <f t="shared" si="8"/>
        <v>-416666.66666666669</v>
      </c>
      <c r="M8" s="21">
        <f t="shared" si="8"/>
        <v>-416666.66666666669</v>
      </c>
      <c r="N8" s="21">
        <f t="shared" si="8"/>
        <v>-416666.66666666669</v>
      </c>
      <c r="O8" s="21">
        <f t="shared" si="8"/>
        <v>-416666.66666666669</v>
      </c>
      <c r="P8" s="21">
        <f t="shared" si="8"/>
        <v>-416666.66666666669</v>
      </c>
      <c r="Q8" s="21">
        <f t="shared" si="8"/>
        <v>-416666.66666666669</v>
      </c>
      <c r="R8" s="21">
        <f t="shared" si="8"/>
        <v>-416666.66666666669</v>
      </c>
      <c r="S8" s="21">
        <f t="shared" si="8"/>
        <v>-416666.66666666669</v>
      </c>
      <c r="T8" s="21">
        <f t="shared" si="8"/>
        <v>-416666.66666666669</v>
      </c>
      <c r="U8" s="21">
        <f t="shared" si="8"/>
        <v>-416666.66666666669</v>
      </c>
      <c r="V8" s="21">
        <f t="shared" si="8"/>
        <v>-416666.66666666669</v>
      </c>
      <c r="W8" s="21">
        <f t="shared" si="8"/>
        <v>-416666.66666666669</v>
      </c>
      <c r="X8" s="21">
        <f t="shared" si="8"/>
        <v>-416666.66666666669</v>
      </c>
      <c r="Y8" s="21">
        <f t="shared" si="8"/>
        <v>-416666.66666666669</v>
      </c>
      <c r="Z8" s="21">
        <f t="shared" si="8"/>
        <v>-416666.66666666669</v>
      </c>
      <c r="AA8" s="21">
        <f t="shared" si="8"/>
        <v>-416666.66666666669</v>
      </c>
      <c r="AB8" s="22">
        <f t="shared" si="8"/>
        <v>-416666.66666666669</v>
      </c>
      <c r="AC8" s="40">
        <f t="shared" si="8"/>
        <v>-416666.66666666669</v>
      </c>
      <c r="AD8" s="35">
        <f t="shared" si="8"/>
        <v>-416666.66666666669</v>
      </c>
      <c r="AE8" s="21">
        <f t="shared" si="8"/>
        <v>-416666.66666666669</v>
      </c>
      <c r="AF8" s="21">
        <f t="shared" si="8"/>
        <v>-416666.66666666669</v>
      </c>
      <c r="AG8" s="21">
        <f t="shared" si="8"/>
        <v>-416666.66666666669</v>
      </c>
      <c r="AH8" s="21">
        <f t="shared" si="8"/>
        <v>-416666.66666666669</v>
      </c>
      <c r="AI8" s="21">
        <f t="shared" si="8"/>
        <v>-416666.66666666669</v>
      </c>
      <c r="AJ8" s="21">
        <f t="shared" si="8"/>
        <v>-416666.66666666669</v>
      </c>
      <c r="AK8" s="21">
        <f t="shared" si="8"/>
        <v>-416666.66666666669</v>
      </c>
      <c r="AL8" s="21">
        <f t="shared" si="8"/>
        <v>-416666.66666666669</v>
      </c>
      <c r="AM8" s="21">
        <f t="shared" si="8"/>
        <v>-416666.66666666669</v>
      </c>
      <c r="AN8" s="21">
        <f t="shared" si="8"/>
        <v>-416666.66666666669</v>
      </c>
      <c r="AO8" s="21">
        <f t="shared" si="8"/>
        <v>-416666.66666666669</v>
      </c>
      <c r="AP8" s="21">
        <f t="shared" si="8"/>
        <v>-416666.66666666669</v>
      </c>
      <c r="AQ8" s="21">
        <f t="shared" si="8"/>
        <v>-416666.66666666669</v>
      </c>
      <c r="AR8" s="21">
        <f t="shared" si="8"/>
        <v>-416666.66666666669</v>
      </c>
      <c r="AS8" s="21">
        <f t="shared" si="8"/>
        <v>-416666.66666666669</v>
      </c>
      <c r="AT8" s="21">
        <f t="shared" si="8"/>
        <v>-416666.66666666669</v>
      </c>
      <c r="AU8" s="21">
        <f t="shared" si="8"/>
        <v>-416666.66666666669</v>
      </c>
      <c r="AV8" s="21">
        <f t="shared" si="8"/>
        <v>-416666.66666666669</v>
      </c>
      <c r="AW8" s="21">
        <f t="shared" si="8"/>
        <v>-416666.66666666669</v>
      </c>
      <c r="AX8" s="22">
        <f t="shared" si="8"/>
        <v>-416666.66666666669</v>
      </c>
      <c r="AY8" s="40">
        <f t="shared" si="8"/>
        <v>-416666.66666666669</v>
      </c>
      <c r="AZ8" s="35">
        <f t="shared" si="8"/>
        <v>-416666.66666666669</v>
      </c>
      <c r="BA8" s="21">
        <f t="shared" si="8"/>
        <v>-416666.66666666669</v>
      </c>
      <c r="BB8" s="21">
        <f t="shared" si="8"/>
        <v>-416666.66666666669</v>
      </c>
      <c r="BC8" s="21">
        <f t="shared" si="8"/>
        <v>-416666.66666666669</v>
      </c>
      <c r="BD8" s="21">
        <f t="shared" si="8"/>
        <v>-416666.66666666669</v>
      </c>
      <c r="BE8" s="21">
        <f t="shared" si="8"/>
        <v>-416666.66666666669</v>
      </c>
      <c r="BF8" s="21">
        <f t="shared" si="8"/>
        <v>-416666.66666666669</v>
      </c>
      <c r="BG8" s="21">
        <f t="shared" si="8"/>
        <v>-416666.66666666669</v>
      </c>
      <c r="BH8" s="21">
        <f t="shared" si="8"/>
        <v>-416666.66666666669</v>
      </c>
      <c r="BI8" s="21">
        <f t="shared" si="8"/>
        <v>-416666.66666666669</v>
      </c>
      <c r="BJ8" s="21">
        <f t="shared" si="8"/>
        <v>-416666.66666666669</v>
      </c>
      <c r="BK8" s="21">
        <f t="shared" si="8"/>
        <v>-416666.66666666669</v>
      </c>
      <c r="BL8" s="21">
        <f t="shared" si="8"/>
        <v>-416666.66666666669</v>
      </c>
      <c r="BM8" s="21">
        <f t="shared" si="8"/>
        <v>-416666.66666666669</v>
      </c>
      <c r="BN8" s="21">
        <f t="shared" si="8"/>
        <v>-416666.66666666669</v>
      </c>
      <c r="BO8" s="21">
        <f t="shared" ref="BO8:CS8" si="9">-5000000/12</f>
        <v>-416666.66666666669</v>
      </c>
      <c r="BP8" s="21">
        <f t="shared" si="9"/>
        <v>-416666.66666666669</v>
      </c>
      <c r="BQ8" s="21">
        <f t="shared" si="9"/>
        <v>-416666.66666666669</v>
      </c>
      <c r="BR8" s="21">
        <f t="shared" si="9"/>
        <v>-416666.66666666669</v>
      </c>
      <c r="BS8" s="21">
        <f t="shared" si="9"/>
        <v>-416666.66666666669</v>
      </c>
      <c r="BT8" s="21">
        <f t="shared" si="9"/>
        <v>-416666.66666666669</v>
      </c>
      <c r="BU8" s="21">
        <f t="shared" si="9"/>
        <v>-416666.66666666669</v>
      </c>
      <c r="BV8" s="21">
        <f t="shared" si="9"/>
        <v>-416666.66666666669</v>
      </c>
      <c r="BW8" s="21">
        <f t="shared" si="9"/>
        <v>-416666.66666666669</v>
      </c>
      <c r="BX8" s="21">
        <f t="shared" si="9"/>
        <v>-416666.66666666669</v>
      </c>
      <c r="BY8" s="21">
        <f t="shared" si="9"/>
        <v>-416666.66666666669</v>
      </c>
      <c r="BZ8" s="21">
        <f t="shared" si="9"/>
        <v>-416666.66666666669</v>
      </c>
      <c r="CA8" s="21">
        <f t="shared" si="9"/>
        <v>-416666.66666666669</v>
      </c>
      <c r="CB8" s="21">
        <f t="shared" si="9"/>
        <v>-416666.66666666669</v>
      </c>
      <c r="CC8" s="21">
        <f t="shared" si="9"/>
        <v>-416666.66666666669</v>
      </c>
      <c r="CD8" s="21">
        <f t="shared" si="9"/>
        <v>-416666.66666666669</v>
      </c>
      <c r="CE8" s="21">
        <f t="shared" si="9"/>
        <v>-416666.66666666669</v>
      </c>
      <c r="CF8" s="21">
        <f t="shared" si="9"/>
        <v>-416666.66666666669</v>
      </c>
      <c r="CG8" s="21">
        <f t="shared" si="9"/>
        <v>-416666.66666666669</v>
      </c>
      <c r="CH8" s="21">
        <f t="shared" si="9"/>
        <v>-416666.66666666669</v>
      </c>
      <c r="CI8" s="21">
        <f t="shared" si="9"/>
        <v>-416666.66666666669</v>
      </c>
      <c r="CJ8" s="21">
        <f t="shared" si="9"/>
        <v>-416666.66666666669</v>
      </c>
      <c r="CK8" s="21">
        <f t="shared" si="9"/>
        <v>-416666.66666666669</v>
      </c>
      <c r="CL8" s="21">
        <f t="shared" si="9"/>
        <v>-416666.66666666669</v>
      </c>
      <c r="CM8" s="21">
        <f t="shared" si="9"/>
        <v>-416666.66666666669</v>
      </c>
      <c r="CN8" s="21">
        <f t="shared" si="9"/>
        <v>-416666.66666666669</v>
      </c>
      <c r="CO8" s="21">
        <f t="shared" si="9"/>
        <v>-416666.66666666669</v>
      </c>
      <c r="CP8" s="21">
        <f t="shared" si="9"/>
        <v>-416666.66666666669</v>
      </c>
      <c r="CQ8" s="21">
        <f t="shared" si="9"/>
        <v>-416666.66666666669</v>
      </c>
      <c r="CR8" s="21">
        <f t="shared" si="9"/>
        <v>-416666.66666666669</v>
      </c>
      <c r="CS8" s="22">
        <f t="shared" si="9"/>
        <v>-416666.66666666669</v>
      </c>
    </row>
    <row r="9" spans="1:97" s="30" customFormat="1" ht="16.5" thickBot="1" x14ac:dyDescent="0.3">
      <c r="A9" s="33" t="s">
        <v>5</v>
      </c>
      <c r="B9" s="26">
        <f>SUM(B6:B8)</f>
        <v>-2641666.6666666665</v>
      </c>
      <c r="C9" s="26">
        <f t="shared" ref="C9:BN9" si="10">SUM(C6:C8)</f>
        <v>-2975416.6666666665</v>
      </c>
      <c r="D9" s="26">
        <f t="shared" si="10"/>
        <v>-3359229.1666666665</v>
      </c>
      <c r="E9" s="26">
        <f t="shared" si="10"/>
        <v>-3800613.541666666</v>
      </c>
      <c r="F9" s="26">
        <f t="shared" si="10"/>
        <v>-4308205.572916666</v>
      </c>
      <c r="G9" s="26">
        <f t="shared" si="10"/>
        <v>-4891936.4088541651</v>
      </c>
      <c r="H9" s="26">
        <f t="shared" si="10"/>
        <v>-5563226.8701822897</v>
      </c>
      <c r="I9" s="26">
        <f t="shared" si="10"/>
        <v>-6335210.9007096328</v>
      </c>
      <c r="J9" s="26">
        <f t="shared" si="10"/>
        <v>-7222992.5358160762</v>
      </c>
      <c r="K9" s="26">
        <f t="shared" si="10"/>
        <v>-8243941.4161884869</v>
      </c>
      <c r="L9" s="26">
        <f t="shared" si="10"/>
        <v>-9418032.6286167577</v>
      </c>
      <c r="M9" s="26">
        <f t="shared" si="10"/>
        <v>-10768237.522909271</v>
      </c>
      <c r="N9" s="26">
        <f t="shared" ref="N9:Y9" si="11">SUM(N6:N8)</f>
        <v>-12320973.151345661</v>
      </c>
      <c r="O9" s="26">
        <f t="shared" si="11"/>
        <v>-14106619.12404751</v>
      </c>
      <c r="P9" s="26">
        <f t="shared" si="11"/>
        <v>-16160111.992654635</v>
      </c>
      <c r="Q9" s="26">
        <f t="shared" si="11"/>
        <v>-18521628.79155283</v>
      </c>
      <c r="R9" s="26">
        <f t="shared" si="11"/>
        <v>-21237373.110285752</v>
      </c>
      <c r="S9" s="26">
        <f t="shared" si="11"/>
        <v>-24360479.076828618</v>
      </c>
      <c r="T9" s="26">
        <f t="shared" si="11"/>
        <v>-27952050.938352909</v>
      </c>
      <c r="U9" s="26">
        <f t="shared" si="11"/>
        <v>-32082358.579105835</v>
      </c>
      <c r="V9" s="26">
        <f t="shared" si="11"/>
        <v>-36832212.365971707</v>
      </c>
      <c r="W9" s="26">
        <f t="shared" si="11"/>
        <v>-42294544.220867462</v>
      </c>
      <c r="X9" s="26">
        <f t="shared" si="11"/>
        <v>-48576225.853997581</v>
      </c>
      <c r="Y9" s="26">
        <f t="shared" si="11"/>
        <v>-55800159.732097216</v>
      </c>
      <c r="Z9" s="26">
        <f t="shared" si="10"/>
        <v>-64107683.691911779</v>
      </c>
      <c r="AA9" s="26">
        <f t="shared" si="10"/>
        <v>-73661336.245698556</v>
      </c>
      <c r="AB9" s="27">
        <f t="shared" si="10"/>
        <v>-84648036.682553336</v>
      </c>
      <c r="AC9" s="41">
        <f t="shared" si="10"/>
        <v>-97282742.184936345</v>
      </c>
      <c r="AD9" s="36">
        <f t="shared" si="10"/>
        <v>-111812653.51267679</v>
      </c>
      <c r="AE9" s="26">
        <f t="shared" si="10"/>
        <v>-128522051.5395783</v>
      </c>
      <c r="AF9" s="26">
        <f t="shared" si="10"/>
        <v>-147737859.27051502</v>
      </c>
      <c r="AG9" s="26">
        <f t="shared" si="10"/>
        <v>-169836038.16109225</v>
      </c>
      <c r="AH9" s="26">
        <f t="shared" si="10"/>
        <v>-195248943.88525605</v>
      </c>
      <c r="AI9" s="26">
        <f t="shared" si="10"/>
        <v>-224473785.46804443</v>
      </c>
      <c r="AJ9" s="26">
        <f t="shared" si="10"/>
        <v>-258082353.2882511</v>
      </c>
      <c r="AK9" s="26">
        <f t="shared" si="10"/>
        <v>-296732206.28148878</v>
      </c>
      <c r="AL9" s="26">
        <f t="shared" si="10"/>
        <v>-335054185.32194036</v>
      </c>
      <c r="AM9" s="26">
        <f t="shared" si="10"/>
        <v>-372499813.12023139</v>
      </c>
      <c r="AN9" s="26">
        <f t="shared" si="10"/>
        <v>-415562285.08826607</v>
      </c>
      <c r="AO9" s="26">
        <f t="shared" si="10"/>
        <v>-465084127.85150599</v>
      </c>
      <c r="AP9" s="26">
        <f t="shared" si="10"/>
        <v>-522034247.02923185</v>
      </c>
      <c r="AQ9" s="26">
        <f t="shared" si="10"/>
        <v>-587526884.08361661</v>
      </c>
      <c r="AR9" s="26">
        <f t="shared" si="10"/>
        <v>-662843416.69615901</v>
      </c>
      <c r="AS9" s="26">
        <f t="shared" si="10"/>
        <v>-749457429.20058274</v>
      </c>
      <c r="AT9" s="26">
        <f t="shared" si="10"/>
        <v>-849063543.58067024</v>
      </c>
      <c r="AU9" s="26">
        <f t="shared" si="10"/>
        <v>-963610575.11777067</v>
      </c>
      <c r="AV9" s="26">
        <f t="shared" si="10"/>
        <v>-1095339661.3854363</v>
      </c>
      <c r="AW9" s="26">
        <f t="shared" si="10"/>
        <v>-1246828110.5932515</v>
      </c>
      <c r="AX9" s="27">
        <f t="shared" si="10"/>
        <v>-1421039827.1822391</v>
      </c>
      <c r="AY9" s="41">
        <f t="shared" si="10"/>
        <v>-1621383301.2595747</v>
      </c>
      <c r="AZ9" s="36">
        <f t="shared" si="10"/>
        <v>-1851778296.4485106</v>
      </c>
      <c r="BA9" s="26">
        <f t="shared" si="10"/>
        <v>-2116732540.9157872</v>
      </c>
      <c r="BB9" s="26">
        <f t="shared" si="10"/>
        <v>-2421429922.0531549</v>
      </c>
      <c r="BC9" s="26">
        <f t="shared" si="10"/>
        <v>-2771831910.3611283</v>
      </c>
      <c r="BD9" s="26">
        <f t="shared" si="10"/>
        <v>-3174794196.915297</v>
      </c>
      <c r="BE9" s="26">
        <f t="shared" si="10"/>
        <v>-3638200826.4525914</v>
      </c>
      <c r="BF9" s="26">
        <f t="shared" si="10"/>
        <v>-4171118450.4204798</v>
      </c>
      <c r="BG9" s="26">
        <f t="shared" si="10"/>
        <v>-4783973717.983552</v>
      </c>
      <c r="BH9" s="26">
        <f t="shared" si="10"/>
        <v>-5488757275.6810846</v>
      </c>
      <c r="BI9" s="26">
        <f t="shared" si="10"/>
        <v>-6299258367.033247</v>
      </c>
      <c r="BJ9" s="26">
        <f t="shared" si="10"/>
        <v>-7231334622.0882339</v>
      </c>
      <c r="BK9" s="26">
        <f t="shared" si="10"/>
        <v>-8303222315.4014683</v>
      </c>
      <c r="BL9" s="26">
        <f t="shared" si="10"/>
        <v>-9535893162.7116871</v>
      </c>
      <c r="BM9" s="26">
        <f t="shared" si="10"/>
        <v>-10953464637.118439</v>
      </c>
      <c r="BN9" s="26">
        <f t="shared" si="10"/>
        <v>-12583671832.686203</v>
      </c>
      <c r="BO9" s="26">
        <f t="shared" ref="BO9:CS9" si="12">SUM(BO6:BO8)</f>
        <v>-14458410107.589132</v>
      </c>
      <c r="BP9" s="26">
        <f t="shared" si="12"/>
        <v>-16614359123.727501</v>
      </c>
      <c r="BQ9" s="26">
        <f t="shared" si="12"/>
        <v>-19093700492.286629</v>
      </c>
      <c r="BR9" s="26">
        <f t="shared" si="12"/>
        <v>-21944943066.12962</v>
      </c>
      <c r="BS9" s="26">
        <f t="shared" si="12"/>
        <v>-25223872026.049061</v>
      </c>
      <c r="BT9" s="26">
        <f t="shared" si="12"/>
        <v>-28994640329.956417</v>
      </c>
      <c r="BU9" s="26">
        <f t="shared" si="12"/>
        <v>-33331023879.449879</v>
      </c>
      <c r="BV9" s="26">
        <f t="shared" si="12"/>
        <v>-38317864961.367348</v>
      </c>
      <c r="BW9" s="26">
        <f t="shared" si="12"/>
        <v>-44052732205.572449</v>
      </c>
      <c r="BX9" s="26">
        <f t="shared" si="12"/>
        <v>-50647829536.40831</v>
      </c>
      <c r="BY9" s="26">
        <f t="shared" si="12"/>
        <v>-58232191466.86956</v>
      </c>
      <c r="BZ9" s="26">
        <f t="shared" si="12"/>
        <v>-66954207686.899979</v>
      </c>
      <c r="CA9" s="26">
        <f t="shared" si="12"/>
        <v>-76984526339.934982</v>
      </c>
      <c r="CB9" s="26">
        <f t="shared" si="12"/>
        <v>-88519392790.925217</v>
      </c>
      <c r="CC9" s="26">
        <f t="shared" si="12"/>
        <v>-101784489209.56398</v>
      </c>
      <c r="CD9" s="26">
        <f t="shared" si="12"/>
        <v>-117039350090.99855</v>
      </c>
      <c r="CE9" s="26">
        <f t="shared" si="12"/>
        <v>-134582440104.64833</v>
      </c>
      <c r="CF9" s="26">
        <f t="shared" si="12"/>
        <v>-154756993620.34555</v>
      </c>
      <c r="CG9" s="26">
        <f t="shared" si="12"/>
        <v>-177957730163.39737</v>
      </c>
      <c r="CH9" s="26">
        <f t="shared" si="12"/>
        <v>-204638577187.90695</v>
      </c>
      <c r="CI9" s="26">
        <f t="shared" si="12"/>
        <v>-235321551266.09299</v>
      </c>
      <c r="CJ9" s="26">
        <f t="shared" si="12"/>
        <v>-270606971456.00693</v>
      </c>
      <c r="CK9" s="26">
        <f t="shared" si="12"/>
        <v>-311185204674.40796</v>
      </c>
      <c r="CL9" s="26">
        <f t="shared" si="12"/>
        <v>-357850172875.56909</v>
      </c>
      <c r="CM9" s="26">
        <f t="shared" si="12"/>
        <v>-411514886306.90442</v>
      </c>
      <c r="CN9" s="26">
        <f t="shared" si="12"/>
        <v>-473229306752.94</v>
      </c>
      <c r="CO9" s="26">
        <f t="shared" si="12"/>
        <v>-544200890265.88104</v>
      </c>
      <c r="CP9" s="26">
        <f t="shared" si="12"/>
        <v>-625818211305.76306</v>
      </c>
      <c r="CQ9" s="26">
        <f t="shared" si="12"/>
        <v>-719678130501.62732</v>
      </c>
      <c r="CR9" s="26">
        <f t="shared" si="12"/>
        <v>-827617037576.87146</v>
      </c>
      <c r="CS9" s="27">
        <f t="shared" si="12"/>
        <v>-951746780713.4021</v>
      </c>
    </row>
    <row r="10" spans="1:97" s="32" customFormat="1" ht="21" thickBot="1" x14ac:dyDescent="0.3">
      <c r="A10" s="33" t="s">
        <v>6</v>
      </c>
      <c r="B10" s="26">
        <f>B5+B9</f>
        <v>858333.33333333349</v>
      </c>
      <c r="C10" s="26">
        <f t="shared" ref="C10:BN10" si="13">C5+C9</f>
        <v>1049583.3333333335</v>
      </c>
      <c r="D10" s="26">
        <f t="shared" si="13"/>
        <v>1269520.8333333335</v>
      </c>
      <c r="E10" s="26">
        <f t="shared" si="13"/>
        <v>1522448.958333333</v>
      </c>
      <c r="F10" s="26">
        <f t="shared" si="13"/>
        <v>1813316.3020833321</v>
      </c>
      <c r="G10" s="26">
        <f t="shared" si="13"/>
        <v>2147813.7473958321</v>
      </c>
      <c r="H10" s="26">
        <f t="shared" si="13"/>
        <v>2532485.8095052065</v>
      </c>
      <c r="I10" s="26">
        <f t="shared" si="13"/>
        <v>2974858.680930987</v>
      </c>
      <c r="J10" s="26">
        <f t="shared" si="13"/>
        <v>3483587.4830706352</v>
      </c>
      <c r="K10" s="26">
        <f t="shared" si="13"/>
        <v>4068625.6055312296</v>
      </c>
      <c r="L10" s="26">
        <f t="shared" si="13"/>
        <v>4741419.4463609159</v>
      </c>
      <c r="M10" s="26">
        <f t="shared" si="13"/>
        <v>5515132.3633150533</v>
      </c>
      <c r="N10" s="26">
        <f t="shared" si="13"/>
        <v>6404902.217812309</v>
      </c>
      <c r="O10" s="26">
        <f t="shared" si="13"/>
        <v>7428137.5504841544</v>
      </c>
      <c r="P10" s="26">
        <f t="shared" si="13"/>
        <v>8604858.1830567773</v>
      </c>
      <c r="Q10" s="26">
        <f t="shared" si="13"/>
        <v>9958086.9105152898</v>
      </c>
      <c r="R10" s="26">
        <f t="shared" si="13"/>
        <v>11514299.947092582</v>
      </c>
      <c r="S10" s="26">
        <f t="shared" si="13"/>
        <v>13303944.939156469</v>
      </c>
      <c r="T10" s="26">
        <f t="shared" si="13"/>
        <v>15362036.68002994</v>
      </c>
      <c r="U10" s="26">
        <f t="shared" si="13"/>
        <v>17728842.182034429</v>
      </c>
      <c r="V10" s="26">
        <f t="shared" si="13"/>
        <v>20450668.509339593</v>
      </c>
      <c r="W10" s="26">
        <f t="shared" si="13"/>
        <v>23580768.785740532</v>
      </c>
      <c r="X10" s="26">
        <f t="shared" si="13"/>
        <v>27180384.103601612</v>
      </c>
      <c r="Y10" s="26">
        <f t="shared" si="13"/>
        <v>31319941.719141848</v>
      </c>
      <c r="Z10" s="26">
        <f t="shared" si="13"/>
        <v>36080432.977013133</v>
      </c>
      <c r="AA10" s="26">
        <f t="shared" si="13"/>
        <v>41554997.92356509</v>
      </c>
      <c r="AB10" s="27">
        <f t="shared" si="13"/>
        <v>47850747.612099856</v>
      </c>
      <c r="AC10" s="41">
        <f>AC5+AC9</f>
        <v>55090859.753914833</v>
      </c>
      <c r="AD10" s="36">
        <f t="shared" si="13"/>
        <v>63416988.717002049</v>
      </c>
      <c r="AE10" s="26">
        <f t="shared" si="13"/>
        <v>72992037.02455236</v>
      </c>
      <c r="AF10" s="26">
        <f t="shared" si="13"/>
        <v>84003342.578235209</v>
      </c>
      <c r="AG10" s="26">
        <f t="shared" si="13"/>
        <v>96666343.964970499</v>
      </c>
      <c r="AH10" s="26">
        <f t="shared" si="13"/>
        <v>111228795.55971605</v>
      </c>
      <c r="AI10" s="26">
        <f t="shared" si="13"/>
        <v>127975614.89367345</v>
      </c>
      <c r="AJ10" s="26">
        <f t="shared" si="13"/>
        <v>147234457.12772441</v>
      </c>
      <c r="AK10" s="26">
        <f t="shared" si="13"/>
        <v>169382125.69688308</v>
      </c>
      <c r="AL10" s="26">
        <f t="shared" si="13"/>
        <v>200977296.45318717</v>
      </c>
      <c r="AM10" s="26">
        <f t="shared" si="13"/>
        <v>243936390.92116523</v>
      </c>
      <c r="AN10" s="26">
        <f t="shared" si="13"/>
        <v>293339349.55934006</v>
      </c>
      <c r="AO10" s="26">
        <f t="shared" si="13"/>
        <v>350152751.99324095</v>
      </c>
      <c r="AP10" s="26">
        <f t="shared" si="13"/>
        <v>415488164.79222709</v>
      </c>
      <c r="AQ10" s="26">
        <f t="shared" si="13"/>
        <v>490623889.51106107</v>
      </c>
      <c r="AR10" s="26">
        <f t="shared" si="13"/>
        <v>577029972.93772018</v>
      </c>
      <c r="AS10" s="26">
        <f t="shared" si="13"/>
        <v>676396968.87837839</v>
      </c>
      <c r="AT10" s="26">
        <f t="shared" si="13"/>
        <v>790669014.21013486</v>
      </c>
      <c r="AU10" s="26">
        <f t="shared" si="13"/>
        <v>922081866.34165525</v>
      </c>
      <c r="AV10" s="26">
        <f t="shared" si="13"/>
        <v>1073206646.2929032</v>
      </c>
      <c r="AW10" s="26">
        <f t="shared" si="13"/>
        <v>1247000143.2368386</v>
      </c>
      <c r="AX10" s="27">
        <f t="shared" si="13"/>
        <v>1446862664.7223639</v>
      </c>
      <c r="AY10" s="41">
        <f t="shared" si="13"/>
        <v>1676704564.4307187</v>
      </c>
      <c r="AZ10" s="36">
        <f t="shared" si="13"/>
        <v>1941022749.0953259</v>
      </c>
      <c r="BA10" s="26">
        <f t="shared" si="13"/>
        <v>2244988661.4596248</v>
      </c>
      <c r="BB10" s="26">
        <f t="shared" si="13"/>
        <v>2594549460.6785688</v>
      </c>
      <c r="BC10" s="26">
        <f t="shared" si="13"/>
        <v>2996544379.780354</v>
      </c>
      <c r="BD10" s="26">
        <f t="shared" si="13"/>
        <v>3458838536.7474065</v>
      </c>
      <c r="BE10" s="26">
        <f t="shared" si="13"/>
        <v>3990476817.2595162</v>
      </c>
      <c r="BF10" s="26">
        <f t="shared" si="13"/>
        <v>4601860839.8484449</v>
      </c>
      <c r="BG10" s="26">
        <f t="shared" si="13"/>
        <v>5304952465.8257113</v>
      </c>
      <c r="BH10" s="26">
        <f t="shared" si="13"/>
        <v>6113507835.6995668</v>
      </c>
      <c r="BI10" s="26">
        <f t="shared" si="13"/>
        <v>7043346511.0545025</v>
      </c>
      <c r="BJ10" s="26">
        <f t="shared" si="13"/>
        <v>8112660987.712677</v>
      </c>
      <c r="BK10" s="26">
        <f t="shared" si="13"/>
        <v>9342372635.8695774</v>
      </c>
      <c r="BL10" s="26">
        <f t="shared" si="13"/>
        <v>10756541031.250013</v>
      </c>
      <c r="BM10" s="26">
        <f t="shared" si="13"/>
        <v>12382834685.937515</v>
      </c>
      <c r="BN10" s="26">
        <f t="shared" si="13"/>
        <v>14253072388.82814</v>
      </c>
      <c r="BO10" s="26">
        <f t="shared" ref="BO10:CS10" si="14">BO5+BO9</f>
        <v>16403845747.152361</v>
      </c>
      <c r="BP10" s="26">
        <f t="shared" si="14"/>
        <v>18877235109.225212</v>
      </c>
      <c r="BQ10" s="26">
        <f t="shared" si="14"/>
        <v>21721632875.608994</v>
      </c>
      <c r="BR10" s="26">
        <f t="shared" si="14"/>
        <v>24992690306.950336</v>
      </c>
      <c r="BS10" s="26">
        <f t="shared" si="14"/>
        <v>28754406352.992886</v>
      </c>
      <c r="BT10" s="26">
        <f t="shared" si="14"/>
        <v>33080379805.941822</v>
      </c>
      <c r="BU10" s="26">
        <f t="shared" si="14"/>
        <v>38055249276.833084</v>
      </c>
      <c r="BV10" s="26">
        <f t="shared" si="14"/>
        <v>43776349168.358055</v>
      </c>
      <c r="BW10" s="26">
        <f t="shared" si="14"/>
        <v>50355614043.611755</v>
      </c>
      <c r="BX10" s="26">
        <f t="shared" si="14"/>
        <v>57921768650.153503</v>
      </c>
      <c r="BY10" s="26">
        <f t="shared" si="14"/>
        <v>66622846447.676521</v>
      </c>
      <c r="BZ10" s="26">
        <f t="shared" si="14"/>
        <v>76629085914.827988</v>
      </c>
      <c r="CA10" s="26">
        <f t="shared" si="14"/>
        <v>88136261302.05217</v>
      </c>
      <c r="CB10" s="26">
        <f t="shared" si="14"/>
        <v>101369512997.36</v>
      </c>
      <c r="CC10" s="26">
        <f t="shared" si="14"/>
        <v>116587752446.96397</v>
      </c>
      <c r="CD10" s="26">
        <f t="shared" si="14"/>
        <v>134088727814.00856</v>
      </c>
      <c r="CE10" s="26">
        <f t="shared" si="14"/>
        <v>154214849486.10986</v>
      </c>
      <c r="CF10" s="26">
        <f t="shared" si="14"/>
        <v>177359889409.02628</v>
      </c>
      <c r="CG10" s="26">
        <f t="shared" si="14"/>
        <v>203976685320.38022</v>
      </c>
      <c r="CH10" s="26">
        <f t="shared" si="14"/>
        <v>234586000618.43723</v>
      </c>
      <c r="CI10" s="26">
        <f t="shared" si="14"/>
        <v>269786713211.20285</v>
      </c>
      <c r="CJ10" s="26">
        <f t="shared" si="14"/>
        <v>310267532692.88318</v>
      </c>
      <c r="CK10" s="26">
        <f t="shared" si="14"/>
        <v>356820475096.81567</v>
      </c>
      <c r="CL10" s="26">
        <f t="shared" si="14"/>
        <v>410356358861.33789</v>
      </c>
      <c r="CM10" s="26">
        <f t="shared" si="14"/>
        <v>471922625190.53857</v>
      </c>
      <c r="CN10" s="26">
        <f t="shared" si="14"/>
        <v>542723831469.11932</v>
      </c>
      <c r="CO10" s="26">
        <f t="shared" si="14"/>
        <v>624145218689.48706</v>
      </c>
      <c r="CP10" s="26">
        <f t="shared" si="14"/>
        <v>717779813992.91028</v>
      </c>
      <c r="CQ10" s="26">
        <f t="shared" si="14"/>
        <v>825459598591.8468</v>
      </c>
      <c r="CR10" s="26">
        <f t="shared" si="14"/>
        <v>949291350880.62366</v>
      </c>
      <c r="CS10" s="27">
        <f t="shared" si="14"/>
        <v>1091697866012.717</v>
      </c>
    </row>
    <row r="11" spans="1:97" s="14" customFormat="1" ht="30" x14ac:dyDescent="0.25">
      <c r="A11" s="31" t="s">
        <v>8</v>
      </c>
      <c r="B11" s="24">
        <f>B10</f>
        <v>858333.33333333349</v>
      </c>
      <c r="C11" s="24">
        <f>B11+C10</f>
        <v>1907916.666666667</v>
      </c>
      <c r="D11" s="24">
        <f t="shared" ref="D11:BO11" si="15">C11+D10</f>
        <v>3177437.5000000005</v>
      </c>
      <c r="E11" s="24">
        <f t="shared" si="15"/>
        <v>4699886.458333334</v>
      </c>
      <c r="F11" s="24">
        <f t="shared" si="15"/>
        <v>6513202.760416666</v>
      </c>
      <c r="G11" s="24">
        <f t="shared" si="15"/>
        <v>8661016.5078124981</v>
      </c>
      <c r="H11" s="24">
        <f t="shared" si="15"/>
        <v>11193502.317317706</v>
      </c>
      <c r="I11" s="24">
        <f t="shared" si="15"/>
        <v>14168360.998248693</v>
      </c>
      <c r="J11" s="24">
        <f t="shared" si="15"/>
        <v>17651948.481319327</v>
      </c>
      <c r="K11" s="24">
        <f t="shared" si="15"/>
        <v>21720574.086850557</v>
      </c>
      <c r="L11" s="24">
        <f t="shared" si="15"/>
        <v>26461993.533211473</v>
      </c>
      <c r="M11" s="24">
        <f t="shared" si="15"/>
        <v>31977125.896526527</v>
      </c>
      <c r="N11" s="24">
        <f t="shared" si="15"/>
        <v>38382028.114338838</v>
      </c>
      <c r="O11" s="24">
        <f t="shared" si="15"/>
        <v>45810165.664822996</v>
      </c>
      <c r="P11" s="24">
        <f t="shared" si="15"/>
        <v>54415023.847879775</v>
      </c>
      <c r="Q11" s="24">
        <f t="shared" si="15"/>
        <v>64373110.758395061</v>
      </c>
      <c r="R11" s="24">
        <f t="shared" si="15"/>
        <v>75887410.705487639</v>
      </c>
      <c r="S11" s="24">
        <f t="shared" si="15"/>
        <v>89191355.644644111</v>
      </c>
      <c r="T11" s="24">
        <f t="shared" si="15"/>
        <v>104553392.32467405</v>
      </c>
      <c r="U11" s="24">
        <f t="shared" si="15"/>
        <v>122282234.50670849</v>
      </c>
      <c r="V11" s="24">
        <f t="shared" si="15"/>
        <v>142732903.01604807</v>
      </c>
      <c r="W11" s="24">
        <f t="shared" si="15"/>
        <v>166313671.8017886</v>
      </c>
      <c r="X11" s="24">
        <f t="shared" si="15"/>
        <v>193494055.9053902</v>
      </c>
      <c r="Y11" s="24">
        <f t="shared" si="15"/>
        <v>224813997.62453204</v>
      </c>
      <c r="Z11" s="24">
        <f t="shared" si="15"/>
        <v>260894430.60154518</v>
      </c>
      <c r="AA11" s="24">
        <f t="shared" si="15"/>
        <v>302449428.52511024</v>
      </c>
      <c r="AB11" s="25">
        <f t="shared" si="15"/>
        <v>350300176.13721013</v>
      </c>
      <c r="AC11" s="42">
        <f t="shared" si="15"/>
        <v>405391035.89112496</v>
      </c>
      <c r="AD11" s="37">
        <f t="shared" si="15"/>
        <v>468808024.608127</v>
      </c>
      <c r="AE11" s="24">
        <f t="shared" si="15"/>
        <v>541800061.63267934</v>
      </c>
      <c r="AF11" s="24">
        <f t="shared" si="15"/>
        <v>625803404.21091461</v>
      </c>
      <c r="AG11" s="24">
        <f t="shared" si="15"/>
        <v>722469748.17588508</v>
      </c>
      <c r="AH11" s="24">
        <f t="shared" si="15"/>
        <v>833698543.73560119</v>
      </c>
      <c r="AI11" s="24">
        <f t="shared" si="15"/>
        <v>961674158.62927461</v>
      </c>
      <c r="AJ11" s="24">
        <f t="shared" si="15"/>
        <v>1108908615.756999</v>
      </c>
      <c r="AK11" s="24">
        <f t="shared" si="15"/>
        <v>1278290741.4538822</v>
      </c>
      <c r="AL11" s="24">
        <f t="shared" si="15"/>
        <v>1479268037.9070694</v>
      </c>
      <c r="AM11" s="24">
        <f t="shared" si="15"/>
        <v>1723204428.8282347</v>
      </c>
      <c r="AN11" s="24">
        <f t="shared" si="15"/>
        <v>2016543778.3875747</v>
      </c>
      <c r="AO11" s="24">
        <f t="shared" si="15"/>
        <v>2366696530.3808155</v>
      </c>
      <c r="AP11" s="24">
        <f t="shared" si="15"/>
        <v>2782184695.1730428</v>
      </c>
      <c r="AQ11" s="24">
        <f t="shared" si="15"/>
        <v>3272808584.684104</v>
      </c>
      <c r="AR11" s="24">
        <f t="shared" si="15"/>
        <v>3849838557.6218243</v>
      </c>
      <c r="AS11" s="24">
        <f t="shared" si="15"/>
        <v>4526235526.5002022</v>
      </c>
      <c r="AT11" s="24">
        <f t="shared" si="15"/>
        <v>5316904540.7103367</v>
      </c>
      <c r="AU11" s="24">
        <f t="shared" si="15"/>
        <v>6238986407.0519924</v>
      </c>
      <c r="AV11" s="24">
        <f t="shared" si="15"/>
        <v>7312193053.3448954</v>
      </c>
      <c r="AW11" s="24">
        <f t="shared" si="15"/>
        <v>8559193196.5817337</v>
      </c>
      <c r="AX11" s="25">
        <f t="shared" si="15"/>
        <v>10006055861.304098</v>
      </c>
      <c r="AY11" s="42">
        <f t="shared" si="15"/>
        <v>11682760425.734818</v>
      </c>
      <c r="AZ11" s="37">
        <f t="shared" si="15"/>
        <v>13623783174.830143</v>
      </c>
      <c r="BA11" s="24">
        <f t="shared" si="15"/>
        <v>15868771836.289768</v>
      </c>
      <c r="BB11" s="24">
        <f t="shared" si="15"/>
        <v>18463321296.968338</v>
      </c>
      <c r="BC11" s="24">
        <f t="shared" si="15"/>
        <v>21459865676.748692</v>
      </c>
      <c r="BD11" s="24">
        <f t="shared" si="15"/>
        <v>24918704213.496098</v>
      </c>
      <c r="BE11" s="24">
        <f t="shared" si="15"/>
        <v>28909181030.755615</v>
      </c>
      <c r="BF11" s="24">
        <f t="shared" si="15"/>
        <v>33511041870.604061</v>
      </c>
      <c r="BG11" s="24">
        <f t="shared" si="15"/>
        <v>38815994336.429771</v>
      </c>
      <c r="BH11" s="24">
        <f t="shared" si="15"/>
        <v>44929502172.129341</v>
      </c>
      <c r="BI11" s="24">
        <f t="shared" si="15"/>
        <v>51972848683.183846</v>
      </c>
      <c r="BJ11" s="24">
        <f t="shared" si="15"/>
        <v>60085509670.896523</v>
      </c>
      <c r="BK11" s="24">
        <f t="shared" si="15"/>
        <v>69427882306.766098</v>
      </c>
      <c r="BL11" s="24">
        <f t="shared" si="15"/>
        <v>80184423338.016113</v>
      </c>
      <c r="BM11" s="24">
        <f t="shared" si="15"/>
        <v>92567258023.953629</v>
      </c>
      <c r="BN11" s="24">
        <f t="shared" si="15"/>
        <v>106820330412.78177</v>
      </c>
      <c r="BO11" s="24">
        <f t="shared" si="15"/>
        <v>123224176159.93413</v>
      </c>
      <c r="BP11" s="24">
        <f t="shared" ref="BP11:CS11" si="16">BO11+BP10</f>
        <v>142101411269.15933</v>
      </c>
      <c r="BQ11" s="24">
        <f t="shared" si="16"/>
        <v>163823044144.76831</v>
      </c>
      <c r="BR11" s="24">
        <f t="shared" si="16"/>
        <v>188815734451.71866</v>
      </c>
      <c r="BS11" s="24">
        <f t="shared" si="16"/>
        <v>217570140804.71155</v>
      </c>
      <c r="BT11" s="24">
        <f t="shared" si="16"/>
        <v>250650520610.65338</v>
      </c>
      <c r="BU11" s="24">
        <f t="shared" si="16"/>
        <v>288705769887.48645</v>
      </c>
      <c r="BV11" s="24">
        <f t="shared" si="16"/>
        <v>332482119055.84448</v>
      </c>
      <c r="BW11" s="24">
        <f t="shared" si="16"/>
        <v>382837733099.45624</v>
      </c>
      <c r="BX11" s="24">
        <f t="shared" si="16"/>
        <v>440759501749.60974</v>
      </c>
      <c r="BY11" s="24">
        <f t="shared" si="16"/>
        <v>507382348197.28625</v>
      </c>
      <c r="BZ11" s="24">
        <f t="shared" si="16"/>
        <v>584011434112.11426</v>
      </c>
      <c r="CA11" s="24">
        <f t="shared" si="16"/>
        <v>672147695414.16638</v>
      </c>
      <c r="CB11" s="24">
        <f t="shared" si="16"/>
        <v>773517208411.52637</v>
      </c>
      <c r="CC11" s="24">
        <f t="shared" si="16"/>
        <v>890104960858.49036</v>
      </c>
      <c r="CD11" s="24">
        <f t="shared" si="16"/>
        <v>1024193688672.4989</v>
      </c>
      <c r="CE11" s="24">
        <f t="shared" si="16"/>
        <v>1178408538158.6089</v>
      </c>
      <c r="CF11" s="24">
        <f t="shared" si="16"/>
        <v>1355768427567.6353</v>
      </c>
      <c r="CG11" s="24">
        <f t="shared" si="16"/>
        <v>1559745112888.0154</v>
      </c>
      <c r="CH11" s="24">
        <f t="shared" si="16"/>
        <v>1794331113506.4526</v>
      </c>
      <c r="CI11" s="24">
        <f t="shared" si="16"/>
        <v>2064117826717.6555</v>
      </c>
      <c r="CJ11" s="24">
        <f t="shared" si="16"/>
        <v>2374385359410.5386</v>
      </c>
      <c r="CK11" s="24">
        <f t="shared" si="16"/>
        <v>2731205834507.3545</v>
      </c>
      <c r="CL11" s="24">
        <f t="shared" si="16"/>
        <v>3141562193368.6924</v>
      </c>
      <c r="CM11" s="24">
        <f t="shared" si="16"/>
        <v>3613484818559.231</v>
      </c>
      <c r="CN11" s="24">
        <f t="shared" si="16"/>
        <v>4156208650028.3501</v>
      </c>
      <c r="CO11" s="24">
        <f t="shared" si="16"/>
        <v>4780353868717.8369</v>
      </c>
      <c r="CP11" s="24">
        <f t="shared" si="16"/>
        <v>5498133682710.7471</v>
      </c>
      <c r="CQ11" s="24">
        <f t="shared" si="16"/>
        <v>6323593281302.5938</v>
      </c>
      <c r="CR11" s="24">
        <f t="shared" si="16"/>
        <v>7272884632183.2178</v>
      </c>
      <c r="CS11" s="25">
        <f t="shared" si="16"/>
        <v>8364582498195.9346</v>
      </c>
    </row>
    <row r="12" spans="1:97" s="14" customFormat="1" ht="30.75" thickBot="1" x14ac:dyDescent="0.3">
      <c r="A12" s="13" t="s">
        <v>9</v>
      </c>
      <c r="B12" s="11">
        <f>B11</f>
        <v>858333.33333333349</v>
      </c>
      <c r="C12" s="11">
        <f>B12+C10</f>
        <v>1907916.666666667</v>
      </c>
      <c r="D12" s="11">
        <f t="shared" ref="D12:BO12" si="17">C12+D10</f>
        <v>3177437.5000000005</v>
      </c>
      <c r="E12" s="11">
        <f t="shared" si="17"/>
        <v>4699886.458333334</v>
      </c>
      <c r="F12" s="11">
        <f t="shared" si="17"/>
        <v>6513202.760416666</v>
      </c>
      <c r="G12" s="11">
        <f t="shared" si="17"/>
        <v>8661016.5078124981</v>
      </c>
      <c r="H12" s="11">
        <f t="shared" si="17"/>
        <v>11193502.317317706</v>
      </c>
      <c r="I12" s="11">
        <f t="shared" si="17"/>
        <v>14168360.998248693</v>
      </c>
      <c r="J12" s="11">
        <f t="shared" si="17"/>
        <v>17651948.481319327</v>
      </c>
      <c r="K12" s="11">
        <f t="shared" si="17"/>
        <v>21720574.086850557</v>
      </c>
      <c r="L12" s="11">
        <f t="shared" si="17"/>
        <v>26461993.533211473</v>
      </c>
      <c r="M12" s="11">
        <f t="shared" si="17"/>
        <v>31977125.896526527</v>
      </c>
      <c r="N12" s="11">
        <f>N10</f>
        <v>6404902.217812309</v>
      </c>
      <c r="O12" s="11">
        <f t="shared" si="17"/>
        <v>13833039.768296463</v>
      </c>
      <c r="P12" s="11">
        <f t="shared" si="17"/>
        <v>22437897.951353241</v>
      </c>
      <c r="Q12" s="11">
        <f t="shared" si="17"/>
        <v>32395984.861868531</v>
      </c>
      <c r="R12" s="11">
        <f t="shared" si="17"/>
        <v>43910284.808961108</v>
      </c>
      <c r="S12" s="11">
        <f t="shared" si="17"/>
        <v>57214229.748117581</v>
      </c>
      <c r="T12" s="11">
        <f t="shared" si="17"/>
        <v>72576266.428147525</v>
      </c>
      <c r="U12" s="11">
        <f t="shared" si="17"/>
        <v>90305108.610181957</v>
      </c>
      <c r="V12" s="11">
        <f t="shared" si="17"/>
        <v>110755777.11952156</v>
      </c>
      <c r="W12" s="11">
        <f t="shared" si="17"/>
        <v>134336545.90526208</v>
      </c>
      <c r="X12" s="11">
        <f t="shared" si="17"/>
        <v>161516930.00886369</v>
      </c>
      <c r="Y12" s="11">
        <f t="shared" si="17"/>
        <v>192836871.72800553</v>
      </c>
      <c r="Z12" s="11">
        <f>Z10</f>
        <v>36080432.977013133</v>
      </c>
      <c r="AA12" s="11">
        <f t="shared" si="17"/>
        <v>77635430.900578231</v>
      </c>
      <c r="AB12" s="12">
        <f t="shared" si="17"/>
        <v>125486178.51267809</v>
      </c>
      <c r="AC12" s="44">
        <f t="shared" si="17"/>
        <v>180577038.26659292</v>
      </c>
      <c r="AD12" s="34">
        <f t="shared" si="17"/>
        <v>243994026.98359495</v>
      </c>
      <c r="AE12" s="11">
        <f t="shared" si="17"/>
        <v>316986064.0081473</v>
      </c>
      <c r="AF12" s="11">
        <f t="shared" si="17"/>
        <v>400989406.58638251</v>
      </c>
      <c r="AG12" s="11">
        <f t="shared" si="17"/>
        <v>497655750.55135298</v>
      </c>
      <c r="AH12" s="11">
        <f t="shared" si="17"/>
        <v>608884546.11106896</v>
      </c>
      <c r="AI12" s="11">
        <f t="shared" si="17"/>
        <v>736860161.00474238</v>
      </c>
      <c r="AJ12" s="11">
        <f t="shared" si="17"/>
        <v>884094618.13246679</v>
      </c>
      <c r="AK12" s="11">
        <f t="shared" si="17"/>
        <v>1053476743.8293499</v>
      </c>
      <c r="AL12" s="11">
        <f>AL10</f>
        <v>200977296.45318717</v>
      </c>
      <c r="AM12" s="11">
        <f t="shared" si="17"/>
        <v>444913687.3743524</v>
      </c>
      <c r="AN12" s="11">
        <f t="shared" si="17"/>
        <v>738253036.93369246</v>
      </c>
      <c r="AO12" s="11">
        <f t="shared" si="17"/>
        <v>1088405788.9269333</v>
      </c>
      <c r="AP12" s="11">
        <f t="shared" si="17"/>
        <v>1503893953.7191603</v>
      </c>
      <c r="AQ12" s="11">
        <f t="shared" si="17"/>
        <v>1994517843.2302213</v>
      </c>
      <c r="AR12" s="11">
        <f t="shared" si="17"/>
        <v>2571547816.1679416</v>
      </c>
      <c r="AS12" s="11">
        <f t="shared" si="17"/>
        <v>3247944785.04632</v>
      </c>
      <c r="AT12" s="11">
        <f t="shared" si="17"/>
        <v>4038613799.2564549</v>
      </c>
      <c r="AU12" s="11">
        <f t="shared" si="17"/>
        <v>4960695665.5981102</v>
      </c>
      <c r="AV12" s="11">
        <f t="shared" si="17"/>
        <v>6033902311.8910131</v>
      </c>
      <c r="AW12" s="11">
        <f t="shared" si="17"/>
        <v>7280902455.1278515</v>
      </c>
      <c r="AX12" s="12">
        <f>AX10</f>
        <v>1446862664.7223639</v>
      </c>
      <c r="AY12" s="44">
        <f t="shared" si="17"/>
        <v>3123567229.1530828</v>
      </c>
      <c r="AZ12" s="34">
        <f t="shared" si="17"/>
        <v>5064589978.2484093</v>
      </c>
      <c r="BA12" s="11">
        <f t="shared" si="17"/>
        <v>7309578639.7080345</v>
      </c>
      <c r="BB12" s="11">
        <f t="shared" si="17"/>
        <v>9904128100.3866043</v>
      </c>
      <c r="BC12" s="11">
        <f t="shared" si="17"/>
        <v>12900672480.166958</v>
      </c>
      <c r="BD12" s="11">
        <f t="shared" si="17"/>
        <v>16359511016.914364</v>
      </c>
      <c r="BE12" s="11">
        <f t="shared" si="17"/>
        <v>20349987834.173882</v>
      </c>
      <c r="BF12" s="11">
        <f t="shared" si="17"/>
        <v>24951848674.022327</v>
      </c>
      <c r="BG12" s="11">
        <f t="shared" si="17"/>
        <v>30256801139.848038</v>
      </c>
      <c r="BH12" s="11">
        <f t="shared" si="17"/>
        <v>36370308975.547607</v>
      </c>
      <c r="BI12" s="11">
        <f t="shared" si="17"/>
        <v>43413655486.602112</v>
      </c>
      <c r="BJ12" s="11">
        <f>BJ10</f>
        <v>8112660987.712677</v>
      </c>
      <c r="BK12" s="11">
        <f t="shared" si="17"/>
        <v>17455033623.582253</v>
      </c>
      <c r="BL12" s="11">
        <f t="shared" si="17"/>
        <v>28211574654.832268</v>
      </c>
      <c r="BM12" s="11">
        <f t="shared" si="17"/>
        <v>40594409340.769783</v>
      </c>
      <c r="BN12" s="11">
        <f t="shared" si="17"/>
        <v>54847481729.597923</v>
      </c>
      <c r="BO12" s="11">
        <f t="shared" si="17"/>
        <v>71251327476.75029</v>
      </c>
      <c r="BP12" s="11">
        <f t="shared" ref="BP12:CS12" si="18">BO12+BP10</f>
        <v>90128562585.975494</v>
      </c>
      <c r="BQ12" s="11">
        <f t="shared" si="18"/>
        <v>111850195461.58449</v>
      </c>
      <c r="BR12" s="11">
        <f t="shared" si="18"/>
        <v>136842885768.53482</v>
      </c>
      <c r="BS12" s="11">
        <f t="shared" si="18"/>
        <v>165597292121.52771</v>
      </c>
      <c r="BT12" s="11">
        <f t="shared" si="18"/>
        <v>198677671927.46954</v>
      </c>
      <c r="BU12" s="11">
        <f t="shared" si="18"/>
        <v>236732921204.30261</v>
      </c>
      <c r="BV12" s="11">
        <f>BV10</f>
        <v>43776349168.358055</v>
      </c>
      <c r="BW12" s="11">
        <f t="shared" si="18"/>
        <v>94131963211.969818</v>
      </c>
      <c r="BX12" s="11">
        <f t="shared" si="18"/>
        <v>152053731862.12332</v>
      </c>
      <c r="BY12" s="11">
        <f t="shared" si="18"/>
        <v>218676578309.79984</v>
      </c>
      <c r="BZ12" s="11">
        <f t="shared" si="18"/>
        <v>295305664224.62781</v>
      </c>
      <c r="CA12" s="11">
        <f t="shared" si="18"/>
        <v>383441925526.67999</v>
      </c>
      <c r="CB12" s="11">
        <f t="shared" si="18"/>
        <v>484811438524.03998</v>
      </c>
      <c r="CC12" s="11">
        <f t="shared" si="18"/>
        <v>601399190971.00391</v>
      </c>
      <c r="CD12" s="11">
        <f t="shared" si="18"/>
        <v>735487918785.01245</v>
      </c>
      <c r="CE12" s="11">
        <f t="shared" si="18"/>
        <v>889702768271.12231</v>
      </c>
      <c r="CF12" s="11">
        <f t="shared" si="18"/>
        <v>1067062657680.1486</v>
      </c>
      <c r="CG12" s="11">
        <f t="shared" si="18"/>
        <v>1271039343000.5288</v>
      </c>
      <c r="CH12" s="11">
        <f>CH10</f>
        <v>234586000618.43723</v>
      </c>
      <c r="CI12" s="11">
        <f t="shared" si="18"/>
        <v>504372713829.64008</v>
      </c>
      <c r="CJ12" s="11">
        <f t="shared" si="18"/>
        <v>814640246522.52319</v>
      </c>
      <c r="CK12" s="11">
        <f t="shared" si="18"/>
        <v>1171460721619.3389</v>
      </c>
      <c r="CL12" s="11">
        <f t="shared" si="18"/>
        <v>1581817080480.6768</v>
      </c>
      <c r="CM12" s="11">
        <f t="shared" si="18"/>
        <v>2053739705671.2153</v>
      </c>
      <c r="CN12" s="11">
        <f t="shared" si="18"/>
        <v>2596463537140.3345</v>
      </c>
      <c r="CO12" s="11">
        <f t="shared" si="18"/>
        <v>3220608755829.8213</v>
      </c>
      <c r="CP12" s="11">
        <f t="shared" si="18"/>
        <v>3938388569822.7314</v>
      </c>
      <c r="CQ12" s="11">
        <f t="shared" si="18"/>
        <v>4763848168414.5781</v>
      </c>
      <c r="CR12" s="11">
        <f t="shared" si="18"/>
        <v>5713139519295.2021</v>
      </c>
      <c r="CS12" s="12">
        <f t="shared" si="18"/>
        <v>6804837385307.9189</v>
      </c>
    </row>
    <row r="13" spans="1:97" s="14" customFormat="1" ht="20.25" x14ac:dyDescent="0.25">
      <c r="A13" s="13" t="s">
        <v>10</v>
      </c>
      <c r="B13" s="11">
        <f>B9</f>
        <v>-2641666.6666666665</v>
      </c>
      <c r="C13" s="11">
        <f>IF(B11&gt;-C9,0,C9)</f>
        <v>-2975416.6666666665</v>
      </c>
      <c r="D13" s="11">
        <f t="shared" ref="D13:M13" si="19">IF(C11&gt;-D9,0,D9)</f>
        <v>-3359229.1666666665</v>
      </c>
      <c r="E13" s="11">
        <f t="shared" si="19"/>
        <v>-3800613.541666666</v>
      </c>
      <c r="F13" s="11">
        <f t="shared" si="19"/>
        <v>0</v>
      </c>
      <c r="G13" s="11">
        <f t="shared" si="19"/>
        <v>0</v>
      </c>
      <c r="H13" s="11">
        <f t="shared" si="19"/>
        <v>0</v>
      </c>
      <c r="I13" s="11">
        <f t="shared" si="19"/>
        <v>0</v>
      </c>
      <c r="J13" s="11">
        <f t="shared" si="19"/>
        <v>0</v>
      </c>
      <c r="K13" s="11">
        <f t="shared" si="19"/>
        <v>0</v>
      </c>
      <c r="L13" s="11">
        <f t="shared" si="19"/>
        <v>0</v>
      </c>
      <c r="M13" s="11">
        <f t="shared" si="19"/>
        <v>0</v>
      </c>
      <c r="N13" s="11">
        <f t="shared" ref="N13" si="20">IF(M11&gt;-N9,0,N9)</f>
        <v>0</v>
      </c>
      <c r="O13" s="11">
        <f t="shared" ref="O13" si="21">IF(N11&gt;-O9,0,O9)</f>
        <v>0</v>
      </c>
      <c r="P13" s="11">
        <f t="shared" ref="P13" si="22">IF(O11&gt;-P9,0,P9)</f>
        <v>0</v>
      </c>
      <c r="Q13" s="11">
        <f t="shared" ref="Q13" si="23">IF(P11&gt;-Q9,0,Q9)</f>
        <v>0</v>
      </c>
      <c r="R13" s="11">
        <f t="shared" ref="R13" si="24">IF(Q11&gt;-R9,0,R9)</f>
        <v>0</v>
      </c>
      <c r="S13" s="11">
        <f t="shared" ref="S13" si="25">IF(R11&gt;-S9,0,S9)</f>
        <v>0</v>
      </c>
      <c r="T13" s="11">
        <f t="shared" ref="T13" si="26">IF(S11&gt;-T9,0,T9)</f>
        <v>0</v>
      </c>
      <c r="U13" s="11">
        <f t="shared" ref="U13" si="27">IF(T11&gt;-U9,0,U9)</f>
        <v>0</v>
      </c>
      <c r="V13" s="11">
        <f t="shared" ref="V13" si="28">IF(U11&gt;-V9,0,V9)</f>
        <v>0</v>
      </c>
      <c r="W13" s="11">
        <f t="shared" ref="W13" si="29">IF(V11&gt;-W9,0,W9)</f>
        <v>0</v>
      </c>
      <c r="X13" s="11">
        <f t="shared" ref="X13" si="30">IF(W11&gt;-X9,0,X9)</f>
        <v>0</v>
      </c>
      <c r="Y13" s="11">
        <f t="shared" ref="Y13" si="31">IF(X11&gt;-Y9,0,Y9)</f>
        <v>0</v>
      </c>
      <c r="Z13" s="11">
        <f t="shared" ref="Z13" si="32">IF(Y11&gt;-Z9,0,Z9)</f>
        <v>0</v>
      </c>
      <c r="AA13" s="11">
        <f t="shared" ref="AA13" si="33">IF(Z11&gt;-AA9,0,AA9)</f>
        <v>0</v>
      </c>
      <c r="AB13" s="11">
        <f t="shared" ref="AB13" si="34">IF(AA11&gt;-AB9,0,AB9)</f>
        <v>0</v>
      </c>
      <c r="AC13" s="24">
        <f t="shared" ref="AC13" si="35">IF(AB11&gt;-AC9,0,AC9)</f>
        <v>0</v>
      </c>
      <c r="AD13" s="11">
        <f t="shared" ref="AD13" si="36">IF(AC11&gt;-AD9,0,AD9)</f>
        <v>0</v>
      </c>
      <c r="AE13" s="11">
        <f t="shared" ref="AE13" si="37">IF(AD11&gt;-AE9,0,AE9)</f>
        <v>0</v>
      </c>
      <c r="AF13" s="11">
        <f t="shared" ref="AF13" si="38">IF(AE11&gt;-AF9,0,AF9)</f>
        <v>0</v>
      </c>
      <c r="AG13" s="11">
        <f t="shared" ref="AG13" si="39">IF(AF11&gt;-AG9,0,AG9)</f>
        <v>0</v>
      </c>
      <c r="AH13" s="11">
        <f t="shared" ref="AH13" si="40">IF(AG11&gt;-AH9,0,AH9)</f>
        <v>0</v>
      </c>
      <c r="AI13" s="11">
        <f t="shared" ref="AI13" si="41">IF(AH11&gt;-AI9,0,AI9)</f>
        <v>0</v>
      </c>
      <c r="AJ13" s="11">
        <f t="shared" ref="AJ13" si="42">IF(AI11&gt;-AJ9,0,AJ9)</f>
        <v>0</v>
      </c>
      <c r="AK13" s="11">
        <f t="shared" ref="AK13" si="43">IF(AJ11&gt;-AK9,0,AK9)</f>
        <v>0</v>
      </c>
      <c r="AL13" s="11">
        <f t="shared" ref="AL13" si="44">IF(AK11&gt;-AL9,0,AL9)</f>
        <v>0</v>
      </c>
      <c r="AM13" s="11">
        <f t="shared" ref="AM13" si="45">IF(AL11&gt;-AM9,0,AM9)</f>
        <v>0</v>
      </c>
      <c r="AN13" s="11">
        <f t="shared" ref="AN13" si="46">IF(AM11&gt;-AN9,0,AN9)</f>
        <v>0</v>
      </c>
      <c r="AO13" s="11">
        <f t="shared" ref="AO13" si="47">IF(AN11&gt;-AO9,0,AO9)</f>
        <v>0</v>
      </c>
      <c r="AP13" s="11">
        <f t="shared" ref="AP13" si="48">IF(AO11&gt;-AP9,0,AP9)</f>
        <v>0</v>
      </c>
      <c r="AQ13" s="11">
        <f t="shared" ref="AQ13" si="49">IF(AP11&gt;-AQ9,0,AQ9)</f>
        <v>0</v>
      </c>
      <c r="AR13" s="11">
        <f t="shared" ref="AR13" si="50">IF(AQ11&gt;-AR9,0,AR9)</f>
        <v>0</v>
      </c>
      <c r="AS13" s="11">
        <f t="shared" ref="AS13" si="51">IF(AR11&gt;-AS9,0,AS9)</f>
        <v>0</v>
      </c>
      <c r="AT13" s="11">
        <f t="shared" ref="AT13" si="52">IF(AS11&gt;-AT9,0,AT9)</f>
        <v>0</v>
      </c>
      <c r="AU13" s="11">
        <f t="shared" ref="AU13" si="53">IF(AT11&gt;-AU9,0,AU9)</f>
        <v>0</v>
      </c>
      <c r="AV13" s="11">
        <f t="shared" ref="AV13" si="54">IF(AU11&gt;-AV9,0,AV9)</f>
        <v>0</v>
      </c>
      <c r="AW13" s="11">
        <f t="shared" ref="AW13" si="55">IF(AV11&gt;-AW9,0,AW9)</f>
        <v>0</v>
      </c>
      <c r="AX13" s="11">
        <f t="shared" ref="AX13" si="56">IF(AW11&gt;-AX9,0,AX9)</f>
        <v>0</v>
      </c>
      <c r="AY13" s="24">
        <f t="shared" ref="AY13" si="57">IF(AX11&gt;-AY9,0,AY9)</f>
        <v>0</v>
      </c>
      <c r="AZ13" s="11">
        <f t="shared" ref="AZ13" si="58">IF(AY11&gt;-AZ9,0,AZ9)</f>
        <v>0</v>
      </c>
      <c r="BA13" s="11">
        <f t="shared" ref="BA13" si="59">IF(AZ11&gt;-BA9,0,BA9)</f>
        <v>0</v>
      </c>
      <c r="BB13" s="11">
        <f t="shared" ref="BB13" si="60">IF(BA11&gt;-BB9,0,BB9)</f>
        <v>0</v>
      </c>
      <c r="BC13" s="11">
        <f t="shared" ref="BC13" si="61">IF(BB11&gt;-BC9,0,BC9)</f>
        <v>0</v>
      </c>
      <c r="BD13" s="11">
        <f t="shared" ref="BD13" si="62">IF(BC11&gt;-BD9,0,BD9)</f>
        <v>0</v>
      </c>
      <c r="BE13" s="11">
        <f t="shared" ref="BE13" si="63">IF(BD11&gt;-BE9,0,BE9)</f>
        <v>0</v>
      </c>
      <c r="BF13" s="11">
        <f t="shared" ref="BF13" si="64">IF(BE11&gt;-BF9,0,BF9)</f>
        <v>0</v>
      </c>
      <c r="BG13" s="11">
        <f t="shared" ref="BG13" si="65">IF(BF11&gt;-BG9,0,BG9)</f>
        <v>0</v>
      </c>
      <c r="BH13" s="11">
        <f t="shared" ref="BH13" si="66">IF(BG11&gt;-BH9,0,BH9)</f>
        <v>0</v>
      </c>
      <c r="BI13" s="11">
        <f t="shared" ref="BI13" si="67">IF(BH11&gt;-BI9,0,BI9)</f>
        <v>0</v>
      </c>
      <c r="BJ13" s="11">
        <f t="shared" ref="BJ13" si="68">IF(BI11&gt;-BJ9,0,BJ9)</f>
        <v>0</v>
      </c>
      <c r="BK13" s="11">
        <f t="shared" ref="BK13" si="69">IF(BJ11&gt;-BK9,0,BK9)</f>
        <v>0</v>
      </c>
      <c r="BL13" s="11">
        <f t="shared" ref="BL13" si="70">IF(BK11&gt;-BL9,0,BL9)</f>
        <v>0</v>
      </c>
      <c r="BM13" s="11">
        <f t="shared" ref="BM13" si="71">IF(BL11&gt;-BM9,0,BM9)</f>
        <v>0</v>
      </c>
      <c r="BN13" s="11">
        <f t="shared" ref="BN13" si="72">IF(BM11&gt;-BN9,0,BN9)</f>
        <v>0</v>
      </c>
      <c r="BO13" s="11">
        <f t="shared" ref="BO13" si="73">IF(BN11&gt;-BO9,0,BO9)</f>
        <v>0</v>
      </c>
      <c r="BP13" s="11">
        <f t="shared" ref="BP13" si="74">IF(BO11&gt;-BP9,0,BP9)</f>
        <v>0</v>
      </c>
      <c r="BQ13" s="11">
        <f t="shared" ref="BQ13" si="75">IF(BP11&gt;-BQ9,0,BQ9)</f>
        <v>0</v>
      </c>
      <c r="BR13" s="11">
        <f t="shared" ref="BR13" si="76">IF(BQ11&gt;-BR9,0,BR9)</f>
        <v>0</v>
      </c>
      <c r="BS13" s="11">
        <f t="shared" ref="BS13" si="77">IF(BR11&gt;-BS9,0,BS9)</f>
        <v>0</v>
      </c>
      <c r="BT13" s="11">
        <f t="shared" ref="BT13" si="78">IF(BS11&gt;-BT9,0,BT9)</f>
        <v>0</v>
      </c>
      <c r="BU13" s="11">
        <f t="shared" ref="BU13" si="79">IF(BT11&gt;-BU9,0,BU9)</f>
        <v>0</v>
      </c>
      <c r="BV13" s="11">
        <f t="shared" ref="BV13" si="80">IF(BU11&gt;-BV9,0,BV9)</f>
        <v>0</v>
      </c>
      <c r="BW13" s="11">
        <f t="shared" ref="BW13" si="81">IF(BV11&gt;-BW9,0,BW9)</f>
        <v>0</v>
      </c>
      <c r="BX13" s="11">
        <f t="shared" ref="BX13" si="82">IF(BW11&gt;-BX9,0,BX9)</f>
        <v>0</v>
      </c>
      <c r="BY13" s="11">
        <f t="shared" ref="BY13" si="83">IF(BX11&gt;-BY9,0,BY9)</f>
        <v>0</v>
      </c>
      <c r="BZ13" s="11">
        <f t="shared" ref="BZ13" si="84">IF(BY11&gt;-BZ9,0,BZ9)</f>
        <v>0</v>
      </c>
      <c r="CA13" s="11">
        <f t="shared" ref="CA13" si="85">IF(BZ11&gt;-CA9,0,CA9)</f>
        <v>0</v>
      </c>
      <c r="CB13" s="11">
        <f t="shared" ref="CB13" si="86">IF(CA11&gt;-CB9,0,CB9)</f>
        <v>0</v>
      </c>
      <c r="CC13" s="11">
        <f t="shared" ref="CC13" si="87">IF(CB11&gt;-CC9,0,CC9)</f>
        <v>0</v>
      </c>
      <c r="CD13" s="11">
        <f t="shared" ref="CD13" si="88">IF(CC11&gt;-CD9,0,CD9)</f>
        <v>0</v>
      </c>
      <c r="CE13" s="11">
        <f t="shared" ref="CE13" si="89">IF(CD11&gt;-CE9,0,CE9)</f>
        <v>0</v>
      </c>
      <c r="CF13" s="11">
        <f t="shared" ref="CF13" si="90">IF(CE11&gt;-CF9,0,CF9)</f>
        <v>0</v>
      </c>
      <c r="CG13" s="11">
        <f t="shared" ref="CG13" si="91">IF(CF11&gt;-CG9,0,CG9)</f>
        <v>0</v>
      </c>
      <c r="CH13" s="11">
        <f t="shared" ref="CH13" si="92">IF(CG11&gt;-CH9,0,CH9)</f>
        <v>0</v>
      </c>
      <c r="CI13" s="11">
        <f t="shared" ref="CI13" si="93">IF(CH11&gt;-CI9,0,CI9)</f>
        <v>0</v>
      </c>
      <c r="CJ13" s="11">
        <f t="shared" ref="CJ13" si="94">IF(CI11&gt;-CJ9,0,CJ9)</f>
        <v>0</v>
      </c>
      <c r="CK13" s="11">
        <f t="shared" ref="CK13" si="95">IF(CJ11&gt;-CK9,0,CK9)</f>
        <v>0</v>
      </c>
      <c r="CL13" s="11">
        <f t="shared" ref="CL13" si="96">IF(CK11&gt;-CL9,0,CL9)</f>
        <v>0</v>
      </c>
      <c r="CM13" s="11">
        <f t="shared" ref="CM13" si="97">IF(CL11&gt;-CM9,0,CM9)</f>
        <v>0</v>
      </c>
      <c r="CN13" s="11">
        <f t="shared" ref="CN13" si="98">IF(CM11&gt;-CN9,0,CN9)</f>
        <v>0</v>
      </c>
      <c r="CO13" s="11">
        <f t="shared" ref="CO13" si="99">IF(CN11&gt;-CO9,0,CO9)</f>
        <v>0</v>
      </c>
      <c r="CP13" s="11">
        <f t="shared" ref="CP13" si="100">IF(CO11&gt;-CP9,0,CP9)</f>
        <v>0</v>
      </c>
      <c r="CQ13" s="11">
        <f t="shared" ref="CQ13" si="101">IF(CP11&gt;-CQ9,0,CQ9)</f>
        <v>0</v>
      </c>
      <c r="CR13" s="11">
        <f t="shared" ref="CR13" si="102">IF(CQ11&gt;-CR9,0,CR9)</f>
        <v>0</v>
      </c>
      <c r="CS13" s="11">
        <f t="shared" ref="CS13" si="103">IF(CR11&gt;-CS9,0,CS9)</f>
        <v>0</v>
      </c>
    </row>
    <row r="14" spans="1:97" s="7" customFormat="1" ht="20.25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</row>
    <row r="15" spans="1:97" s="7" customFormat="1" ht="20.25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</row>
    <row r="16" spans="1:97" s="7" customFormat="1" ht="20.25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</row>
    <row r="17" spans="1:97" s="7" customFormat="1" ht="20.25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</row>
    <row r="23" spans="1:97" x14ac:dyDescent="0.25">
      <c r="B23" s="2"/>
      <c r="D23" s="47"/>
      <c r="E23" s="47"/>
    </row>
  </sheetData>
  <mergeCells count="2">
    <mergeCell ref="B1:L1"/>
    <mergeCell ref="D23:E2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Case_Study_Capstone_Commanders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Verma</dc:creator>
  <cp:lastModifiedBy>Esha Verma</cp:lastModifiedBy>
  <dcterms:created xsi:type="dcterms:W3CDTF">2020-07-23T23:58:44Z</dcterms:created>
  <dcterms:modified xsi:type="dcterms:W3CDTF">2020-07-30T16:33:45Z</dcterms:modified>
</cp:coreProperties>
</file>