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hraeeni\Documents\Python\INS Characterization\Python\result files\Spectramax\"/>
    </mc:Choice>
  </mc:AlternateContent>
  <xr:revisionPtr revIDLastSave="0" documentId="13_ncr:1_{897DA6B1-9E11-4145-9D2D-BBEBDBC48C5E}" xr6:coauthVersionLast="47" xr6:coauthVersionMax="47" xr10:uidLastSave="{00000000-0000-0000-0000-000000000000}"/>
  <bookViews>
    <workbookView xWindow="10050" yWindow="2115" windowWidth="38700" windowHeight="15555" activeTab="6" xr2:uid="{EDFF9506-FFBD-4581-850E-276F009B6836}"/>
  </bookViews>
  <sheets>
    <sheet name="Plate4FAM" sheetId="8" r:id="rId1"/>
    <sheet name="Plate25HEX" sheetId="7" r:id="rId2"/>
    <sheet name="Plate6TXR" sheetId="6" r:id="rId3"/>
    <sheet name="Plate8CY5" sheetId="4" r:id="rId4"/>
    <sheet name="Plate10AX70" sheetId="2" r:id="rId5"/>
    <sheet name="Plate14AX750" sheetId="1" r:id="rId6"/>
    <sheet name="SER1089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9" l="1"/>
  <c r="S3" i="9"/>
  <c r="S4" i="9"/>
  <c r="S5" i="9"/>
  <c r="S6" i="9"/>
  <c r="S7" i="9"/>
  <c r="C19" i="9"/>
  <c r="D19" i="9"/>
  <c r="E19" i="9"/>
  <c r="F19" i="9"/>
  <c r="C30" i="8"/>
  <c r="D30" i="8" s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4" i="8"/>
  <c r="D27" i="7"/>
  <c r="D28" i="7"/>
  <c r="D29" i="7"/>
  <c r="D30" i="7"/>
  <c r="D26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4" i="7"/>
  <c r="C25" i="1"/>
  <c r="C19" i="6"/>
  <c r="C5" i="6"/>
  <c r="C6" i="6"/>
  <c r="C7" i="6"/>
  <c r="C8" i="6"/>
  <c r="C9" i="6"/>
  <c r="C10" i="6"/>
  <c r="C25" i="6" s="1"/>
  <c r="C11" i="6"/>
  <c r="C12" i="6"/>
  <c r="C13" i="6"/>
  <c r="C14" i="6"/>
  <c r="C15" i="6"/>
  <c r="C16" i="6"/>
  <c r="C17" i="6"/>
  <c r="C18" i="6"/>
  <c r="C4" i="6"/>
  <c r="D27" i="4"/>
  <c r="D28" i="4"/>
  <c r="D29" i="4"/>
  <c r="D30" i="4"/>
  <c r="D26" i="4"/>
  <c r="C3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4" i="4"/>
  <c r="D27" i="2"/>
  <c r="D28" i="2"/>
  <c r="D29" i="2"/>
  <c r="D30" i="2"/>
  <c r="D26" i="2"/>
  <c r="C3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25" i="1" s="1"/>
  <c r="C6" i="1"/>
  <c r="C5" i="1"/>
  <c r="C4" i="1"/>
  <c r="D26" i="8" l="1"/>
  <c r="D27" i="8"/>
  <c r="D28" i="8"/>
  <c r="D29" i="8"/>
  <c r="D22" i="6"/>
  <c r="D23" i="6"/>
  <c r="D24" i="6"/>
  <c r="D25" i="6"/>
  <c r="D21" i="6"/>
  <c r="D21" i="1"/>
  <c r="D22" i="1"/>
  <c r="D23" i="1"/>
  <c r="D24" i="1"/>
</calcChain>
</file>

<file path=xl/sharedStrings.xml><?xml version="1.0" encoding="utf-8"?>
<sst xmlns="http://schemas.openxmlformats.org/spreadsheetml/2006/main" count="173" uniqueCount="21">
  <si>
    <t xml:space="preserve"> </t>
  </si>
  <si>
    <t>~End</t>
  </si>
  <si>
    <t>Conc Forecast</t>
  </si>
  <si>
    <t>Original Filename: AX70_FLUO; Date Last Saved: 22/02/2022 18:15:14</t>
  </si>
  <si>
    <r>
      <t xml:space="preserve">0.65 </t>
    </r>
    <r>
      <rPr>
        <sz val="9.8000000000000007"/>
        <color rgb="FF080808"/>
        <rFont val="JetBrains Mono"/>
        <family val="3"/>
      </rPr>
      <t>* np.array([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0.088823821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0.336453869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0.672907738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1.345815475</t>
    </r>
    <r>
      <rPr>
        <sz val="9.8000000000000007"/>
        <color rgb="FF080808"/>
        <rFont val="JetBrains Mono"/>
        <family val="3"/>
      </rPr>
      <t>])</t>
    </r>
  </si>
  <si>
    <t>AX75</t>
  </si>
  <si>
    <t>Ref</t>
  </si>
  <si>
    <t>AX70</t>
  </si>
  <si>
    <t>CY5</t>
  </si>
  <si>
    <t>TXR</t>
  </si>
  <si>
    <t>HEX</t>
  </si>
  <si>
    <t>FAM</t>
  </si>
  <si>
    <t>correction factor</t>
  </si>
  <si>
    <t>INTERCEPT</t>
  </si>
  <si>
    <t>BG</t>
  </si>
  <si>
    <t>OFFSET</t>
  </si>
  <si>
    <t>GAIN</t>
  </si>
  <si>
    <t>CHANNEL</t>
  </si>
  <si>
    <t>FLUO</t>
  </si>
  <si>
    <t>INS CAT</t>
  </si>
  <si>
    <t>INS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</si>
</sst>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6500"/>
      <name val="Tahoma"/>
      <family val="2"/>
    </font>
    <font>
      <sz val="9.8000000000000007"/>
      <color rgb="FF1750EB"/>
      <name val="JetBrains Mono"/>
      <family val="3"/>
    </font>
    <font>
      <sz val="9.8000000000000007"/>
      <color rgb="FF080808"/>
      <name val="JetBrains Mono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top"/>
    </xf>
  </cellXfs>
  <cellStyles count="4">
    <cellStyle name="Neutral 2" xfId="3" xr:uid="{918C87EB-7ABF-40DD-AF0A-5DF39E53E139}"/>
    <cellStyle name="Normal" xfId="0" builtinId="0"/>
    <cellStyle name="Normal 2" xfId="2" xr:uid="{9BE5DCE6-668A-4AC6-94E3-C64132305653}"/>
    <cellStyle name="Normal 2 3" xfId="1" xr:uid="{C76FC75F-5718-49E6-871F-AB5E6DC7A2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Plate4FAM!$A$4:$A$24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xVal>
          <c:yVal>
            <c:numRef>
              <c:f>Plate4FAM!$C$4:$C$24</c:f>
              <c:numCache>
                <c:formatCode>General</c:formatCode>
                <c:ptCount val="21"/>
                <c:pt idx="0">
                  <c:v>0.55711952771996709</c:v>
                </c:pt>
                <c:pt idx="1">
                  <c:v>1.4686029912986016</c:v>
                </c:pt>
                <c:pt idx="2">
                  <c:v>1.262318757412644</c:v>
                </c:pt>
                <c:pt idx="3">
                  <c:v>1.6366571280591615</c:v>
                </c:pt>
                <c:pt idx="4">
                  <c:v>1.3080874258824917</c:v>
                </c:pt>
                <c:pt idx="5">
                  <c:v>1.2752125976060658</c:v>
                </c:pt>
                <c:pt idx="6">
                  <c:v>1.3077908709225503</c:v>
                </c:pt>
                <c:pt idx="7">
                  <c:v>1.3295678958719321</c:v>
                </c:pt>
                <c:pt idx="8">
                  <c:v>1.2964760273340794</c:v>
                </c:pt>
                <c:pt idx="9">
                  <c:v>1.4061384081127262</c:v>
                </c:pt>
                <c:pt idx="10">
                  <c:v>1.3294212966781633</c:v>
                </c:pt>
                <c:pt idx="11">
                  <c:v>1.3336518921779033</c:v>
                </c:pt>
                <c:pt idx="12">
                  <c:v>1.3213791835509445</c:v>
                </c:pt>
                <c:pt idx="13">
                  <c:v>1.386459663617196</c:v>
                </c:pt>
                <c:pt idx="14">
                  <c:v>1.3593982854085145</c:v>
                </c:pt>
                <c:pt idx="15">
                  <c:v>1.4229521357207324</c:v>
                </c:pt>
                <c:pt idx="16">
                  <c:v>1.392721939974072</c:v>
                </c:pt>
                <c:pt idx="17">
                  <c:v>1.365243973348846</c:v>
                </c:pt>
                <c:pt idx="18">
                  <c:v>1.3527305306531812</c:v>
                </c:pt>
                <c:pt idx="19">
                  <c:v>1.0589653459367989</c:v>
                </c:pt>
                <c:pt idx="20">
                  <c:v>1.1490985317788533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D-4B51-95E6-B02EBAB8C6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Plate4FAM!$A$8:$A$22</c:f>
              <c:numCache>
                <c:formatCode>General</c:formatCode>
                <c:ptCount val="15"/>
                <c:pt idx="0">
                  <c:v>490</c:v>
                </c:pt>
                <c:pt idx="1">
                  <c:v>500</c:v>
                </c:pt>
                <c:pt idx="2">
                  <c:v>510</c:v>
                </c:pt>
                <c:pt idx="3">
                  <c:v>520</c:v>
                </c:pt>
                <c:pt idx="4">
                  <c:v>530</c:v>
                </c:pt>
                <c:pt idx="5">
                  <c:v>540</c:v>
                </c:pt>
                <c:pt idx="6">
                  <c:v>550</c:v>
                </c:pt>
                <c:pt idx="7">
                  <c:v>560</c:v>
                </c:pt>
                <c:pt idx="8">
                  <c:v>570</c:v>
                </c:pt>
                <c:pt idx="9">
                  <c:v>580</c:v>
                </c:pt>
                <c:pt idx="10">
                  <c:v>590</c:v>
                </c:pt>
                <c:pt idx="11">
                  <c:v>600</c:v>
                </c:pt>
                <c:pt idx="12">
                  <c:v>610</c:v>
                </c:pt>
                <c:pt idx="13">
                  <c:v>620</c:v>
                </c:pt>
                <c:pt idx="14">
                  <c:v>630</c:v>
                </c:pt>
              </c:numCache>
            </c:numRef>
          </c:xVal>
          <c:yVal>
            <c:numRef>
              <c:f>Plate4FAM!$C$8:$C$22</c:f>
              <c:numCache>
                <c:formatCode>General</c:formatCode>
                <c:ptCount val="15"/>
                <c:pt idx="0">
                  <c:v>1.3080874258824917</c:v>
                </c:pt>
                <c:pt idx="1">
                  <c:v>1.2752125976060658</c:v>
                </c:pt>
                <c:pt idx="2">
                  <c:v>1.3077908709225503</c:v>
                </c:pt>
                <c:pt idx="3">
                  <c:v>1.3295678958719321</c:v>
                </c:pt>
                <c:pt idx="4">
                  <c:v>1.2964760273340794</c:v>
                </c:pt>
                <c:pt idx="5">
                  <c:v>1.4061384081127262</c:v>
                </c:pt>
                <c:pt idx="6">
                  <c:v>1.3294212966781633</c:v>
                </c:pt>
                <c:pt idx="7">
                  <c:v>1.3336518921779033</c:v>
                </c:pt>
                <c:pt idx="8">
                  <c:v>1.3213791835509445</c:v>
                </c:pt>
                <c:pt idx="9">
                  <c:v>1.386459663617196</c:v>
                </c:pt>
                <c:pt idx="10">
                  <c:v>1.3593982854085145</c:v>
                </c:pt>
                <c:pt idx="11">
                  <c:v>1.4229521357207324</c:v>
                </c:pt>
                <c:pt idx="12">
                  <c:v>1.392721939974072</c:v>
                </c:pt>
                <c:pt idx="13">
                  <c:v>1.365243973348846</c:v>
                </c:pt>
                <c:pt idx="14">
                  <c:v>1.3527305306531812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D-4B51-95E6-B02EBAB8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Plate25HEX!$A$4:$A$23</c:f>
              <c:numCache>
                <c:formatCode>General</c:formatCode>
                <c:ptCount val="20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</c:numCache>
            </c:numRef>
          </c:xVal>
          <c:yVal>
            <c:numRef>
              <c:f>Plate25HEX!$C$4:$C$23</c:f>
              <c:numCache>
                <c:formatCode>General</c:formatCode>
                <c:ptCount val="20"/>
                <c:pt idx="0">
                  <c:v>0.67719165688661653</c:v>
                </c:pt>
                <c:pt idx="1">
                  <c:v>0.6017184451313754</c:v>
                </c:pt>
                <c:pt idx="2">
                  <c:v>0.54556511778333228</c:v>
                </c:pt>
                <c:pt idx="3">
                  <c:v>0.55508687917100097</c:v>
                </c:pt>
                <c:pt idx="4">
                  <c:v>0.57940711819916568</c:v>
                </c:pt>
                <c:pt idx="5">
                  <c:v>0.5797306421095898</c:v>
                </c:pt>
                <c:pt idx="6">
                  <c:v>0.58148839339969349</c:v>
                </c:pt>
                <c:pt idx="7">
                  <c:v>0.58063263686077493</c:v>
                </c:pt>
                <c:pt idx="8">
                  <c:v>0.57621241111017374</c:v>
                </c:pt>
                <c:pt idx="9">
                  <c:v>0.58002144434446501</c:v>
                </c:pt>
                <c:pt idx="10">
                  <c:v>0.57973499925721672</c:v>
                </c:pt>
                <c:pt idx="11">
                  <c:v>0.58342529857629222</c:v>
                </c:pt>
                <c:pt idx="12">
                  <c:v>0.57424612299356093</c:v>
                </c:pt>
                <c:pt idx="13">
                  <c:v>0.57470424269971099</c:v>
                </c:pt>
                <c:pt idx="14">
                  <c:v>0.58956069408613299</c:v>
                </c:pt>
                <c:pt idx="15">
                  <c:v>0.58196775921686372</c:v>
                </c:pt>
                <c:pt idx="16">
                  <c:v>0.58453912546943587</c:v>
                </c:pt>
                <c:pt idx="17">
                  <c:v>0.55313304230198046</c:v>
                </c:pt>
                <c:pt idx="18">
                  <c:v>0.64758760023337514</c:v>
                </c:pt>
                <c:pt idx="19">
                  <c:v>0.59769354697846655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4-417D-BE3D-DCBF19CA43E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Plate25HEX!$A$6:$A$21</c:f>
              <c:numCache>
                <c:formatCode>General</c:formatCode>
                <c:ptCount val="16"/>
                <c:pt idx="0">
                  <c:v>520</c:v>
                </c:pt>
                <c:pt idx="1">
                  <c:v>530</c:v>
                </c:pt>
                <c:pt idx="2">
                  <c:v>540</c:v>
                </c:pt>
                <c:pt idx="3">
                  <c:v>550</c:v>
                </c:pt>
                <c:pt idx="4">
                  <c:v>560</c:v>
                </c:pt>
                <c:pt idx="5">
                  <c:v>570</c:v>
                </c:pt>
                <c:pt idx="6">
                  <c:v>580</c:v>
                </c:pt>
                <c:pt idx="7">
                  <c:v>590</c:v>
                </c:pt>
                <c:pt idx="8">
                  <c:v>600</c:v>
                </c:pt>
                <c:pt idx="9">
                  <c:v>610</c:v>
                </c:pt>
                <c:pt idx="10">
                  <c:v>620</c:v>
                </c:pt>
                <c:pt idx="11">
                  <c:v>630</c:v>
                </c:pt>
                <c:pt idx="12">
                  <c:v>640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</c:numCache>
            </c:numRef>
          </c:xVal>
          <c:yVal>
            <c:numRef>
              <c:f>Plate25HEX!$C$6:$C$21</c:f>
              <c:numCache>
                <c:formatCode>General</c:formatCode>
                <c:ptCount val="16"/>
                <c:pt idx="0">
                  <c:v>0.54556511778333228</c:v>
                </c:pt>
                <c:pt idx="1">
                  <c:v>0.55508687917100097</c:v>
                </c:pt>
                <c:pt idx="2">
                  <c:v>0.57940711819916568</c:v>
                </c:pt>
                <c:pt idx="3">
                  <c:v>0.5797306421095898</c:v>
                </c:pt>
                <c:pt idx="4">
                  <c:v>0.58148839339969349</c:v>
                </c:pt>
                <c:pt idx="5">
                  <c:v>0.58063263686077493</c:v>
                </c:pt>
                <c:pt idx="6">
                  <c:v>0.57621241111017374</c:v>
                </c:pt>
                <c:pt idx="7">
                  <c:v>0.58002144434446501</c:v>
                </c:pt>
                <c:pt idx="8">
                  <c:v>0.57973499925721672</c:v>
                </c:pt>
                <c:pt idx="9">
                  <c:v>0.58342529857629222</c:v>
                </c:pt>
                <c:pt idx="10">
                  <c:v>0.57424612299356093</c:v>
                </c:pt>
                <c:pt idx="11">
                  <c:v>0.57470424269971099</c:v>
                </c:pt>
                <c:pt idx="12">
                  <c:v>0.58956069408613299</c:v>
                </c:pt>
                <c:pt idx="13">
                  <c:v>0.58196775921686372</c:v>
                </c:pt>
                <c:pt idx="14">
                  <c:v>0.58453912546943587</c:v>
                </c:pt>
                <c:pt idx="15">
                  <c:v>0.55313304230198046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4-417D-BE3D-DCBF19CA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Plate6TXR!$A$4:$A$23</c:f>
              <c:numCache>
                <c:formatCode>General</c:formatCode>
                <c:ptCount val="20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640</c:v>
                </c:pt>
                <c:pt idx="10">
                  <c:v>650</c:v>
                </c:pt>
                <c:pt idx="11">
                  <c:v>660</c:v>
                </c:pt>
                <c:pt idx="12">
                  <c:v>670</c:v>
                </c:pt>
                <c:pt idx="13">
                  <c:v>680</c:v>
                </c:pt>
                <c:pt idx="14">
                  <c:v>690</c:v>
                </c:pt>
                <c:pt idx="15">
                  <c:v>700</c:v>
                </c:pt>
              </c:numCache>
            </c:numRef>
          </c:xVal>
          <c:yVal>
            <c:numRef>
              <c:f>Plate6TXR!$C$4:$C$23</c:f>
              <c:numCache>
                <c:formatCode>General</c:formatCode>
                <c:ptCount val="20"/>
                <c:pt idx="0">
                  <c:v>0.52167130990910837</c:v>
                </c:pt>
                <c:pt idx="1">
                  <c:v>0.60366862461312454</c:v>
                </c:pt>
                <c:pt idx="2">
                  <c:v>0.6649616469685391</c:v>
                </c:pt>
                <c:pt idx="3">
                  <c:v>0.76344669264692544</c:v>
                </c:pt>
                <c:pt idx="4">
                  <c:v>0.8388682671791714</c:v>
                </c:pt>
                <c:pt idx="5">
                  <c:v>0.94669358940180248</c:v>
                </c:pt>
                <c:pt idx="6">
                  <c:v>1.0611669895129399</c:v>
                </c:pt>
                <c:pt idx="7">
                  <c:v>1.1034968866748418</c:v>
                </c:pt>
                <c:pt idx="8">
                  <c:v>1.128194556814377</c:v>
                </c:pt>
                <c:pt idx="9">
                  <c:v>1.1467521860469834</c:v>
                </c:pt>
                <c:pt idx="10">
                  <c:v>1.1290247425284556</c:v>
                </c:pt>
                <c:pt idx="11">
                  <c:v>1.1086034620818577</c:v>
                </c:pt>
                <c:pt idx="12">
                  <c:v>1.0528273914527428</c:v>
                </c:pt>
                <c:pt idx="13">
                  <c:v>1.1169396587211258</c:v>
                </c:pt>
                <c:pt idx="14">
                  <c:v>1.0844982642382577</c:v>
                </c:pt>
                <c:pt idx="15">
                  <c:v>1.2431537957381176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D-41D8-95C7-4FCFE183DB7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Plate6TXR!$A$10:$A$18</c:f>
              <c:numCache>
                <c:formatCode>General</c:formatCode>
                <c:ptCount val="9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</c:numCache>
            </c:numRef>
          </c:xVal>
          <c:yVal>
            <c:numRef>
              <c:f>Plate6TXR!$C$10:$C$18</c:f>
              <c:numCache>
                <c:formatCode>General</c:formatCode>
                <c:ptCount val="9"/>
                <c:pt idx="0">
                  <c:v>1.0611669895129399</c:v>
                </c:pt>
                <c:pt idx="1">
                  <c:v>1.1034968866748418</c:v>
                </c:pt>
                <c:pt idx="2">
                  <c:v>1.128194556814377</c:v>
                </c:pt>
                <c:pt idx="3">
                  <c:v>1.1467521860469834</c:v>
                </c:pt>
                <c:pt idx="4">
                  <c:v>1.1290247425284556</c:v>
                </c:pt>
                <c:pt idx="5">
                  <c:v>1.1086034620818577</c:v>
                </c:pt>
                <c:pt idx="6">
                  <c:v>1.0528273914527428</c:v>
                </c:pt>
                <c:pt idx="7">
                  <c:v>1.1169396587211258</c:v>
                </c:pt>
                <c:pt idx="8">
                  <c:v>1.0844982642382577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D-41D8-95C7-4FCFE183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Plate8CY5!$A$4:$A$24</c:f>
              <c:numCache>
                <c:formatCode>General</c:formatCode>
                <c:ptCount val="21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</c:numCache>
            </c:numRef>
          </c:xVal>
          <c:yVal>
            <c:numRef>
              <c:f>Plate8CY5!$C$4:$C$24</c:f>
              <c:numCache>
                <c:formatCode>General</c:formatCode>
                <c:ptCount val="21"/>
                <c:pt idx="0">
                  <c:v>0.42957523039607082</c:v>
                </c:pt>
                <c:pt idx="1">
                  <c:v>0.4165721592305478</c:v>
                </c:pt>
                <c:pt idx="2">
                  <c:v>0.45842009028025676</c:v>
                </c:pt>
                <c:pt idx="3">
                  <c:v>0.48816292348374801</c:v>
                </c:pt>
                <c:pt idx="4">
                  <c:v>0.49988890377308826</c:v>
                </c:pt>
                <c:pt idx="5">
                  <c:v>0.53887787579471413</c:v>
                </c:pt>
                <c:pt idx="6">
                  <c:v>0.52860490278380068</c:v>
                </c:pt>
                <c:pt idx="7">
                  <c:v>0.53076021942906926</c:v>
                </c:pt>
                <c:pt idx="8">
                  <c:v>0.51165678850041985</c:v>
                </c:pt>
                <c:pt idx="9">
                  <c:v>0.49449964226376841</c:v>
                </c:pt>
                <c:pt idx="10">
                  <c:v>0.50678223812912127</c:v>
                </c:pt>
                <c:pt idx="11">
                  <c:v>0.50729863555341714</c:v>
                </c:pt>
                <c:pt idx="12">
                  <c:v>0.50117289380392982</c:v>
                </c:pt>
                <c:pt idx="13">
                  <c:v>0.53081371337382277</c:v>
                </c:pt>
                <c:pt idx="14">
                  <c:v>0.49098474179971752</c:v>
                </c:pt>
                <c:pt idx="15">
                  <c:v>0.57653270789419664</c:v>
                </c:pt>
                <c:pt idx="16">
                  <c:v>0.50537443533898341</c:v>
                </c:pt>
                <c:pt idx="17">
                  <c:v>0.46584789014963623</c:v>
                </c:pt>
                <c:pt idx="18">
                  <c:v>0.96885557708757719</c:v>
                </c:pt>
                <c:pt idx="19">
                  <c:v>0.3811838114594257</c:v>
                </c:pt>
                <c:pt idx="20">
                  <c:v>0.18754360658200844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031-8A22-E8B1A4A1B17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Plate8CY5!$A$7:$A$21</c:f>
              <c:numCache>
                <c:formatCode>General</c:formatCode>
                <c:ptCount val="15"/>
                <c:pt idx="0">
                  <c:v>630</c:v>
                </c:pt>
                <c:pt idx="1">
                  <c:v>640</c:v>
                </c:pt>
                <c:pt idx="2">
                  <c:v>650</c:v>
                </c:pt>
                <c:pt idx="3">
                  <c:v>660</c:v>
                </c:pt>
                <c:pt idx="4">
                  <c:v>670</c:v>
                </c:pt>
                <c:pt idx="5">
                  <c:v>680</c:v>
                </c:pt>
                <c:pt idx="6">
                  <c:v>690</c:v>
                </c:pt>
                <c:pt idx="7">
                  <c:v>700</c:v>
                </c:pt>
                <c:pt idx="8">
                  <c:v>710</c:v>
                </c:pt>
                <c:pt idx="9">
                  <c:v>720</c:v>
                </c:pt>
                <c:pt idx="10">
                  <c:v>730</c:v>
                </c:pt>
                <c:pt idx="11">
                  <c:v>740</c:v>
                </c:pt>
                <c:pt idx="12">
                  <c:v>750</c:v>
                </c:pt>
                <c:pt idx="13">
                  <c:v>760</c:v>
                </c:pt>
                <c:pt idx="14">
                  <c:v>770</c:v>
                </c:pt>
              </c:numCache>
            </c:numRef>
          </c:xVal>
          <c:yVal>
            <c:numRef>
              <c:f>Plate8CY5!$C$7:$C$21</c:f>
              <c:numCache>
                <c:formatCode>General</c:formatCode>
                <c:ptCount val="15"/>
                <c:pt idx="0">
                  <c:v>0.48816292348374801</c:v>
                </c:pt>
                <c:pt idx="1">
                  <c:v>0.49988890377308826</c:v>
                </c:pt>
                <c:pt idx="2">
                  <c:v>0.53887787579471413</c:v>
                </c:pt>
                <c:pt idx="3">
                  <c:v>0.52860490278380068</c:v>
                </c:pt>
                <c:pt idx="4">
                  <c:v>0.53076021942906926</c:v>
                </c:pt>
                <c:pt idx="5">
                  <c:v>0.51165678850041985</c:v>
                </c:pt>
                <c:pt idx="6">
                  <c:v>0.49449964226376841</c:v>
                </c:pt>
                <c:pt idx="7">
                  <c:v>0.50678223812912127</c:v>
                </c:pt>
                <c:pt idx="8">
                  <c:v>0.50729863555341714</c:v>
                </c:pt>
                <c:pt idx="9">
                  <c:v>0.50117289380392982</c:v>
                </c:pt>
                <c:pt idx="10">
                  <c:v>0.53081371337382277</c:v>
                </c:pt>
                <c:pt idx="11">
                  <c:v>0.49098474179971752</c:v>
                </c:pt>
                <c:pt idx="12">
                  <c:v>0.57653270789419664</c:v>
                </c:pt>
                <c:pt idx="13">
                  <c:v>0.50537443533898341</c:v>
                </c:pt>
                <c:pt idx="14">
                  <c:v>0.46584789014963623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C-4031-8A22-E8B1A4A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Plate10AX70!$A$4:$A$24</c:f>
              <c:numCache>
                <c:formatCode>General</c:formatCode>
                <c:ptCount val="21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</c:numCache>
            </c:numRef>
          </c:xVal>
          <c:yVal>
            <c:numRef>
              <c:f>Plate10AX70!$C$4:$C$24</c:f>
              <c:numCache>
                <c:formatCode>General</c:formatCode>
                <c:ptCount val="21"/>
                <c:pt idx="0">
                  <c:v>1.3736560769029567</c:v>
                </c:pt>
                <c:pt idx="1">
                  <c:v>1.655721013939031</c:v>
                </c:pt>
                <c:pt idx="2">
                  <c:v>2.1726441644451153</c:v>
                </c:pt>
                <c:pt idx="3">
                  <c:v>2.5813313928846648</c:v>
                </c:pt>
                <c:pt idx="4">
                  <c:v>2.6386513600360697</c:v>
                </c:pt>
                <c:pt idx="5">
                  <c:v>2.7316720957469922</c:v>
                </c:pt>
                <c:pt idx="6">
                  <c:v>2.8145794474866221</c:v>
                </c:pt>
                <c:pt idx="7">
                  <c:v>2.8125218380508521</c:v>
                </c:pt>
                <c:pt idx="8">
                  <c:v>2.7799381913224321</c:v>
                </c:pt>
                <c:pt idx="9">
                  <c:v>2.8418460920660866</c:v>
                </c:pt>
                <c:pt idx="10">
                  <c:v>2.9850528868491</c:v>
                </c:pt>
                <c:pt idx="11">
                  <c:v>2.7842934702537239</c:v>
                </c:pt>
                <c:pt idx="12">
                  <c:v>2.9220925150560149</c:v>
                </c:pt>
                <c:pt idx="13">
                  <c:v>2.7082978412709173</c:v>
                </c:pt>
                <c:pt idx="14">
                  <c:v>3.0687279269907801</c:v>
                </c:pt>
                <c:pt idx="15">
                  <c:v>2.2703531416335285</c:v>
                </c:pt>
                <c:pt idx="16">
                  <c:v>1.8036064356553294</c:v>
                </c:pt>
                <c:pt idx="17">
                  <c:v>1.9409834870818778</c:v>
                </c:pt>
                <c:pt idx="18">
                  <c:v>0.15303738035721653</c:v>
                </c:pt>
                <c:pt idx="19">
                  <c:v>0.17612534123627269</c:v>
                </c:pt>
                <c:pt idx="20">
                  <c:v>0.66523789969531721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D-4AE1-A1B9-414FA9E5469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Plate10AX70!$A$7:$A$17</c:f>
              <c:numCache>
                <c:formatCode>General</c:formatCode>
                <c:ptCount val="11"/>
                <c:pt idx="0">
                  <c:v>680</c:v>
                </c:pt>
                <c:pt idx="1">
                  <c:v>690</c:v>
                </c:pt>
                <c:pt idx="2">
                  <c:v>700</c:v>
                </c:pt>
                <c:pt idx="3">
                  <c:v>710</c:v>
                </c:pt>
                <c:pt idx="4">
                  <c:v>720</c:v>
                </c:pt>
                <c:pt idx="5">
                  <c:v>730</c:v>
                </c:pt>
                <c:pt idx="6">
                  <c:v>740</c:v>
                </c:pt>
                <c:pt idx="7">
                  <c:v>750</c:v>
                </c:pt>
                <c:pt idx="8">
                  <c:v>760</c:v>
                </c:pt>
                <c:pt idx="9">
                  <c:v>770</c:v>
                </c:pt>
                <c:pt idx="10">
                  <c:v>780</c:v>
                </c:pt>
              </c:numCache>
            </c:numRef>
          </c:xVal>
          <c:yVal>
            <c:numRef>
              <c:f>Plate10AX70!$C$7:$C$17</c:f>
              <c:numCache>
                <c:formatCode>General</c:formatCode>
                <c:ptCount val="11"/>
                <c:pt idx="0">
                  <c:v>2.5813313928846648</c:v>
                </c:pt>
                <c:pt idx="1">
                  <c:v>2.6386513600360697</c:v>
                </c:pt>
                <c:pt idx="2">
                  <c:v>2.7316720957469922</c:v>
                </c:pt>
                <c:pt idx="3">
                  <c:v>2.8145794474866221</c:v>
                </c:pt>
                <c:pt idx="4">
                  <c:v>2.8125218380508521</c:v>
                </c:pt>
                <c:pt idx="5">
                  <c:v>2.7799381913224321</c:v>
                </c:pt>
                <c:pt idx="6">
                  <c:v>2.8418460920660866</c:v>
                </c:pt>
                <c:pt idx="7">
                  <c:v>2.9850528868491</c:v>
                </c:pt>
                <c:pt idx="8">
                  <c:v>2.7842934702537239</c:v>
                </c:pt>
                <c:pt idx="9">
                  <c:v>2.9220925150560149</c:v>
                </c:pt>
                <c:pt idx="10">
                  <c:v>2.7082978412709173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D-4AE1-A1B9-414FA9E5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Plate14AX750!$A$4:$A$19</c:f>
              <c:numCache>
                <c:formatCode>General</c:formatCode>
                <c:ptCount val="16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</c:numCache>
            </c:numRef>
          </c:xVal>
          <c:yVal>
            <c:numRef>
              <c:f>Plate14AX750!$C$4:$C$19</c:f>
              <c:numCache>
                <c:formatCode>General</c:formatCode>
                <c:ptCount val="16"/>
                <c:pt idx="0">
                  <c:v>0.44121381004531168</c:v>
                </c:pt>
                <c:pt idx="1">
                  <c:v>0.34957435235918799</c:v>
                </c:pt>
                <c:pt idx="2">
                  <c:v>0.21000324642641338</c:v>
                </c:pt>
                <c:pt idx="3">
                  <c:v>0.12693754547429981</c:v>
                </c:pt>
                <c:pt idx="4">
                  <c:v>0.15096871044818919</c:v>
                </c:pt>
                <c:pt idx="5">
                  <c:v>0.15560424430449354</c:v>
                </c:pt>
                <c:pt idx="6">
                  <c:v>0.14409030103185466</c:v>
                </c:pt>
                <c:pt idx="7">
                  <c:v>0.11664836150553137</c:v>
                </c:pt>
                <c:pt idx="8">
                  <c:v>0.12222167221223956</c:v>
                </c:pt>
                <c:pt idx="9">
                  <c:v>0.11808174782114092</c:v>
                </c:pt>
                <c:pt idx="10">
                  <c:v>5.4312305773530314E-2</c:v>
                </c:pt>
                <c:pt idx="11">
                  <c:v>3.064138965636401E-2</c:v>
                </c:pt>
                <c:pt idx="12">
                  <c:v>-0.10854332478657702</c:v>
                </c:pt>
                <c:pt idx="13">
                  <c:v>-0.2461577422337653</c:v>
                </c:pt>
                <c:pt idx="14">
                  <c:v>0.69253541237324368</c:v>
                </c:pt>
                <c:pt idx="15">
                  <c:v>0.17532423550983953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0-4E78-954A-B6357BF6328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Plate14AX750!$A$7:$A$13</c:f>
              <c:numCache>
                <c:formatCode>General</c:formatCode>
                <c:ptCount val="7"/>
                <c:pt idx="0">
                  <c:v>730</c:v>
                </c:pt>
                <c:pt idx="1">
                  <c:v>740</c:v>
                </c:pt>
                <c:pt idx="2">
                  <c:v>750</c:v>
                </c:pt>
                <c:pt idx="3">
                  <c:v>760</c:v>
                </c:pt>
                <c:pt idx="4">
                  <c:v>770</c:v>
                </c:pt>
                <c:pt idx="5">
                  <c:v>780</c:v>
                </c:pt>
                <c:pt idx="6">
                  <c:v>790</c:v>
                </c:pt>
              </c:numCache>
            </c:numRef>
          </c:xVal>
          <c:yVal>
            <c:numRef>
              <c:f>Plate14AX750!$C$7:$C$13</c:f>
              <c:numCache>
                <c:formatCode>General</c:formatCode>
                <c:ptCount val="7"/>
                <c:pt idx="0">
                  <c:v>0.12693754547429981</c:v>
                </c:pt>
                <c:pt idx="1">
                  <c:v>0.15096871044818919</c:v>
                </c:pt>
                <c:pt idx="2">
                  <c:v>0.15560424430449354</c:v>
                </c:pt>
                <c:pt idx="3">
                  <c:v>0.14409030103185466</c:v>
                </c:pt>
                <c:pt idx="4">
                  <c:v>0.11664836150553137</c:v>
                </c:pt>
                <c:pt idx="5">
                  <c:v>0.12222167221223956</c:v>
                </c:pt>
                <c:pt idx="6">
                  <c:v>0.11808174782114092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0-4E78-954A-B6357BF6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248"/>
        <c:axId val="1927358160"/>
      </c:scatterChart>
      <c:valAx>
        <c:axId val="192735524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160"/>
        <c:crosses val="autoZero"/>
        <c:crossBetween val="midCat"/>
      </c:valAx>
      <c:valAx>
        <c:axId val="1927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403D4-3586-4716-A61D-C47C3C27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BE99C-0295-448A-92FA-6E56DC3B7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57705-904C-4F97-A7A8-510ED073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9131-2D9D-40B6-BB7D-34F08C900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0A560-01D6-415E-B63A-49223DD56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457200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AE987-9462-4685-B122-087833E2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E7-06F8-41B9-A479-E44A76CE0017}">
  <dimension ref="A3:L30"/>
  <sheetViews>
    <sheetView workbookViewId="0"/>
  </sheetViews>
  <sheetFormatPr defaultRowHeight="15"/>
  <cols>
    <col min="1" max="16384" width="9" style="5"/>
  </cols>
  <sheetData>
    <row r="3" spans="1:12">
      <c r="C3" s="5" t="s">
        <v>2</v>
      </c>
      <c r="D3" s="5">
        <v>0</v>
      </c>
      <c r="E3" s="5">
        <v>2E-3</v>
      </c>
      <c r="F3" s="5">
        <v>1.0999999999999999E-2</v>
      </c>
      <c r="G3" s="5">
        <v>3.6999999999999998E-2</v>
      </c>
      <c r="H3" s="5">
        <v>8.7999999999999995E-2</v>
      </c>
      <c r="I3" s="5">
        <v>0.17100000000000001</v>
      </c>
      <c r="J3" s="5">
        <v>0.29599999999999999</v>
      </c>
      <c r="K3" s="5">
        <v>0.46899999999999997</v>
      </c>
      <c r="L3" s="5">
        <v>0.7</v>
      </c>
    </row>
    <row r="4" spans="1:12">
      <c r="A4" s="5">
        <v>450</v>
      </c>
      <c r="B4" s="5">
        <v>103977</v>
      </c>
      <c r="C4" s="5">
        <f>FORECAST(B4,$D$3:$L$3,D4:L4)</f>
        <v>0.55711952771996709</v>
      </c>
      <c r="D4" s="5">
        <v>50034.666666666664</v>
      </c>
      <c r="E4" s="5">
        <v>51860.666666666664</v>
      </c>
      <c r="F4" s="5">
        <v>43708.333333333336</v>
      </c>
      <c r="G4" s="5">
        <v>61649</v>
      </c>
      <c r="H4" s="5">
        <v>44844</v>
      </c>
      <c r="I4" s="5">
        <v>53383.666666666664</v>
      </c>
      <c r="J4" s="5">
        <v>47450.666666666664</v>
      </c>
      <c r="K4" s="5">
        <v>50888</v>
      </c>
      <c r="L4" s="5">
        <v>54374.333333333336</v>
      </c>
    </row>
    <row r="5" spans="1:12">
      <c r="A5" s="5">
        <v>460</v>
      </c>
      <c r="B5" s="5">
        <v>32059</v>
      </c>
      <c r="C5" s="5">
        <f t="shared" ref="C5:C24" si="0">FORECAST(B5,$D$3:$L$3,D5:L5)</f>
        <v>1.4686029912986016</v>
      </c>
      <c r="D5" s="5">
        <v>10819</v>
      </c>
      <c r="E5" s="5">
        <v>11983</v>
      </c>
      <c r="F5" s="5">
        <v>14766.666666666666</v>
      </c>
      <c r="G5" s="5">
        <v>9426.6666666666661</v>
      </c>
      <c r="H5" s="5">
        <v>10625</v>
      </c>
      <c r="I5" s="5">
        <v>10431.333333333334</v>
      </c>
      <c r="J5" s="5">
        <v>13685</v>
      </c>
      <c r="K5" s="5">
        <v>14936</v>
      </c>
      <c r="L5" s="5">
        <v>18734.333333333332</v>
      </c>
    </row>
    <row r="6" spans="1:12">
      <c r="A6" s="5">
        <v>470</v>
      </c>
      <c r="B6" s="5">
        <v>57798</v>
      </c>
      <c r="C6" s="5">
        <f t="shared" si="0"/>
        <v>1.262318757412644</v>
      </c>
      <c r="D6" s="5">
        <v>8535.6666666666661</v>
      </c>
      <c r="E6" s="5">
        <v>14837</v>
      </c>
      <c r="F6" s="5">
        <v>10416.333333333334</v>
      </c>
      <c r="G6" s="5">
        <v>19937</v>
      </c>
      <c r="H6" s="5">
        <v>19476.333333333332</v>
      </c>
      <c r="I6" s="5">
        <v>17319.666666666668</v>
      </c>
      <c r="J6" s="5">
        <v>26722</v>
      </c>
      <c r="K6" s="5">
        <v>28752</v>
      </c>
      <c r="L6" s="5">
        <v>29667.333333333332</v>
      </c>
    </row>
    <row r="7" spans="1:12">
      <c r="A7" s="5">
        <v>480</v>
      </c>
      <c r="B7" s="5">
        <v>300436</v>
      </c>
      <c r="C7" s="5">
        <f t="shared" si="0"/>
        <v>1.6366571280591615</v>
      </c>
      <c r="D7" s="5">
        <v>14545.666666666666</v>
      </c>
      <c r="E7" s="5">
        <v>20331</v>
      </c>
      <c r="F7" s="5">
        <v>22735.333333333332</v>
      </c>
      <c r="G7" s="5">
        <v>20149.666666666668</v>
      </c>
      <c r="H7" s="5">
        <v>27154.666666666668</v>
      </c>
      <c r="I7" s="5">
        <v>42008</v>
      </c>
      <c r="J7" s="5">
        <v>52408</v>
      </c>
      <c r="K7" s="5">
        <v>87493.666666666672</v>
      </c>
      <c r="L7" s="5">
        <v>144039.66666666666</v>
      </c>
    </row>
    <row r="8" spans="1:12">
      <c r="A8" s="5">
        <v>490</v>
      </c>
      <c r="B8" s="5">
        <v>2315748</v>
      </c>
      <c r="C8" s="5">
        <f t="shared" si="0"/>
        <v>1.3080874258824917</v>
      </c>
      <c r="D8" s="5">
        <v>29500.333333333332</v>
      </c>
      <c r="E8" s="5">
        <v>39732</v>
      </c>
      <c r="F8" s="5">
        <v>42200</v>
      </c>
      <c r="G8" s="5">
        <v>67396.666666666672</v>
      </c>
      <c r="H8" s="5">
        <v>201288</v>
      </c>
      <c r="I8" s="5">
        <v>302215.66666666669</v>
      </c>
      <c r="J8" s="5">
        <v>470412</v>
      </c>
      <c r="K8" s="5">
        <v>692221.66666666663</v>
      </c>
      <c r="L8" s="5">
        <v>1327304.6666666667</v>
      </c>
    </row>
    <row r="9" spans="1:12">
      <c r="A9" s="5">
        <v>500</v>
      </c>
      <c r="B9" s="5">
        <v>6138994</v>
      </c>
      <c r="C9" s="5">
        <f t="shared" si="0"/>
        <v>1.2752125976060658</v>
      </c>
      <c r="D9" s="5">
        <v>26144.666666666668</v>
      </c>
      <c r="E9" s="5">
        <v>36718.333333333336</v>
      </c>
      <c r="F9" s="5">
        <v>64711.333333333336</v>
      </c>
      <c r="G9" s="5">
        <v>145105</v>
      </c>
      <c r="H9" s="5">
        <v>378755.33333333331</v>
      </c>
      <c r="I9" s="5">
        <v>737404.33333333337</v>
      </c>
      <c r="J9" s="5">
        <v>1290952.6666666667</v>
      </c>
      <c r="K9" s="5">
        <v>1928805.3333333333</v>
      </c>
      <c r="L9" s="5">
        <v>3548840.6666666665</v>
      </c>
    </row>
    <row r="10" spans="1:12">
      <c r="A10" s="5">
        <v>510</v>
      </c>
      <c r="B10" s="5">
        <v>11285262</v>
      </c>
      <c r="C10" s="5">
        <f t="shared" si="0"/>
        <v>1.3077908709225503</v>
      </c>
      <c r="D10" s="5">
        <v>13823.666666666666</v>
      </c>
      <c r="E10" s="5">
        <v>23542.666666666668</v>
      </c>
      <c r="F10" s="5">
        <v>74208</v>
      </c>
      <c r="G10" s="5">
        <v>229246.66666666666</v>
      </c>
      <c r="H10" s="5">
        <v>666395.66666666663</v>
      </c>
      <c r="I10" s="5">
        <v>1372505.3333333333</v>
      </c>
      <c r="J10" s="5">
        <v>2317379.6666666665</v>
      </c>
      <c r="K10" s="5">
        <v>3454589.3333333335</v>
      </c>
      <c r="L10" s="5">
        <v>6330830</v>
      </c>
    </row>
    <row r="11" spans="1:12">
      <c r="A11" s="5">
        <v>520</v>
      </c>
      <c r="B11" s="5">
        <v>13814692</v>
      </c>
      <c r="C11" s="5">
        <f t="shared" si="0"/>
        <v>1.3295678958719321</v>
      </c>
      <c r="D11" s="5">
        <v>10564.333333333334</v>
      </c>
      <c r="E11" s="5">
        <v>23504.333333333332</v>
      </c>
      <c r="F11" s="5">
        <v>82887.666666666672</v>
      </c>
      <c r="G11" s="5">
        <v>261180.33333333334</v>
      </c>
      <c r="H11" s="5">
        <v>828531.33333333337</v>
      </c>
      <c r="I11" s="5">
        <v>1573391</v>
      </c>
      <c r="J11" s="5">
        <v>2778076</v>
      </c>
      <c r="K11" s="5">
        <v>4126908.6666666665</v>
      </c>
      <c r="L11" s="5">
        <v>7631815.666666667</v>
      </c>
    </row>
    <row r="12" spans="1:12">
      <c r="A12" s="5">
        <v>530</v>
      </c>
      <c r="B12" s="5">
        <v>11649278</v>
      </c>
      <c r="C12" s="5">
        <f t="shared" si="0"/>
        <v>1.2964760273340794</v>
      </c>
      <c r="D12" s="5">
        <v>5192.333333333333</v>
      </c>
      <c r="E12" s="5">
        <v>18256.333333333332</v>
      </c>
      <c r="F12" s="5">
        <v>65335.666666666664</v>
      </c>
      <c r="G12" s="5">
        <v>252479</v>
      </c>
      <c r="H12" s="5">
        <v>734026.33333333337</v>
      </c>
      <c r="I12" s="5">
        <v>1371014</v>
      </c>
      <c r="J12" s="5">
        <v>2369569.3333333335</v>
      </c>
      <c r="K12" s="5">
        <v>3588453</v>
      </c>
      <c r="L12" s="5">
        <v>6604826</v>
      </c>
    </row>
    <row r="13" spans="1:12">
      <c r="A13" s="5">
        <v>540</v>
      </c>
      <c r="B13" s="5">
        <v>9332042</v>
      </c>
      <c r="C13" s="5">
        <f t="shared" si="0"/>
        <v>1.4061384081127262</v>
      </c>
      <c r="D13" s="5">
        <v>10898.333333333334</v>
      </c>
      <c r="E13" s="5">
        <v>14562.333333333334</v>
      </c>
      <c r="F13" s="5">
        <v>57440.666666666664</v>
      </c>
      <c r="G13" s="5">
        <v>173873.66666666666</v>
      </c>
      <c r="H13" s="5">
        <v>559127.33333333337</v>
      </c>
      <c r="I13" s="5">
        <v>1015555</v>
      </c>
      <c r="J13" s="5">
        <v>1784414.3333333333</v>
      </c>
      <c r="K13" s="5">
        <v>2651035.3333333335</v>
      </c>
      <c r="L13" s="5">
        <v>4870244</v>
      </c>
    </row>
    <row r="14" spans="1:12">
      <c r="A14" s="5">
        <v>550</v>
      </c>
      <c r="B14" s="5">
        <v>6639385</v>
      </c>
      <c r="C14" s="5">
        <f t="shared" si="0"/>
        <v>1.3294212966781633</v>
      </c>
      <c r="D14" s="5">
        <v>4409</v>
      </c>
      <c r="E14" s="5">
        <v>13967.666666666666</v>
      </c>
      <c r="F14" s="5">
        <v>50620.333333333336</v>
      </c>
      <c r="G14" s="5">
        <v>142716.66666666666</v>
      </c>
      <c r="H14" s="5">
        <v>371879.66666666669</v>
      </c>
      <c r="I14" s="5">
        <v>792855.66666666663</v>
      </c>
      <c r="J14" s="5">
        <v>1359470.6666666667</v>
      </c>
      <c r="K14" s="5">
        <v>1962240.3333333333</v>
      </c>
      <c r="L14" s="5">
        <v>3672423.3333333335</v>
      </c>
    </row>
    <row r="15" spans="1:12">
      <c r="A15" s="5">
        <v>560</v>
      </c>
      <c r="B15" s="5">
        <v>5205720</v>
      </c>
      <c r="C15" s="5">
        <f t="shared" si="0"/>
        <v>1.3336518921779033</v>
      </c>
      <c r="D15" s="5">
        <v>2239.6666666666665</v>
      </c>
      <c r="E15" s="5">
        <v>9742</v>
      </c>
      <c r="F15" s="5">
        <v>38592.666666666664</v>
      </c>
      <c r="G15" s="5">
        <v>120321.66666666667</v>
      </c>
      <c r="H15" s="5">
        <v>308426.66666666669</v>
      </c>
      <c r="I15" s="5">
        <v>607382.66666666663</v>
      </c>
      <c r="J15" s="5">
        <v>1002444.6666666666</v>
      </c>
      <c r="K15" s="5">
        <v>1531567</v>
      </c>
      <c r="L15" s="5">
        <v>2883391.3333333335</v>
      </c>
    </row>
    <row r="16" spans="1:12">
      <c r="A16" s="5">
        <v>570</v>
      </c>
      <c r="B16" s="5">
        <v>3896490</v>
      </c>
      <c r="C16" s="5">
        <f t="shared" si="0"/>
        <v>1.3213791835509445</v>
      </c>
      <c r="D16" s="5">
        <v>3411.3333333333335</v>
      </c>
      <c r="E16" s="5">
        <v>4585.666666666667</v>
      </c>
      <c r="F16" s="5">
        <v>24459.666666666668</v>
      </c>
      <c r="G16" s="5">
        <v>62960</v>
      </c>
      <c r="H16" s="5">
        <v>232976</v>
      </c>
      <c r="I16" s="5">
        <v>448291.66666666669</v>
      </c>
      <c r="J16" s="5">
        <v>786511</v>
      </c>
      <c r="K16" s="5">
        <v>1108174.3333333333</v>
      </c>
      <c r="L16" s="5">
        <v>2181522.3333333335</v>
      </c>
    </row>
    <row r="17" spans="1:12">
      <c r="A17" s="5">
        <v>580</v>
      </c>
      <c r="B17" s="5">
        <v>2724979</v>
      </c>
      <c r="C17" s="5">
        <f t="shared" si="0"/>
        <v>1.386459663617196</v>
      </c>
      <c r="D17" s="5">
        <v>1773</v>
      </c>
      <c r="E17" s="5">
        <v>6016.666666666667</v>
      </c>
      <c r="F17" s="5">
        <v>17960.666666666668</v>
      </c>
      <c r="G17" s="5">
        <v>60491.666666666664</v>
      </c>
      <c r="H17" s="5">
        <v>149330</v>
      </c>
      <c r="I17" s="5">
        <v>294702.66666666669</v>
      </c>
      <c r="J17" s="5">
        <v>556913.66666666663</v>
      </c>
      <c r="K17" s="5">
        <v>763419.66666666663</v>
      </c>
      <c r="L17" s="5">
        <v>1443607.6666666667</v>
      </c>
    </row>
    <row r="18" spans="1:12">
      <c r="A18" s="5">
        <v>590</v>
      </c>
      <c r="B18" s="5">
        <v>1938190</v>
      </c>
      <c r="C18" s="5">
        <f t="shared" si="0"/>
        <v>1.3593982854085145</v>
      </c>
      <c r="D18" s="5">
        <v>1424</v>
      </c>
      <c r="E18" s="5">
        <v>965.66666666666663</v>
      </c>
      <c r="F18" s="5">
        <v>26355.333333333332</v>
      </c>
      <c r="G18" s="5">
        <v>37265.666666666664</v>
      </c>
      <c r="H18" s="5">
        <v>117356.33333333333</v>
      </c>
      <c r="I18" s="5">
        <v>219987.66666666666</v>
      </c>
      <c r="J18" s="5">
        <v>336608</v>
      </c>
      <c r="K18" s="5">
        <v>577087</v>
      </c>
      <c r="L18" s="5">
        <v>1051683.6666666667</v>
      </c>
    </row>
    <row r="19" spans="1:12">
      <c r="A19" s="5">
        <v>600</v>
      </c>
      <c r="B19" s="5">
        <v>1419516</v>
      </c>
      <c r="C19" s="5">
        <f t="shared" si="0"/>
        <v>1.4229521357207324</v>
      </c>
      <c r="D19" s="5">
        <v>0</v>
      </c>
      <c r="E19" s="5">
        <v>3933.6666666666665</v>
      </c>
      <c r="F19" s="5">
        <v>9177.3333333333339</v>
      </c>
      <c r="G19" s="5">
        <v>30060</v>
      </c>
      <c r="H19" s="5">
        <v>67459</v>
      </c>
      <c r="I19" s="5">
        <v>128044.66666666667</v>
      </c>
      <c r="J19" s="5">
        <v>239306.33333333334</v>
      </c>
      <c r="K19" s="5">
        <v>391427.66666666669</v>
      </c>
      <c r="L19" s="5">
        <v>736742.33333333337</v>
      </c>
    </row>
    <row r="20" spans="1:12">
      <c r="A20" s="5">
        <v>610</v>
      </c>
      <c r="B20" s="5">
        <v>1010185</v>
      </c>
      <c r="C20" s="5">
        <f t="shared" si="0"/>
        <v>1.392721939974072</v>
      </c>
      <c r="D20" s="5">
        <v>0</v>
      </c>
      <c r="E20" s="5">
        <v>6453</v>
      </c>
      <c r="F20" s="5">
        <v>5600.666666666667</v>
      </c>
      <c r="G20" s="5">
        <v>21898</v>
      </c>
      <c r="H20" s="5">
        <v>50996</v>
      </c>
      <c r="I20" s="5">
        <v>117936.33333333333</v>
      </c>
      <c r="J20" s="5">
        <v>215638.66666666666</v>
      </c>
      <c r="K20" s="5">
        <v>279997.33333333331</v>
      </c>
      <c r="L20" s="5">
        <v>530559</v>
      </c>
    </row>
    <row r="21" spans="1:12">
      <c r="A21" s="5">
        <v>620</v>
      </c>
      <c r="B21" s="5">
        <v>716853</v>
      </c>
      <c r="C21" s="5">
        <f t="shared" si="0"/>
        <v>1.365243973348846</v>
      </c>
      <c r="D21" s="5">
        <v>2992.3333333333335</v>
      </c>
      <c r="E21" s="5">
        <v>2827.6666666666665</v>
      </c>
      <c r="F21" s="5">
        <v>8352</v>
      </c>
      <c r="G21" s="5">
        <v>20138.666666666668</v>
      </c>
      <c r="H21" s="5">
        <v>42156.666666666664</v>
      </c>
      <c r="I21" s="5">
        <v>88729.333333333328</v>
      </c>
      <c r="J21" s="5">
        <v>139340</v>
      </c>
      <c r="K21" s="5">
        <v>186926</v>
      </c>
      <c r="L21" s="5">
        <v>393115.33333333331</v>
      </c>
    </row>
    <row r="22" spans="1:12">
      <c r="A22" s="5">
        <v>630</v>
      </c>
      <c r="B22" s="5">
        <v>506234</v>
      </c>
      <c r="C22" s="5">
        <f t="shared" si="0"/>
        <v>1.3527305306531812</v>
      </c>
      <c r="D22" s="5">
        <v>0</v>
      </c>
      <c r="E22" s="5">
        <v>2202.3333333333335</v>
      </c>
      <c r="F22" s="5">
        <v>10571.666666666666</v>
      </c>
      <c r="G22" s="5">
        <v>9638.3333333333339</v>
      </c>
      <c r="H22" s="5">
        <v>38357.666666666664</v>
      </c>
      <c r="I22" s="5">
        <v>51868.333333333336</v>
      </c>
      <c r="J22" s="5">
        <v>76520</v>
      </c>
      <c r="K22" s="5">
        <v>142391</v>
      </c>
      <c r="L22" s="5">
        <v>280056.66666666669</v>
      </c>
    </row>
    <row r="23" spans="1:12">
      <c r="A23" s="5">
        <v>640</v>
      </c>
      <c r="B23" s="5">
        <v>268970</v>
      </c>
      <c r="C23" s="5">
        <f t="shared" si="0"/>
        <v>1.0589653459367989</v>
      </c>
      <c r="D23" s="5">
        <v>2689.3333333333335</v>
      </c>
      <c r="E23" s="5">
        <v>0</v>
      </c>
      <c r="F23" s="5">
        <v>6143</v>
      </c>
      <c r="G23" s="5">
        <v>12351.666666666666</v>
      </c>
      <c r="H23" s="5">
        <v>25517.666666666668</v>
      </c>
      <c r="I23" s="5">
        <v>30909.666666666668</v>
      </c>
      <c r="J23" s="5">
        <v>63131.666666666664</v>
      </c>
      <c r="K23" s="5">
        <v>89156</v>
      </c>
      <c r="L23" s="5">
        <v>192258</v>
      </c>
    </row>
    <row r="24" spans="1:12">
      <c r="A24" s="5">
        <v>650</v>
      </c>
      <c r="B24" s="5">
        <v>203851</v>
      </c>
      <c r="C24" s="5">
        <f t="shared" si="0"/>
        <v>1.1490985317788533</v>
      </c>
      <c r="D24" s="5">
        <v>35.333333333333336</v>
      </c>
      <c r="E24" s="5">
        <v>0</v>
      </c>
      <c r="F24" s="5">
        <v>1681.6666666666667</v>
      </c>
      <c r="G24" s="5">
        <v>5389.666666666667</v>
      </c>
      <c r="H24" s="5">
        <v>12711.333333333334</v>
      </c>
      <c r="I24" s="5">
        <v>31971.333333333332</v>
      </c>
      <c r="J24" s="5">
        <v>42795</v>
      </c>
      <c r="K24" s="5">
        <v>74202.666666666672</v>
      </c>
      <c r="L24" s="5">
        <v>129560</v>
      </c>
    </row>
    <row r="26" spans="1:12">
      <c r="D26" s="5">
        <f>E26*$C$30/$E$30</f>
        <v>0</v>
      </c>
      <c r="E26" s="5">
        <v>0</v>
      </c>
    </row>
    <row r="27" spans="1:12">
      <c r="D27" s="5">
        <f t="shared" ref="D27:D30" si="1">E27*$C$30/$E$30</f>
        <v>8.8823821358181357E-2</v>
      </c>
      <c r="E27" s="5">
        <v>6.6000000000000003E-2</v>
      </c>
    </row>
    <row r="28" spans="1:12">
      <c r="D28" s="5">
        <f t="shared" si="1"/>
        <v>0.33645386878098998</v>
      </c>
      <c r="E28" s="5">
        <v>0.25</v>
      </c>
    </row>
    <row r="29" spans="1:12">
      <c r="D29" s="5">
        <f t="shared" si="1"/>
        <v>0.67290773756197997</v>
      </c>
      <c r="E29" s="5">
        <v>0.5</v>
      </c>
    </row>
    <row r="30" spans="1:12">
      <c r="C30" s="5">
        <f>AVERAGE(C8:C22)</f>
        <v>1.3458154751239599</v>
      </c>
      <c r="D30" s="5">
        <f t="shared" si="1"/>
        <v>1.3458154751239599</v>
      </c>
      <c r="E30" s="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4140-448B-4DC3-9DB2-361DCC50EC7D}">
  <dimension ref="A3:L30"/>
  <sheetViews>
    <sheetView workbookViewId="0"/>
  </sheetViews>
  <sheetFormatPr defaultRowHeight="15"/>
  <cols>
    <col min="1" max="16384" width="9" style="5"/>
  </cols>
  <sheetData>
    <row r="3" spans="1:12">
      <c r="C3" s="5" t="s">
        <v>2</v>
      </c>
      <c r="D3" s="5">
        <v>0</v>
      </c>
      <c r="E3" s="5">
        <v>1E-3</v>
      </c>
      <c r="F3" s="5">
        <v>8.0000000000000002E-3</v>
      </c>
      <c r="G3" s="5">
        <v>2.7E-2</v>
      </c>
      <c r="H3" s="5">
        <v>6.3E-2</v>
      </c>
      <c r="I3" s="5">
        <v>0.123</v>
      </c>
      <c r="J3" s="5">
        <v>0.21099999999999999</v>
      </c>
      <c r="K3" s="5">
        <v>0.33500000000000002</v>
      </c>
      <c r="L3" s="5">
        <v>0.5</v>
      </c>
    </row>
    <row r="4" spans="1:12">
      <c r="A4" s="5">
        <v>500</v>
      </c>
      <c r="B4" s="5">
        <v>27044</v>
      </c>
      <c r="C4" s="5">
        <f>FORECAST(B4,$D$3:$L$3,D4:L4)</f>
        <v>0.67719165688661653</v>
      </c>
      <c r="D4" s="5">
        <v>11389.666666666666</v>
      </c>
      <c r="E4" s="5">
        <v>12666</v>
      </c>
      <c r="F4" s="5">
        <v>12550.333333333334</v>
      </c>
      <c r="G4" s="5">
        <v>12666</v>
      </c>
      <c r="H4" s="5">
        <v>14155.333333333334</v>
      </c>
      <c r="I4" s="5">
        <v>16270</v>
      </c>
      <c r="J4" s="5">
        <v>17826.666666666668</v>
      </c>
      <c r="K4" s="5">
        <v>18501.333333333332</v>
      </c>
      <c r="L4" s="5">
        <v>22777.666666666668</v>
      </c>
    </row>
    <row r="5" spans="1:12">
      <c r="A5" s="5">
        <v>510</v>
      </c>
      <c r="B5" s="5">
        <v>48275</v>
      </c>
      <c r="C5" s="5">
        <f t="shared" ref="C5:C24" si="0">FORECAST(B5,$D$3:$L$3,D5:L5)</f>
        <v>0.6017184451313754</v>
      </c>
      <c r="D5" s="5">
        <v>5806</v>
      </c>
      <c r="E5" s="5">
        <v>5563.666666666667</v>
      </c>
      <c r="F5" s="5">
        <v>7451</v>
      </c>
      <c r="G5" s="5">
        <v>6361.666666666667</v>
      </c>
      <c r="H5" s="5">
        <v>9603</v>
      </c>
      <c r="I5" s="5">
        <v>15772</v>
      </c>
      <c r="J5" s="5">
        <v>21167.666666666668</v>
      </c>
      <c r="K5" s="5">
        <v>28426.666666666668</v>
      </c>
      <c r="L5" s="5">
        <v>41151.333333333336</v>
      </c>
    </row>
    <row r="6" spans="1:12">
      <c r="A6" s="5">
        <v>520</v>
      </c>
      <c r="B6" s="5">
        <v>209402</v>
      </c>
      <c r="C6" s="5">
        <f t="shared" si="0"/>
        <v>0.54556511778333228</v>
      </c>
      <c r="D6" s="5">
        <v>4948.666666666667</v>
      </c>
      <c r="E6" s="5">
        <v>4974.333333333333</v>
      </c>
      <c r="F6" s="5">
        <v>6598</v>
      </c>
      <c r="G6" s="5">
        <v>11109.333333333334</v>
      </c>
      <c r="H6" s="5">
        <v>23481</v>
      </c>
      <c r="I6" s="5">
        <v>48302</v>
      </c>
      <c r="J6" s="5">
        <v>81300.666666666672</v>
      </c>
      <c r="K6" s="5">
        <v>129235</v>
      </c>
      <c r="L6" s="5">
        <v>193333</v>
      </c>
    </row>
    <row r="7" spans="1:12">
      <c r="A7" s="5">
        <v>530</v>
      </c>
      <c r="B7" s="5">
        <v>1382905</v>
      </c>
      <c r="C7" s="5">
        <f t="shared" si="0"/>
        <v>0.55508687917100097</v>
      </c>
      <c r="D7" s="5">
        <v>6760.666666666667</v>
      </c>
      <c r="E7" s="5">
        <v>6003.333333333333</v>
      </c>
      <c r="F7" s="5">
        <v>11464.666666666666</v>
      </c>
      <c r="G7" s="5">
        <v>45460.666666666664</v>
      </c>
      <c r="H7" s="5">
        <v>122273.66666666667</v>
      </c>
      <c r="I7" s="5">
        <v>292184.33333333331</v>
      </c>
      <c r="J7" s="5">
        <v>508993.66666666669</v>
      </c>
      <c r="K7" s="5">
        <v>814283.33333333337</v>
      </c>
      <c r="L7" s="5">
        <v>1260439</v>
      </c>
    </row>
    <row r="8" spans="1:12">
      <c r="A8" s="5">
        <v>540</v>
      </c>
      <c r="B8" s="5">
        <v>5118050</v>
      </c>
      <c r="C8" s="5">
        <f t="shared" si="0"/>
        <v>0.57940711819916568</v>
      </c>
      <c r="D8" s="5">
        <v>11166.666666666666</v>
      </c>
      <c r="E8" s="5">
        <v>12084.333333333334</v>
      </c>
      <c r="F8" s="5">
        <v>28922.666666666668</v>
      </c>
      <c r="G8" s="5">
        <v>146485.66666666666</v>
      </c>
      <c r="H8" s="5">
        <v>444283.66666666669</v>
      </c>
      <c r="I8" s="5">
        <v>1033343.6666666666</v>
      </c>
      <c r="J8" s="5">
        <v>1822221</v>
      </c>
      <c r="K8" s="5">
        <v>2881037.3333333335</v>
      </c>
      <c r="L8" s="5">
        <v>4458492</v>
      </c>
    </row>
    <row r="9" spans="1:12">
      <c r="A9" s="5">
        <v>550</v>
      </c>
      <c r="B9" s="5">
        <v>8674928</v>
      </c>
      <c r="C9" s="5">
        <f t="shared" si="0"/>
        <v>0.5797306421095898</v>
      </c>
      <c r="D9" s="5">
        <v>14088</v>
      </c>
      <c r="E9" s="5">
        <v>16024.333333333334</v>
      </c>
      <c r="F9" s="5">
        <v>54663.666666666664</v>
      </c>
      <c r="G9" s="5">
        <v>257388.66666666666</v>
      </c>
      <c r="H9" s="5">
        <v>753061</v>
      </c>
      <c r="I9" s="5">
        <v>1749249</v>
      </c>
      <c r="J9" s="5">
        <v>3081367.3333333335</v>
      </c>
      <c r="K9" s="5">
        <v>4894422.666666667</v>
      </c>
      <c r="L9" s="5">
        <v>7547441.333333333</v>
      </c>
    </row>
    <row r="10" spans="1:12">
      <c r="A10" s="5">
        <v>560</v>
      </c>
      <c r="B10" s="5">
        <v>8552946</v>
      </c>
      <c r="C10" s="5">
        <f t="shared" si="0"/>
        <v>0.58148839339969349</v>
      </c>
      <c r="D10" s="5">
        <v>8717.3333333333339</v>
      </c>
      <c r="E10" s="5">
        <v>13522.333333333334</v>
      </c>
      <c r="F10" s="5">
        <v>53392.333333333336</v>
      </c>
      <c r="G10" s="5">
        <v>265460.33333333331</v>
      </c>
      <c r="H10" s="5">
        <v>753345</v>
      </c>
      <c r="I10" s="5">
        <v>1718492.3333333333</v>
      </c>
      <c r="J10" s="5">
        <v>3031578</v>
      </c>
      <c r="K10" s="5">
        <v>4817148.333333333</v>
      </c>
      <c r="L10" s="5">
        <v>7415667.333333333</v>
      </c>
    </row>
    <row r="11" spans="1:12">
      <c r="A11" s="5">
        <v>570</v>
      </c>
      <c r="B11" s="5">
        <v>6172657</v>
      </c>
      <c r="C11" s="5">
        <f t="shared" si="0"/>
        <v>0.58063263686077493</v>
      </c>
      <c r="D11" s="5">
        <v>3168.6666666666665</v>
      </c>
      <c r="E11" s="5">
        <v>7249.333333333333</v>
      </c>
      <c r="F11" s="5">
        <v>35705.666666666664</v>
      </c>
      <c r="G11" s="5">
        <v>195270.33333333334</v>
      </c>
      <c r="H11" s="5">
        <v>538542.66666666663</v>
      </c>
      <c r="I11" s="5">
        <v>1248543.6666666667</v>
      </c>
      <c r="J11" s="5">
        <v>2193121.6666666665</v>
      </c>
      <c r="K11" s="5">
        <v>3495433</v>
      </c>
      <c r="L11" s="5">
        <v>5349445.666666667</v>
      </c>
    </row>
    <row r="12" spans="1:12">
      <c r="A12" s="5">
        <v>580</v>
      </c>
      <c r="B12" s="5">
        <v>3817417</v>
      </c>
      <c r="C12" s="5">
        <f t="shared" si="0"/>
        <v>0.57621241111017374</v>
      </c>
      <c r="D12" s="5">
        <v>1995.6666666666667</v>
      </c>
      <c r="E12" s="5">
        <v>3527.6666666666665</v>
      </c>
      <c r="F12" s="5">
        <v>21879</v>
      </c>
      <c r="G12" s="5">
        <v>117142.33333333333</v>
      </c>
      <c r="H12" s="5">
        <v>331440.66666666669</v>
      </c>
      <c r="I12" s="5">
        <v>771602.66666666663</v>
      </c>
      <c r="J12" s="5">
        <v>1372964.3333333333</v>
      </c>
      <c r="K12" s="5">
        <v>2181868.6666666665</v>
      </c>
      <c r="L12" s="5">
        <v>3329605</v>
      </c>
    </row>
    <row r="13" spans="1:12">
      <c r="A13" s="5">
        <v>590</v>
      </c>
      <c r="B13" s="5">
        <v>2829220</v>
      </c>
      <c r="C13" s="5">
        <f t="shared" si="0"/>
        <v>0.58002144434446501</v>
      </c>
      <c r="D13" s="5">
        <v>1876.3333333333333</v>
      </c>
      <c r="E13" s="5">
        <v>3978.3333333333335</v>
      </c>
      <c r="F13" s="5">
        <v>16027.333333333334</v>
      </c>
      <c r="G13" s="5">
        <v>82729</v>
      </c>
      <c r="H13" s="5">
        <v>243234</v>
      </c>
      <c r="I13" s="5">
        <v>575244.33333333337</v>
      </c>
      <c r="J13" s="5">
        <v>987554.66666666663</v>
      </c>
      <c r="K13" s="5">
        <v>1592227.3333333333</v>
      </c>
      <c r="L13" s="5">
        <v>2465352.6666666665</v>
      </c>
    </row>
    <row r="14" spans="1:12">
      <c r="A14" s="5">
        <v>600</v>
      </c>
      <c r="B14" s="5">
        <v>2171312</v>
      </c>
      <c r="C14" s="5">
        <f t="shared" si="0"/>
        <v>0.57973499925721672</v>
      </c>
      <c r="D14" s="5">
        <v>1419</v>
      </c>
      <c r="E14" s="5">
        <v>2405</v>
      </c>
      <c r="F14" s="5">
        <v>11196.666666666666</v>
      </c>
      <c r="G14" s="5">
        <v>65810</v>
      </c>
      <c r="H14" s="5">
        <v>184375</v>
      </c>
      <c r="I14" s="5">
        <v>439846.33333333331</v>
      </c>
      <c r="J14" s="5">
        <v>765443</v>
      </c>
      <c r="K14" s="5">
        <v>1234893.6666666667</v>
      </c>
      <c r="L14" s="5">
        <v>1883890.6666666667</v>
      </c>
    </row>
    <row r="15" spans="1:12">
      <c r="A15" s="5">
        <v>610</v>
      </c>
      <c r="B15" s="5">
        <v>1618943</v>
      </c>
      <c r="C15" s="5">
        <f t="shared" si="0"/>
        <v>0.58342529857629222</v>
      </c>
      <c r="D15" s="5">
        <v>1166.3333333333333</v>
      </c>
      <c r="E15" s="5">
        <v>1749.6666666666667</v>
      </c>
      <c r="F15" s="5">
        <v>10459</v>
      </c>
      <c r="G15" s="5">
        <v>49706</v>
      </c>
      <c r="H15" s="5">
        <v>142997.33333333334</v>
      </c>
      <c r="I15" s="5">
        <v>327409</v>
      </c>
      <c r="J15" s="5">
        <v>577712.33333333337</v>
      </c>
      <c r="K15" s="5">
        <v>907112.33333333337</v>
      </c>
      <c r="L15" s="5">
        <v>1397686.6666666667</v>
      </c>
    </row>
    <row r="16" spans="1:12">
      <c r="A16" s="5">
        <v>620</v>
      </c>
      <c r="B16" s="5">
        <v>1136650</v>
      </c>
      <c r="C16" s="5">
        <f t="shared" si="0"/>
        <v>0.57424612299356093</v>
      </c>
      <c r="D16" s="5">
        <v>1008.6666666666666</v>
      </c>
      <c r="E16" s="5">
        <v>1711</v>
      </c>
      <c r="F16" s="5">
        <v>7281.666666666667</v>
      </c>
      <c r="G16" s="5">
        <v>35359.666666666664</v>
      </c>
      <c r="H16" s="5">
        <v>100853</v>
      </c>
      <c r="I16" s="5">
        <v>234771.66666666666</v>
      </c>
      <c r="J16" s="5">
        <v>408407</v>
      </c>
      <c r="K16" s="5">
        <v>648319</v>
      </c>
      <c r="L16" s="5">
        <v>997487.33333333337</v>
      </c>
    </row>
    <row r="17" spans="1:12">
      <c r="A17" s="5">
        <v>630</v>
      </c>
      <c r="B17" s="5">
        <v>715726</v>
      </c>
      <c r="C17" s="5">
        <f t="shared" si="0"/>
        <v>0.57470424269971099</v>
      </c>
      <c r="D17" s="5">
        <v>1066.3333333333333</v>
      </c>
      <c r="E17" s="5">
        <v>1624.6666666666667</v>
      </c>
      <c r="F17" s="5">
        <v>4501.666666666667</v>
      </c>
      <c r="G17" s="5">
        <v>21163.333333333332</v>
      </c>
      <c r="H17" s="5">
        <v>62881.333333333336</v>
      </c>
      <c r="I17" s="5">
        <v>149440.66666666666</v>
      </c>
      <c r="J17" s="5">
        <v>255419</v>
      </c>
      <c r="K17" s="5">
        <v>408710.66666666669</v>
      </c>
      <c r="L17" s="5">
        <v>627355</v>
      </c>
    </row>
    <row r="18" spans="1:12">
      <c r="A18" s="5">
        <v>640</v>
      </c>
      <c r="B18" s="5">
        <v>470701</v>
      </c>
      <c r="C18" s="5">
        <f t="shared" si="0"/>
        <v>0.58956069408613299</v>
      </c>
      <c r="D18" s="5">
        <v>787</v>
      </c>
      <c r="E18" s="5">
        <v>1281</v>
      </c>
      <c r="F18" s="5">
        <v>3398.3333333333335</v>
      </c>
      <c r="G18" s="5">
        <v>15760.666666666666</v>
      </c>
      <c r="H18" s="5">
        <v>40734.666666666664</v>
      </c>
      <c r="I18" s="5">
        <v>90631.666666666672</v>
      </c>
      <c r="J18" s="5">
        <v>163696.66666666666</v>
      </c>
      <c r="K18" s="5">
        <v>259239.66666666666</v>
      </c>
      <c r="L18" s="5">
        <v>404558.33333333331</v>
      </c>
    </row>
    <row r="19" spans="1:12">
      <c r="A19" s="5">
        <v>650</v>
      </c>
      <c r="B19" s="5">
        <v>314916</v>
      </c>
      <c r="C19" s="5">
        <f t="shared" si="0"/>
        <v>0.58196775921686372</v>
      </c>
      <c r="D19" s="5">
        <v>1099.3333333333333</v>
      </c>
      <c r="E19" s="5">
        <v>996</v>
      </c>
      <c r="F19" s="5">
        <v>2881.6666666666665</v>
      </c>
      <c r="G19" s="5">
        <v>11057.666666666666</v>
      </c>
      <c r="H19" s="5">
        <v>29447.333333333332</v>
      </c>
      <c r="I19" s="5">
        <v>65489.333333333336</v>
      </c>
      <c r="J19" s="5">
        <v>115128.33333333333</v>
      </c>
      <c r="K19" s="5">
        <v>175607.33333333334</v>
      </c>
      <c r="L19" s="5">
        <v>272998.66666666669</v>
      </c>
    </row>
    <row r="20" spans="1:12">
      <c r="A20" s="5">
        <v>660</v>
      </c>
      <c r="B20" s="5">
        <v>221619</v>
      </c>
      <c r="C20" s="5">
        <f t="shared" si="0"/>
        <v>0.58453912546943587</v>
      </c>
      <c r="D20" s="5">
        <v>781.33333333333337</v>
      </c>
      <c r="E20" s="5">
        <v>1117.3333333333333</v>
      </c>
      <c r="F20" s="5">
        <v>2234.6666666666665</v>
      </c>
      <c r="G20" s="5">
        <v>7375</v>
      </c>
      <c r="H20" s="5">
        <v>19441</v>
      </c>
      <c r="I20" s="5">
        <v>45859.666666666664</v>
      </c>
      <c r="J20" s="5">
        <v>78216.333333333328</v>
      </c>
      <c r="K20" s="5">
        <v>125702.66666666667</v>
      </c>
      <c r="L20" s="5">
        <v>190478.33333333334</v>
      </c>
    </row>
    <row r="21" spans="1:12">
      <c r="A21" s="5">
        <v>670</v>
      </c>
      <c r="B21" s="5">
        <v>149953</v>
      </c>
      <c r="C21" s="5">
        <f t="shared" si="0"/>
        <v>0.55313304230198046</v>
      </c>
      <c r="D21" s="5">
        <v>1310.6666666666667</v>
      </c>
      <c r="E21" s="5">
        <v>1073.3333333333333</v>
      </c>
      <c r="F21" s="5">
        <v>1789</v>
      </c>
      <c r="G21" s="5">
        <v>6498.666666666667</v>
      </c>
      <c r="H21" s="5">
        <v>14071.333333333334</v>
      </c>
      <c r="I21" s="5">
        <v>32968.666666666664</v>
      </c>
      <c r="J21" s="5">
        <v>57777</v>
      </c>
      <c r="K21" s="5">
        <v>92721</v>
      </c>
      <c r="L21" s="5">
        <v>134224</v>
      </c>
    </row>
    <row r="22" spans="1:12">
      <c r="A22" s="5">
        <v>680</v>
      </c>
      <c r="B22" s="5">
        <v>111942</v>
      </c>
      <c r="C22" s="5">
        <f t="shared" si="0"/>
        <v>0.64758760023337514</v>
      </c>
      <c r="D22" s="5">
        <v>1092.3333333333333</v>
      </c>
      <c r="E22" s="5">
        <v>1092.6666666666667</v>
      </c>
      <c r="F22" s="5">
        <v>707</v>
      </c>
      <c r="G22" s="5">
        <v>3406.6666666666665</v>
      </c>
      <c r="H22" s="5">
        <v>9708.6666666666661</v>
      </c>
      <c r="I22" s="5">
        <v>23334.333333333332</v>
      </c>
      <c r="J22" s="5">
        <v>37606</v>
      </c>
      <c r="K22" s="5">
        <v>61777.333333333336</v>
      </c>
      <c r="L22" s="5">
        <v>83119</v>
      </c>
    </row>
    <row r="23" spans="1:12">
      <c r="A23" s="5">
        <v>690</v>
      </c>
      <c r="B23" s="5">
        <v>70253</v>
      </c>
      <c r="C23" s="5">
        <f t="shared" si="0"/>
        <v>0.59769354697846655</v>
      </c>
      <c r="D23" s="5">
        <v>1041.3333333333333</v>
      </c>
      <c r="E23" s="5">
        <v>1181.6666666666667</v>
      </c>
      <c r="F23" s="5">
        <v>1112.3333333333333</v>
      </c>
      <c r="G23" s="5">
        <v>3892</v>
      </c>
      <c r="H23" s="5">
        <v>7160</v>
      </c>
      <c r="I23" s="5">
        <v>15292.333333333334</v>
      </c>
      <c r="J23" s="5">
        <v>23979.666666666668</v>
      </c>
      <c r="K23" s="5">
        <v>38577</v>
      </c>
      <c r="L23" s="5">
        <v>59841.666666666664</v>
      </c>
    </row>
    <row r="24" spans="1:12">
      <c r="A24" s="5">
        <v>700</v>
      </c>
      <c r="B24" s="5">
        <v>46830</v>
      </c>
      <c r="C24" s="5">
        <f t="shared" si="0"/>
        <v>0.6338221706913556</v>
      </c>
      <c r="D24" s="5">
        <v>824</v>
      </c>
      <c r="E24" s="5">
        <v>751</v>
      </c>
      <c r="F24" s="5">
        <v>1276</v>
      </c>
      <c r="G24" s="5">
        <v>3228.3333333333335</v>
      </c>
      <c r="H24" s="5">
        <v>5028.666666666667</v>
      </c>
      <c r="I24" s="5">
        <v>9908.6666666666661</v>
      </c>
      <c r="J24" s="5">
        <v>14864.666666666666</v>
      </c>
      <c r="K24" s="5">
        <v>25300.666666666668</v>
      </c>
      <c r="L24" s="5">
        <v>37316</v>
      </c>
    </row>
    <row r="26" spans="1:12">
      <c r="D26" s="5">
        <f>E26*$C$30/$E$30</f>
        <v>0</v>
      </c>
      <c r="E26" s="5">
        <v>0</v>
      </c>
    </row>
    <row r="27" spans="1:12">
      <c r="D27" s="5">
        <f t="shared" ref="D27:D30" si="1">E27*$C$30/$E$30</f>
        <v>3.7947755701264983E-2</v>
      </c>
      <c r="E27" s="5">
        <v>3.3000000000000002E-2</v>
      </c>
    </row>
    <row r="28" spans="1:12">
      <c r="D28" s="5">
        <f t="shared" si="1"/>
        <v>0.14374149886842796</v>
      </c>
      <c r="E28" s="5">
        <v>0.125</v>
      </c>
    </row>
    <row r="29" spans="1:12">
      <c r="D29" s="5">
        <f t="shared" si="1"/>
        <v>0.34497959728422711</v>
      </c>
      <c r="E29" s="5">
        <v>0.3</v>
      </c>
    </row>
    <row r="30" spans="1:12">
      <c r="C30" s="5">
        <f>AVERAGE(C6:C21)</f>
        <v>0.57496599547371186</v>
      </c>
      <c r="D30" s="5">
        <f t="shared" si="1"/>
        <v>0.57496599547371186</v>
      </c>
      <c r="E30" s="5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7319-9645-49FB-B185-BDF9769669C5}">
  <dimension ref="A3:L25"/>
  <sheetViews>
    <sheetView workbookViewId="0"/>
  </sheetViews>
  <sheetFormatPr defaultRowHeight="15"/>
  <cols>
    <col min="1" max="16384" width="9" style="3"/>
  </cols>
  <sheetData>
    <row r="3" spans="1:12">
      <c r="C3" s="3" t="s">
        <v>2</v>
      </c>
      <c r="D3" s="3">
        <v>0</v>
      </c>
      <c r="E3" s="3">
        <v>2E-3</v>
      </c>
      <c r="F3" s="3">
        <v>0.01</v>
      </c>
      <c r="G3" s="3">
        <v>3.2000000000000001E-2</v>
      </c>
      <c r="H3" s="3">
        <v>7.4999999999999997E-2</v>
      </c>
      <c r="I3" s="3">
        <v>0.14699999999999999</v>
      </c>
      <c r="J3" s="3">
        <v>0.254</v>
      </c>
      <c r="K3" s="3">
        <v>0.40200000000000002</v>
      </c>
      <c r="L3" s="3">
        <v>0.6</v>
      </c>
    </row>
    <row r="4" spans="1:12">
      <c r="A4" s="3">
        <v>550</v>
      </c>
      <c r="B4" s="3">
        <v>16619</v>
      </c>
      <c r="C4" s="3">
        <f>FORECAST(B4,$D$3:$L$3,D4:L4)</f>
        <v>0.52167130990910837</v>
      </c>
      <c r="D4" s="3">
        <v>6300</v>
      </c>
      <c r="E4" s="3">
        <v>5529.333333333333</v>
      </c>
      <c r="F4" s="3">
        <v>6054.333333333333</v>
      </c>
      <c r="G4" s="3">
        <v>4324.666666666667</v>
      </c>
      <c r="H4" s="3">
        <v>6137</v>
      </c>
      <c r="I4" s="3">
        <v>7611</v>
      </c>
      <c r="J4" s="3">
        <v>10210.666666666666</v>
      </c>
      <c r="K4" s="3">
        <v>12458.666666666666</v>
      </c>
      <c r="L4" s="3">
        <v>19118.666666666668</v>
      </c>
    </row>
    <row r="5" spans="1:12">
      <c r="A5" s="3">
        <v>560</v>
      </c>
      <c r="B5" s="3">
        <v>33139</v>
      </c>
      <c r="C5" s="3">
        <f t="shared" ref="C5:C18" si="0">FORECAST(B5,$D$3:$L$3,D5:L5)</f>
        <v>0.60366862461312454</v>
      </c>
      <c r="D5" s="3">
        <v>5806</v>
      </c>
      <c r="E5" s="3">
        <v>6094.333333333333</v>
      </c>
      <c r="F5" s="3">
        <v>3821.6666666666665</v>
      </c>
      <c r="G5" s="3">
        <v>4183.333333333333</v>
      </c>
      <c r="H5" s="3">
        <v>8187.666666666667</v>
      </c>
      <c r="I5" s="3">
        <v>7735.333333333333</v>
      </c>
      <c r="J5" s="3">
        <v>16112.666666666666</v>
      </c>
      <c r="K5" s="3">
        <v>21567.333333333332</v>
      </c>
      <c r="L5" s="3">
        <v>33952.333333333336</v>
      </c>
    </row>
    <row r="6" spans="1:12">
      <c r="A6" s="3">
        <v>570</v>
      </c>
      <c r="B6" s="3">
        <v>95361</v>
      </c>
      <c r="C6" s="3">
        <f t="shared" si="0"/>
        <v>0.6649616469685391</v>
      </c>
      <c r="D6" s="3">
        <v>4424.666666666667</v>
      </c>
      <c r="E6" s="3">
        <v>5198.333333333333</v>
      </c>
      <c r="F6" s="3">
        <v>6938.666666666667</v>
      </c>
      <c r="G6" s="3">
        <v>6262.333333333333</v>
      </c>
      <c r="H6" s="3">
        <v>12148</v>
      </c>
      <c r="I6" s="3">
        <v>20826</v>
      </c>
      <c r="J6" s="3">
        <v>38853.666666666664</v>
      </c>
      <c r="K6" s="3">
        <v>58047.666666666664</v>
      </c>
      <c r="L6" s="3">
        <v>87400.666666666672</v>
      </c>
    </row>
    <row r="7" spans="1:12">
      <c r="A7" s="3">
        <v>580</v>
      </c>
      <c r="B7" s="3">
        <v>416601</v>
      </c>
      <c r="C7" s="3">
        <f t="shared" si="0"/>
        <v>0.76344669264692544</v>
      </c>
      <c r="D7" s="3">
        <v>5790</v>
      </c>
      <c r="E7" s="3">
        <v>4886.333333333333</v>
      </c>
      <c r="F7" s="3">
        <v>15494.666666666666</v>
      </c>
      <c r="G7" s="3">
        <v>9980.3333333333339</v>
      </c>
      <c r="H7" s="3">
        <v>35976.666666666664</v>
      </c>
      <c r="I7" s="3">
        <v>72452.333333333328</v>
      </c>
      <c r="J7" s="3">
        <v>140962</v>
      </c>
      <c r="K7" s="3">
        <v>212139</v>
      </c>
      <c r="L7" s="3">
        <v>332841.66666666669</v>
      </c>
    </row>
    <row r="8" spans="1:12">
      <c r="A8" s="3">
        <v>590</v>
      </c>
      <c r="B8" s="3">
        <v>1240928</v>
      </c>
      <c r="C8" s="3">
        <f t="shared" si="0"/>
        <v>0.8388682671791714</v>
      </c>
      <c r="D8" s="3">
        <v>6425.666666666667</v>
      </c>
      <c r="E8" s="3">
        <v>8573</v>
      </c>
      <c r="F8" s="3">
        <v>41005.666666666664</v>
      </c>
      <c r="G8" s="3">
        <v>26809</v>
      </c>
      <c r="H8" s="3">
        <v>89704</v>
      </c>
      <c r="I8" s="3">
        <v>194206.33333333334</v>
      </c>
      <c r="J8" s="3">
        <v>380538.33333333331</v>
      </c>
      <c r="K8" s="3">
        <v>563058</v>
      </c>
      <c r="L8" s="3">
        <v>905362.33333333337</v>
      </c>
    </row>
    <row r="9" spans="1:12">
      <c r="A9" s="3">
        <v>600</v>
      </c>
      <c r="B9" s="3">
        <v>2975283</v>
      </c>
      <c r="C9" s="3">
        <f t="shared" si="0"/>
        <v>0.94669358940180248</v>
      </c>
      <c r="D9" s="3">
        <v>6187.333333333333</v>
      </c>
      <c r="E9" s="3">
        <v>9901.3333333333339</v>
      </c>
      <c r="F9" s="3">
        <v>62899.666666666664</v>
      </c>
      <c r="G9" s="3">
        <v>43682</v>
      </c>
      <c r="H9" s="3">
        <v>185237.66666666666</v>
      </c>
      <c r="I9" s="3">
        <v>401854.33333333331</v>
      </c>
      <c r="J9" s="3">
        <v>778975.66666666663</v>
      </c>
      <c r="K9" s="3">
        <v>1228301</v>
      </c>
      <c r="L9" s="3">
        <v>1904033.6666666667</v>
      </c>
    </row>
    <row r="10" spans="1:12">
      <c r="A10" s="3">
        <v>610</v>
      </c>
      <c r="B10" s="3">
        <v>4522622</v>
      </c>
      <c r="C10" s="3">
        <f t="shared" si="0"/>
        <v>1.0611669895129399</v>
      </c>
      <c r="D10" s="3">
        <v>3919.3333333333335</v>
      </c>
      <c r="E10" s="3">
        <v>7615</v>
      </c>
      <c r="F10" s="3">
        <v>76500</v>
      </c>
      <c r="G10" s="3">
        <v>57982.333333333336</v>
      </c>
      <c r="H10" s="3">
        <v>241664.66666666666</v>
      </c>
      <c r="I10" s="3">
        <v>552182</v>
      </c>
      <c r="J10" s="3">
        <v>1076114</v>
      </c>
      <c r="K10" s="3">
        <v>1653731.3333333333</v>
      </c>
      <c r="L10" s="3">
        <v>2574762.3333333335</v>
      </c>
    </row>
    <row r="11" spans="1:12">
      <c r="A11" s="3">
        <v>620</v>
      </c>
      <c r="B11" s="3">
        <v>4281458</v>
      </c>
      <c r="C11" s="3">
        <f t="shared" si="0"/>
        <v>1.1034968866748418</v>
      </c>
      <c r="D11" s="3">
        <v>4748</v>
      </c>
      <c r="E11" s="3">
        <v>6262</v>
      </c>
      <c r="F11" s="3">
        <v>59079</v>
      </c>
      <c r="G11" s="3">
        <v>44227</v>
      </c>
      <c r="H11" s="3">
        <v>223991</v>
      </c>
      <c r="I11" s="3">
        <v>504904.66666666669</v>
      </c>
      <c r="J11" s="3">
        <v>980959</v>
      </c>
      <c r="K11" s="3">
        <v>1505072.3333333333</v>
      </c>
      <c r="L11" s="3">
        <v>2339624.3333333335</v>
      </c>
    </row>
    <row r="12" spans="1:12">
      <c r="A12" s="3">
        <v>630</v>
      </c>
      <c r="B12" s="3">
        <v>3076522</v>
      </c>
      <c r="C12" s="3">
        <f t="shared" si="0"/>
        <v>1.128194556814377</v>
      </c>
      <c r="D12" s="3">
        <v>3039</v>
      </c>
      <c r="E12" s="3">
        <v>3974</v>
      </c>
      <c r="F12" s="3">
        <v>42461.666666666664</v>
      </c>
      <c r="G12" s="3">
        <v>35486</v>
      </c>
      <c r="H12" s="3">
        <v>148731</v>
      </c>
      <c r="I12" s="3">
        <v>332899</v>
      </c>
      <c r="J12" s="3">
        <v>661870.33333333337</v>
      </c>
      <c r="K12" s="3">
        <v>1040842</v>
      </c>
      <c r="L12" s="3">
        <v>1659365.6666666667</v>
      </c>
    </row>
    <row r="13" spans="1:12">
      <c r="A13" s="3">
        <v>640</v>
      </c>
      <c r="B13" s="3">
        <v>2019939</v>
      </c>
      <c r="C13" s="3">
        <f t="shared" si="0"/>
        <v>1.1467521860469834</v>
      </c>
      <c r="D13" s="3">
        <v>2529</v>
      </c>
      <c r="E13" s="3">
        <v>4639</v>
      </c>
      <c r="F13" s="3">
        <v>29841.333333333332</v>
      </c>
      <c r="G13" s="3">
        <v>19969.666666666668</v>
      </c>
      <c r="H13" s="3">
        <v>96218.333333333328</v>
      </c>
      <c r="I13" s="3">
        <v>205366</v>
      </c>
      <c r="J13" s="3">
        <v>437205</v>
      </c>
      <c r="K13" s="3">
        <v>676324</v>
      </c>
      <c r="L13" s="3">
        <v>1067136.3333333333</v>
      </c>
    </row>
    <row r="14" spans="1:12">
      <c r="A14" s="3">
        <v>650</v>
      </c>
      <c r="B14" s="3">
        <v>1320618</v>
      </c>
      <c r="C14" s="3">
        <f t="shared" si="0"/>
        <v>1.1290247425284556</v>
      </c>
      <c r="D14" s="3">
        <v>4611.333333333333</v>
      </c>
      <c r="E14" s="3">
        <v>3736.6666666666665</v>
      </c>
      <c r="F14" s="3">
        <v>22291.666666666668</v>
      </c>
      <c r="G14" s="3">
        <v>17188</v>
      </c>
      <c r="H14" s="3">
        <v>71049.333333333328</v>
      </c>
      <c r="I14" s="3">
        <v>148477.66666666666</v>
      </c>
      <c r="J14" s="3">
        <v>289972</v>
      </c>
      <c r="K14" s="3">
        <v>463514</v>
      </c>
      <c r="L14" s="3">
        <v>704804.33333333337</v>
      </c>
    </row>
    <row r="15" spans="1:12">
      <c r="A15" s="3">
        <v>660</v>
      </c>
      <c r="B15" s="3">
        <v>979431</v>
      </c>
      <c r="C15" s="3">
        <f t="shared" si="0"/>
        <v>1.1086034620818577</v>
      </c>
      <c r="D15" s="3">
        <v>3340.3333333333335</v>
      </c>
      <c r="E15" s="3">
        <v>3665.3333333333335</v>
      </c>
      <c r="F15" s="3">
        <v>14676.666666666666</v>
      </c>
      <c r="G15" s="3">
        <v>11318</v>
      </c>
      <c r="H15" s="3">
        <v>51784</v>
      </c>
      <c r="I15" s="3">
        <v>111380</v>
      </c>
      <c r="J15" s="3">
        <v>219330</v>
      </c>
      <c r="K15" s="3">
        <v>331501</v>
      </c>
      <c r="L15" s="3">
        <v>540916.33333333337</v>
      </c>
    </row>
    <row r="16" spans="1:12">
      <c r="A16" s="3">
        <v>670</v>
      </c>
      <c r="B16" s="3">
        <v>732858</v>
      </c>
      <c r="C16" s="3">
        <f t="shared" si="0"/>
        <v>1.0528273914527428</v>
      </c>
      <c r="D16" s="3">
        <v>4047</v>
      </c>
      <c r="E16" s="3">
        <v>2717.3333333333335</v>
      </c>
      <c r="F16" s="3">
        <v>12076.333333333334</v>
      </c>
      <c r="G16" s="3">
        <v>10361.333333333334</v>
      </c>
      <c r="H16" s="3">
        <v>39086</v>
      </c>
      <c r="I16" s="3">
        <v>91426</v>
      </c>
      <c r="J16" s="3">
        <v>175077</v>
      </c>
      <c r="K16" s="3">
        <v>265390.33333333331</v>
      </c>
      <c r="L16" s="3">
        <v>424243</v>
      </c>
    </row>
    <row r="17" spans="1:12">
      <c r="A17" s="3">
        <v>680</v>
      </c>
      <c r="B17" s="3">
        <v>588391</v>
      </c>
      <c r="C17" s="3">
        <f t="shared" si="0"/>
        <v>1.1169396587211258</v>
      </c>
      <c r="D17" s="3">
        <v>3106.3333333333335</v>
      </c>
      <c r="E17" s="3">
        <v>2376</v>
      </c>
      <c r="F17" s="3">
        <v>11351</v>
      </c>
      <c r="G17" s="3">
        <v>7859.666666666667</v>
      </c>
      <c r="H17" s="3">
        <v>31305.333333333332</v>
      </c>
      <c r="I17" s="3">
        <v>70079.666666666672</v>
      </c>
      <c r="J17" s="3">
        <v>131083.66666666666</v>
      </c>
      <c r="K17" s="3">
        <v>208153.66666666666</v>
      </c>
      <c r="L17" s="3">
        <v>318229.66666666669</v>
      </c>
    </row>
    <row r="18" spans="1:12">
      <c r="A18" s="3">
        <v>690</v>
      </c>
      <c r="B18" s="3">
        <v>401431</v>
      </c>
      <c r="C18" s="3">
        <f t="shared" si="0"/>
        <v>1.0844982642382577</v>
      </c>
      <c r="D18" s="3">
        <v>3328.6666666666665</v>
      </c>
      <c r="E18" s="3">
        <v>4735</v>
      </c>
      <c r="F18" s="3">
        <v>9875.6666666666661</v>
      </c>
      <c r="G18" s="3">
        <v>8484.6666666666661</v>
      </c>
      <c r="H18" s="3">
        <v>20549.666666666668</v>
      </c>
      <c r="I18" s="3">
        <v>46995.666666666664</v>
      </c>
      <c r="J18" s="3">
        <v>94256</v>
      </c>
      <c r="K18" s="3">
        <v>131185.66666666666</v>
      </c>
      <c r="L18" s="3">
        <v>231401.66666666666</v>
      </c>
    </row>
    <row r="19" spans="1:12">
      <c r="A19" s="3">
        <v>700</v>
      </c>
      <c r="B19" s="3">
        <v>281104</v>
      </c>
      <c r="C19" s="3">
        <f>FORECAST(B19,$D$3:$L$3,D19:L19)</f>
        <v>1.2431537957381176</v>
      </c>
      <c r="D19" s="3">
        <v>4639.666666666667</v>
      </c>
      <c r="E19" s="3">
        <v>2973.6666666666665</v>
      </c>
      <c r="F19" s="3">
        <v>6374.666666666667</v>
      </c>
      <c r="G19" s="3">
        <v>4887</v>
      </c>
      <c r="H19" s="3">
        <v>17857.333333333332</v>
      </c>
      <c r="I19" s="3">
        <v>27842.666666666668</v>
      </c>
      <c r="J19" s="3">
        <v>59920.333333333336</v>
      </c>
      <c r="K19" s="3">
        <v>92206.333333333328</v>
      </c>
      <c r="L19" s="3">
        <v>136389</v>
      </c>
    </row>
    <row r="21" spans="1:12">
      <c r="D21" s="4">
        <f>E21*$C$25/$E$25</f>
        <v>0</v>
      </c>
      <c r="E21" s="3">
        <v>0</v>
      </c>
    </row>
    <row r="22" spans="1:12">
      <c r="D22" s="4">
        <f t="shared" ref="D22:D25" si="1">E22*$C$25/$E$25</f>
        <v>7.2831030345858278E-2</v>
      </c>
      <c r="E22" s="3">
        <v>6.6000000000000003E-2</v>
      </c>
    </row>
    <row r="23" spans="1:12">
      <c r="D23" s="4">
        <f t="shared" si="1"/>
        <v>0.27587511494643285</v>
      </c>
      <c r="E23" s="3">
        <v>0.25</v>
      </c>
    </row>
    <row r="24" spans="1:12">
      <c r="D24" s="4">
        <f t="shared" si="1"/>
        <v>0.55175022989286571</v>
      </c>
      <c r="E24" s="3">
        <v>0.5</v>
      </c>
    </row>
    <row r="25" spans="1:12">
      <c r="C25" s="3">
        <f>AVERAGE(C10:C18)</f>
        <v>1.1035004597857314</v>
      </c>
      <c r="D25" s="4">
        <f t="shared" si="1"/>
        <v>1.1035004597857314</v>
      </c>
      <c r="E25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FFE1-698B-42F3-8989-9BF3E0DD9145}">
  <dimension ref="A3:L31"/>
  <sheetViews>
    <sheetView workbookViewId="0"/>
  </sheetViews>
  <sheetFormatPr defaultRowHeight="15"/>
  <cols>
    <col min="1" max="16384" width="9" style="2"/>
  </cols>
  <sheetData>
    <row r="3" spans="1:12">
      <c r="C3" s="2" t="s">
        <v>2</v>
      </c>
      <c r="D3" s="2">
        <v>0</v>
      </c>
      <c r="E3" s="2">
        <v>1E-3</v>
      </c>
      <c r="F3" s="2">
        <v>8.0000000000000002E-3</v>
      </c>
      <c r="G3" s="2">
        <v>2.7E-2</v>
      </c>
      <c r="H3" s="2">
        <v>6.3E-2</v>
      </c>
      <c r="I3" s="2">
        <v>0.123</v>
      </c>
      <c r="J3" s="2">
        <v>0.21099999999999999</v>
      </c>
      <c r="K3" s="2">
        <v>0.33500000000000002</v>
      </c>
      <c r="L3" s="2">
        <v>0.5</v>
      </c>
    </row>
    <row r="4" spans="1:12">
      <c r="A4" s="2">
        <v>600</v>
      </c>
      <c r="B4" s="2">
        <v>18178</v>
      </c>
      <c r="C4" s="2">
        <f>FORECAST(B4,$D$3:$L$3,D4:L4)</f>
        <v>0.42957523039607082</v>
      </c>
      <c r="D4" s="2">
        <v>3782</v>
      </c>
      <c r="E4" s="2">
        <v>7564.666666666667</v>
      </c>
      <c r="F4" s="2">
        <v>6146.666666666667</v>
      </c>
      <c r="G4" s="2">
        <v>4727.666666666667</v>
      </c>
      <c r="H4" s="2">
        <v>11348</v>
      </c>
      <c r="I4" s="2">
        <v>7565.333333333333</v>
      </c>
      <c r="J4" s="2">
        <v>13238.666666666666</v>
      </c>
      <c r="K4" s="2">
        <v>15603.333333333334</v>
      </c>
      <c r="L4" s="2">
        <v>16076</v>
      </c>
    </row>
    <row r="5" spans="1:12">
      <c r="A5" s="2">
        <v>610</v>
      </c>
      <c r="B5" s="2">
        <v>42845</v>
      </c>
      <c r="C5" s="2">
        <f t="shared" ref="C5:C24" si="0">FORECAST(B5,$D$3:$L$3,D5:L5)</f>
        <v>0.4165721592305478</v>
      </c>
      <c r="D5" s="2">
        <v>8992</v>
      </c>
      <c r="E5" s="2">
        <v>9992.3333333333339</v>
      </c>
      <c r="F5" s="2">
        <v>8992.3333333333339</v>
      </c>
      <c r="G5" s="2">
        <v>8493.6666666666661</v>
      </c>
      <c r="H5" s="2">
        <v>15487.666666666666</v>
      </c>
      <c r="I5" s="2">
        <v>17985.666666666668</v>
      </c>
      <c r="J5" s="2">
        <v>24479.666666666668</v>
      </c>
      <c r="K5" s="2">
        <v>40468.333333333336</v>
      </c>
      <c r="L5" s="2">
        <v>46460.666666666664</v>
      </c>
    </row>
    <row r="6" spans="1:12">
      <c r="A6" s="2">
        <v>620</v>
      </c>
      <c r="B6" s="2">
        <v>135374</v>
      </c>
      <c r="C6" s="2">
        <f t="shared" si="0"/>
        <v>0.45842009028025676</v>
      </c>
      <c r="D6" s="2">
        <v>8419</v>
      </c>
      <c r="E6" s="2">
        <v>8946</v>
      </c>
      <c r="F6" s="2">
        <v>9472</v>
      </c>
      <c r="G6" s="2">
        <v>9997.6666666666661</v>
      </c>
      <c r="H6" s="2">
        <v>24205.333333333332</v>
      </c>
      <c r="I6" s="2">
        <v>38413</v>
      </c>
      <c r="J6" s="2">
        <v>63670.666666666664</v>
      </c>
      <c r="K6" s="2">
        <v>102088</v>
      </c>
      <c r="L6" s="2">
        <v>147349.66666666666</v>
      </c>
    </row>
    <row r="7" spans="1:12">
      <c r="A7" s="2">
        <v>630</v>
      </c>
      <c r="B7" s="2">
        <v>594365</v>
      </c>
      <c r="C7" s="2">
        <f t="shared" si="0"/>
        <v>0.48816292348374801</v>
      </c>
      <c r="D7" s="2">
        <v>8351</v>
      </c>
      <c r="E7" s="2">
        <v>5567.666666666667</v>
      </c>
      <c r="F7" s="2">
        <v>7237.333333333333</v>
      </c>
      <c r="G7" s="2">
        <v>18929.333333333332</v>
      </c>
      <c r="H7" s="2">
        <v>52892</v>
      </c>
      <c r="I7" s="2">
        <v>128050</v>
      </c>
      <c r="J7" s="2">
        <v>245536</v>
      </c>
      <c r="K7" s="2">
        <v>404211.33333333331</v>
      </c>
      <c r="L7" s="2">
        <v>616361</v>
      </c>
    </row>
    <row r="8" spans="1:12">
      <c r="A8" s="2">
        <v>640</v>
      </c>
      <c r="B8" s="2">
        <v>2017253</v>
      </c>
      <c r="C8" s="2">
        <f t="shared" si="0"/>
        <v>0.49988890377308826</v>
      </c>
      <c r="D8" s="2">
        <v>5320</v>
      </c>
      <c r="E8" s="2">
        <v>3546</v>
      </c>
      <c r="F8" s="2">
        <v>10046.333333333334</v>
      </c>
      <c r="G8" s="2">
        <v>54969</v>
      </c>
      <c r="H8" s="2">
        <v>185604</v>
      </c>
      <c r="I8" s="2">
        <v>414906</v>
      </c>
      <c r="J8" s="2">
        <v>811584.66666666663</v>
      </c>
      <c r="K8" s="2">
        <v>1261469.6666666667</v>
      </c>
      <c r="L8" s="2">
        <v>2081275.3333333333</v>
      </c>
    </row>
    <row r="9" spans="1:12">
      <c r="A9" s="2">
        <v>650</v>
      </c>
      <c r="B9" s="2">
        <v>4989542</v>
      </c>
      <c r="C9" s="2">
        <f t="shared" si="0"/>
        <v>0.53887787579471413</v>
      </c>
      <c r="D9" s="2">
        <v>5032.333333333333</v>
      </c>
      <c r="E9" s="2">
        <v>3775</v>
      </c>
      <c r="F9" s="2">
        <v>28940.333333333332</v>
      </c>
      <c r="G9" s="2">
        <v>125837.66666666667</v>
      </c>
      <c r="H9" s="2">
        <v>413994</v>
      </c>
      <c r="I9" s="2">
        <v>986037</v>
      </c>
      <c r="J9" s="2">
        <v>1819628.3333333333</v>
      </c>
      <c r="K9" s="2">
        <v>2987015</v>
      </c>
      <c r="L9" s="2">
        <v>4724698.666666667</v>
      </c>
    </row>
    <row r="10" spans="1:12">
      <c r="A10" s="2">
        <v>660</v>
      </c>
      <c r="B10" s="2">
        <v>7389378</v>
      </c>
      <c r="C10" s="2">
        <f t="shared" si="0"/>
        <v>0.52860490278380068</v>
      </c>
      <c r="D10" s="2">
        <v>6040</v>
      </c>
      <c r="E10" s="2">
        <v>8052.333333333333</v>
      </c>
      <c r="F10" s="2">
        <v>42949.333333333336</v>
      </c>
      <c r="G10" s="2">
        <v>218787.66666666666</v>
      </c>
      <c r="H10" s="2">
        <v>573156.66666666663</v>
      </c>
      <c r="I10" s="2">
        <v>1379858.3333333333</v>
      </c>
      <c r="J10" s="2">
        <v>2796274.6666666665</v>
      </c>
      <c r="K10" s="2">
        <v>4595958</v>
      </c>
      <c r="L10" s="2">
        <v>7080858.666666667</v>
      </c>
    </row>
    <row r="11" spans="1:12">
      <c r="A11" s="2">
        <v>670</v>
      </c>
      <c r="B11" s="2">
        <v>7270064</v>
      </c>
      <c r="C11" s="2">
        <f t="shared" si="0"/>
        <v>0.53076021942906926</v>
      </c>
      <c r="D11" s="2">
        <v>3583.3333333333335</v>
      </c>
      <c r="E11" s="2">
        <v>8602</v>
      </c>
      <c r="F11" s="2">
        <v>58780.333333333336</v>
      </c>
      <c r="G11" s="2">
        <v>236573.66666666666</v>
      </c>
      <c r="H11" s="2">
        <v>618681</v>
      </c>
      <c r="I11" s="2">
        <v>1397282.6666666667</v>
      </c>
      <c r="J11" s="2">
        <v>2712293</v>
      </c>
      <c r="K11" s="2">
        <v>4389547.333333333</v>
      </c>
      <c r="L11" s="2">
        <v>7014222.666666667</v>
      </c>
    </row>
    <row r="12" spans="1:12">
      <c r="A12" s="2">
        <v>680</v>
      </c>
      <c r="B12" s="2">
        <v>4931222</v>
      </c>
      <c r="C12" s="2">
        <f t="shared" si="0"/>
        <v>0.51165678850041985</v>
      </c>
      <c r="D12" s="2">
        <v>3869.6666666666665</v>
      </c>
      <c r="E12" s="2">
        <v>8513.6666666666661</v>
      </c>
      <c r="F12" s="2">
        <v>39475.333333333336</v>
      </c>
      <c r="G12" s="2">
        <v>174163.33333333334</v>
      </c>
      <c r="H12" s="2">
        <v>447375</v>
      </c>
      <c r="I12" s="2">
        <v>1048014.3333333334</v>
      </c>
      <c r="J12" s="2">
        <v>1893421.6666666667</v>
      </c>
      <c r="K12" s="2">
        <v>3122804.3333333335</v>
      </c>
      <c r="L12" s="2">
        <v>4922304.666666667</v>
      </c>
    </row>
    <row r="13" spans="1:12">
      <c r="A13" s="2">
        <v>690</v>
      </c>
      <c r="B13" s="2">
        <v>2790934</v>
      </c>
      <c r="C13" s="2">
        <f t="shared" si="0"/>
        <v>0.49449964226376841</v>
      </c>
      <c r="D13" s="2">
        <v>5872.333333333333</v>
      </c>
      <c r="E13" s="2">
        <v>5870.666666666667</v>
      </c>
      <c r="F13" s="2">
        <v>30198</v>
      </c>
      <c r="G13" s="2">
        <v>107362</v>
      </c>
      <c r="H13" s="2">
        <v>260874.66666666666</v>
      </c>
      <c r="I13" s="2">
        <v>585527</v>
      </c>
      <c r="J13" s="2">
        <v>1098056.3333333333</v>
      </c>
      <c r="K13" s="2">
        <v>1864753</v>
      </c>
      <c r="L13" s="2">
        <v>2871416.6666666665</v>
      </c>
    </row>
    <row r="14" spans="1:12">
      <c r="A14" s="2">
        <v>700</v>
      </c>
      <c r="B14" s="2">
        <v>1665307</v>
      </c>
      <c r="C14" s="2">
        <f t="shared" si="0"/>
        <v>0.50678223812912127</v>
      </c>
      <c r="D14" s="2">
        <v>10021.333333333334</v>
      </c>
      <c r="E14" s="2">
        <v>14580.666666666666</v>
      </c>
      <c r="F14" s="2">
        <v>16403.666666666668</v>
      </c>
      <c r="G14" s="2">
        <v>61061.666666666664</v>
      </c>
      <c r="H14" s="2">
        <v>181344.66666666666</v>
      </c>
      <c r="I14" s="2">
        <v>338999.66666666669</v>
      </c>
      <c r="J14" s="2">
        <v>655259</v>
      </c>
      <c r="K14" s="2">
        <v>1100963.6666666667</v>
      </c>
      <c r="L14" s="2">
        <v>1659661.6666666667</v>
      </c>
    </row>
    <row r="15" spans="1:12">
      <c r="A15" s="2">
        <v>710</v>
      </c>
      <c r="B15" s="2">
        <v>1299594</v>
      </c>
      <c r="C15" s="2">
        <f t="shared" si="0"/>
        <v>0.50729863555341714</v>
      </c>
      <c r="D15" s="2">
        <v>11984.666666666666</v>
      </c>
      <c r="E15" s="2">
        <v>7989.666666666667</v>
      </c>
      <c r="F15" s="2">
        <v>13984.666666666666</v>
      </c>
      <c r="G15" s="2">
        <v>49940</v>
      </c>
      <c r="H15" s="2">
        <v>100886.66666666667</v>
      </c>
      <c r="I15" s="2">
        <v>262699.33333333331</v>
      </c>
      <c r="J15" s="2">
        <v>488504.66666666669</v>
      </c>
      <c r="K15" s="2">
        <v>838113.66666666663</v>
      </c>
      <c r="L15" s="2">
        <v>1310567.3333333333</v>
      </c>
    </row>
    <row r="16" spans="1:12">
      <c r="A16" s="2">
        <v>720</v>
      </c>
      <c r="B16" s="2">
        <v>1121939</v>
      </c>
      <c r="C16" s="2">
        <f t="shared" si="0"/>
        <v>0.50117289380392982</v>
      </c>
      <c r="D16" s="2">
        <v>6656.333333333333</v>
      </c>
      <c r="E16" s="2">
        <v>7766.666666666667</v>
      </c>
      <c r="F16" s="2">
        <v>15532.333333333334</v>
      </c>
      <c r="G16" s="2">
        <v>39941.333333333336</v>
      </c>
      <c r="H16" s="2">
        <v>95412.666666666672</v>
      </c>
      <c r="I16" s="2">
        <v>230767.66666666666</v>
      </c>
      <c r="J16" s="2">
        <v>454890</v>
      </c>
      <c r="K16" s="2">
        <v>688998.33333333337</v>
      </c>
      <c r="L16" s="2">
        <v>1160545</v>
      </c>
    </row>
    <row r="17" spans="1:12">
      <c r="A17" s="2">
        <v>730</v>
      </c>
      <c r="B17" s="2">
        <v>1030011</v>
      </c>
      <c r="C17" s="2">
        <f t="shared" si="0"/>
        <v>0.53081371337382277</v>
      </c>
      <c r="D17" s="2">
        <v>7410</v>
      </c>
      <c r="E17" s="2">
        <v>14821.666666666666</v>
      </c>
      <c r="F17" s="2">
        <v>20997.666666666668</v>
      </c>
      <c r="G17" s="2">
        <v>39523.666666666664</v>
      </c>
      <c r="H17" s="2">
        <v>117325</v>
      </c>
      <c r="I17" s="2">
        <v>200089.33333333334</v>
      </c>
      <c r="J17" s="2">
        <v>418726</v>
      </c>
      <c r="K17" s="2">
        <v>617604.33333333337</v>
      </c>
      <c r="L17" s="2">
        <v>990580.66666666663</v>
      </c>
    </row>
    <row r="18" spans="1:12">
      <c r="A18" s="2">
        <v>740</v>
      </c>
      <c r="B18" s="2">
        <v>719563</v>
      </c>
      <c r="C18" s="2">
        <f t="shared" si="0"/>
        <v>0.49098474179971752</v>
      </c>
      <c r="D18" s="2">
        <v>8439.3333333333339</v>
      </c>
      <c r="E18" s="2">
        <v>8440</v>
      </c>
      <c r="F18" s="2">
        <v>7033</v>
      </c>
      <c r="G18" s="2">
        <v>39387</v>
      </c>
      <c r="H18" s="2">
        <v>94252</v>
      </c>
      <c r="I18" s="2">
        <v>160358</v>
      </c>
      <c r="J18" s="2">
        <v>285554.33333333331</v>
      </c>
      <c r="K18" s="2">
        <v>464210.66666666669</v>
      </c>
      <c r="L18" s="2">
        <v>758188.66666666663</v>
      </c>
    </row>
    <row r="19" spans="1:12">
      <c r="A19" s="2">
        <v>750</v>
      </c>
      <c r="B19" s="2">
        <v>532693</v>
      </c>
      <c r="C19" s="2">
        <f t="shared" si="0"/>
        <v>0.57653270789419664</v>
      </c>
      <c r="D19" s="2">
        <v>6433</v>
      </c>
      <c r="E19" s="2">
        <v>11260.666666666666</v>
      </c>
      <c r="F19" s="2">
        <v>16086.666666666666</v>
      </c>
      <c r="G19" s="2">
        <v>33783.666666666664</v>
      </c>
      <c r="H19" s="2">
        <v>40215.333333333336</v>
      </c>
      <c r="I19" s="2">
        <v>93304.333333333328</v>
      </c>
      <c r="J19" s="2">
        <v>205915</v>
      </c>
      <c r="K19" s="2">
        <v>323340.66666666669</v>
      </c>
      <c r="L19" s="2">
        <v>453637.66666666669</v>
      </c>
    </row>
    <row r="20" spans="1:12">
      <c r="A20" s="2">
        <v>760</v>
      </c>
      <c r="B20" s="2">
        <v>282164</v>
      </c>
      <c r="C20" s="2">
        <f t="shared" si="0"/>
        <v>0.50537443533898341</v>
      </c>
      <c r="D20" s="2">
        <v>9356</v>
      </c>
      <c r="E20" s="2">
        <v>13097</v>
      </c>
      <c r="F20" s="2">
        <v>7485</v>
      </c>
      <c r="G20" s="2">
        <v>18710.666666666668</v>
      </c>
      <c r="H20" s="2">
        <v>39294.666666666664</v>
      </c>
      <c r="I20" s="2">
        <v>58004.333333333336</v>
      </c>
      <c r="J20" s="2">
        <v>114132.66666666667</v>
      </c>
      <c r="K20" s="2">
        <v>172161.33333333334</v>
      </c>
      <c r="L20" s="2">
        <v>291935.33333333331</v>
      </c>
    </row>
    <row r="21" spans="1:12">
      <c r="A21" s="2">
        <v>770</v>
      </c>
      <c r="B21" s="2">
        <v>137939</v>
      </c>
      <c r="C21" s="2">
        <f t="shared" si="0"/>
        <v>0.46584789014963623</v>
      </c>
      <c r="D21" s="2">
        <v>13331.666666666666</v>
      </c>
      <c r="E21" s="2">
        <v>13329.666666666666</v>
      </c>
      <c r="F21" s="2">
        <v>13331</v>
      </c>
      <c r="G21" s="2">
        <v>11108.333333333334</v>
      </c>
      <c r="H21" s="2">
        <v>13331.333333333334</v>
      </c>
      <c r="I21" s="2">
        <v>33328.333333333336</v>
      </c>
      <c r="J21" s="2">
        <v>68876.666666666672</v>
      </c>
      <c r="K21" s="2">
        <v>113311.66666666667</v>
      </c>
      <c r="L21" s="2">
        <v>137755.33333333334</v>
      </c>
    </row>
    <row r="22" spans="1:12">
      <c r="A22" s="2">
        <v>780</v>
      </c>
      <c r="B22" s="2">
        <v>160369</v>
      </c>
      <c r="C22" s="2">
        <f t="shared" si="0"/>
        <v>0.96885557708757719</v>
      </c>
      <c r="D22" s="2">
        <v>21689</v>
      </c>
      <c r="E22" s="2">
        <v>13561.666666666666</v>
      </c>
      <c r="F22" s="2">
        <v>8138</v>
      </c>
      <c r="G22" s="2">
        <v>18986</v>
      </c>
      <c r="H22" s="2">
        <v>27122.333333333332</v>
      </c>
      <c r="I22" s="2">
        <v>18984.666666666668</v>
      </c>
      <c r="J22" s="2">
        <v>43397.333333333336</v>
      </c>
      <c r="K22" s="2">
        <v>46112</v>
      </c>
      <c r="L22" s="2">
        <v>92214.333333333328</v>
      </c>
    </row>
    <row r="23" spans="1:12">
      <c r="A23" s="2">
        <v>790</v>
      </c>
      <c r="B23" s="2">
        <v>59350</v>
      </c>
      <c r="C23" s="2">
        <f t="shared" si="0"/>
        <v>0.3811838114594257</v>
      </c>
      <c r="D23" s="2">
        <v>26734.333333333332</v>
      </c>
      <c r="E23" s="2">
        <v>10039.666666666666</v>
      </c>
      <c r="F23" s="2">
        <v>23427</v>
      </c>
      <c r="G23" s="2">
        <v>23426.666666666668</v>
      </c>
      <c r="H23" s="2">
        <v>13385.333333333334</v>
      </c>
      <c r="I23" s="2">
        <v>26774.666666666668</v>
      </c>
      <c r="J23" s="2">
        <v>40159</v>
      </c>
      <c r="K23" s="2">
        <v>30120.666666666668</v>
      </c>
      <c r="L23" s="2">
        <v>73630</v>
      </c>
    </row>
    <row r="24" spans="1:12">
      <c r="A24" s="2">
        <v>800</v>
      </c>
      <c r="B24" s="2">
        <v>37247</v>
      </c>
      <c r="C24" s="2">
        <f t="shared" si="0"/>
        <v>0.18754360658200844</v>
      </c>
      <c r="D24" s="2">
        <v>33566</v>
      </c>
      <c r="E24" s="2">
        <v>12620.333333333334</v>
      </c>
      <c r="F24" s="2">
        <v>33650.666666666664</v>
      </c>
      <c r="G24" s="2">
        <v>33656</v>
      </c>
      <c r="H24" s="2">
        <v>21031.333333333332</v>
      </c>
      <c r="I24" s="2">
        <v>21031.666666666668</v>
      </c>
      <c r="J24" s="2">
        <v>12622</v>
      </c>
      <c r="K24" s="2">
        <v>46267.666666666664</v>
      </c>
      <c r="L24" s="2">
        <v>63100.333333333336</v>
      </c>
    </row>
    <row r="26" spans="1:12">
      <c r="D26" s="3">
        <f>E26*$C$30/$E$30</f>
        <v>0</v>
      </c>
      <c r="E26" s="2">
        <v>0</v>
      </c>
    </row>
    <row r="27" spans="1:12">
      <c r="D27" s="3">
        <f t="shared" ref="D27:D30" si="1">E27*$C$30/$E$30</f>
        <v>3.3779937453114306E-2</v>
      </c>
      <c r="E27" s="2">
        <v>3.3000000000000002E-2</v>
      </c>
    </row>
    <row r="28" spans="1:12">
      <c r="D28" s="3">
        <f t="shared" si="1"/>
        <v>0.12795430853452389</v>
      </c>
      <c r="E28" s="2">
        <v>0.125</v>
      </c>
    </row>
    <row r="29" spans="1:12">
      <c r="D29" s="3">
        <f t="shared" si="1"/>
        <v>0.30709034048285733</v>
      </c>
      <c r="E29" s="2">
        <v>0.3</v>
      </c>
    </row>
    <row r="30" spans="1:12">
      <c r="C30" s="2">
        <f>AVERAGE(C7:C21)</f>
        <v>0.51181723413809554</v>
      </c>
      <c r="D30" s="3">
        <f t="shared" si="1"/>
        <v>0.51181723413809554</v>
      </c>
      <c r="E30" s="2">
        <v>0.5</v>
      </c>
    </row>
    <row r="31" spans="1:12">
      <c r="D31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5DB8-0C49-472D-93E6-4C10B174FD1E}">
  <dimension ref="A3:L202"/>
  <sheetViews>
    <sheetView workbookViewId="0"/>
  </sheetViews>
  <sheetFormatPr defaultRowHeight="15"/>
  <cols>
    <col min="1" max="16384" width="9" style="1"/>
  </cols>
  <sheetData>
    <row r="3" spans="1:12">
      <c r="C3" s="1" t="s">
        <v>2</v>
      </c>
      <c r="D3" s="1">
        <v>0</v>
      </c>
      <c r="E3" s="1">
        <v>4.0000000000000001E-3</v>
      </c>
      <c r="F3" s="1">
        <v>2.7E-2</v>
      </c>
      <c r="G3" s="1">
        <v>0.09</v>
      </c>
      <c r="H3" s="1">
        <v>0.21299999999999999</v>
      </c>
      <c r="I3" s="1">
        <v>0.41599999999999998</v>
      </c>
      <c r="J3" s="1">
        <v>0.71799999999999997</v>
      </c>
      <c r="K3" s="1">
        <v>1.139</v>
      </c>
      <c r="L3" s="1">
        <v>1.7</v>
      </c>
    </row>
    <row r="4" spans="1:12">
      <c r="A4" s="1">
        <v>650</v>
      </c>
      <c r="B4" s="1">
        <v>259029</v>
      </c>
      <c r="C4" s="1">
        <f>FORECAST(B4,$D$3:$L$3,D4:L4)</f>
        <v>1.3736560769029567</v>
      </c>
      <c r="D4" s="1">
        <v>9919.3333333333339</v>
      </c>
      <c r="E4" s="1">
        <v>7439.666666666667</v>
      </c>
      <c r="F4" s="1">
        <v>9504.3333333333339</v>
      </c>
      <c r="G4" s="1">
        <v>32656</v>
      </c>
      <c r="H4" s="1">
        <v>73986.333333333328</v>
      </c>
      <c r="I4" s="1">
        <v>104593.66666666667</v>
      </c>
      <c r="J4" s="1">
        <v>150479.33333333334</v>
      </c>
      <c r="K4" s="1">
        <v>228201.33333333334</v>
      </c>
      <c r="L4" s="1">
        <v>295992.66666666669</v>
      </c>
    </row>
    <row r="5" spans="1:12">
      <c r="A5" s="1">
        <v>660</v>
      </c>
      <c r="B5" s="1">
        <v>330775</v>
      </c>
      <c r="C5" s="1">
        <f t="shared" ref="C5:C24" si="0">FORECAST(B5,$D$3:$L$3,D5:L5)</f>
        <v>1.655721013939031</v>
      </c>
      <c r="D5" s="1">
        <v>6170.666666666667</v>
      </c>
      <c r="E5" s="1">
        <v>4851</v>
      </c>
      <c r="F5" s="1">
        <v>7495.333333333333</v>
      </c>
      <c r="G5" s="1">
        <v>26897.666666666668</v>
      </c>
      <c r="H5" s="1">
        <v>56437</v>
      </c>
      <c r="I5" s="1">
        <v>108029.66666666667</v>
      </c>
      <c r="J5" s="1">
        <v>173318.66666666666</v>
      </c>
      <c r="K5" s="1">
        <v>240771</v>
      </c>
      <c r="L5" s="1">
        <v>313991</v>
      </c>
    </row>
    <row r="6" spans="1:12">
      <c r="A6" s="1">
        <v>670</v>
      </c>
      <c r="B6" s="1">
        <v>555044</v>
      </c>
      <c r="C6" s="1">
        <f t="shared" si="0"/>
        <v>2.1726441644451153</v>
      </c>
      <c r="D6" s="1">
        <v>2825.6666666666665</v>
      </c>
      <c r="E6" s="1">
        <v>6592</v>
      </c>
      <c r="F6" s="1">
        <v>12715.333333333334</v>
      </c>
      <c r="G6" s="1">
        <v>29672.333333333332</v>
      </c>
      <c r="H6" s="1">
        <v>61702.333333333336</v>
      </c>
      <c r="I6" s="1">
        <v>138476</v>
      </c>
      <c r="J6" s="1">
        <v>190756</v>
      </c>
      <c r="K6" s="1">
        <v>296745</v>
      </c>
      <c r="L6" s="1">
        <v>427743</v>
      </c>
    </row>
    <row r="7" spans="1:12">
      <c r="A7" s="1">
        <v>680</v>
      </c>
      <c r="B7" s="1">
        <v>1226220</v>
      </c>
      <c r="C7" s="1">
        <f t="shared" si="0"/>
        <v>2.5813313928846648</v>
      </c>
      <c r="D7" s="1">
        <v>3558.3333333333335</v>
      </c>
      <c r="E7" s="1">
        <v>6102</v>
      </c>
      <c r="F7" s="1">
        <v>16272.666666666666</v>
      </c>
      <c r="G7" s="1">
        <v>40173.333333333336</v>
      </c>
      <c r="H7" s="1">
        <v>94585.333333333328</v>
      </c>
      <c r="I7" s="1">
        <v>174932</v>
      </c>
      <c r="J7" s="1">
        <v>340240.66666666669</v>
      </c>
      <c r="K7" s="1">
        <v>529916.66666666663</v>
      </c>
      <c r="L7" s="1">
        <v>816316</v>
      </c>
    </row>
    <row r="8" spans="1:12">
      <c r="A8" s="1">
        <v>690</v>
      </c>
      <c r="B8" s="1">
        <v>3025566</v>
      </c>
      <c r="C8" s="1">
        <f t="shared" si="0"/>
        <v>2.6386513600360697</v>
      </c>
      <c r="D8" s="1">
        <v>5508.666666666667</v>
      </c>
      <c r="E8" s="1">
        <v>4960</v>
      </c>
      <c r="F8" s="1">
        <v>20386.666666666668</v>
      </c>
      <c r="G8" s="1">
        <v>64471.333333333336</v>
      </c>
      <c r="H8" s="1">
        <v>189015.33333333334</v>
      </c>
      <c r="I8" s="1">
        <v>384653.66666666669</v>
      </c>
      <c r="J8" s="1">
        <v>752264</v>
      </c>
      <c r="K8" s="1">
        <v>1262626.6666666667</v>
      </c>
      <c r="L8" s="1">
        <v>1980341.6666666667</v>
      </c>
    </row>
    <row r="9" spans="1:12">
      <c r="A9" s="1">
        <v>700</v>
      </c>
      <c r="B9" s="1">
        <v>5958870</v>
      </c>
      <c r="C9" s="1">
        <f t="shared" si="0"/>
        <v>2.7316720957469922</v>
      </c>
      <c r="D9" s="1">
        <v>7187.333333333333</v>
      </c>
      <c r="E9" s="1">
        <v>7184.666666666667</v>
      </c>
      <c r="F9" s="1">
        <v>17363</v>
      </c>
      <c r="G9" s="1">
        <v>99989.333333333328</v>
      </c>
      <c r="H9" s="1">
        <v>298810.33333333331</v>
      </c>
      <c r="I9" s="1">
        <v>697059.33333333337</v>
      </c>
      <c r="J9" s="1">
        <v>1410878</v>
      </c>
      <c r="K9" s="1">
        <v>2270315.3333333335</v>
      </c>
      <c r="L9" s="1">
        <v>3817028</v>
      </c>
    </row>
    <row r="10" spans="1:12">
      <c r="A10" s="1">
        <v>710</v>
      </c>
      <c r="B10" s="1">
        <v>9018962</v>
      </c>
      <c r="C10" s="1">
        <f t="shared" si="0"/>
        <v>2.8145794474866221</v>
      </c>
      <c r="D10" s="1">
        <v>4591.666666666667</v>
      </c>
      <c r="E10" s="1">
        <v>7219</v>
      </c>
      <c r="F10" s="1">
        <v>34778</v>
      </c>
      <c r="G10" s="1">
        <v>131900.33333333334</v>
      </c>
      <c r="H10" s="1">
        <v>452155.66666666669</v>
      </c>
      <c r="I10" s="1">
        <v>1038885.3333333334</v>
      </c>
      <c r="J10" s="1">
        <v>2151982.6666666665</v>
      </c>
      <c r="K10" s="1">
        <v>3447070.3333333335</v>
      </c>
      <c r="L10" s="1">
        <v>5532482.666666667</v>
      </c>
    </row>
    <row r="11" spans="1:12">
      <c r="A11" s="1">
        <v>720</v>
      </c>
      <c r="B11" s="1">
        <v>10456062</v>
      </c>
      <c r="C11" s="1">
        <f t="shared" si="0"/>
        <v>2.8125218380508521</v>
      </c>
      <c r="D11" s="1">
        <v>7289</v>
      </c>
      <c r="E11" s="1">
        <v>11660</v>
      </c>
      <c r="F11" s="1">
        <v>40091</v>
      </c>
      <c r="G11" s="1">
        <v>179307.66666666666</v>
      </c>
      <c r="H11" s="1">
        <v>533594</v>
      </c>
      <c r="I11" s="1">
        <v>1146746.3333333333</v>
      </c>
      <c r="J11" s="1">
        <v>2351250.6666666665</v>
      </c>
      <c r="K11" s="1">
        <v>4028953.3333333335</v>
      </c>
      <c r="L11" s="1">
        <v>6439669.666666667</v>
      </c>
    </row>
    <row r="12" spans="1:12">
      <c r="A12" s="1">
        <v>730</v>
      </c>
      <c r="B12" s="1">
        <v>8708147</v>
      </c>
      <c r="C12" s="1">
        <f t="shared" si="0"/>
        <v>2.7799381913224321</v>
      </c>
      <c r="D12" s="1">
        <v>4865.666666666667</v>
      </c>
      <c r="E12" s="1">
        <v>12979.333333333334</v>
      </c>
      <c r="F12" s="1">
        <v>38137.666666666664</v>
      </c>
      <c r="G12" s="1">
        <v>124965.66666666667</v>
      </c>
      <c r="H12" s="1">
        <v>362714</v>
      </c>
      <c r="I12" s="1">
        <v>962452</v>
      </c>
      <c r="J12" s="1">
        <v>1951755.6666666667</v>
      </c>
      <c r="K12" s="1">
        <v>3325136.6666666665</v>
      </c>
      <c r="L12" s="1">
        <v>5451904.333333333</v>
      </c>
    </row>
    <row r="13" spans="1:12">
      <c r="A13" s="1">
        <v>740</v>
      </c>
      <c r="B13" s="1">
        <v>5375012</v>
      </c>
      <c r="C13" s="1">
        <f t="shared" si="0"/>
        <v>2.8418460920660866</v>
      </c>
      <c r="D13" s="1">
        <v>4620.333333333333</v>
      </c>
      <c r="E13" s="1">
        <v>14786</v>
      </c>
      <c r="F13" s="1">
        <v>32350.333333333332</v>
      </c>
      <c r="G13" s="1">
        <v>83180.666666666672</v>
      </c>
      <c r="H13" s="1">
        <v>251404.33333333334</v>
      </c>
      <c r="I13" s="1">
        <v>608198</v>
      </c>
      <c r="J13" s="1">
        <v>1141537.6666666667</v>
      </c>
      <c r="K13" s="1">
        <v>2011424.3333333333</v>
      </c>
      <c r="L13" s="1">
        <v>3303892</v>
      </c>
    </row>
    <row r="14" spans="1:12">
      <c r="A14" s="1">
        <v>750</v>
      </c>
      <c r="B14" s="1">
        <v>2948317</v>
      </c>
      <c r="C14" s="1">
        <f t="shared" si="0"/>
        <v>2.9850528868491</v>
      </c>
      <c r="D14" s="1">
        <v>8455</v>
      </c>
      <c r="E14" s="1">
        <v>11627</v>
      </c>
      <c r="F14" s="1">
        <v>22198</v>
      </c>
      <c r="G14" s="1">
        <v>34880.333333333336</v>
      </c>
      <c r="H14" s="1">
        <v>152224.33333333334</v>
      </c>
      <c r="I14" s="1">
        <v>312905</v>
      </c>
      <c r="J14" s="1">
        <v>638581</v>
      </c>
      <c r="K14" s="1">
        <v>1132266.3333333333</v>
      </c>
      <c r="L14" s="1">
        <v>1675591.3333333333</v>
      </c>
    </row>
    <row r="15" spans="1:12">
      <c r="A15" s="1">
        <v>760</v>
      </c>
      <c r="B15" s="1">
        <v>1688037</v>
      </c>
      <c r="C15" s="1">
        <f t="shared" si="0"/>
        <v>2.7842934702537239</v>
      </c>
      <c r="D15" s="1">
        <v>9827.6666666666661</v>
      </c>
      <c r="E15" s="1">
        <v>8607.3333333333339</v>
      </c>
      <c r="F15" s="1">
        <v>18439</v>
      </c>
      <c r="G15" s="1">
        <v>34419.666666666664</v>
      </c>
      <c r="H15" s="1">
        <v>98360.333333333328</v>
      </c>
      <c r="I15" s="1">
        <v>159825</v>
      </c>
      <c r="J15" s="1">
        <v>408211</v>
      </c>
      <c r="K15" s="1">
        <v>649201.66666666663</v>
      </c>
      <c r="L15" s="1">
        <v>1053716.6666666667</v>
      </c>
    </row>
    <row r="16" spans="1:12">
      <c r="A16" s="1">
        <v>770</v>
      </c>
      <c r="B16" s="1">
        <v>884859</v>
      </c>
      <c r="C16" s="1">
        <f t="shared" si="0"/>
        <v>2.9220925150560149</v>
      </c>
      <c r="D16" s="1">
        <v>16059</v>
      </c>
      <c r="E16" s="1">
        <v>13144</v>
      </c>
      <c r="F16" s="1">
        <v>16061.333333333334</v>
      </c>
      <c r="G16" s="1">
        <v>24826.333333333332</v>
      </c>
      <c r="H16" s="1">
        <v>58416.333333333336</v>
      </c>
      <c r="I16" s="1">
        <v>105153</v>
      </c>
      <c r="J16" s="1">
        <v>208846</v>
      </c>
      <c r="K16" s="1">
        <v>353439</v>
      </c>
      <c r="L16" s="1">
        <v>518513.66666666669</v>
      </c>
    </row>
    <row r="17" spans="1:12">
      <c r="A17" s="1">
        <v>780</v>
      </c>
      <c r="B17" s="1">
        <v>645043</v>
      </c>
      <c r="C17" s="1">
        <f t="shared" si="0"/>
        <v>2.7082978412709173</v>
      </c>
      <c r="D17" s="1">
        <v>17814</v>
      </c>
      <c r="E17" s="1">
        <v>30311</v>
      </c>
      <c r="F17" s="1">
        <v>21396.666666666668</v>
      </c>
      <c r="G17" s="1">
        <v>21397.666666666668</v>
      </c>
      <c r="H17" s="1">
        <v>39221</v>
      </c>
      <c r="I17" s="1">
        <v>60616</v>
      </c>
      <c r="J17" s="1">
        <v>147979</v>
      </c>
      <c r="K17" s="1">
        <v>287057</v>
      </c>
      <c r="L17" s="1">
        <v>406531.33333333331</v>
      </c>
    </row>
    <row r="18" spans="1:12">
      <c r="A18" s="1">
        <v>790</v>
      </c>
      <c r="B18" s="1">
        <v>404346</v>
      </c>
      <c r="C18" s="1">
        <f t="shared" si="0"/>
        <v>3.0687279269907801</v>
      </c>
      <c r="D18" s="1">
        <v>17599</v>
      </c>
      <c r="E18" s="1">
        <v>19805.333333333332</v>
      </c>
      <c r="F18" s="1">
        <v>13206.333333333334</v>
      </c>
      <c r="G18" s="1">
        <v>8805</v>
      </c>
      <c r="H18" s="1">
        <v>61633</v>
      </c>
      <c r="I18" s="1">
        <v>72629.333333333328</v>
      </c>
      <c r="J18" s="1">
        <v>105631.66666666667</v>
      </c>
      <c r="K18" s="1">
        <v>169470.66666666666</v>
      </c>
      <c r="L18" s="1">
        <v>217896</v>
      </c>
    </row>
    <row r="19" spans="1:12">
      <c r="A19" s="1">
        <v>800</v>
      </c>
      <c r="B19" s="1">
        <v>262697</v>
      </c>
      <c r="C19" s="1">
        <f t="shared" si="0"/>
        <v>2.2703531416335285</v>
      </c>
      <c r="D19" s="1">
        <v>24950.333333333332</v>
      </c>
      <c r="E19" s="1">
        <v>13874.666666666666</v>
      </c>
      <c r="F19" s="1">
        <v>19421.666666666668</v>
      </c>
      <c r="G19" s="1">
        <v>41613.666666666664</v>
      </c>
      <c r="H19" s="1">
        <v>16640.333333333332</v>
      </c>
      <c r="I19" s="1">
        <v>52717.666666666664</v>
      </c>
      <c r="J19" s="1">
        <v>69353.333333333328</v>
      </c>
      <c r="K19" s="1">
        <v>127625.66666666667</v>
      </c>
      <c r="L19" s="1">
        <v>208069.33333333334</v>
      </c>
    </row>
    <row r="20" spans="1:12">
      <c r="A20" s="1">
        <v>810</v>
      </c>
      <c r="B20" s="1">
        <v>155413</v>
      </c>
      <c r="C20" s="1">
        <f t="shared" si="0"/>
        <v>1.8036064356553294</v>
      </c>
      <c r="D20" s="1">
        <v>28871.333333333332</v>
      </c>
      <c r="E20" s="1">
        <v>25282.333333333332</v>
      </c>
      <c r="F20" s="1">
        <v>25292</v>
      </c>
      <c r="G20" s="1">
        <v>21669.666666666668</v>
      </c>
      <c r="H20" s="1">
        <v>36119.333333333336</v>
      </c>
      <c r="I20" s="1">
        <v>43347</v>
      </c>
      <c r="J20" s="1">
        <v>61405.333333333336</v>
      </c>
      <c r="K20" s="1">
        <v>122803.66666666667</v>
      </c>
      <c r="L20" s="1">
        <v>137267.33333333334</v>
      </c>
    </row>
    <row r="21" spans="1:12">
      <c r="A21" s="1">
        <v>820</v>
      </c>
      <c r="B21" s="1">
        <v>169043</v>
      </c>
      <c r="C21" s="1">
        <f t="shared" si="0"/>
        <v>1.9409834870818778</v>
      </c>
      <c r="D21" s="1">
        <v>39249.333333333336</v>
      </c>
      <c r="E21" s="1">
        <v>24551</v>
      </c>
      <c r="F21" s="1">
        <v>63841.666666666664</v>
      </c>
      <c r="G21" s="1">
        <v>58932.333333333336</v>
      </c>
      <c r="H21" s="1">
        <v>19648</v>
      </c>
      <c r="I21" s="1">
        <v>49115.333333333336</v>
      </c>
      <c r="J21" s="1">
        <v>73677.333333333328</v>
      </c>
      <c r="K21" s="1">
        <v>127697.66666666667</v>
      </c>
      <c r="L21" s="1">
        <v>98246</v>
      </c>
    </row>
    <row r="22" spans="1:12">
      <c r="A22" s="1">
        <v>830</v>
      </c>
      <c r="B22" s="1">
        <v>41555</v>
      </c>
      <c r="C22" s="1">
        <f t="shared" si="0"/>
        <v>0.15303738035721653</v>
      </c>
      <c r="D22" s="1">
        <v>21698</v>
      </c>
      <c r="E22" s="1">
        <v>79753</v>
      </c>
      <c r="F22" s="1">
        <v>86995.333333333328</v>
      </c>
      <c r="G22" s="1">
        <v>28990</v>
      </c>
      <c r="H22" s="1">
        <v>87022</v>
      </c>
      <c r="I22" s="1">
        <v>101514.66666666667</v>
      </c>
      <c r="J22" s="1">
        <v>86997.666666666672</v>
      </c>
      <c r="K22" s="1">
        <v>58015.333333333336</v>
      </c>
      <c r="L22" s="1">
        <v>130531.66666666667</v>
      </c>
    </row>
    <row r="23" spans="1:12">
      <c r="A23" s="1">
        <v>840</v>
      </c>
      <c r="B23" s="1">
        <v>35768</v>
      </c>
      <c r="C23" s="1">
        <f t="shared" si="0"/>
        <v>0.17612534123627269</v>
      </c>
      <c r="D23" s="1">
        <v>149680.33333333334</v>
      </c>
      <c r="E23" s="1">
        <v>74947.333333333328</v>
      </c>
      <c r="F23" s="1">
        <v>112441</v>
      </c>
      <c r="G23" s="1">
        <v>99957.666666666672</v>
      </c>
      <c r="H23" s="1">
        <v>199937</v>
      </c>
      <c r="I23" s="1">
        <v>162460.66666666666</v>
      </c>
      <c r="J23" s="1">
        <v>162425.33333333334</v>
      </c>
      <c r="K23" s="1">
        <v>112437</v>
      </c>
      <c r="L23" s="1">
        <v>149927.66666666666</v>
      </c>
    </row>
    <row r="24" spans="1:12">
      <c r="A24" s="1">
        <v>850</v>
      </c>
      <c r="B24" s="1">
        <v>74230</v>
      </c>
      <c r="C24" s="1">
        <f t="shared" si="0"/>
        <v>0.66523789969531721</v>
      </c>
      <c r="D24" s="1">
        <v>286380</v>
      </c>
      <c r="E24" s="1">
        <v>182361</v>
      </c>
      <c r="F24" s="1">
        <v>156376.66666666666</v>
      </c>
      <c r="G24" s="1">
        <v>130232.33333333333</v>
      </c>
      <c r="H24" s="1">
        <v>234493.66666666666</v>
      </c>
      <c r="I24" s="1">
        <v>182446</v>
      </c>
      <c r="J24" s="1">
        <v>286694</v>
      </c>
      <c r="K24" s="1">
        <v>182412</v>
      </c>
      <c r="L24" s="1">
        <v>156413</v>
      </c>
    </row>
    <row r="26" spans="1:12">
      <c r="D26" s="2">
        <f>E26*$C$30/$E$30</f>
        <v>0</v>
      </c>
      <c r="E26" s="1">
        <v>0</v>
      </c>
    </row>
    <row r="27" spans="1:12">
      <c r="D27" s="2">
        <f t="shared" ref="D27:D30" si="1">E27*$C$30/$E$30</f>
        <v>0.1738652109717243</v>
      </c>
      <c r="E27" s="1">
        <v>0.125</v>
      </c>
    </row>
    <row r="28" spans="1:12">
      <c r="D28" s="2">
        <f t="shared" si="1"/>
        <v>0.69546084388689722</v>
      </c>
      <c r="E28" s="1">
        <v>0.5</v>
      </c>
    </row>
    <row r="29" spans="1:12">
      <c r="D29" s="2">
        <f t="shared" si="1"/>
        <v>1.5647868987455187</v>
      </c>
      <c r="E29" s="1">
        <v>1.125</v>
      </c>
    </row>
    <row r="30" spans="1:12">
      <c r="C30" s="1">
        <f>AVERAGE(C7:C17)</f>
        <v>2.7818433755475889</v>
      </c>
      <c r="D30" s="2">
        <f t="shared" si="1"/>
        <v>2.7818433755475889</v>
      </c>
      <c r="E30" s="1">
        <v>2</v>
      </c>
    </row>
    <row r="192" spans="2:12">
      <c r="B192" s="1">
        <v>2</v>
      </c>
      <c r="C192" s="1">
        <v>3</v>
      </c>
      <c r="D192" s="1">
        <v>4</v>
      </c>
      <c r="E192" s="1">
        <v>5</v>
      </c>
      <c r="F192" s="1">
        <v>6</v>
      </c>
      <c r="G192" s="1">
        <v>7</v>
      </c>
      <c r="H192" s="1">
        <v>8</v>
      </c>
      <c r="I192" s="1">
        <v>9</v>
      </c>
      <c r="J192" s="1">
        <v>10</v>
      </c>
      <c r="K192" s="1">
        <v>11</v>
      </c>
      <c r="L192" s="1">
        <v>12</v>
      </c>
    </row>
    <row r="193" spans="1:12">
      <c r="B193" s="1">
        <v>720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</row>
    <row r="194" spans="1:12">
      <c r="B194" s="1" t="s">
        <v>0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</row>
    <row r="195" spans="1:12"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</row>
    <row r="196" spans="1:12"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</row>
    <row r="197" spans="1:12"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</row>
    <row r="198" spans="1:12">
      <c r="B198" s="1" t="s">
        <v>0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</row>
    <row r="199" spans="1:12"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</row>
    <row r="200" spans="1:12">
      <c r="B200" s="1" t="s">
        <v>0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</row>
    <row r="201" spans="1:12">
      <c r="A201" s="1" t="s">
        <v>1</v>
      </c>
    </row>
    <row r="202" spans="1:12">
      <c r="A202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AFE-7BB1-405F-B778-C8341F031477}">
  <dimension ref="A3:L25"/>
  <sheetViews>
    <sheetView workbookViewId="0"/>
  </sheetViews>
  <sheetFormatPr defaultRowHeight="15"/>
  <cols>
    <col min="1" max="12" width="9" style="1" customWidth="1"/>
    <col min="13" max="16384" width="9" style="1"/>
  </cols>
  <sheetData>
    <row r="3" spans="1:12">
      <c r="C3" s="1" t="s">
        <v>2</v>
      </c>
      <c r="D3" s="1">
        <v>0</v>
      </c>
      <c r="E3" s="1">
        <v>1E-3</v>
      </c>
      <c r="F3" s="1">
        <v>8.0000000000000002E-3</v>
      </c>
      <c r="G3" s="1">
        <v>2.7E-2</v>
      </c>
      <c r="H3" s="1">
        <v>6.3E-2</v>
      </c>
      <c r="I3" s="1">
        <v>0.123</v>
      </c>
      <c r="J3" s="1">
        <v>0.21099999999999999</v>
      </c>
      <c r="K3" s="1">
        <v>0.33500000000000002</v>
      </c>
      <c r="L3" s="1">
        <v>0.5</v>
      </c>
    </row>
    <row r="4" spans="1:12">
      <c r="A4" s="1">
        <v>700</v>
      </c>
      <c r="B4" s="1">
        <v>49478</v>
      </c>
      <c r="C4" s="1">
        <f>FORECAST(B4,$D$3:$L$3,D4:L4)</f>
        <v>0.44121381004531168</v>
      </c>
      <c r="D4" s="1">
        <v>6393</v>
      </c>
      <c r="E4" s="1">
        <v>5777.666666666667</v>
      </c>
      <c r="F4" s="1">
        <v>8471.6666666666661</v>
      </c>
      <c r="G4" s="1">
        <v>11762</v>
      </c>
      <c r="H4" s="1">
        <v>15481.333333333334</v>
      </c>
      <c r="I4" s="1">
        <v>24364.666666666668</v>
      </c>
      <c r="J4" s="1">
        <v>33243</v>
      </c>
      <c r="K4" s="1">
        <v>42129.666666666664</v>
      </c>
      <c r="L4" s="1">
        <v>47100</v>
      </c>
    </row>
    <row r="5" spans="1:12">
      <c r="A5" s="1">
        <v>710</v>
      </c>
      <c r="B5" s="1">
        <v>46669</v>
      </c>
      <c r="C5" s="1">
        <f t="shared" ref="C5:C19" si="0">FORECAST(B5,$D$3:$L$3,D5:L5)</f>
        <v>0.34957435235918799</v>
      </c>
      <c r="D5" s="1">
        <v>6337.333333333333</v>
      </c>
      <c r="E5" s="1">
        <v>6790.333333333333</v>
      </c>
      <c r="F5" s="1">
        <v>6782</v>
      </c>
      <c r="G5" s="1">
        <v>12215.666666666666</v>
      </c>
      <c r="H5" s="1">
        <v>22846.333333333332</v>
      </c>
      <c r="I5" s="1">
        <v>24439.333333333332</v>
      </c>
      <c r="J5" s="1">
        <v>36669.333333333336</v>
      </c>
      <c r="K5" s="1">
        <v>50239.666666666664</v>
      </c>
      <c r="L5" s="1">
        <v>50935.333333333336</v>
      </c>
    </row>
    <row r="6" spans="1:12">
      <c r="A6" s="1">
        <v>720</v>
      </c>
      <c r="B6" s="1">
        <v>46233</v>
      </c>
      <c r="C6" s="1">
        <f t="shared" si="0"/>
        <v>0.21000324642641338</v>
      </c>
      <c r="D6" s="1">
        <v>7031.666666666667</v>
      </c>
      <c r="E6" s="1">
        <v>5773.333333333333</v>
      </c>
      <c r="F6" s="1">
        <v>9305</v>
      </c>
      <c r="G6" s="1">
        <v>16344</v>
      </c>
      <c r="H6" s="1">
        <v>22879.333333333332</v>
      </c>
      <c r="I6" s="1">
        <v>39198.333333333336</v>
      </c>
      <c r="J6" s="1">
        <v>52769</v>
      </c>
      <c r="K6" s="1">
        <v>75895.333333333328</v>
      </c>
      <c r="L6" s="1">
        <v>80192.666666666672</v>
      </c>
    </row>
    <row r="7" spans="1:12">
      <c r="A7" s="1">
        <v>730</v>
      </c>
      <c r="B7" s="1">
        <v>53036</v>
      </c>
      <c r="C7" s="1">
        <f t="shared" si="0"/>
        <v>0.12693754547429981</v>
      </c>
      <c r="D7" s="1">
        <v>6989</v>
      </c>
      <c r="E7" s="1">
        <v>8392.3333333333339</v>
      </c>
      <c r="F7" s="1">
        <v>12584.333333333334</v>
      </c>
      <c r="G7" s="1">
        <v>20132.666666666668</v>
      </c>
      <c r="H7" s="1">
        <v>31902.333333333332</v>
      </c>
      <c r="I7" s="1">
        <v>54843.666666666664</v>
      </c>
      <c r="J7" s="1">
        <v>90083.666666666672</v>
      </c>
      <c r="K7" s="1">
        <v>130663.66666666667</v>
      </c>
      <c r="L7" s="1">
        <v>163155.33333333334</v>
      </c>
    </row>
    <row r="8" spans="1:12">
      <c r="A8" s="1">
        <v>740</v>
      </c>
      <c r="B8" s="1">
        <v>106589</v>
      </c>
      <c r="C8" s="1">
        <f t="shared" si="0"/>
        <v>0.15096871044818919</v>
      </c>
      <c r="D8" s="1">
        <v>7957.666666666667</v>
      </c>
      <c r="E8" s="1">
        <v>11152.333333333334</v>
      </c>
      <c r="F8" s="1">
        <v>12096</v>
      </c>
      <c r="G8" s="1">
        <v>23263.333333333332</v>
      </c>
      <c r="H8" s="1">
        <v>51924</v>
      </c>
      <c r="I8" s="1">
        <v>92736.333333333328</v>
      </c>
      <c r="J8" s="1">
        <v>162514.33333333334</v>
      </c>
      <c r="K8" s="1">
        <v>230117.33333333334</v>
      </c>
      <c r="L8" s="1">
        <v>310456</v>
      </c>
    </row>
    <row r="9" spans="1:12">
      <c r="A9" s="1">
        <v>750</v>
      </c>
      <c r="B9" s="1">
        <v>181833</v>
      </c>
      <c r="C9" s="1">
        <f t="shared" si="0"/>
        <v>0.15560424430449354</v>
      </c>
      <c r="D9" s="1">
        <v>8729.3333333333339</v>
      </c>
      <c r="E9" s="1">
        <v>6926.333333333333</v>
      </c>
      <c r="F9" s="1">
        <v>12389</v>
      </c>
      <c r="G9" s="1">
        <v>33516</v>
      </c>
      <c r="H9" s="1">
        <v>80889</v>
      </c>
      <c r="I9" s="1">
        <v>137014.66666666666</v>
      </c>
      <c r="J9" s="1">
        <v>275176</v>
      </c>
      <c r="K9" s="1">
        <v>406376</v>
      </c>
      <c r="L9" s="1">
        <v>528918</v>
      </c>
    </row>
    <row r="10" spans="1:12">
      <c r="A10" s="1">
        <v>760</v>
      </c>
      <c r="B10" s="1">
        <v>225753</v>
      </c>
      <c r="C10" s="1">
        <f t="shared" si="0"/>
        <v>0.14409030103185466</v>
      </c>
      <c r="D10" s="1">
        <v>11019.333333333334</v>
      </c>
      <c r="E10" s="1">
        <v>15244.333333333334</v>
      </c>
      <c r="F10" s="1">
        <v>19080.333333333332</v>
      </c>
      <c r="G10" s="1">
        <v>44913</v>
      </c>
      <c r="H10" s="1">
        <v>105081.66666666667</v>
      </c>
      <c r="I10" s="1">
        <v>188595.33333333334</v>
      </c>
      <c r="J10" s="1">
        <v>349277.66666666669</v>
      </c>
      <c r="K10" s="1">
        <v>542604.66666666663</v>
      </c>
      <c r="L10" s="1">
        <v>713502</v>
      </c>
    </row>
    <row r="11" spans="1:12">
      <c r="A11" s="1">
        <v>770</v>
      </c>
      <c r="B11" s="1">
        <v>189456</v>
      </c>
      <c r="C11" s="1">
        <f t="shared" si="0"/>
        <v>0.11664836150553137</v>
      </c>
      <c r="D11" s="1">
        <v>17073</v>
      </c>
      <c r="E11" s="1">
        <v>15586.333333333334</v>
      </c>
      <c r="F11" s="1">
        <v>23172.333333333332</v>
      </c>
      <c r="G11" s="1">
        <v>38740.666666666664</v>
      </c>
      <c r="H11" s="1">
        <v>93113.333333333328</v>
      </c>
      <c r="I11" s="1">
        <v>206902</v>
      </c>
      <c r="J11" s="1">
        <v>353419.33333333331</v>
      </c>
      <c r="K11" s="1">
        <v>547787.33333333337</v>
      </c>
      <c r="L11" s="1">
        <v>739593</v>
      </c>
    </row>
    <row r="12" spans="1:12">
      <c r="A12" s="1">
        <v>780</v>
      </c>
      <c r="B12" s="1">
        <v>171402</v>
      </c>
      <c r="C12" s="1">
        <f t="shared" si="0"/>
        <v>0.12222167221223956</v>
      </c>
      <c r="D12" s="1">
        <v>20273.666666666668</v>
      </c>
      <c r="E12" s="1">
        <v>21507</v>
      </c>
      <c r="F12" s="1">
        <v>23328.666666666668</v>
      </c>
      <c r="G12" s="1">
        <v>44244.333333333336</v>
      </c>
      <c r="H12" s="1">
        <v>84170.666666666672</v>
      </c>
      <c r="I12" s="1">
        <v>167132.66666666666</v>
      </c>
      <c r="J12" s="1">
        <v>315232.33333333331</v>
      </c>
      <c r="K12" s="1">
        <v>457907.33333333331</v>
      </c>
      <c r="L12" s="1">
        <v>620219.33333333337</v>
      </c>
    </row>
    <row r="13" spans="1:12">
      <c r="A13" s="1">
        <v>790</v>
      </c>
      <c r="B13" s="1">
        <v>120628</v>
      </c>
      <c r="C13" s="1">
        <f t="shared" si="0"/>
        <v>0.11808174782114092</v>
      </c>
      <c r="D13" s="1">
        <v>28816.666666666668</v>
      </c>
      <c r="E13" s="1">
        <v>23484.666666666668</v>
      </c>
      <c r="F13" s="1">
        <v>24272.333333333332</v>
      </c>
      <c r="G13" s="1">
        <v>31070.333333333332</v>
      </c>
      <c r="H13" s="1">
        <v>63685.333333333336</v>
      </c>
      <c r="I13" s="1">
        <v>117562.33333333333</v>
      </c>
      <c r="J13" s="1">
        <v>208619.33333333334</v>
      </c>
      <c r="K13" s="1">
        <v>336064.33333333331</v>
      </c>
      <c r="L13" s="1">
        <v>430067.33333333331</v>
      </c>
    </row>
    <row r="14" spans="1:12">
      <c r="A14" s="1">
        <v>800</v>
      </c>
      <c r="B14" s="1">
        <v>50685</v>
      </c>
      <c r="C14" s="1">
        <f t="shared" si="0"/>
        <v>5.4312305773530314E-2</v>
      </c>
      <c r="D14" s="1">
        <v>23879.333333333332</v>
      </c>
      <c r="E14" s="1">
        <v>21008.333333333332</v>
      </c>
      <c r="F14" s="1">
        <v>27730.333333333332</v>
      </c>
      <c r="G14" s="1">
        <v>38218.333333333336</v>
      </c>
      <c r="H14" s="1">
        <v>49683.333333333336</v>
      </c>
      <c r="I14" s="1">
        <v>87950.666666666672</v>
      </c>
      <c r="J14" s="1">
        <v>141516</v>
      </c>
      <c r="K14" s="1">
        <v>180692</v>
      </c>
      <c r="L14" s="1">
        <v>242890</v>
      </c>
    </row>
    <row r="15" spans="1:12">
      <c r="A15" s="1">
        <v>810</v>
      </c>
      <c r="B15" s="1">
        <v>41663</v>
      </c>
      <c r="C15" s="1">
        <f t="shared" si="0"/>
        <v>3.064138965636401E-2</v>
      </c>
      <c r="D15" s="1">
        <v>36036.333333333336</v>
      </c>
      <c r="E15" s="1">
        <v>42229.666666666664</v>
      </c>
      <c r="F15" s="1">
        <v>29826.666666666668</v>
      </c>
      <c r="G15" s="1">
        <v>48503</v>
      </c>
      <c r="H15" s="1">
        <v>46040.666666666664</v>
      </c>
      <c r="I15" s="1">
        <v>68453</v>
      </c>
      <c r="J15" s="1">
        <v>82138.666666666672</v>
      </c>
      <c r="K15" s="1">
        <v>115740.33333333333</v>
      </c>
      <c r="L15" s="1">
        <v>175354.33333333334</v>
      </c>
    </row>
    <row r="16" spans="1:12">
      <c r="A16" s="1">
        <v>820</v>
      </c>
      <c r="B16" s="1">
        <v>14190</v>
      </c>
      <c r="C16" s="1">
        <f t="shared" si="0"/>
        <v>-0.10854332478657702</v>
      </c>
      <c r="D16" s="1">
        <v>47197.333333333336</v>
      </c>
      <c r="E16" s="1">
        <v>49044.333333333336</v>
      </c>
      <c r="F16" s="1">
        <v>35511.333333333336</v>
      </c>
      <c r="G16" s="1">
        <v>52424</v>
      </c>
      <c r="H16" s="1">
        <v>45617.666666666664</v>
      </c>
      <c r="I16" s="1">
        <v>74463.666666666672</v>
      </c>
      <c r="J16" s="1">
        <v>126898.66666666667</v>
      </c>
      <c r="K16" s="1">
        <v>126883.66666666667</v>
      </c>
      <c r="L16" s="1">
        <v>133739</v>
      </c>
    </row>
    <row r="17" spans="1:12">
      <c r="A17" s="1">
        <v>830</v>
      </c>
      <c r="B17" s="1">
        <v>6984</v>
      </c>
      <c r="C17" s="1">
        <f t="shared" si="0"/>
        <v>-0.2461577422337653</v>
      </c>
      <c r="D17" s="1">
        <v>92293.333333333328</v>
      </c>
      <c r="E17" s="1">
        <v>47446</v>
      </c>
      <c r="F17" s="1">
        <v>54912</v>
      </c>
      <c r="G17" s="1">
        <v>72376.333333333328</v>
      </c>
      <c r="H17" s="1">
        <v>69872</v>
      </c>
      <c r="I17" s="1">
        <v>102344.66666666667</v>
      </c>
      <c r="J17" s="1">
        <v>117327</v>
      </c>
      <c r="K17" s="1">
        <v>114842.33333333333</v>
      </c>
      <c r="L17" s="1">
        <v>107399.66666666667</v>
      </c>
    </row>
    <row r="18" spans="1:12">
      <c r="A18" s="1">
        <v>840</v>
      </c>
      <c r="B18" s="1">
        <v>0</v>
      </c>
      <c r="C18" s="1">
        <f t="shared" si="0"/>
        <v>0.69253541237324368</v>
      </c>
      <c r="D18" s="1">
        <v>145937</v>
      </c>
      <c r="E18" s="1">
        <v>137530</v>
      </c>
      <c r="F18" s="1">
        <v>116020.33333333333</v>
      </c>
      <c r="G18" s="1">
        <v>111802</v>
      </c>
      <c r="H18" s="1">
        <v>146221</v>
      </c>
      <c r="I18" s="1">
        <v>137582.66666666666</v>
      </c>
      <c r="J18" s="1">
        <v>116234.66666666667</v>
      </c>
      <c r="K18" s="1">
        <v>111771.33333333333</v>
      </c>
      <c r="L18" s="1">
        <v>124773.66666666667</v>
      </c>
    </row>
    <row r="19" spans="1:12">
      <c r="A19" s="1">
        <v>850</v>
      </c>
      <c r="B19" s="1">
        <v>25317</v>
      </c>
      <c r="C19" s="1">
        <f t="shared" si="0"/>
        <v>0.17532423550983953</v>
      </c>
      <c r="D19" s="1">
        <v>188039.66666666666</v>
      </c>
      <c r="E19" s="1">
        <v>287250.33333333331</v>
      </c>
      <c r="F19" s="1">
        <v>269345.33333333331</v>
      </c>
      <c r="G19" s="1">
        <v>287250.66666666669</v>
      </c>
      <c r="H19" s="1">
        <v>305024</v>
      </c>
      <c r="I19" s="1">
        <v>305393</v>
      </c>
      <c r="J19" s="1">
        <v>242386</v>
      </c>
      <c r="K19" s="1">
        <v>179720.66666666666</v>
      </c>
      <c r="L19" s="1">
        <v>305461.66666666669</v>
      </c>
    </row>
    <row r="21" spans="1:12">
      <c r="D21" s="1">
        <f>E21*$C$25/$E$25</f>
        <v>0</v>
      </c>
      <c r="E21" s="1">
        <v>0</v>
      </c>
    </row>
    <row r="22" spans="1:12">
      <c r="D22" s="1">
        <f t="shared" ref="D22:D25" si="1">E22*$C$25/$E$25</f>
        <v>8.8114957806644904E-3</v>
      </c>
      <c r="E22" s="1">
        <v>3.3000000000000002E-2</v>
      </c>
    </row>
    <row r="23" spans="1:12">
      <c r="D23" s="1">
        <f t="shared" si="1"/>
        <v>3.3376877957062463E-2</v>
      </c>
      <c r="E23" s="1">
        <v>0.125</v>
      </c>
    </row>
    <row r="24" spans="1:12">
      <c r="D24" s="1">
        <f t="shared" si="1"/>
        <v>8.0104507096949912E-2</v>
      </c>
      <c r="E24" s="1">
        <v>0.3</v>
      </c>
    </row>
    <row r="25" spans="1:12">
      <c r="C25" s="1">
        <f>AVERAGE(C7:C13)</f>
        <v>0.13350751182824985</v>
      </c>
      <c r="D25" s="1">
        <f t="shared" si="1"/>
        <v>0.13350751182824985</v>
      </c>
      <c r="E25" s="1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0F0E-1D7D-4D60-BBC6-28DDEDE71C04}">
  <dimension ref="A1:AL19"/>
  <sheetViews>
    <sheetView tabSelected="1" workbookViewId="0"/>
  </sheetViews>
  <sheetFormatPr defaultRowHeight="15"/>
  <cols>
    <col min="1" max="16384" width="9" style="5"/>
  </cols>
  <sheetData>
    <row r="1" spans="1:38">
      <c r="A1" s="5" t="s">
        <v>20</v>
      </c>
      <c r="B1" s="5" t="s">
        <v>19</v>
      </c>
      <c r="C1" s="5" t="s">
        <v>18</v>
      </c>
      <c r="D1" s="5" t="s">
        <v>17</v>
      </c>
      <c r="E1" s="5" t="s">
        <v>16</v>
      </c>
      <c r="F1" s="5" t="s">
        <v>15</v>
      </c>
      <c r="G1" s="5" t="s">
        <v>14</v>
      </c>
      <c r="H1" s="5" t="s">
        <v>13</v>
      </c>
      <c r="J1" s="8" t="s">
        <v>20</v>
      </c>
      <c r="K1" s="8" t="s">
        <v>19</v>
      </c>
      <c r="L1" s="8" t="s">
        <v>18</v>
      </c>
      <c r="M1" s="8" t="s">
        <v>17</v>
      </c>
      <c r="N1" s="8" t="s">
        <v>16</v>
      </c>
      <c r="O1" s="8" t="s">
        <v>15</v>
      </c>
      <c r="P1" s="8" t="s">
        <v>14</v>
      </c>
      <c r="Q1" s="8" t="s">
        <v>13</v>
      </c>
      <c r="S1" s="7" t="s">
        <v>12</v>
      </c>
    </row>
    <row r="2" spans="1:38">
      <c r="A2" s="5">
        <v>1089</v>
      </c>
      <c r="B2" s="5" t="s">
        <v>6</v>
      </c>
      <c r="C2" s="5" t="s">
        <v>11</v>
      </c>
      <c r="D2" s="5">
        <v>1</v>
      </c>
      <c r="E2" s="5">
        <v>104.08483739492689</v>
      </c>
      <c r="F2" s="5">
        <v>6.4511319999999994</v>
      </c>
      <c r="G2" s="5">
        <v>4.5557013333333334</v>
      </c>
      <c r="H2" s="5">
        <v>1.895430666666666</v>
      </c>
      <c r="J2" s="5">
        <v>1089</v>
      </c>
      <c r="K2" s="5" t="s">
        <v>6</v>
      </c>
      <c r="L2" s="5" t="s">
        <v>11</v>
      </c>
      <c r="M2" s="5">
        <v>1</v>
      </c>
      <c r="N2" s="5">
        <v>72.398446635836109</v>
      </c>
      <c r="O2" s="5">
        <v>8.0254143999999989</v>
      </c>
      <c r="P2" s="5">
        <v>4.4187984</v>
      </c>
      <c r="Q2" s="5">
        <v>3.6066159999999989</v>
      </c>
      <c r="S2" s="5">
        <f>N2/E2</f>
        <v>0.69557150155441194</v>
      </c>
      <c r="T2" s="5">
        <v>0.65</v>
      </c>
      <c r="V2" s="5">
        <v>1089</v>
      </c>
      <c r="W2" s="5" t="s">
        <v>6</v>
      </c>
      <c r="X2" s="5" t="s">
        <v>11</v>
      </c>
      <c r="Y2" s="5">
        <v>1</v>
      </c>
      <c r="Z2" s="5">
        <v>104.08483732824941</v>
      </c>
      <c r="AA2" s="5">
        <v>8.0254143999999989</v>
      </c>
      <c r="AB2" s="5">
        <v>4.4187984</v>
      </c>
      <c r="AC2" s="5">
        <v>3.6066159999999989</v>
      </c>
      <c r="AE2" s="5">
        <v>1089</v>
      </c>
      <c r="AF2" s="5" t="s">
        <v>6</v>
      </c>
      <c r="AG2" s="5" t="s">
        <v>11</v>
      </c>
      <c r="AH2" s="5">
        <v>1</v>
      </c>
      <c r="AI2" s="5">
        <v>96.531262181114869</v>
      </c>
      <c r="AJ2" s="5">
        <v>8.0254143999999989</v>
      </c>
      <c r="AK2" s="5">
        <v>4.4187984</v>
      </c>
      <c r="AL2" s="5">
        <v>3.6066159999999989</v>
      </c>
    </row>
    <row r="3" spans="1:38">
      <c r="A3" s="5">
        <v>1089</v>
      </c>
      <c r="B3" s="5" t="s">
        <v>6</v>
      </c>
      <c r="C3" s="5" t="s">
        <v>10</v>
      </c>
      <c r="D3" s="5">
        <v>2</v>
      </c>
      <c r="E3" s="5">
        <v>160.18807390321709</v>
      </c>
      <c r="F3" s="5">
        <v>7.0971920000000006</v>
      </c>
      <c r="G3" s="5">
        <v>6.3638579999999996</v>
      </c>
      <c r="H3" s="5">
        <v>0.73333400000000193</v>
      </c>
      <c r="J3" s="5">
        <v>1089</v>
      </c>
      <c r="K3" s="5" t="s">
        <v>6</v>
      </c>
      <c r="L3" s="5" t="s">
        <v>10</v>
      </c>
      <c r="M3" s="5">
        <v>2</v>
      </c>
      <c r="N3" s="5">
        <v>142.7100958396546</v>
      </c>
      <c r="O3" s="5">
        <v>7.5380784000000007</v>
      </c>
      <c r="P3" s="5">
        <v>6.4382320000000011</v>
      </c>
      <c r="Q3" s="5">
        <v>1.0998463999999999</v>
      </c>
      <c r="S3" s="5">
        <f>N3/E3</f>
        <v>0.890890890703122</v>
      </c>
      <c r="T3" s="5">
        <v>0.95</v>
      </c>
      <c r="V3" s="5">
        <v>1089</v>
      </c>
      <c r="W3" s="5" t="s">
        <v>6</v>
      </c>
      <c r="X3" s="5" t="s">
        <v>10</v>
      </c>
      <c r="Y3" s="5">
        <v>2</v>
      </c>
      <c r="Z3" s="5">
        <v>160.1880738498364</v>
      </c>
      <c r="AA3" s="5">
        <v>7.5380784000000007</v>
      </c>
      <c r="AB3" s="5">
        <v>6.4382320000000011</v>
      </c>
      <c r="AC3" s="5">
        <v>1.0998463999999999</v>
      </c>
      <c r="AE3" s="5">
        <v>1089</v>
      </c>
      <c r="AF3" s="5" t="s">
        <v>6</v>
      </c>
      <c r="AG3" s="5" t="s">
        <v>10</v>
      </c>
      <c r="AH3" s="5">
        <v>2</v>
      </c>
      <c r="AI3" s="5">
        <v>150.22115351542581</v>
      </c>
      <c r="AJ3" s="5">
        <v>7.5380784000000007</v>
      </c>
      <c r="AK3" s="5">
        <v>6.4382320000000011</v>
      </c>
      <c r="AL3" s="5">
        <v>1.0998463999999999</v>
      </c>
    </row>
    <row r="4" spans="1:38">
      <c r="A4" s="5">
        <v>1089</v>
      </c>
      <c r="B4" s="5" t="s">
        <v>6</v>
      </c>
      <c r="C4" s="5" t="s">
        <v>9</v>
      </c>
      <c r="D4" s="5">
        <v>3</v>
      </c>
      <c r="E4" s="5">
        <v>65.500614324732851</v>
      </c>
      <c r="F4" s="5">
        <v>4.9819839999999997</v>
      </c>
      <c r="G4" s="5">
        <v>4.6703644444444441</v>
      </c>
      <c r="H4" s="5">
        <v>0.31161955555555559</v>
      </c>
      <c r="J4" s="5">
        <v>1089</v>
      </c>
      <c r="K4" s="5" t="s">
        <v>6</v>
      </c>
      <c r="L4" s="5" t="s">
        <v>9</v>
      </c>
      <c r="M4" s="5">
        <v>3</v>
      </c>
      <c r="N4" s="5">
        <v>49.185870835108567</v>
      </c>
      <c r="O4" s="5">
        <v>5.2054387999999996</v>
      </c>
      <c r="P4" s="5">
        <v>4.7063192000000003</v>
      </c>
      <c r="Q4" s="5">
        <v>0.49911960000000022</v>
      </c>
      <c r="S4" s="5">
        <f>N4/E4</f>
        <v>0.75092228282408824</v>
      </c>
      <c r="T4" s="5">
        <v>0.75</v>
      </c>
      <c r="V4" s="5">
        <v>1089</v>
      </c>
      <c r="W4" s="5" t="s">
        <v>6</v>
      </c>
      <c r="X4" s="5" t="s">
        <v>9</v>
      </c>
      <c r="Y4" s="5">
        <v>3</v>
      </c>
      <c r="Z4" s="5">
        <v>65.50061430938861</v>
      </c>
      <c r="AA4" s="5">
        <v>5.2054387999999996</v>
      </c>
      <c r="AB4" s="5">
        <v>4.7063192000000003</v>
      </c>
      <c r="AC4" s="5">
        <v>0.49911960000000022</v>
      </c>
      <c r="AE4" s="5">
        <v>1089</v>
      </c>
      <c r="AF4" s="5" t="s">
        <v>6</v>
      </c>
      <c r="AG4" s="5" t="s">
        <v>9</v>
      </c>
      <c r="AH4" s="5">
        <v>3</v>
      </c>
      <c r="AI4" s="5">
        <v>65.581161113478103</v>
      </c>
      <c r="AJ4" s="5">
        <v>5.2054387999999996</v>
      </c>
      <c r="AK4" s="5">
        <v>4.7063192000000003</v>
      </c>
      <c r="AL4" s="5">
        <v>0.49911960000000022</v>
      </c>
    </row>
    <row r="5" spans="1:38">
      <c r="A5" s="5">
        <v>1089</v>
      </c>
      <c r="B5" s="5" t="s">
        <v>6</v>
      </c>
      <c r="C5" s="5" t="s">
        <v>8</v>
      </c>
      <c r="D5" s="5">
        <v>4</v>
      </c>
      <c r="E5" s="5">
        <v>40.106719721763866</v>
      </c>
      <c r="F5" s="5">
        <v>3.7332420000000002</v>
      </c>
      <c r="G5" s="5">
        <v>3.3970015</v>
      </c>
      <c r="H5" s="5">
        <v>0.33624049999999972</v>
      </c>
      <c r="J5" s="5">
        <v>1089</v>
      </c>
      <c r="K5" s="5" t="s">
        <v>6</v>
      </c>
      <c r="L5" s="5" t="s">
        <v>8</v>
      </c>
      <c r="M5" s="5">
        <v>4</v>
      </c>
      <c r="N5" s="5">
        <v>28.97511016002947</v>
      </c>
      <c r="O5" s="5">
        <v>4.1735787999999996</v>
      </c>
      <c r="P5" s="5">
        <v>3.2630623999999999</v>
      </c>
      <c r="Q5" s="5">
        <v>0.91051639999999967</v>
      </c>
      <c r="S5" s="5">
        <f>N5/E5</f>
        <v>0.72245026172774129</v>
      </c>
      <c r="T5" s="5">
        <v>0.75</v>
      </c>
      <c r="V5" s="5">
        <v>1089</v>
      </c>
      <c r="W5" s="5" t="s">
        <v>6</v>
      </c>
      <c r="X5" s="5" t="s">
        <v>8</v>
      </c>
      <c r="Y5" s="5">
        <v>4</v>
      </c>
      <c r="Z5" s="5">
        <v>40.106719706649478</v>
      </c>
      <c r="AA5" s="5">
        <v>4.1735787999999996</v>
      </c>
      <c r="AB5" s="5">
        <v>3.2630623999999999</v>
      </c>
      <c r="AC5" s="5">
        <v>0.91051639999999967</v>
      </c>
      <c r="AE5" s="5">
        <v>1089</v>
      </c>
      <c r="AF5" s="5" t="s">
        <v>6</v>
      </c>
      <c r="AG5" s="5" t="s">
        <v>8</v>
      </c>
      <c r="AH5" s="5">
        <v>4</v>
      </c>
      <c r="AI5" s="5">
        <v>38.633480213372621</v>
      </c>
      <c r="AJ5" s="5">
        <v>4.1735787999999996</v>
      </c>
      <c r="AK5" s="5">
        <v>3.2630623999999999</v>
      </c>
      <c r="AL5" s="5">
        <v>0.91051639999999967</v>
      </c>
    </row>
    <row r="6" spans="1:38">
      <c r="A6" s="5">
        <v>1089</v>
      </c>
      <c r="B6" s="5" t="s">
        <v>6</v>
      </c>
      <c r="C6" s="5" t="s">
        <v>7</v>
      </c>
      <c r="D6" s="5">
        <v>5</v>
      </c>
      <c r="E6" s="5">
        <v>37.094262116575408</v>
      </c>
      <c r="F6" s="5">
        <v>1.991498</v>
      </c>
      <c r="G6" s="5">
        <v>1.8800884444444439</v>
      </c>
      <c r="H6" s="5">
        <v>0.11140955555555571</v>
      </c>
      <c r="J6" s="5">
        <v>1089</v>
      </c>
      <c r="K6" s="5" t="s">
        <v>6</v>
      </c>
      <c r="L6" s="5" t="s">
        <v>7</v>
      </c>
      <c r="M6" s="5">
        <v>5</v>
      </c>
      <c r="N6" s="5">
        <v>17.818237793201881</v>
      </c>
      <c r="O6" s="5">
        <v>2.242945638620689</v>
      </c>
      <c r="P6" s="5">
        <v>1.8072463999999999</v>
      </c>
      <c r="Q6" s="5">
        <v>0.43569923862068949</v>
      </c>
      <c r="S6" s="5">
        <f>N6/E6</f>
        <v>0.48035024223436107</v>
      </c>
      <c r="T6" s="5">
        <v>0.5</v>
      </c>
      <c r="V6" s="5">
        <v>1089</v>
      </c>
      <c r="W6" s="5" t="s">
        <v>6</v>
      </c>
      <c r="X6" s="5" t="s">
        <v>7</v>
      </c>
      <c r="Y6" s="5">
        <v>5</v>
      </c>
      <c r="Z6" s="5">
        <v>37.094262134673563</v>
      </c>
      <c r="AA6" s="5">
        <v>2.2429456386206792</v>
      </c>
      <c r="AB6" s="5">
        <v>1.8072463999999999</v>
      </c>
      <c r="AC6" s="5">
        <v>0.43569923862067877</v>
      </c>
      <c r="AE6" s="5">
        <v>1089</v>
      </c>
      <c r="AF6" s="5" t="s">
        <v>6</v>
      </c>
      <c r="AG6" s="5" t="s">
        <v>7</v>
      </c>
      <c r="AH6" s="5">
        <v>5</v>
      </c>
      <c r="AI6" s="5">
        <v>35.636475586403748</v>
      </c>
      <c r="AJ6" s="5">
        <v>2.242945638620689</v>
      </c>
      <c r="AK6" s="5">
        <v>1.8072463999999999</v>
      </c>
      <c r="AL6" s="5">
        <v>0.43569923862068949</v>
      </c>
    </row>
    <row r="7" spans="1:38">
      <c r="A7" s="5">
        <v>1089</v>
      </c>
      <c r="B7" s="5" t="s">
        <v>6</v>
      </c>
      <c r="C7" s="5" t="s">
        <v>5</v>
      </c>
      <c r="D7" s="5">
        <v>6</v>
      </c>
      <c r="E7" s="5">
        <v>66.809592275990397</v>
      </c>
      <c r="F7" s="5">
        <v>3.3792879999999998</v>
      </c>
      <c r="G7" s="5">
        <v>3.16107475</v>
      </c>
      <c r="H7" s="5">
        <v>0.21821325000000019</v>
      </c>
      <c r="J7" s="5">
        <v>1089</v>
      </c>
      <c r="K7" s="5" t="s">
        <v>6</v>
      </c>
      <c r="L7" s="5" t="s">
        <v>5</v>
      </c>
      <c r="M7" s="5">
        <v>6</v>
      </c>
      <c r="N7" s="5">
        <v>36.854808626209689</v>
      </c>
      <c r="O7" s="5">
        <v>3.5990172</v>
      </c>
      <c r="P7" s="5">
        <v>3.084622</v>
      </c>
      <c r="Q7" s="5">
        <v>0.51439520000000005</v>
      </c>
      <c r="S7" s="5">
        <f>N7/E7</f>
        <v>0.55163947826477511</v>
      </c>
      <c r="T7" s="5">
        <v>0.5</v>
      </c>
      <c r="V7" s="5">
        <v>1089</v>
      </c>
      <c r="W7" s="5" t="s">
        <v>6</v>
      </c>
      <c r="X7" s="5" t="s">
        <v>5</v>
      </c>
      <c r="Y7" s="5">
        <v>6</v>
      </c>
      <c r="Z7" s="5">
        <v>66.809592308057574</v>
      </c>
      <c r="AA7" s="5">
        <v>3.5990172</v>
      </c>
      <c r="AB7" s="5">
        <v>3.084622</v>
      </c>
      <c r="AC7" s="5">
        <v>0.51439520000000005</v>
      </c>
      <c r="AE7" s="5">
        <v>1089</v>
      </c>
      <c r="AF7" s="5" t="s">
        <v>6</v>
      </c>
      <c r="AG7" s="5" t="s">
        <v>5</v>
      </c>
      <c r="AH7" s="5">
        <v>6</v>
      </c>
      <c r="AI7" s="5">
        <v>73.709617252419378</v>
      </c>
      <c r="AJ7" s="5">
        <v>3.5990172</v>
      </c>
      <c r="AK7" s="5">
        <v>3.084622</v>
      </c>
      <c r="AL7" s="5">
        <v>0.51439520000000005</v>
      </c>
    </row>
    <row r="9" spans="1:38">
      <c r="A9" s="5">
        <v>1089</v>
      </c>
      <c r="B9" s="5" t="s">
        <v>6</v>
      </c>
      <c r="C9" s="5" t="s">
        <v>11</v>
      </c>
      <c r="D9" s="5">
        <v>1</v>
      </c>
      <c r="E9" s="5">
        <v>111.382225593594</v>
      </c>
      <c r="F9" s="5">
        <v>8.0254143999999989</v>
      </c>
      <c r="G9" s="5">
        <v>4.4187984</v>
      </c>
      <c r="H9" s="5">
        <v>3.6066159999999989</v>
      </c>
    </row>
    <row r="10" spans="1:38">
      <c r="A10" s="5">
        <v>1089</v>
      </c>
      <c r="B10" s="5" t="s">
        <v>6</v>
      </c>
      <c r="C10" s="5" t="s">
        <v>10</v>
      </c>
      <c r="D10" s="5">
        <v>2</v>
      </c>
      <c r="E10" s="5">
        <v>150.22115351542581</v>
      </c>
      <c r="F10" s="5">
        <v>7.5380784000000007</v>
      </c>
      <c r="G10" s="5">
        <v>6.4382320000000011</v>
      </c>
      <c r="H10" s="5">
        <v>1.0998463999999999</v>
      </c>
    </row>
    <row r="11" spans="1:38">
      <c r="A11" s="5">
        <v>1089</v>
      </c>
      <c r="B11" s="5" t="s">
        <v>6</v>
      </c>
      <c r="C11" s="5" t="s">
        <v>9</v>
      </c>
      <c r="D11" s="5">
        <v>3</v>
      </c>
      <c r="E11" s="5">
        <v>65.581161113478103</v>
      </c>
      <c r="F11" s="5">
        <v>5.2054387999999996</v>
      </c>
      <c r="G11" s="5">
        <v>4.7063192000000003</v>
      </c>
      <c r="H11" s="5">
        <v>0.49911960000000022</v>
      </c>
    </row>
    <row r="12" spans="1:38">
      <c r="A12" s="5">
        <v>1089</v>
      </c>
      <c r="B12" s="5" t="s">
        <v>6</v>
      </c>
      <c r="C12" s="5" t="s">
        <v>8</v>
      </c>
      <c r="D12" s="5">
        <v>4</v>
      </c>
      <c r="E12" s="5">
        <v>38.633480213372621</v>
      </c>
      <c r="F12" s="5">
        <v>4.1735787999999996</v>
      </c>
      <c r="G12" s="5">
        <v>3.2630623999999999</v>
      </c>
      <c r="H12" s="5">
        <v>0.91051639999999967</v>
      </c>
    </row>
    <row r="13" spans="1:38">
      <c r="A13" s="5">
        <v>1089</v>
      </c>
      <c r="B13" s="5" t="s">
        <v>6</v>
      </c>
      <c r="C13" s="5" t="s">
        <v>7</v>
      </c>
      <c r="D13" s="5">
        <v>5</v>
      </c>
      <c r="E13" s="5">
        <v>35.636475586403748</v>
      </c>
      <c r="F13" s="5">
        <v>2.242945638620689</v>
      </c>
      <c r="G13" s="5">
        <v>1.8072463999999999</v>
      </c>
      <c r="H13" s="5">
        <v>0.43569923862068949</v>
      </c>
    </row>
    <row r="14" spans="1:38">
      <c r="A14" s="5">
        <v>1089</v>
      </c>
      <c r="B14" s="5" t="s">
        <v>6</v>
      </c>
      <c r="C14" s="5" t="s">
        <v>5</v>
      </c>
      <c r="D14" s="5">
        <v>6</v>
      </c>
      <c r="E14" s="5">
        <v>73.709617252419378</v>
      </c>
      <c r="F14" s="5">
        <v>3.5990172</v>
      </c>
      <c r="G14" s="5">
        <v>3.084622</v>
      </c>
      <c r="H14" s="5">
        <v>0.51439520000000005</v>
      </c>
    </row>
    <row r="17" spans="2:6">
      <c r="B17" s="6" t="s">
        <v>4</v>
      </c>
    </row>
    <row r="19" spans="2:6">
      <c r="C19" s="5">
        <f>0.65*0.088823821</f>
        <v>5.7735483650000002E-2</v>
      </c>
      <c r="D19" s="5">
        <f>0.65*0.336453869</f>
        <v>0.21869501485000001</v>
      </c>
      <c r="E19" s="5">
        <f>0.65*0.672907738</f>
        <v>0.43739002970000002</v>
      </c>
      <c r="F19" s="5">
        <f>0.65*1.345815475</f>
        <v>0.87478005874999998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Plate4FAM</vt:lpstr>
      <vt:lpstr>Plate25HEX</vt:lpstr>
      <vt:lpstr>Plate6TXR</vt:lpstr>
      <vt:lpstr>Plate8CY5</vt:lpstr>
      <vt:lpstr>Plate10AX70</vt:lpstr>
      <vt:lpstr>Plate14AX750</vt:lpstr>
      <vt:lpstr>SER1089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Shahraeeni</dc:creator>
  <cp:lastModifiedBy>Ebrahim Shahraeeni</cp:lastModifiedBy>
  <dcterms:created xsi:type="dcterms:W3CDTF">2022-02-22T20:41:42Z</dcterms:created>
  <dcterms:modified xsi:type="dcterms:W3CDTF">2022-02-23T14:00:07Z</dcterms:modified>
</cp:coreProperties>
</file>