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eshanking/repos/cancer_fitness_costs/"/>
    </mc:Choice>
  </mc:AlternateContent>
  <xr:revisionPtr revIDLastSave="0" documentId="13_ncr:1_{980FCFFC-E1EC-7342-9B58-8780C2C51F51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1" i="1"/>
  <c r="R20" i="1"/>
  <c r="R19" i="1"/>
</calcChain>
</file>

<file path=xl/sharedStrings.xml><?xml version="1.0" encoding="utf-8"?>
<sst xmlns="http://schemas.openxmlformats.org/spreadsheetml/2006/main" count="332" uniqueCount="166">
  <si>
    <t>Paper Title</t>
  </si>
  <si>
    <t>Authors</t>
  </si>
  <si>
    <t>Year</t>
  </si>
  <si>
    <t>Cancer Type (e.g. Lung, skin, ovarian)</t>
  </si>
  <si>
    <t>Subtype (e.g. HER+, EGFR+ etc)</t>
  </si>
  <si>
    <t>Origin (cell line vs patient sample)</t>
  </si>
  <si>
    <t>Biological Sex</t>
  </si>
  <si>
    <t>Race</t>
  </si>
  <si>
    <t>Name of Cell Line (if applicable)</t>
  </si>
  <si>
    <t>Replicate number (if applicable)</t>
  </si>
  <si>
    <t>Drug Type (Chemotherapy, targeted therapy, radiation)</t>
  </si>
  <si>
    <t>Drug Name</t>
  </si>
  <si>
    <t>Viable sensitive cells at end point (# cells)</t>
  </si>
  <si>
    <t>Viable resistant cells at end point (# cells)</t>
  </si>
  <si>
    <t>Doubling Time of Sensitive Population (in h)</t>
  </si>
  <si>
    <t>Doubling Time of Resistant Population (in h)</t>
  </si>
  <si>
    <t>IC50 of Sensitive Population</t>
  </si>
  <si>
    <t>IC50 of Resistant Population</t>
  </si>
  <si>
    <t>In Vivo Growth of Sensitive Population(Tumor Size)</t>
  </si>
  <si>
    <t>In Vivo Growth of Resistant Population (Tumor Size)</t>
  </si>
  <si>
    <t>Engineered vs Evolved Resistance</t>
  </si>
  <si>
    <t>Resistance evolution protocol</t>
  </si>
  <si>
    <t>Leveraging transcriptional dynamics to improve BRAF inhibitor responses in melanoma</t>
  </si>
  <si>
    <t xml:space="preserve">Smalley et al </t>
  </si>
  <si>
    <t>Melanoma</t>
  </si>
  <si>
    <t>BRAF-mutant (?)</t>
  </si>
  <si>
    <t>Cell Line</t>
  </si>
  <si>
    <t>WM164</t>
  </si>
  <si>
    <t>Targeted Therapy</t>
  </si>
  <si>
    <t>Vemurafenib</t>
  </si>
  <si>
    <t>0.275uM</t>
  </si>
  <si>
    <t>Evolved</t>
  </si>
  <si>
    <t>WM164R and 1205LuR cell lines were generated through chronic treatment 180 with vemurafenib (2 μM and 3 μM, respectively). Cell lines were maintained in 5% FBS/RPMI-1640, with the addition of vemurafenib for resistant cell lines, and routinely tested for mycoplasma contamination.</t>
  </si>
  <si>
    <t>1205Lu</t>
  </si>
  <si>
    <t>1.391uM</t>
  </si>
  <si>
    <t>Acquired irinotecan resistance is accompanied by stable modifications of cell cycle dynamics independent of MSI status</t>
  </si>
  <si>
    <t>Petitprez et al</t>
  </si>
  <si>
    <t>Colorectal Carcinoma</t>
  </si>
  <si>
    <t>SN-38 resistant</t>
  </si>
  <si>
    <t>HT-29 (CIN)</t>
  </si>
  <si>
    <t>Chemotherapy</t>
  </si>
  <si>
    <t>Irinotecan</t>
  </si>
  <si>
    <t>1362 mm3</t>
  </si>
  <si>
    <t>721 mm3</t>
  </si>
  <si>
    <t>HCT-116 and HT-29 cell lines were obtained. The cells were maintained in McCoy's 5A (HCT-116) or DMEM medium (HT-29) along with 5% fetal calf serum, 100 U/ml penicillin and 100 μg/ml streptomycin. Treatment included increasing concentrations of SN-38 concentrations over 6-9 months. First cells in log phase exposed to IC50 does of SN-38. After reaching 80% confluence, cells are passaged twice per week at the same concentration. Repeated with increasing doses until a resistance population is obtained.</t>
  </si>
  <si>
    <t>HCT-116 (MSI)</t>
  </si>
  <si>
    <t>1733 mm3</t>
  </si>
  <si>
    <t>1009 mm3</t>
  </si>
  <si>
    <t>Establishment and characterization of models of chemotherapy resistance in colorectal cancer: Towards a predictive signature of chemoresistance</t>
  </si>
  <si>
    <t>Jensen et al</t>
  </si>
  <si>
    <t>Colorectal</t>
  </si>
  <si>
    <t>HCT 116</t>
  </si>
  <si>
    <t>~10% at 0.8 μM</t>
  </si>
  <si>
    <t>~90% at 0.8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</si>
  <si>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0.1 μM, final drug concentration 80 μM.</t>
  </si>
  <si>
    <t>HT29</t>
  </si>
  <si>
    <t>~19 % at 0.8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</si>
  <si>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1 μM, final drug concentration 50 μM.</t>
  </si>
  <si>
    <t>LoVo</t>
  </si>
  <si>
    <t>~25% at 0.8 μM</t>
  </si>
  <si>
    <t>~47% at 0.8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</si>
  <si>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0.1 μM, final drug concentration 50 μM.</t>
  </si>
  <si>
    <t>Oxaliplatin</t>
  </si>
  <si>
    <t>~10% at 4 μM</t>
  </si>
  <si>
    <t>~95% at 4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</si>
  <si>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0.01 μM, final drug concentration 20 μM.</t>
  </si>
  <si>
    <t>~33% at 4 μM</t>
  </si>
  <si>
    <t>~80% at 4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</si>
  <si>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0.1 μM, final drug concentration 10 μM.</t>
  </si>
  <si>
    <t>Cell-Line</t>
  </si>
  <si>
    <t>~43% at 4 μM</t>
  </si>
  <si>
    <t>~82% at 4 μM</t>
  </si>
  <si>
    <t>Oxaliplatin or SN-38 resistant variants were generated by continuous exposure to gradually increasing concentrations over 8-10 months. Passaged 3 times at each concentration. Prior to further experimentation, cells were maintained in drug-free medium for at least a week. Initial drug conc 0.01 μM, final drug concentration 10 μM.</t>
  </si>
  <si>
    <t>Optimization of Dosing for EGFR-Mutant Non–Small Cell Lung Cancer with Evolutionary Cancer Modeling</t>
  </si>
  <si>
    <t>Chmielecki et al</t>
  </si>
  <si>
    <t>NSCLC</t>
  </si>
  <si>
    <t>EGFR T790M</t>
  </si>
  <si>
    <t>male</t>
  </si>
  <si>
    <t>PC9/ER</t>
  </si>
  <si>
    <t>erlotinib</t>
  </si>
  <si>
    <t>6x10^5</t>
  </si>
  <si>
    <t>4x10^6</t>
  </si>
  <si>
    <t>evolved</t>
  </si>
  <si>
    <t>PC9 cells with exon 19 del were cultured with increasing concentrations of TKIs starting with IC30. Doses were increased in a stepwise pattern when normal cell proliferation patterns resumed. Fresh drug was added every 72-96 hours. Resistant cells that grew in 500 nM BIBW-2992 and 5 uM erlotinib were derived after ~3 months of culturing with drug. Resistant cells were maintained as polyclonal populations under constant TKI selection.</t>
  </si>
  <si>
    <t>PC9/BR</t>
  </si>
  <si>
    <t>BIBW-2992</t>
  </si>
  <si>
    <t>6x10^6</t>
  </si>
  <si>
    <t>Establishment of a Camptothecin Analogue (CPT-ll)-resistant Cell Line of HumanNon-Small Cell Lung Cancer: Characterization and Mechanism of Resistance</t>
  </si>
  <si>
    <t>Kansawa et al</t>
  </si>
  <si>
    <t>Lung Adenocarcinoma (Derived from metastatic lymph site)</t>
  </si>
  <si>
    <t>CPT-11 Resistant</t>
  </si>
  <si>
    <t>Male</t>
  </si>
  <si>
    <t>Japanese</t>
  </si>
  <si>
    <t>PC-7/CPT</t>
  </si>
  <si>
    <t>Camptothecin-11 (CPT-11)</t>
  </si>
  <si>
    <t>The CPT-11 resistant cell line was selected by stepwise and continuous exposure to CPT-11. Briefly, PC-7/S cells were exposed to CPT-11 at 0.1 ug/ml for 9 weeks. The CPT-11 concentration was then increased stepwise to 0.2 ug/ml for 9 weeks and 0.5 ug/ml for 15 weeks. After 43 weeks of CPT-11 exposure, the resultant cell line, designated PC-7/CPT, could grow in the medium containing 0.5ug/ml of CPT-11.</t>
  </si>
  <si>
    <t>Using antagonistic pleiotropy to design a
chemotherapy-induced evolutionary trap to target
drug resistance in cancer</t>
  </si>
  <si>
    <t>Lin et al</t>
  </si>
  <si>
    <t>AML</t>
  </si>
  <si>
    <t>CRISPR screen of 2240 cellular and oncogenic signaling pathway genes</t>
  </si>
  <si>
    <t>OCI-AML2</t>
  </si>
  <si>
    <t>Panel of 9: ABT-199, Quizartinib, Vorinostat, JQ-1, Selinexor, Mitoxantrone, Cytarabine, Decitabine, Azacitidine</t>
  </si>
  <si>
    <t>Engineered</t>
  </si>
  <si>
    <t xml:space="preserve">OCI-AML2 cells were transduced with the lentiviral CRISPR-Cas screen library, selected with puromycin, treated with drug or vehicle and sequenced at 0 and 2 weeks. In each drug condition, relative rank in abundance of sgRNA designated genes as resisters, inert, or sensitizers (ie. abundant sgRNA = gene confers sensitivity). </t>
  </si>
  <si>
    <t>Identification of optimal dosing schedules of dacomitinib and osimertinib for a phase I/II trial in advanced EGFR-mutant non-small cell lung cancer.</t>
  </si>
  <si>
    <t>Poels et al</t>
  </si>
  <si>
    <t>Cell line</t>
  </si>
  <si>
    <t>PC9 (designated PC9R in the paper)</t>
  </si>
  <si>
    <t>Targeted</t>
  </si>
  <si>
    <t>Osimertinib and dacomitinib</t>
  </si>
  <si>
    <t>7.51 nM Osi, 0.63 nM dac</t>
  </si>
  <si>
    <t>na (resistant at all concentratios tested)</t>
  </si>
  <si>
    <t>PC9R-NRAS, harboring 40% allele frequency NRAS-Q61K mutation and sensitive to treatment with the combination of a third-generation EGFR TKI (e.g., osimertinib) plus a MEK inhibitor (e.g., selumetinib), is a pool of cells derived from the PC9 parental line that was selected after treatment with gradually increasing concentrations of a third-generation EGFR TKI PF-06747775 up to 1 uM.</t>
  </si>
  <si>
    <t>PC9 (designated PC9-DRH in the paper)</t>
  </si>
  <si>
    <t>PC9-DRH, harboring both the single-mutant (Del) and double-mutant (Del/T790M) alleles, is a pool of cells derived from the PC9 parental line that was selected after treatment with gradually increasing concentrations of dacomitinib up to 2 μM.</t>
  </si>
  <si>
    <t>PC9 (designated PC9 C797S in the paper)</t>
  </si>
  <si>
    <t>engineered</t>
  </si>
  <si>
    <t>C9 C797S cells were generated by introducing an EGFR Exon 19 del/C797S construct into PC9 cells via lentiviral transduction as previously described[19] and cultured in RPMI with 10% FBS.</t>
  </si>
  <si>
    <t>Resistance to Bleomycin in Cancer Cell Lines Is Characterized by Prolonged Doubling Time, Reduced DNA Damage and Evasion of G2/M Arrest and Apoptosis</t>
  </si>
  <si>
    <t>Wang et al</t>
  </si>
  <si>
    <t>Renal cell carcinoma</t>
  </si>
  <si>
    <t>ACHN</t>
  </si>
  <si>
    <t>Bleomycin</t>
  </si>
  <si>
    <t xml:space="preserve">9 bleomycin-resistant cell lines (not monoclonal) were generated by exposure of parental cells to stepwise BLM concentration increases of 0.5- to 2-fold over 16 to 24 months until at least 10-fold the initial concentration. Cells were maintained in the highest level of BLM achieved. </t>
  </si>
  <si>
    <t>Lung adenocarcinoma</t>
  </si>
  <si>
    <t>HOP-62</t>
  </si>
  <si>
    <t>CNS glioblastoma</t>
  </si>
  <si>
    <t>SF-295</t>
  </si>
  <si>
    <t>Germ cell carcinoma</t>
  </si>
  <si>
    <t>NT2/D1</t>
  </si>
  <si>
    <t>NA</t>
  </si>
  <si>
    <t>1.4 log fold change, visual estimate from graph (converting might amplify estimate errors hugely bc it is in log!!!)</t>
  </si>
  <si>
    <t>NCCIT</t>
  </si>
  <si>
    <t>1.2 log fold change, visual estimate from graph (converting might amplify estimate errors hugely bc it is in log!!!)</t>
  </si>
  <si>
    <t>NCI-H322M</t>
  </si>
  <si>
    <t>Breast adenocarcinoma</t>
  </si>
  <si>
    <t>MDA-MB-231</t>
  </si>
  <si>
    <t>Cell-cycle synchronization reverses Taxol resistance of human ovarian cancer cell lines</t>
  </si>
  <si>
    <t>Ovarian</t>
  </si>
  <si>
    <t>SKOV3</t>
  </si>
  <si>
    <t>Taxol</t>
  </si>
  <si>
    <t>The SKOV3 cell line was obtained from the Biological Cell Institute of Chinese Peking Union Medical College (Chinese Academy of Medical Science). The Taxol-resistant cell line, SK-TJ2500, was induced from SKOV3 cells by intermittent exposure to 2.5 μM Taxol. While growing to the logarithmic phase, cells were given repeat stimulation with Taxol for approximately 1 h over a period of 16 months. A2780 and its Taxol-resistant cell line, TA2780, were obtained from the Oncologic Institution of Guang Xi Medical College.</t>
  </si>
  <si>
    <t>A2780</t>
  </si>
  <si>
    <t>Resistance to targeted therapies as a multifactorial, gradual adaption to inhibitor specific selective pressures</t>
  </si>
  <si>
    <t xml:space="preserve">Vander Velde et al. </t>
  </si>
  <si>
    <t>Non small cell lung cancer</t>
  </si>
  <si>
    <t>European</t>
  </si>
  <si>
    <t>H3122</t>
  </si>
  <si>
    <t>Alecitinib</t>
  </si>
  <si>
    <t>0.3 fold change of tumor volume at 3 weeks</t>
  </si>
  <si>
    <t>1.2 fold change of tumor volume at 3 weeks</t>
  </si>
  <si>
    <t>Progressive increase in concentrations</t>
  </si>
  <si>
    <t>Evolutionary approaches to Prolong Progression-Free Survival in Breast Cancer</t>
  </si>
  <si>
    <t xml:space="preserve">Silva et al. </t>
  </si>
  <si>
    <t>Breast Cancer</t>
  </si>
  <si>
    <t>PGP</t>
  </si>
  <si>
    <t>Cell lines</t>
  </si>
  <si>
    <t>Female</t>
  </si>
  <si>
    <t>Caucasian</t>
  </si>
  <si>
    <t>MCF-7/Dox</t>
  </si>
  <si>
    <t>Doxorubicin</t>
  </si>
  <si>
    <t>PGP Overexpressing chemoresistant cell line obtained</t>
  </si>
  <si>
    <t>Spatial Heterogeneity and Evolutionary Dynamics Modulate Time to Recurrence in Continuous and Adaptive Cancer Therapies</t>
  </si>
  <si>
    <t>Gallagher et al</t>
  </si>
  <si>
    <t>unknown</t>
  </si>
  <si>
    <t>MCF7 doxorubicin (Dox) resistance was selected and maintained by collecting the survivors of high-dose Dox treatments (1 μmol/L)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</si>
</sst>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EFEFEF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9"/>
      <color rgb="FF1F1F1F"/>
      <name val="&quot;Google Sans&quot;"/>
    </font>
    <font>
      <sz val="12"/>
      <color rgb="FF1A1A1A"/>
      <name val="Arial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3" borderId="0" xfId="0" applyFont="1" applyFill="1"/>
    <xf numFmtId="0" fontId="5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6"/>
  <sheetViews>
    <sheetView tabSelected="1" topLeftCell="L1" workbookViewId="0">
      <pane ySplit="1" topLeftCell="A2" activePane="bottomLeft" state="frozen"/>
      <selection pane="bottomLeft" activeCell="R29" sqref="R29"/>
    </sheetView>
  </sheetViews>
  <sheetFormatPr baseColWidth="10" defaultColWidth="12.6640625" defaultRowHeight="15.75" customHeight="1"/>
  <cols>
    <col min="1" max="1" width="28.6640625" customWidth="1"/>
    <col min="4" max="4" width="18.33203125" customWidth="1"/>
    <col min="9" max="9" width="16.1640625" customWidth="1"/>
    <col min="13" max="13" width="33.83203125" bestFit="1" customWidth="1"/>
    <col min="14" max="14" width="33.6640625" bestFit="1" customWidth="1"/>
    <col min="15" max="15" width="35.5" bestFit="1" customWidth="1"/>
    <col min="16" max="16" width="35.6640625" bestFit="1" customWidth="1"/>
    <col min="17" max="17" width="23.5" bestFit="1" customWidth="1"/>
    <col min="18" max="18" width="89.83203125" bestFit="1" customWidth="1"/>
    <col min="19" max="19" width="15" customWidth="1"/>
    <col min="22" max="22" width="28.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>
      <c r="A2" s="2" t="s">
        <v>22</v>
      </c>
      <c r="B2" s="2" t="s">
        <v>23</v>
      </c>
      <c r="C2" s="2">
        <v>2019</v>
      </c>
      <c r="D2" s="2" t="s">
        <v>24</v>
      </c>
      <c r="E2" s="2" t="s">
        <v>25</v>
      </c>
      <c r="F2" s="2" t="s">
        <v>26</v>
      </c>
      <c r="G2" s="2"/>
      <c r="H2" s="2"/>
      <c r="I2" s="2" t="s">
        <v>27</v>
      </c>
      <c r="J2" s="2"/>
      <c r="K2" s="2" t="s">
        <v>28</v>
      </c>
      <c r="L2" s="2" t="s">
        <v>29</v>
      </c>
      <c r="M2" s="2"/>
      <c r="N2" s="2"/>
      <c r="O2" s="2">
        <v>23.52</v>
      </c>
      <c r="P2" s="2">
        <v>51.12</v>
      </c>
      <c r="Q2" s="3" t="s">
        <v>30</v>
      </c>
      <c r="R2" s="2"/>
      <c r="S2" s="2"/>
      <c r="T2" s="2"/>
      <c r="U2" s="2" t="s">
        <v>31</v>
      </c>
      <c r="V2" s="2" t="s">
        <v>32</v>
      </c>
    </row>
    <row r="3" spans="1:22" ht="15.75" customHeight="1">
      <c r="A3" s="2" t="s">
        <v>22</v>
      </c>
      <c r="B3" s="2" t="s">
        <v>23</v>
      </c>
      <c r="C3" s="2">
        <v>2019</v>
      </c>
      <c r="D3" s="2" t="s">
        <v>24</v>
      </c>
      <c r="E3" s="2" t="s">
        <v>25</v>
      </c>
      <c r="F3" s="2" t="s">
        <v>26</v>
      </c>
      <c r="G3" s="2"/>
      <c r="H3" s="2"/>
      <c r="I3" s="2" t="s">
        <v>33</v>
      </c>
      <c r="J3" s="2"/>
      <c r="K3" s="2" t="s">
        <v>28</v>
      </c>
      <c r="L3" s="2" t="s">
        <v>29</v>
      </c>
      <c r="M3" s="2"/>
      <c r="N3" s="2"/>
      <c r="O3" s="2">
        <v>28.32</v>
      </c>
      <c r="P3" s="2">
        <v>31.68</v>
      </c>
      <c r="Q3" s="2" t="s">
        <v>34</v>
      </c>
      <c r="R3" s="2"/>
      <c r="S3" s="2"/>
      <c r="T3" s="2"/>
      <c r="U3" s="2" t="s">
        <v>31</v>
      </c>
      <c r="V3" s="2" t="s">
        <v>32</v>
      </c>
    </row>
    <row r="4" spans="1:22" ht="15.75" customHeight="1">
      <c r="A4" s="2" t="s">
        <v>35</v>
      </c>
      <c r="B4" s="2" t="s">
        <v>36</v>
      </c>
      <c r="C4" s="2">
        <v>2013</v>
      </c>
      <c r="D4" s="2" t="s">
        <v>37</v>
      </c>
      <c r="E4" s="2" t="s">
        <v>38</v>
      </c>
      <c r="F4" s="2" t="s">
        <v>26</v>
      </c>
      <c r="G4" s="2"/>
      <c r="H4" s="2"/>
      <c r="I4" s="2" t="s">
        <v>39</v>
      </c>
      <c r="J4" s="2"/>
      <c r="K4" s="2" t="s">
        <v>40</v>
      </c>
      <c r="L4" s="2" t="s">
        <v>41</v>
      </c>
      <c r="M4" s="2"/>
      <c r="N4" s="2"/>
      <c r="O4" s="2">
        <v>24</v>
      </c>
      <c r="P4" s="2">
        <v>30</v>
      </c>
      <c r="Q4" s="2">
        <v>12</v>
      </c>
      <c r="R4" s="2">
        <v>60</v>
      </c>
      <c r="S4" s="2" t="s">
        <v>42</v>
      </c>
      <c r="T4" s="2" t="s">
        <v>43</v>
      </c>
      <c r="U4" s="2" t="s">
        <v>31</v>
      </c>
      <c r="V4" s="2" t="s">
        <v>44</v>
      </c>
    </row>
    <row r="5" spans="1:22" ht="15.75" customHeight="1">
      <c r="A5" s="2" t="s">
        <v>35</v>
      </c>
      <c r="B5" s="2" t="s">
        <v>36</v>
      </c>
      <c r="C5" s="2">
        <v>2013</v>
      </c>
      <c r="D5" s="2" t="s">
        <v>37</v>
      </c>
      <c r="E5" s="2" t="s">
        <v>38</v>
      </c>
      <c r="F5" s="2" t="s">
        <v>26</v>
      </c>
      <c r="G5" s="2"/>
      <c r="H5" s="2"/>
      <c r="I5" s="2" t="s">
        <v>45</v>
      </c>
      <c r="J5" s="2"/>
      <c r="K5" s="2" t="s">
        <v>40</v>
      </c>
      <c r="L5" s="2" t="s">
        <v>41</v>
      </c>
      <c r="M5" s="2"/>
      <c r="N5" s="2"/>
      <c r="O5" s="2">
        <v>22</v>
      </c>
      <c r="P5" s="2">
        <v>29</v>
      </c>
      <c r="Q5" s="2">
        <v>5</v>
      </c>
      <c r="R5" s="2">
        <v>90</v>
      </c>
      <c r="S5" s="2" t="s">
        <v>46</v>
      </c>
      <c r="T5" s="2" t="s">
        <v>47</v>
      </c>
      <c r="U5" s="2" t="s">
        <v>31</v>
      </c>
      <c r="V5" s="2" t="s">
        <v>44</v>
      </c>
    </row>
    <row r="6" spans="1:22" ht="15.75" customHeight="1">
      <c r="A6" s="2" t="s">
        <v>48</v>
      </c>
      <c r="B6" s="2" t="s">
        <v>49</v>
      </c>
      <c r="C6" s="2">
        <v>2015</v>
      </c>
      <c r="D6" s="2" t="s">
        <v>50</v>
      </c>
      <c r="E6" s="2"/>
      <c r="F6" s="2" t="s">
        <v>26</v>
      </c>
      <c r="G6" s="2"/>
      <c r="H6" s="2"/>
      <c r="I6" s="2" t="s">
        <v>51</v>
      </c>
      <c r="J6" s="2"/>
      <c r="K6" s="2" t="s">
        <v>40</v>
      </c>
      <c r="L6" s="2" t="s">
        <v>41</v>
      </c>
      <c r="M6" s="2" t="s">
        <v>52</v>
      </c>
      <c r="N6" s="2" t="s">
        <v>53</v>
      </c>
      <c r="O6" s="3">
        <v>17</v>
      </c>
      <c r="P6" s="2">
        <v>22.5</v>
      </c>
      <c r="Q6" s="2">
        <v>0.05</v>
      </c>
      <c r="R6" s="2">
        <v>3.4</v>
      </c>
      <c r="S6" s="2"/>
      <c r="T6" s="2"/>
      <c r="U6" s="2" t="s">
        <v>31</v>
      </c>
      <c r="V6" s="2" t="s">
        <v>54</v>
      </c>
    </row>
    <row r="7" spans="1:22" ht="15.75" customHeight="1">
      <c r="A7" s="2" t="s">
        <v>48</v>
      </c>
      <c r="B7" s="2" t="s">
        <v>49</v>
      </c>
      <c r="C7" s="2">
        <v>2015</v>
      </c>
      <c r="D7" s="2" t="s">
        <v>50</v>
      </c>
      <c r="E7" s="2"/>
      <c r="F7" s="2" t="s">
        <v>26</v>
      </c>
      <c r="G7" s="2"/>
      <c r="H7" s="2"/>
      <c r="I7" s="2" t="s">
        <v>55</v>
      </c>
      <c r="J7" s="2"/>
      <c r="K7" s="2" t="s">
        <v>40</v>
      </c>
      <c r="L7" s="2" t="s">
        <v>41</v>
      </c>
      <c r="M7" s="2" t="s">
        <v>56</v>
      </c>
      <c r="N7" s="2" t="s">
        <v>53</v>
      </c>
      <c r="O7" s="3">
        <v>17.5</v>
      </c>
      <c r="P7" s="2">
        <v>20.5</v>
      </c>
      <c r="Q7" s="2">
        <v>0.13</v>
      </c>
      <c r="R7" s="2">
        <v>7.3</v>
      </c>
      <c r="S7" s="2"/>
      <c r="T7" s="2"/>
      <c r="U7" s="2" t="s">
        <v>31</v>
      </c>
      <c r="V7" s="2" t="s">
        <v>57</v>
      </c>
    </row>
    <row r="8" spans="1:22" ht="15.75" customHeight="1">
      <c r="A8" s="2" t="s">
        <v>48</v>
      </c>
      <c r="B8" s="2" t="s">
        <v>49</v>
      </c>
      <c r="C8" s="2">
        <v>2015</v>
      </c>
      <c r="D8" s="2" t="s">
        <v>50</v>
      </c>
      <c r="E8" s="2"/>
      <c r="F8" s="2" t="s">
        <v>26</v>
      </c>
      <c r="G8" s="2"/>
      <c r="H8" s="2"/>
      <c r="I8" s="2" t="s">
        <v>58</v>
      </c>
      <c r="J8" s="2"/>
      <c r="K8" s="2" t="s">
        <v>40</v>
      </c>
      <c r="L8" s="2" t="s">
        <v>41</v>
      </c>
      <c r="M8" s="2" t="s">
        <v>59</v>
      </c>
      <c r="N8" s="2" t="s">
        <v>60</v>
      </c>
      <c r="O8" s="3">
        <v>24</v>
      </c>
      <c r="P8" s="2">
        <v>23</v>
      </c>
      <c r="Q8" s="2">
        <v>2.1999999999999999E-2</v>
      </c>
      <c r="R8" s="2">
        <v>0.44</v>
      </c>
      <c r="S8" s="2"/>
      <c r="T8" s="2"/>
      <c r="U8" s="2" t="s">
        <v>31</v>
      </c>
      <c r="V8" s="2" t="s">
        <v>61</v>
      </c>
    </row>
    <row r="9" spans="1:22" ht="15.75" customHeight="1">
      <c r="A9" s="2" t="s">
        <v>48</v>
      </c>
      <c r="B9" s="2" t="s">
        <v>49</v>
      </c>
      <c r="C9" s="2">
        <v>2015</v>
      </c>
      <c r="D9" s="2" t="s">
        <v>50</v>
      </c>
      <c r="E9" s="2"/>
      <c r="F9" s="2" t="s">
        <v>26</v>
      </c>
      <c r="G9" s="2"/>
      <c r="H9" s="2"/>
      <c r="I9" s="2" t="s">
        <v>51</v>
      </c>
      <c r="J9" s="2"/>
      <c r="K9" s="2" t="s">
        <v>40</v>
      </c>
      <c r="L9" s="2" t="s">
        <v>62</v>
      </c>
      <c r="M9" s="2" t="s">
        <v>63</v>
      </c>
      <c r="N9" s="2" t="s">
        <v>64</v>
      </c>
      <c r="O9" s="3">
        <v>17</v>
      </c>
      <c r="P9" s="2">
        <v>21.5</v>
      </c>
      <c r="Q9" s="2">
        <v>0.6</v>
      </c>
      <c r="R9" s="2">
        <v>46</v>
      </c>
      <c r="S9" s="2"/>
      <c r="T9" s="2"/>
      <c r="U9" s="2" t="s">
        <v>31</v>
      </c>
      <c r="V9" s="2" t="s">
        <v>65</v>
      </c>
    </row>
    <row r="10" spans="1:22" ht="15.75" customHeight="1">
      <c r="A10" s="2" t="s">
        <v>48</v>
      </c>
      <c r="B10" s="2" t="s">
        <v>49</v>
      </c>
      <c r="C10" s="2">
        <v>2015</v>
      </c>
      <c r="D10" s="2" t="s">
        <v>50</v>
      </c>
      <c r="E10" s="2"/>
      <c r="F10" s="2" t="s">
        <v>26</v>
      </c>
      <c r="G10" s="2"/>
      <c r="H10" s="2"/>
      <c r="I10" s="2" t="s">
        <v>55</v>
      </c>
      <c r="J10" s="2"/>
      <c r="K10" s="2" t="s">
        <v>40</v>
      </c>
      <c r="L10" s="2" t="s">
        <v>62</v>
      </c>
      <c r="M10" s="2" t="s">
        <v>66</v>
      </c>
      <c r="N10" s="2" t="s">
        <v>67</v>
      </c>
      <c r="O10" s="3">
        <v>17.5</v>
      </c>
      <c r="P10" s="2">
        <v>20.25</v>
      </c>
      <c r="Q10" s="2">
        <v>0.46</v>
      </c>
      <c r="R10" s="2">
        <v>50</v>
      </c>
      <c r="S10" s="2"/>
      <c r="T10" s="2"/>
      <c r="U10" s="2" t="s">
        <v>31</v>
      </c>
      <c r="V10" s="2" t="s">
        <v>68</v>
      </c>
    </row>
    <row r="11" spans="1:22" ht="15.75" customHeight="1">
      <c r="A11" s="2" t="s">
        <v>48</v>
      </c>
      <c r="B11" s="2"/>
      <c r="C11" s="2">
        <v>2015</v>
      </c>
      <c r="D11" s="2" t="s">
        <v>50</v>
      </c>
      <c r="E11" s="2"/>
      <c r="F11" s="2" t="s">
        <v>69</v>
      </c>
      <c r="G11" s="2"/>
      <c r="H11" s="2"/>
      <c r="I11" s="2" t="s">
        <v>58</v>
      </c>
      <c r="J11" s="2"/>
      <c r="K11" s="2" t="s">
        <v>40</v>
      </c>
      <c r="L11" s="2" t="s">
        <v>62</v>
      </c>
      <c r="M11" s="2" t="s">
        <v>70</v>
      </c>
      <c r="N11" s="2" t="s">
        <v>71</v>
      </c>
      <c r="O11" s="2">
        <v>24</v>
      </c>
      <c r="P11" s="2">
        <v>21.5</v>
      </c>
      <c r="Q11" s="2">
        <v>1.1000000000000001</v>
      </c>
      <c r="R11" s="2">
        <v>15</v>
      </c>
      <c r="S11" s="2"/>
      <c r="T11" s="2"/>
      <c r="U11" s="2" t="s">
        <v>31</v>
      </c>
      <c r="V11" s="2" t="s">
        <v>72</v>
      </c>
    </row>
    <row r="12" spans="1:22" ht="15.75" customHeight="1">
      <c r="A12" s="2" t="s">
        <v>73</v>
      </c>
      <c r="B12" s="2" t="s">
        <v>74</v>
      </c>
      <c r="C12" s="2">
        <v>2011</v>
      </c>
      <c r="D12" s="2" t="s">
        <v>75</v>
      </c>
      <c r="E12" s="2" t="s">
        <v>76</v>
      </c>
      <c r="F12" s="2" t="s">
        <v>26</v>
      </c>
      <c r="G12" s="2" t="s">
        <v>77</v>
      </c>
      <c r="H12" s="2"/>
      <c r="I12" s="2" t="s">
        <v>78</v>
      </c>
      <c r="J12" s="2"/>
      <c r="K12" s="2" t="s">
        <v>28</v>
      </c>
      <c r="L12" s="2" t="s">
        <v>79</v>
      </c>
      <c r="M12" s="2" t="s">
        <v>80</v>
      </c>
      <c r="N12" s="2" t="s">
        <v>81</v>
      </c>
      <c r="O12" s="2"/>
      <c r="P12" s="2"/>
      <c r="Q12" s="2">
        <v>10</v>
      </c>
      <c r="R12" s="2">
        <v>5000</v>
      </c>
      <c r="S12" s="2"/>
      <c r="T12" s="2"/>
      <c r="U12" s="2" t="s">
        <v>82</v>
      </c>
      <c r="V12" s="2" t="s">
        <v>83</v>
      </c>
    </row>
    <row r="13" spans="1:22" ht="15.75" customHeight="1">
      <c r="A13" s="2" t="s">
        <v>73</v>
      </c>
      <c r="B13" s="2" t="s">
        <v>74</v>
      </c>
      <c r="C13" s="2">
        <v>2011</v>
      </c>
      <c r="D13" s="2" t="s">
        <v>75</v>
      </c>
      <c r="E13" s="2" t="s">
        <v>76</v>
      </c>
      <c r="F13" s="2" t="s">
        <v>26</v>
      </c>
      <c r="G13" s="2" t="s">
        <v>77</v>
      </c>
      <c r="H13" s="2"/>
      <c r="I13" s="2" t="s">
        <v>84</v>
      </c>
      <c r="J13" s="2"/>
      <c r="K13" s="2" t="s">
        <v>28</v>
      </c>
      <c r="L13" s="2" t="s">
        <v>85</v>
      </c>
      <c r="M13" s="2" t="s">
        <v>86</v>
      </c>
      <c r="N13" s="2" t="s">
        <v>81</v>
      </c>
      <c r="O13" s="2"/>
      <c r="P13" s="2"/>
      <c r="Q13" s="2">
        <v>10</v>
      </c>
      <c r="R13" s="2">
        <v>5000</v>
      </c>
      <c r="S13" s="2"/>
      <c r="T13" s="2"/>
      <c r="U13" s="2" t="s">
        <v>82</v>
      </c>
      <c r="V13" s="2" t="s">
        <v>83</v>
      </c>
    </row>
    <row r="14" spans="1:22" ht="15.75" customHeight="1">
      <c r="A14" s="2" t="s">
        <v>87</v>
      </c>
      <c r="B14" s="2" t="s">
        <v>88</v>
      </c>
      <c r="C14" s="2">
        <v>1990</v>
      </c>
      <c r="D14" s="2" t="s">
        <v>89</v>
      </c>
      <c r="E14" s="2" t="s">
        <v>90</v>
      </c>
      <c r="F14" s="2" t="s">
        <v>26</v>
      </c>
      <c r="G14" s="2" t="s">
        <v>91</v>
      </c>
      <c r="H14" s="2" t="s">
        <v>92</v>
      </c>
      <c r="I14" s="2" t="s">
        <v>93</v>
      </c>
      <c r="J14" s="2"/>
      <c r="K14" s="2" t="s">
        <v>28</v>
      </c>
      <c r="L14" s="2" t="s">
        <v>94</v>
      </c>
      <c r="M14" s="2"/>
      <c r="N14" s="2"/>
      <c r="O14" s="2">
        <v>45.8</v>
      </c>
      <c r="P14" s="2">
        <v>35.5</v>
      </c>
      <c r="Q14" s="2">
        <v>3.6999999999999998E-2</v>
      </c>
      <c r="R14" s="2">
        <v>0.25</v>
      </c>
      <c r="S14" s="2"/>
      <c r="T14" s="2"/>
      <c r="U14" s="2" t="s">
        <v>82</v>
      </c>
      <c r="V14" s="2" t="s">
        <v>95</v>
      </c>
    </row>
    <row r="15" spans="1:22" ht="15.75" customHeight="1">
      <c r="A15" s="2" t="s">
        <v>96</v>
      </c>
      <c r="B15" s="2" t="s">
        <v>97</v>
      </c>
      <c r="C15" s="2">
        <v>2020</v>
      </c>
      <c r="D15" s="2" t="s">
        <v>98</v>
      </c>
      <c r="E15" s="2" t="s">
        <v>99</v>
      </c>
      <c r="F15" s="2" t="s">
        <v>26</v>
      </c>
      <c r="G15" s="2"/>
      <c r="H15" s="2"/>
      <c r="I15" s="2" t="s">
        <v>100</v>
      </c>
      <c r="J15" s="2"/>
      <c r="K15" s="2" t="s">
        <v>40</v>
      </c>
      <c r="L15" s="2" t="s">
        <v>101</v>
      </c>
      <c r="M15" s="2"/>
      <c r="N15" s="2"/>
      <c r="O15" s="2"/>
      <c r="P15" s="2"/>
      <c r="Q15" s="2"/>
      <c r="R15" s="2"/>
      <c r="S15" s="2"/>
      <c r="T15" s="2"/>
      <c r="U15" s="2" t="s">
        <v>102</v>
      </c>
      <c r="V15" s="2" t="s">
        <v>103</v>
      </c>
    </row>
    <row r="16" spans="1:22" ht="15.75" customHeight="1">
      <c r="A16" s="4" t="s">
        <v>104</v>
      </c>
      <c r="B16" s="2" t="s">
        <v>105</v>
      </c>
      <c r="C16" s="2">
        <v>2021</v>
      </c>
      <c r="D16" s="2" t="s">
        <v>75</v>
      </c>
      <c r="E16" s="2"/>
      <c r="F16" s="2" t="s">
        <v>106</v>
      </c>
      <c r="G16" s="2"/>
      <c r="H16" s="2"/>
      <c r="I16" s="2" t="s">
        <v>107</v>
      </c>
      <c r="J16" s="2"/>
      <c r="K16" s="2" t="s">
        <v>108</v>
      </c>
      <c r="L16" s="2" t="s">
        <v>109</v>
      </c>
      <c r="M16" s="2"/>
      <c r="N16" s="2"/>
      <c r="O16" s="2">
        <v>28.54</v>
      </c>
      <c r="P16" s="2">
        <v>30</v>
      </c>
      <c r="Q16" s="2" t="s">
        <v>110</v>
      </c>
      <c r="R16" s="2" t="s">
        <v>111</v>
      </c>
      <c r="S16" s="2"/>
      <c r="T16" s="2"/>
      <c r="U16" s="2" t="s">
        <v>31</v>
      </c>
      <c r="V16" s="2" t="s">
        <v>112</v>
      </c>
    </row>
    <row r="17" spans="1:22" ht="15.75" customHeight="1">
      <c r="A17" s="4" t="s">
        <v>104</v>
      </c>
      <c r="B17" s="2" t="s">
        <v>105</v>
      </c>
      <c r="C17" s="2">
        <v>2021</v>
      </c>
      <c r="D17" s="2" t="s">
        <v>75</v>
      </c>
      <c r="E17" s="2"/>
      <c r="F17" s="2" t="s">
        <v>106</v>
      </c>
      <c r="G17" s="2"/>
      <c r="H17" s="2"/>
      <c r="I17" s="2" t="s">
        <v>113</v>
      </c>
      <c r="J17" s="2"/>
      <c r="K17" s="2" t="s">
        <v>108</v>
      </c>
      <c r="L17" s="2" t="s">
        <v>109</v>
      </c>
      <c r="M17" s="2"/>
      <c r="N17" s="2"/>
      <c r="O17" s="2">
        <v>28.5</v>
      </c>
      <c r="P17" s="2">
        <v>43.17</v>
      </c>
      <c r="Q17" s="2">
        <v>7.51</v>
      </c>
      <c r="R17" s="2">
        <v>51.2</v>
      </c>
      <c r="S17" s="2"/>
      <c r="T17" s="2"/>
      <c r="U17" s="2" t="s">
        <v>31</v>
      </c>
      <c r="V17" s="2" t="s">
        <v>114</v>
      </c>
    </row>
    <row r="18" spans="1:22" ht="15.75" customHeight="1">
      <c r="A18" s="4" t="s">
        <v>104</v>
      </c>
      <c r="B18" s="2" t="s">
        <v>105</v>
      </c>
      <c r="C18" s="2">
        <v>2021</v>
      </c>
      <c r="D18" s="2" t="s">
        <v>75</v>
      </c>
      <c r="E18" s="2"/>
      <c r="F18" s="2" t="s">
        <v>106</v>
      </c>
      <c r="G18" s="2"/>
      <c r="H18" s="2"/>
      <c r="I18" s="2" t="s">
        <v>115</v>
      </c>
      <c r="J18" s="2"/>
      <c r="K18" s="2" t="s">
        <v>108</v>
      </c>
      <c r="L18" s="2" t="s">
        <v>109</v>
      </c>
      <c r="M18" s="2"/>
      <c r="N18" s="2"/>
      <c r="O18" s="2">
        <v>28.5</v>
      </c>
      <c r="P18" s="2">
        <v>40.53</v>
      </c>
      <c r="Q18" s="2">
        <v>0.63</v>
      </c>
      <c r="R18" s="2">
        <v>11.7</v>
      </c>
      <c r="S18" s="2"/>
      <c r="T18" s="2"/>
      <c r="U18" s="2" t="s">
        <v>116</v>
      </c>
      <c r="V18" s="2" t="s">
        <v>117</v>
      </c>
    </row>
    <row r="19" spans="1:22" ht="15.75" customHeight="1">
      <c r="A19" s="2" t="s">
        <v>118</v>
      </c>
      <c r="B19" s="2" t="s">
        <v>119</v>
      </c>
      <c r="C19" s="2">
        <v>2013</v>
      </c>
      <c r="D19" s="2" t="s">
        <v>120</v>
      </c>
      <c r="E19" s="2"/>
      <c r="F19" s="2" t="s">
        <v>26</v>
      </c>
      <c r="G19" s="2"/>
      <c r="H19" s="2"/>
      <c r="I19" s="2" t="s">
        <v>121</v>
      </c>
      <c r="J19" s="2"/>
      <c r="K19" s="2" t="s">
        <v>40</v>
      </c>
      <c r="L19" s="2" t="s">
        <v>122</v>
      </c>
      <c r="M19" s="2"/>
      <c r="N19" s="2"/>
      <c r="O19" s="2">
        <v>10</v>
      </c>
      <c r="P19" s="2">
        <v>23</v>
      </c>
      <c r="Q19" s="2">
        <v>8.9999999999999993E-3</v>
      </c>
      <c r="R19" s="2">
        <f>Q19*10^1.8</f>
        <v>0.56786161003217428</v>
      </c>
      <c r="S19" s="2"/>
      <c r="T19" s="2"/>
      <c r="U19" s="2" t="s">
        <v>31</v>
      </c>
      <c r="V19" s="2" t="s">
        <v>123</v>
      </c>
    </row>
    <row r="20" spans="1:22" ht="15.75" customHeight="1">
      <c r="A20" s="2" t="s">
        <v>118</v>
      </c>
      <c r="B20" s="2" t="s">
        <v>119</v>
      </c>
      <c r="C20" s="2">
        <v>2013</v>
      </c>
      <c r="D20" s="5" t="s">
        <v>124</v>
      </c>
      <c r="E20" s="2"/>
      <c r="F20" s="2" t="s">
        <v>26</v>
      </c>
      <c r="G20" s="2"/>
      <c r="H20" s="2"/>
      <c r="I20" s="2" t="s">
        <v>125</v>
      </c>
      <c r="J20" s="2"/>
      <c r="K20" s="2" t="s">
        <v>40</v>
      </c>
      <c r="L20" s="2" t="s">
        <v>122</v>
      </c>
      <c r="M20" s="2"/>
      <c r="N20" s="2"/>
      <c r="O20" s="2">
        <v>13</v>
      </c>
      <c r="P20" s="2">
        <v>40</v>
      </c>
      <c r="Q20" s="2">
        <v>0.11</v>
      </c>
      <c r="R20" s="2">
        <f>Q20*10^1.6</f>
        <v>4.3791788760884733</v>
      </c>
      <c r="S20" s="2"/>
      <c r="T20" s="2"/>
      <c r="U20" s="2" t="s">
        <v>31</v>
      </c>
      <c r="V20" s="2" t="s">
        <v>123</v>
      </c>
    </row>
    <row r="21" spans="1:22" ht="15.75" customHeight="1">
      <c r="A21" s="2" t="s">
        <v>118</v>
      </c>
      <c r="B21" s="2" t="s">
        <v>119</v>
      </c>
      <c r="C21" s="2">
        <v>2013</v>
      </c>
      <c r="D21" s="2" t="s">
        <v>126</v>
      </c>
      <c r="E21" s="2"/>
      <c r="F21" s="2" t="s">
        <v>26</v>
      </c>
      <c r="G21" s="2"/>
      <c r="H21" s="2"/>
      <c r="I21" s="5" t="s">
        <v>127</v>
      </c>
      <c r="J21" s="2"/>
      <c r="K21" s="2" t="s">
        <v>40</v>
      </c>
      <c r="L21" s="2" t="s">
        <v>122</v>
      </c>
      <c r="M21" s="2"/>
      <c r="N21" s="2"/>
      <c r="O21" s="2">
        <v>27</v>
      </c>
      <c r="P21" s="2">
        <v>43</v>
      </c>
      <c r="Q21" s="2">
        <v>0.14000000000000001</v>
      </c>
      <c r="R21" s="2">
        <f>Q21*10^1.75</f>
        <v>7.8727785526648892</v>
      </c>
      <c r="S21" s="2"/>
      <c r="T21" s="2"/>
      <c r="U21" s="2" t="s">
        <v>31</v>
      </c>
      <c r="V21" s="2" t="s">
        <v>123</v>
      </c>
    </row>
    <row r="22" spans="1:22" ht="15.75" customHeight="1">
      <c r="A22" s="2" t="s">
        <v>118</v>
      </c>
      <c r="B22" s="2" t="s">
        <v>119</v>
      </c>
      <c r="C22" s="2">
        <v>2013</v>
      </c>
      <c r="D22" s="2" t="s">
        <v>128</v>
      </c>
      <c r="E22" s="2"/>
      <c r="F22" s="2" t="s">
        <v>26</v>
      </c>
      <c r="G22" s="2"/>
      <c r="H22" s="2"/>
      <c r="I22" s="2" t="s">
        <v>129</v>
      </c>
      <c r="J22" s="2"/>
      <c r="K22" s="2" t="s">
        <v>40</v>
      </c>
      <c r="L22" s="2" t="s">
        <v>122</v>
      </c>
      <c r="M22" s="2"/>
      <c r="N22" s="2"/>
      <c r="O22" s="2">
        <v>20</v>
      </c>
      <c r="P22" s="2">
        <v>45</v>
      </c>
      <c r="Q22" s="2" t="s">
        <v>130</v>
      </c>
      <c r="R22" s="2" t="s">
        <v>131</v>
      </c>
      <c r="S22" s="2"/>
      <c r="T22" s="2"/>
      <c r="U22" s="2" t="s">
        <v>31</v>
      </c>
      <c r="V22" s="2" t="s">
        <v>123</v>
      </c>
    </row>
    <row r="23" spans="1:22" ht="15.75" customHeight="1">
      <c r="A23" s="2" t="s">
        <v>118</v>
      </c>
      <c r="B23" s="2" t="s">
        <v>119</v>
      </c>
      <c r="C23" s="2">
        <v>2013</v>
      </c>
      <c r="D23" s="2" t="s">
        <v>128</v>
      </c>
      <c r="E23" s="2"/>
      <c r="F23" s="2" t="s">
        <v>26</v>
      </c>
      <c r="G23" s="2"/>
      <c r="H23" s="2"/>
      <c r="I23" s="2" t="s">
        <v>132</v>
      </c>
      <c r="J23" s="2"/>
      <c r="K23" s="2" t="s">
        <v>40</v>
      </c>
      <c r="L23" s="2" t="s">
        <v>122</v>
      </c>
      <c r="M23" s="2"/>
      <c r="N23" s="2"/>
      <c r="O23" s="2">
        <v>15</v>
      </c>
      <c r="P23" s="2">
        <v>70</v>
      </c>
      <c r="Q23" s="2" t="s">
        <v>130</v>
      </c>
      <c r="R23" s="2" t="s">
        <v>133</v>
      </c>
      <c r="S23" s="2"/>
      <c r="T23" s="2"/>
      <c r="U23" s="2" t="s">
        <v>31</v>
      </c>
      <c r="V23" s="2" t="s">
        <v>123</v>
      </c>
    </row>
    <row r="24" spans="1:22" ht="15.75" customHeight="1">
      <c r="A24" s="2" t="s">
        <v>118</v>
      </c>
      <c r="B24" s="2" t="s">
        <v>119</v>
      </c>
      <c r="C24" s="2">
        <v>2013</v>
      </c>
      <c r="D24" s="2" t="s">
        <v>124</v>
      </c>
      <c r="E24" s="2"/>
      <c r="F24" s="2" t="s">
        <v>26</v>
      </c>
      <c r="G24" s="2" t="s">
        <v>91</v>
      </c>
      <c r="H24" s="2"/>
      <c r="I24" s="2" t="s">
        <v>134</v>
      </c>
      <c r="J24" s="2"/>
      <c r="K24" s="2" t="s">
        <v>40</v>
      </c>
      <c r="L24" s="2" t="s">
        <v>122</v>
      </c>
      <c r="M24" s="2"/>
      <c r="N24" s="2"/>
      <c r="O24" s="2">
        <v>17</v>
      </c>
      <c r="P24" s="2">
        <v>35</v>
      </c>
      <c r="Q24" s="2">
        <v>25.8</v>
      </c>
      <c r="R24" s="2">
        <f>Q24*10*0.95</f>
        <v>245.1</v>
      </c>
      <c r="S24" s="2"/>
      <c r="T24" s="2"/>
      <c r="U24" s="2" t="s">
        <v>31</v>
      </c>
      <c r="V24" s="2" t="s">
        <v>123</v>
      </c>
    </row>
    <row r="25" spans="1:22" ht="15.75" customHeight="1">
      <c r="A25" s="2" t="s">
        <v>118</v>
      </c>
      <c r="B25" s="2" t="s">
        <v>119</v>
      </c>
      <c r="C25" s="2">
        <v>2013</v>
      </c>
      <c r="D25" s="2" t="s">
        <v>135</v>
      </c>
      <c r="E25" s="2"/>
      <c r="F25" s="2" t="s">
        <v>26</v>
      </c>
      <c r="G25" s="2"/>
      <c r="H25" s="2"/>
      <c r="I25" s="2" t="s">
        <v>136</v>
      </c>
      <c r="J25" s="2"/>
      <c r="K25" s="2" t="s">
        <v>40</v>
      </c>
      <c r="L25" s="2" t="s">
        <v>122</v>
      </c>
      <c r="M25" s="2"/>
      <c r="N25" s="2"/>
      <c r="O25" s="2">
        <v>31</v>
      </c>
      <c r="P25" s="2">
        <v>52</v>
      </c>
      <c r="Q25" s="2">
        <v>27.9</v>
      </c>
      <c r="R25" s="2">
        <f>Q25*10^0.8</f>
        <v>176.03709910997395</v>
      </c>
      <c r="S25" s="2"/>
      <c r="T25" s="2"/>
      <c r="U25" s="2" t="s">
        <v>31</v>
      </c>
      <c r="V25" s="2" t="s">
        <v>123</v>
      </c>
    </row>
    <row r="26" spans="1:22" ht="15.75" customHeight="1">
      <c r="A26" s="2" t="s">
        <v>137</v>
      </c>
      <c r="B26" s="2" t="s">
        <v>119</v>
      </c>
      <c r="C26" s="2">
        <v>2013</v>
      </c>
      <c r="D26" s="2" t="s">
        <v>138</v>
      </c>
      <c r="E26" s="2"/>
      <c r="F26" s="2" t="s">
        <v>26</v>
      </c>
      <c r="G26" s="2"/>
      <c r="H26" s="2"/>
      <c r="I26" s="2" t="s">
        <v>139</v>
      </c>
      <c r="J26" s="2"/>
      <c r="K26" s="2" t="s">
        <v>40</v>
      </c>
      <c r="L26" s="2" t="s">
        <v>140</v>
      </c>
      <c r="M26" s="2"/>
      <c r="N26" s="2"/>
      <c r="O26" s="2">
        <v>27.49</v>
      </c>
      <c r="P26" s="2">
        <v>37.61</v>
      </c>
      <c r="Q26" s="2"/>
      <c r="R26" s="2"/>
      <c r="S26" s="2"/>
      <c r="T26" s="2"/>
      <c r="U26" s="2" t="s">
        <v>31</v>
      </c>
      <c r="V26" s="2" t="s">
        <v>141</v>
      </c>
    </row>
    <row r="27" spans="1:22" ht="15.75" customHeight="1">
      <c r="A27" s="2" t="s">
        <v>137</v>
      </c>
      <c r="B27" s="2" t="s">
        <v>119</v>
      </c>
      <c r="C27" s="2">
        <v>2013</v>
      </c>
      <c r="D27" s="2" t="s">
        <v>138</v>
      </c>
      <c r="E27" s="2"/>
      <c r="F27" s="2" t="s">
        <v>26</v>
      </c>
      <c r="G27" s="2"/>
      <c r="H27" s="2"/>
      <c r="I27" s="2" t="s">
        <v>142</v>
      </c>
      <c r="J27" s="2"/>
      <c r="K27" s="2" t="s">
        <v>40</v>
      </c>
      <c r="L27" s="2" t="s">
        <v>140</v>
      </c>
      <c r="M27" s="2"/>
      <c r="N27" s="2"/>
      <c r="O27" s="2">
        <v>27.07</v>
      </c>
      <c r="P27" s="2">
        <v>31.23</v>
      </c>
      <c r="Q27" s="2"/>
      <c r="R27" s="2"/>
      <c r="S27" s="2"/>
      <c r="T27" s="2"/>
      <c r="U27" s="2" t="s">
        <v>31</v>
      </c>
      <c r="V27" s="2" t="s">
        <v>141</v>
      </c>
    </row>
    <row r="28" spans="1:22" ht="15.75" customHeight="1">
      <c r="A28" s="2" t="s">
        <v>143</v>
      </c>
      <c r="B28" s="2" t="s">
        <v>144</v>
      </c>
      <c r="C28" s="2">
        <v>2020</v>
      </c>
      <c r="D28" s="2" t="s">
        <v>145</v>
      </c>
      <c r="E28" s="2"/>
      <c r="F28" s="2" t="s">
        <v>106</v>
      </c>
      <c r="G28" s="2" t="s">
        <v>91</v>
      </c>
      <c r="H28" s="2" t="s">
        <v>146</v>
      </c>
      <c r="I28" s="2" t="s">
        <v>147</v>
      </c>
      <c r="J28" s="2"/>
      <c r="K28" s="2" t="s">
        <v>28</v>
      </c>
      <c r="L28" s="2" t="s">
        <v>148</v>
      </c>
      <c r="M28" s="2"/>
      <c r="N28" s="2"/>
      <c r="O28" s="2"/>
      <c r="P28" s="2"/>
      <c r="Q28" s="3">
        <v>4.5259999999999998</v>
      </c>
      <c r="R28" s="3">
        <v>81.17</v>
      </c>
      <c r="S28" s="2" t="s">
        <v>149</v>
      </c>
      <c r="T28" s="2" t="s">
        <v>150</v>
      </c>
      <c r="U28" s="2" t="s">
        <v>31</v>
      </c>
      <c r="V28" s="2" t="s">
        <v>151</v>
      </c>
    </row>
    <row r="29" spans="1:22" ht="15.75" customHeight="1">
      <c r="A29" s="2" t="s">
        <v>152</v>
      </c>
      <c r="B29" s="2" t="s">
        <v>153</v>
      </c>
      <c r="C29" s="2">
        <v>2012</v>
      </c>
      <c r="D29" s="2" t="s">
        <v>154</v>
      </c>
      <c r="E29" s="2" t="s">
        <v>155</v>
      </c>
      <c r="F29" s="2" t="s">
        <v>156</v>
      </c>
      <c r="G29" s="2" t="s">
        <v>157</v>
      </c>
      <c r="H29" s="2" t="s">
        <v>158</v>
      </c>
      <c r="I29" s="2" t="s">
        <v>159</v>
      </c>
      <c r="J29" s="2"/>
      <c r="K29" s="2" t="s">
        <v>40</v>
      </c>
      <c r="L29" s="2" t="s">
        <v>160</v>
      </c>
      <c r="M29" s="2"/>
      <c r="N29" s="2"/>
      <c r="O29" s="2">
        <v>24</v>
      </c>
      <c r="P29" s="2">
        <v>22.4</v>
      </c>
      <c r="Q29" s="2">
        <v>10.7</v>
      </c>
      <c r="R29" s="2">
        <v>476.5</v>
      </c>
      <c r="S29" s="2"/>
      <c r="T29" s="2"/>
      <c r="U29" s="2"/>
      <c r="V29" s="2" t="s">
        <v>161</v>
      </c>
    </row>
    <row r="30" spans="1:22">
      <c r="A30" s="4" t="s">
        <v>162</v>
      </c>
      <c r="B30" s="2" t="s">
        <v>163</v>
      </c>
      <c r="C30" s="2">
        <v>2018</v>
      </c>
      <c r="D30" s="2" t="s">
        <v>135</v>
      </c>
      <c r="E30" s="2"/>
      <c r="F30" s="2" t="s">
        <v>106</v>
      </c>
      <c r="G30" s="2" t="s">
        <v>157</v>
      </c>
      <c r="H30" s="2"/>
      <c r="I30" s="2" t="s">
        <v>159</v>
      </c>
      <c r="J30" s="2"/>
      <c r="K30" s="2" t="s">
        <v>40</v>
      </c>
      <c r="L30" s="2" t="s">
        <v>160</v>
      </c>
      <c r="M30" s="2"/>
      <c r="N30" s="2"/>
      <c r="O30" s="2">
        <v>60</v>
      </c>
      <c r="P30" s="2">
        <v>40</v>
      </c>
      <c r="Q30" s="2" t="s">
        <v>164</v>
      </c>
      <c r="R30" s="2" t="s">
        <v>164</v>
      </c>
      <c r="S30" s="2"/>
      <c r="T30" s="2"/>
      <c r="U30" s="2" t="s">
        <v>31</v>
      </c>
      <c r="V30" s="6" t="s">
        <v>165</v>
      </c>
    </row>
    <row r="31" spans="1:22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Eshan King</cp:lastModifiedBy>
  <dcterms:modified xsi:type="dcterms:W3CDTF">2023-07-24T21:09:44Z</dcterms:modified>
</cp:coreProperties>
</file>