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rivka\Dropbox\ניסוי ישעיהו\"/>
    </mc:Choice>
  </mc:AlternateContent>
  <xr:revisionPtr revIDLastSave="0" documentId="13_ncr:1_{B7082548-EB7D-4C88-8DA2-5CFEBAFD236E}" xr6:coauthVersionLast="45" xr6:coauthVersionMax="45" xr10:uidLastSave="{00000000-0000-0000-0000-000000000000}"/>
  <bookViews>
    <workbookView xWindow="-108" yWindow="-108" windowWidth="23256" windowHeight="12576" activeTab="4" xr2:uid="{00000000-000D-0000-FFFF-FFFF00000000}"/>
  </bookViews>
  <sheets>
    <sheet name="col 41" sheetId="2" r:id="rId1"/>
    <sheet name="col 41 no vacats" sheetId="6" r:id="rId2"/>
    <sheet name="col 42" sheetId="1" r:id="rId3"/>
    <sheet name="COL 42 no vacats" sheetId="7" r:id="rId4"/>
    <sheet name="COL43" sheetId="3" r:id="rId5"/>
    <sheet name="COL 43 no vacats" sheetId="8" r:id="rId6"/>
    <sheet name="col 44" sheetId="10" r:id="rId7"/>
    <sheet name="COL 44 no vacats" sheetId="11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3" i="7" l="1"/>
  <c r="P3" i="7" s="1"/>
  <c r="N3" i="7"/>
  <c r="O19" i="7"/>
  <c r="P19" i="7" s="1"/>
  <c r="N19" i="7"/>
  <c r="O14" i="7" l="1"/>
  <c r="P14" i="7" s="1"/>
  <c r="N14" i="7"/>
  <c r="O23" i="6" l="1"/>
  <c r="P23" i="6"/>
  <c r="O24" i="6"/>
  <c r="P24" i="6"/>
  <c r="N24" i="6"/>
  <c r="N23" i="6"/>
  <c r="P26" i="10" l="1"/>
  <c r="O29" i="10"/>
  <c r="P29" i="10" s="1"/>
  <c r="O28" i="10"/>
  <c r="P28" i="10" s="1"/>
  <c r="O27" i="10"/>
  <c r="P27" i="10" s="1"/>
  <c r="O26" i="10"/>
  <c r="O25" i="10"/>
  <c r="P25" i="10" s="1"/>
  <c r="O24" i="10"/>
  <c r="P24" i="10" s="1"/>
  <c r="O23" i="10"/>
  <c r="P23" i="10" s="1"/>
  <c r="O22" i="10"/>
  <c r="P22" i="10" s="1"/>
  <c r="O21" i="10"/>
  <c r="P21" i="10" s="1"/>
  <c r="O20" i="10"/>
  <c r="P20" i="10" s="1"/>
  <c r="O19" i="10"/>
  <c r="P19" i="10" s="1"/>
  <c r="O18" i="10"/>
  <c r="P18" i="10" s="1"/>
  <c r="O17" i="10"/>
  <c r="P17" i="10" s="1"/>
  <c r="O16" i="10"/>
  <c r="P16" i="10" s="1"/>
  <c r="O15" i="10"/>
  <c r="P15" i="10" s="1"/>
  <c r="O14" i="10"/>
  <c r="P14" i="10" s="1"/>
  <c r="O13" i="10"/>
  <c r="P13" i="10" s="1"/>
  <c r="O12" i="10"/>
  <c r="P12" i="10" s="1"/>
  <c r="O11" i="10"/>
  <c r="P11" i="10" s="1"/>
  <c r="O10" i="10"/>
  <c r="P10" i="10" s="1"/>
  <c r="O9" i="10"/>
  <c r="P9" i="10" s="1"/>
  <c r="O8" i="10"/>
  <c r="P8" i="10" s="1"/>
  <c r="O7" i="10"/>
  <c r="P7" i="10" s="1"/>
  <c r="O6" i="10"/>
  <c r="P6" i="10" s="1"/>
  <c r="O5" i="10"/>
  <c r="P5" i="10" s="1"/>
  <c r="O4" i="10"/>
  <c r="P4" i="10" s="1"/>
  <c r="O3" i="10"/>
  <c r="P3" i="10" s="1"/>
  <c r="O2" i="10"/>
  <c r="P2" i="10" s="1"/>
  <c r="N29" i="10"/>
  <c r="N28" i="10"/>
  <c r="N27" i="10"/>
  <c r="N26" i="10"/>
  <c r="N25" i="10"/>
  <c r="N24" i="10"/>
  <c r="N23" i="10"/>
  <c r="N22" i="10"/>
  <c r="N21" i="10"/>
  <c r="N20" i="10"/>
  <c r="N19" i="10"/>
  <c r="N18" i="10"/>
  <c r="N17" i="10"/>
  <c r="N16" i="10"/>
  <c r="N15" i="10"/>
  <c r="N14" i="10"/>
  <c r="N13" i="10"/>
  <c r="N12" i="10"/>
  <c r="N11" i="10"/>
  <c r="N10" i="10"/>
  <c r="N9" i="10"/>
  <c r="N8" i="10"/>
  <c r="N7" i="10"/>
  <c r="N6" i="10"/>
  <c r="N5" i="10"/>
  <c r="N4" i="10"/>
  <c r="N3" i="10"/>
  <c r="N2" i="10"/>
  <c r="O30" i="10" l="1"/>
  <c r="N30" i="10"/>
  <c r="O25" i="11"/>
  <c r="O27" i="11"/>
  <c r="N25" i="11"/>
  <c r="P30" i="10" l="1"/>
  <c r="N26" i="11"/>
  <c r="O26" i="11"/>
  <c r="N27" i="11"/>
  <c r="O2" i="8"/>
  <c r="P2" i="8" s="1"/>
  <c r="N2" i="8"/>
  <c r="O31" i="3"/>
  <c r="P31" i="3" s="1"/>
  <c r="N31" i="3"/>
  <c r="P27" i="11" l="1"/>
  <c r="P26" i="11"/>
  <c r="P25" i="11"/>
  <c r="O30" i="3"/>
  <c r="P30" i="3" s="1"/>
  <c r="O29" i="3"/>
  <c r="P29" i="3" s="1"/>
  <c r="O28" i="3"/>
  <c r="P28" i="3" s="1"/>
  <c r="O27" i="3"/>
  <c r="P27" i="3" s="1"/>
  <c r="O26" i="3"/>
  <c r="P26" i="3" s="1"/>
  <c r="O25" i="3"/>
  <c r="P25" i="3" s="1"/>
  <c r="O24" i="3"/>
  <c r="P24" i="3" s="1"/>
  <c r="O23" i="3"/>
  <c r="P23" i="3" s="1"/>
  <c r="O22" i="3"/>
  <c r="P22" i="3" s="1"/>
  <c r="O21" i="3"/>
  <c r="P21" i="3" s="1"/>
  <c r="O20" i="3"/>
  <c r="P20" i="3" s="1"/>
  <c r="O19" i="3"/>
  <c r="P19" i="3" s="1"/>
  <c r="O18" i="3"/>
  <c r="P18" i="3" s="1"/>
  <c r="O17" i="3"/>
  <c r="P17" i="3" s="1"/>
  <c r="O16" i="3"/>
  <c r="P16" i="3" s="1"/>
  <c r="O15" i="3"/>
  <c r="P15" i="3" s="1"/>
  <c r="O14" i="3"/>
  <c r="P14" i="3" s="1"/>
  <c r="O13" i="3"/>
  <c r="P13" i="3" s="1"/>
  <c r="O12" i="3"/>
  <c r="P12" i="3" s="1"/>
  <c r="O11" i="3"/>
  <c r="P11" i="3" s="1"/>
  <c r="O9" i="3"/>
  <c r="P9" i="3" s="1"/>
  <c r="O8" i="3"/>
  <c r="P8" i="3" s="1"/>
  <c r="O7" i="3"/>
  <c r="O6" i="3"/>
  <c r="P6" i="3" s="1"/>
  <c r="O5" i="3"/>
  <c r="P5" i="3" s="1"/>
  <c r="O4" i="3"/>
  <c r="P4" i="3" s="1"/>
  <c r="O3" i="3"/>
  <c r="P3" i="3" s="1"/>
  <c r="O2" i="3"/>
  <c r="O10" i="3"/>
  <c r="P10" i="3" s="1"/>
  <c r="O2" i="2"/>
  <c r="N30" i="3"/>
  <c r="N29" i="3"/>
  <c r="N28" i="3"/>
  <c r="N27" i="3"/>
  <c r="N26" i="3"/>
  <c r="N25" i="3"/>
  <c r="N24" i="3"/>
  <c r="N23" i="3"/>
  <c r="N22" i="3"/>
  <c r="N21" i="3"/>
  <c r="N20" i="3"/>
  <c r="N19" i="3"/>
  <c r="N18" i="3"/>
  <c r="N17" i="3"/>
  <c r="N16" i="3"/>
  <c r="N15" i="3"/>
  <c r="N14" i="3"/>
  <c r="N13" i="3"/>
  <c r="N12" i="3"/>
  <c r="N11" i="3"/>
  <c r="N10" i="3"/>
  <c r="N9" i="3"/>
  <c r="N8" i="3"/>
  <c r="N7" i="3"/>
  <c r="N6" i="3"/>
  <c r="N5" i="3"/>
  <c r="N4" i="3"/>
  <c r="N3" i="3"/>
  <c r="N2" i="3"/>
  <c r="P22" i="6"/>
  <c r="O22" i="6"/>
  <c r="N22" i="6"/>
  <c r="P20" i="7"/>
  <c r="O20" i="7"/>
  <c r="N20" i="7"/>
  <c r="O3" i="1"/>
  <c r="P3" i="1" s="1"/>
  <c r="O30" i="1"/>
  <c r="P30" i="1" s="1"/>
  <c r="O29" i="1"/>
  <c r="P29" i="1" s="1"/>
  <c r="O28" i="1"/>
  <c r="P28" i="1" s="1"/>
  <c r="O27" i="1"/>
  <c r="P27" i="1" s="1"/>
  <c r="O26" i="1"/>
  <c r="P26" i="1" s="1"/>
  <c r="O25" i="1"/>
  <c r="P25" i="1" s="1"/>
  <c r="O24" i="1"/>
  <c r="P24" i="1" s="1"/>
  <c r="O23" i="1"/>
  <c r="P23" i="1" s="1"/>
  <c r="O22" i="1"/>
  <c r="P22" i="1" s="1"/>
  <c r="O21" i="1"/>
  <c r="P21" i="1" s="1"/>
  <c r="O20" i="1"/>
  <c r="P20" i="1" s="1"/>
  <c r="O19" i="1"/>
  <c r="P19" i="1" s="1"/>
  <c r="O18" i="1"/>
  <c r="P18" i="1" s="1"/>
  <c r="O17" i="1"/>
  <c r="P17" i="1" s="1"/>
  <c r="O16" i="1"/>
  <c r="P16" i="1" s="1"/>
  <c r="O15" i="1"/>
  <c r="P15" i="1" s="1"/>
  <c r="O14" i="1"/>
  <c r="P14" i="1" s="1"/>
  <c r="O13" i="1"/>
  <c r="P13" i="1" s="1"/>
  <c r="O12" i="1"/>
  <c r="P12" i="1" s="1"/>
  <c r="O11" i="1"/>
  <c r="P11" i="1" s="1"/>
  <c r="O10" i="1"/>
  <c r="P10" i="1" s="1"/>
  <c r="O9" i="1"/>
  <c r="P9" i="1" s="1"/>
  <c r="O8" i="1"/>
  <c r="P8" i="1" s="1"/>
  <c r="O7" i="1"/>
  <c r="P7" i="1" s="1"/>
  <c r="O6" i="1"/>
  <c r="P6" i="1" s="1"/>
  <c r="O5" i="1"/>
  <c r="P5" i="1" s="1"/>
  <c r="O4" i="1"/>
  <c r="P4" i="1" s="1"/>
  <c r="O2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P20" i="2"/>
  <c r="O20" i="2"/>
  <c r="O21" i="2"/>
  <c r="P21" i="2" s="1"/>
  <c r="O22" i="2"/>
  <c r="P22" i="2" s="1"/>
  <c r="O23" i="2"/>
  <c r="P23" i="2" s="1"/>
  <c r="O24" i="2"/>
  <c r="P24" i="2" s="1"/>
  <c r="O25" i="2"/>
  <c r="P25" i="2" s="1"/>
  <c r="O26" i="2"/>
  <c r="P26" i="2" s="1"/>
  <c r="O27" i="2"/>
  <c r="P27" i="2" s="1"/>
  <c r="O28" i="2"/>
  <c r="P28" i="2" s="1"/>
  <c r="O29" i="2"/>
  <c r="P29" i="2" s="1"/>
  <c r="O30" i="2"/>
  <c r="P30" i="2" s="1"/>
  <c r="N20" i="2"/>
  <c r="N21" i="2"/>
  <c r="N22" i="2"/>
  <c r="N23" i="2"/>
  <c r="N24" i="2"/>
  <c r="N25" i="2"/>
  <c r="N26" i="2"/>
  <c r="N27" i="2"/>
  <c r="N28" i="2"/>
  <c r="N29" i="2"/>
  <c r="N30" i="2"/>
  <c r="O31" i="1" l="1"/>
  <c r="P2" i="1"/>
  <c r="P31" i="1" s="1"/>
  <c r="N32" i="3"/>
  <c r="O32" i="3"/>
  <c r="P7" i="3"/>
  <c r="P2" i="3"/>
  <c r="N31" i="1"/>
  <c r="P32" i="3" l="1"/>
  <c r="O26" i="8"/>
  <c r="O25" i="8"/>
  <c r="N25" i="8"/>
  <c r="O24" i="8"/>
  <c r="P25" i="8"/>
  <c r="P26" i="8"/>
  <c r="P27" i="8"/>
  <c r="N24" i="8"/>
  <c r="P24" i="8"/>
  <c r="O27" i="8"/>
  <c r="N26" i="8"/>
  <c r="N27" i="8"/>
  <c r="O3" i="2" l="1"/>
  <c r="O4" i="2"/>
  <c r="P4" i="2" s="1"/>
  <c r="O5" i="2"/>
  <c r="P5" i="2" s="1"/>
  <c r="O6" i="2"/>
  <c r="P6" i="2" s="1"/>
  <c r="O7" i="2"/>
  <c r="P7" i="2" s="1"/>
  <c r="O8" i="2"/>
  <c r="P8" i="2" s="1"/>
  <c r="O9" i="2"/>
  <c r="P9" i="2" s="1"/>
  <c r="O10" i="2"/>
  <c r="P10" i="2" s="1"/>
  <c r="O11" i="2"/>
  <c r="P11" i="2" s="1"/>
  <c r="O12" i="2"/>
  <c r="P12" i="2" s="1"/>
  <c r="O13" i="2"/>
  <c r="P13" i="2" s="1"/>
  <c r="O14" i="2"/>
  <c r="P14" i="2" s="1"/>
  <c r="O15" i="2"/>
  <c r="P15" i="2" s="1"/>
  <c r="O16" i="2"/>
  <c r="P16" i="2" s="1"/>
  <c r="O17" i="2"/>
  <c r="P17" i="2" s="1"/>
  <c r="O18" i="2"/>
  <c r="O19" i="2"/>
  <c r="P19" i="2" s="1"/>
  <c r="P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" i="2"/>
  <c r="N31" i="2" l="1"/>
  <c r="P3" i="2"/>
  <c r="P31" i="2" s="1"/>
  <c r="O31" i="2"/>
  <c r="P18" i="2"/>
</calcChain>
</file>

<file path=xl/sharedStrings.xml><?xml version="1.0" encoding="utf-8"?>
<sst xmlns="http://schemas.openxmlformats.org/spreadsheetml/2006/main" count="771" uniqueCount="92">
  <si>
    <t>Difference between the measured line and the reconstructed line</t>
  </si>
  <si>
    <t>image link</t>
  </si>
  <si>
    <t>line</t>
  </si>
  <si>
    <t xml:space="preserve">number of characters of the matched words </t>
  </si>
  <si>
    <t>number of words matched</t>
  </si>
  <si>
    <t>number of characters of the line (spaces included)</t>
  </si>
  <si>
    <t>V/A (kerning)</t>
  </si>
  <si>
    <t>AA</t>
  </si>
  <si>
    <t>VA tracking</t>
  </si>
  <si>
    <t>angle=180</t>
  </si>
  <si>
    <t>angle of mesuring tool</t>
  </si>
  <si>
    <t>number of words in the line</t>
  </si>
  <si>
    <t>Quote of the line</t>
  </si>
  <si>
    <t>space above the line (pt)</t>
  </si>
  <si>
    <r>
      <t xml:space="preserve">last reconstructed character </t>
    </r>
    <r>
      <rPr>
        <b/>
        <sz val="11"/>
        <color rgb="FFFFC000"/>
        <rFont val="Arial"/>
        <family val="2"/>
        <scheme val="minor"/>
      </rPr>
      <t xml:space="preserve">length
</t>
    </r>
  </si>
  <si>
    <r>
      <t xml:space="preserve">last reconstructed character </t>
    </r>
    <r>
      <rPr>
        <b/>
        <sz val="11"/>
        <color rgb="FFFFC000"/>
        <rFont val="Arial"/>
        <family val="2"/>
        <scheme val="minor"/>
      </rPr>
      <t xml:space="preserve">width
</t>
    </r>
  </si>
  <si>
    <r>
      <t xml:space="preserve">last reconstructed character </t>
    </r>
    <r>
      <rPr>
        <b/>
        <sz val="11"/>
        <color rgb="FFFFC000"/>
        <rFont val="Arial"/>
        <family val="2"/>
        <scheme val="minor"/>
      </rPr>
      <t xml:space="preserve">angle
</t>
    </r>
  </si>
  <si>
    <r>
      <t xml:space="preserve">fragment details </t>
    </r>
    <r>
      <rPr>
        <sz val="11"/>
        <color theme="1"/>
        <rFont val="Arial"/>
        <family val="2"/>
        <scheme val="minor"/>
      </rPr>
      <t>(scroll+Col.)</t>
    </r>
  </si>
  <si>
    <t>number of characters of the line (without spaces)</t>
  </si>
  <si>
    <t>original line length (in mm, w)</t>
  </si>
  <si>
    <t>reconstructed line length (in mm, w)</t>
  </si>
  <si>
    <t>Difference between the measured line and the reconstructed line (mm)</t>
  </si>
  <si>
    <t>Difference between the measured line and the reconstructed line (%)</t>
  </si>
  <si>
    <t>reconstructed line length 
(in mm, w)</t>
  </si>
  <si>
    <t>Width of 8 reconstructed characters (in mm)</t>
  </si>
  <si>
    <t>notes</t>
  </si>
  <si>
    <t>vacats?</t>
  </si>
  <si>
    <t>yes</t>
  </si>
  <si>
    <t>vacat?</t>
  </si>
  <si>
    <t>Vacats?</t>
  </si>
  <si>
    <t>font size - yellow
(pt)</t>
  </si>
  <si>
    <t>font size - red
(pt)</t>
  </si>
  <si>
    <t>20-21</t>
  </si>
  <si>
    <t>לפי מה נבחר גדול הפונט בשורה</t>
  </si>
  <si>
    <t>metrics</t>
  </si>
  <si>
    <t>Difference between the measured line and the reconstructed line (%, abs.)</t>
  </si>
  <si>
    <t>GIS 41</t>
  </si>
  <si>
    <t>22-37</t>
  </si>
  <si>
    <t>19-23 (13)</t>
  </si>
  <si>
    <t>21, 23.5</t>
  </si>
  <si>
    <t>20.5 (28)</t>
  </si>
  <si>
    <t>20 (27)</t>
  </si>
  <si>
    <t>23-23.5</t>
  </si>
  <si>
    <t>16-24</t>
  </si>
  <si>
    <t>23 (15, 26)</t>
  </si>
  <si>
    <t>22-24</t>
  </si>
  <si>
    <t>average</t>
  </si>
  <si>
    <t>21-26</t>
  </si>
  <si>
    <t>13-25</t>
  </si>
  <si>
    <t>median</t>
  </si>
  <si>
    <t>20-26</t>
  </si>
  <si>
    <t>frequency</t>
  </si>
  <si>
    <t>frequnency and end</t>
  </si>
  <si>
    <t>frequency and end</t>
  </si>
  <si>
    <t>23 (8, 26)</t>
  </si>
  <si>
    <t>26(23)</t>
  </si>
  <si>
    <t>average of the final letters</t>
  </si>
  <si>
    <t>23-26 (17,27)</t>
  </si>
  <si>
    <t>23-27</t>
  </si>
  <si>
    <t>23 (19, 27)</t>
  </si>
  <si>
    <t>GIS 42</t>
  </si>
  <si>
    <t>GIS 43</t>
  </si>
  <si>
    <t>23-26</t>
  </si>
  <si>
    <t>22-25</t>
  </si>
  <si>
    <t>end</t>
  </si>
  <si>
    <t>22-23</t>
  </si>
  <si>
    <t>nots</t>
  </si>
  <si>
    <t>small vacat</t>
  </si>
  <si>
    <t>20-24</t>
  </si>
  <si>
    <t>24-25</t>
  </si>
  <si>
    <t>22-26</t>
  </si>
  <si>
    <t>21-22</t>
  </si>
  <si>
    <t>very small vacat</t>
  </si>
  <si>
    <t>short line</t>
  </si>
  <si>
    <t>tow vacat</t>
  </si>
  <si>
    <t>20-22</t>
  </si>
  <si>
    <t>21-23</t>
  </si>
  <si>
    <t>21-27</t>
  </si>
  <si>
    <t>one ward</t>
  </si>
  <si>
    <t>frequency &amp; end</t>
  </si>
  <si>
    <t>22-27</t>
  </si>
  <si>
    <t>23-24</t>
  </si>
  <si>
    <t>19-22</t>
  </si>
  <si>
    <t>21-25</t>
  </si>
  <si>
    <t>סוף השורה אינו ברור דיו עקב בעיה בקלף</t>
  </si>
  <si>
    <t>המילה האחרונה בשורה נמצאת בין שורה 14 ל15. לא נמדדה</t>
  </si>
  <si>
    <t>GIS 44</t>
  </si>
  <si>
    <t>21-24</t>
  </si>
  <si>
    <t>23,25</t>
  </si>
  <si>
    <t>22, 25</t>
  </si>
  <si>
    <t>23-29</t>
  </si>
  <si>
    <t>20-23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</si>
</sst>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u/>
      <sz val="11"/>
      <color theme="10"/>
      <name val="Arial"/>
      <family val="2"/>
      <charset val="177"/>
      <scheme val="minor"/>
    </font>
    <font>
      <b/>
      <sz val="11"/>
      <color rgb="FFFFC000"/>
      <name val="Arial"/>
      <family val="2"/>
      <scheme val="minor"/>
    </font>
    <font>
      <sz val="8"/>
      <color theme="1"/>
      <name val="Arial"/>
      <family val="2"/>
      <scheme val="minor"/>
    </font>
    <font>
      <sz val="8"/>
      <name val="Arial"/>
      <family val="2"/>
      <charset val="177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9.9978637043366805E-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74">
    <xf numFmtId="0" fontId="0" fillId="0" borderId="0" xfId="0"/>
    <xf numFmtId="0" fontId="7" fillId="0" borderId="0" xfId="0" applyFont="1" applyAlignment="1">
      <alignment horizontal="center" vertical="top" wrapText="1"/>
    </xf>
    <xf numFmtId="0" fontId="0" fillId="0" borderId="1" xfId="0" applyBorder="1"/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0" borderId="3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textRotation="255" wrapText="1"/>
    </xf>
    <xf numFmtId="0" fontId="7" fillId="0" borderId="6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0" fillId="0" borderId="8" xfId="0" applyBorder="1" applyAlignment="1">
      <alignment horizontal="center" vertical="top" wrapText="1"/>
    </xf>
    <xf numFmtId="0" fontId="0" fillId="0" borderId="8" xfId="0" applyFill="1" applyBorder="1" applyAlignment="1">
      <alignment horizontal="center" vertical="top" wrapText="1"/>
    </xf>
    <xf numFmtId="0" fontId="0" fillId="0" borderId="7" xfId="0" applyBorder="1" applyAlignment="1">
      <alignment wrapText="1"/>
    </xf>
    <xf numFmtId="0" fontId="7" fillId="0" borderId="1" xfId="0" applyFont="1" applyBorder="1" applyAlignment="1">
      <alignment horizontal="center" vertical="center" wrapText="1"/>
    </xf>
    <xf numFmtId="0" fontId="8" fillId="0" borderId="1" xfId="1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49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0" fontId="7" fillId="3" borderId="5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49" fontId="0" fillId="0" borderId="1" xfId="0" applyNumberFormat="1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9" fontId="0" fillId="0" borderId="2" xfId="0" applyNumberFormat="1" applyFill="1" applyBorder="1" applyAlignment="1">
      <alignment horizontal="center" vertical="center"/>
    </xf>
    <xf numFmtId="0" fontId="0" fillId="0" borderId="1" xfId="0" applyFill="1" applyBorder="1"/>
    <xf numFmtId="0" fontId="0" fillId="0" borderId="7" xfId="0" applyFill="1" applyBorder="1" applyAlignment="1">
      <alignment vertical="top" wrapText="1"/>
    </xf>
    <xf numFmtId="0" fontId="8" fillId="0" borderId="1" xfId="1" applyFill="1" applyBorder="1" applyAlignment="1">
      <alignment horizontal="center" vertical="center"/>
    </xf>
    <xf numFmtId="0" fontId="0" fillId="0" borderId="0" xfId="0" applyFill="1"/>
    <xf numFmtId="0" fontId="0" fillId="0" borderId="7" xfId="0" applyFill="1" applyBorder="1" applyAlignment="1">
      <alignment wrapText="1"/>
    </xf>
    <xf numFmtId="49" fontId="0" fillId="0" borderId="1" xfId="0" applyNumberFormat="1" applyFill="1" applyBorder="1" applyAlignment="1">
      <alignment horizontal="center" vertical="center" wrapText="1"/>
    </xf>
    <xf numFmtId="0" fontId="0" fillId="0" borderId="1" xfId="0" applyFill="1" applyBorder="1" applyAlignment="1">
      <alignment vertical="center"/>
    </xf>
    <xf numFmtId="0" fontId="0" fillId="0" borderId="7" xfId="0" applyFill="1" applyBorder="1" applyAlignment="1">
      <alignment vertical="center" wrapText="1"/>
    </xf>
    <xf numFmtId="0" fontId="0" fillId="0" borderId="0" xfId="0" applyFill="1" applyAlignment="1">
      <alignment vertical="center"/>
    </xf>
    <xf numFmtId="0" fontId="7" fillId="2" borderId="5" xfId="0" applyFont="1" applyFill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>
      <alignment horizontal="center" vertical="center"/>
    </xf>
    <xf numFmtId="49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vertical="center"/>
    </xf>
    <xf numFmtId="0" fontId="7" fillId="0" borderId="12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textRotation="255" wrapText="1"/>
    </xf>
    <xf numFmtId="0" fontId="7" fillId="0" borderId="14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/>
    </xf>
    <xf numFmtId="0" fontId="0" fillId="0" borderId="0" xfId="0" applyFill="1" applyAlignment="1">
      <alignment horizontal="center"/>
    </xf>
    <xf numFmtId="49" fontId="0" fillId="0" borderId="0" xfId="0" applyNumberFormat="1" applyBorder="1" applyAlignment="1">
      <alignment horizontal="center"/>
    </xf>
    <xf numFmtId="0" fontId="6" fillId="0" borderId="13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textRotation="255" wrapText="1"/>
    </xf>
    <xf numFmtId="0" fontId="7" fillId="0" borderId="1" xfId="0" applyFont="1" applyBorder="1" applyAlignment="1">
      <alignment horizontal="center" vertical="top" wrapText="1"/>
    </xf>
    <xf numFmtId="0" fontId="7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textRotation="255" wrapText="1"/>
    </xf>
    <xf numFmtId="0" fontId="7" fillId="0" borderId="1" xfId="0" applyFont="1" applyFill="1" applyBorder="1" applyAlignment="1">
      <alignment horizontal="center" vertical="top" wrapText="1"/>
    </xf>
    <xf numFmtId="0" fontId="5" fillId="0" borderId="1" xfId="0" applyFont="1" applyBorder="1" applyAlignment="1">
      <alignment horizontal="center" vertical="center" wrapText="1"/>
    </xf>
    <xf numFmtId="0" fontId="7" fillId="0" borderId="12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vertical="top"/>
    </xf>
    <xf numFmtId="0" fontId="0" fillId="0" borderId="0" xfId="0" applyFill="1" applyAlignment="1">
      <alignment vertical="top"/>
    </xf>
    <xf numFmtId="0" fontId="4" fillId="0" borderId="1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1" xfId="0" applyFont="1" applyFill="1" applyBorder="1"/>
    <xf numFmtId="0" fontId="7" fillId="0" borderId="2" xfId="0" applyFont="1" applyFill="1" applyBorder="1" applyAlignment="1">
      <alignment horizontal="center" vertical="center" wrapText="1"/>
    </xf>
    <xf numFmtId="0" fontId="7" fillId="3" borderId="6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top"/>
    </xf>
    <xf numFmtId="0" fontId="3" fillId="0" borderId="1" xfId="0" applyFont="1" applyFill="1" applyBorder="1" applyAlignment="1">
      <alignment horizontal="center" vertical="center" wrapText="1"/>
    </xf>
    <xf numFmtId="0" fontId="7" fillId="0" borderId="0" xfId="0" applyFont="1" applyFill="1" applyAlignment="1">
      <alignment horizontal="center" vertical="top" wrapText="1"/>
    </xf>
    <xf numFmtId="49" fontId="0" fillId="0" borderId="1" xfId="0" applyNumberForma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0" fillId="0" borderId="10" xfId="0" applyFill="1" applyBorder="1"/>
    <xf numFmtId="0" fontId="0" fillId="0" borderId="10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0" xfId="0" applyFill="1"/>
    <xf numFmtId="0" fontId="0" fillId="5" borderId="0" xfId="0" applyFill="1" applyBorder="1"/>
    <xf numFmtId="0" fontId="0" fillId="5" borderId="0" xfId="0" applyFill="1" applyBorder="1" applyAlignment="1">
      <alignment horizontal="center" vertical="center"/>
    </xf>
    <xf numFmtId="0" fontId="0" fillId="5" borderId="0" xfId="0" applyFill="1" applyBorder="1" applyAlignment="1">
      <alignment horizontal="center"/>
    </xf>
    <xf numFmtId="0" fontId="0" fillId="5" borderId="0" xfId="0" applyFill="1" applyBorder="1" applyAlignment="1">
      <alignment wrapText="1"/>
    </xf>
    <xf numFmtId="0" fontId="7" fillId="2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 vertical="top" wrapText="1"/>
    </xf>
    <xf numFmtId="9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vertical="top" wrapText="1"/>
    </xf>
    <xf numFmtId="0" fontId="0" fillId="0" borderId="1" xfId="0" applyFill="1" applyBorder="1" applyAlignment="1">
      <alignment wrapText="1"/>
    </xf>
    <xf numFmtId="0" fontId="0" fillId="0" borderId="1" xfId="0" applyFill="1" applyBorder="1" applyAlignment="1">
      <alignment vertical="center" wrapText="1"/>
    </xf>
    <xf numFmtId="0" fontId="0" fillId="0" borderId="1" xfId="0" applyBorder="1" applyAlignment="1">
      <alignment wrapText="1"/>
    </xf>
    <xf numFmtId="0" fontId="0" fillId="5" borderId="1" xfId="0" applyFill="1" applyBorder="1"/>
    <xf numFmtId="0" fontId="0" fillId="5" borderId="1" xfId="0" applyFill="1" applyBorder="1" applyAlignment="1">
      <alignment horizontal="center"/>
    </xf>
    <xf numFmtId="49" fontId="0" fillId="5" borderId="1" xfId="0" applyNumberFormat="1" applyFill="1" applyBorder="1" applyAlignment="1">
      <alignment horizontal="center"/>
    </xf>
    <xf numFmtId="0" fontId="0" fillId="5" borderId="1" xfId="0" applyFill="1" applyBorder="1" applyAlignment="1">
      <alignment wrapText="1"/>
    </xf>
    <xf numFmtId="0" fontId="0" fillId="0" borderId="1" xfId="0" applyBorder="1" applyAlignment="1"/>
    <xf numFmtId="0" fontId="0" fillId="0" borderId="0" xfId="0" applyBorder="1" applyAlignment="1"/>
    <xf numFmtId="0" fontId="0" fillId="0" borderId="0" xfId="0" applyAlignment="1"/>
    <xf numFmtId="0" fontId="0" fillId="5" borderId="1" xfId="0" applyFill="1" applyBorder="1" applyAlignment="1">
      <alignment vertical="center"/>
    </xf>
    <xf numFmtId="0" fontId="0" fillId="0" borderId="0" xfId="0" applyBorder="1" applyAlignment="1">
      <alignment vertical="center"/>
    </xf>
    <xf numFmtId="0" fontId="7" fillId="0" borderId="1" xfId="0" applyFont="1" applyBorder="1" applyAlignment="1">
      <alignment vertical="center" wrapText="1"/>
    </xf>
    <xf numFmtId="0" fontId="3" fillId="0" borderId="1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vertical="top" wrapText="1"/>
    </xf>
    <xf numFmtId="0" fontId="1" fillId="0" borderId="1" xfId="0" applyFont="1" applyBorder="1" applyAlignment="1">
      <alignment vertical="top" wrapText="1"/>
    </xf>
    <xf numFmtId="0" fontId="0" fillId="0" borderId="1" xfId="0" applyFill="1" applyBorder="1" applyAlignment="1"/>
    <xf numFmtId="0" fontId="0" fillId="0" borderId="10" xfId="0" applyFill="1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10" xfId="0" applyBorder="1"/>
    <xf numFmtId="49" fontId="0" fillId="0" borderId="10" xfId="0" applyNumberFormat="1" applyBorder="1" applyAlignment="1">
      <alignment horizontal="center"/>
    </xf>
    <xf numFmtId="0" fontId="2" fillId="0" borderId="12" xfId="0" applyFont="1" applyBorder="1" applyAlignment="1">
      <alignment horizontal="center" vertical="center" wrapText="1"/>
    </xf>
    <xf numFmtId="0" fontId="0" fillId="0" borderId="11" xfId="0" applyBorder="1" applyAlignment="1">
      <alignment wrapText="1"/>
    </xf>
    <xf numFmtId="0" fontId="7" fillId="0" borderId="5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0" fillId="0" borderId="1" xfId="0" applyFill="1" applyBorder="1" applyAlignment="1">
      <alignment horizontal="left"/>
    </xf>
    <xf numFmtId="0" fontId="1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5" borderId="0" xfId="0" applyFill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 vertical="top"/>
    </xf>
    <xf numFmtId="0" fontId="1" fillId="0" borderId="1" xfId="0" applyFont="1" applyFill="1" applyBorder="1" applyAlignment="1">
      <alignment horizontal="center"/>
    </xf>
    <xf numFmtId="0" fontId="7" fillId="0" borderId="0" xfId="0" applyFont="1" applyBorder="1" applyAlignment="1">
      <alignment horizontal="center" vertical="top" wrapText="1"/>
    </xf>
    <xf numFmtId="0" fontId="0" fillId="0" borderId="14" xfId="0" applyBorder="1"/>
    <xf numFmtId="0" fontId="7" fillId="0" borderId="0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textRotation="255" wrapText="1"/>
    </xf>
    <xf numFmtId="0" fontId="7" fillId="0" borderId="0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textRotation="255" wrapText="1"/>
    </xf>
    <xf numFmtId="0" fontId="7" fillId="0" borderId="0" xfId="0" applyFont="1" applyFill="1" applyBorder="1" applyAlignment="1">
      <alignment horizontal="center" vertical="top" wrapText="1"/>
    </xf>
    <xf numFmtId="49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8" fillId="0" borderId="0" xfId="1" applyBorder="1" applyAlignment="1">
      <alignment horizontal="center" vertical="center"/>
    </xf>
    <xf numFmtId="0" fontId="0" fillId="0" borderId="0" xfId="0" applyBorder="1" applyAlignment="1">
      <alignment horizontal="center" vertical="top" wrapText="1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vertical="top" wrapText="1"/>
    </xf>
    <xf numFmtId="0" fontId="8" fillId="0" borderId="0" xfId="1" applyFill="1" applyBorder="1" applyAlignment="1">
      <alignment horizontal="center" vertical="center"/>
    </xf>
    <xf numFmtId="49" fontId="0" fillId="0" borderId="0" xfId="0" applyNumberFormat="1" applyFill="1" applyBorder="1" applyAlignment="1">
      <alignment horizontal="center" vertical="center" wrapText="1"/>
    </xf>
    <xf numFmtId="0" fontId="0" fillId="0" borderId="0" xfId="0" applyFill="1" applyBorder="1" applyAlignment="1">
      <alignment vertical="center" wrapText="1"/>
    </xf>
    <xf numFmtId="0" fontId="0" fillId="4" borderId="0" xfId="0" applyFill="1" applyBorder="1"/>
    <xf numFmtId="49" fontId="0" fillId="4" borderId="0" xfId="0" applyNumberFormat="1" applyFill="1" applyBorder="1" applyAlignment="1">
      <alignment horizontal="center"/>
    </xf>
    <xf numFmtId="0" fontId="0" fillId="4" borderId="0" xfId="0" applyFill="1" applyBorder="1" applyAlignment="1">
      <alignment wrapText="1"/>
    </xf>
    <xf numFmtId="0" fontId="0" fillId="4" borderId="0" xfId="0" applyFill="1" applyBorder="1" applyAlignment="1">
      <alignment horizontal="center" vertical="center"/>
    </xf>
    <xf numFmtId="0" fontId="7" fillId="0" borderId="1" xfId="0" applyFont="1" applyBorder="1" applyAlignment="1">
      <alignment horizontal="left" vertical="center" wrapText="1"/>
    </xf>
    <xf numFmtId="0" fontId="0" fillId="5" borderId="1" xfId="0" applyFill="1" applyBorder="1" applyAlignment="1">
      <alignment horizontal="left"/>
    </xf>
    <xf numFmtId="0" fontId="0" fillId="5" borderId="0" xfId="0" applyFill="1" applyAlignment="1">
      <alignment vertical="top"/>
    </xf>
    <xf numFmtId="0" fontId="0" fillId="5" borderId="0" xfId="0" applyFill="1" applyBorder="1" applyAlignment="1">
      <alignment vertical="top"/>
    </xf>
    <xf numFmtId="0" fontId="0" fillId="0" borderId="0" xfId="0" applyFill="1" applyAlignment="1">
      <alignment vertical="top" wrapText="1"/>
    </xf>
    <xf numFmtId="0" fontId="6" fillId="0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</cellXfs>
  <cellStyles count="2">
    <cellStyle name="Normal" xfId="0" builtinId="0"/>
    <cellStyle name="היפר-קישור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170888</xdr:colOff>
      <xdr:row>0</xdr:row>
      <xdr:rowOff>803142</xdr:rowOff>
    </xdr:from>
    <xdr:to>
      <xdr:col>23</xdr:col>
      <xdr:colOff>475649</xdr:colOff>
      <xdr:row>0</xdr:row>
      <xdr:rowOff>1098668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010653" y="803142"/>
          <a:ext cx="304761" cy="295526"/>
        </a:xfrm>
        <a:prstGeom prst="rect">
          <a:avLst/>
        </a:prstGeom>
      </xdr:spPr>
    </xdr:pic>
    <xdr:clientData/>
  </xdr:twoCellAnchor>
  <xdr:twoCellAnchor editAs="oneCell">
    <xdr:from>
      <xdr:col>18</xdr:col>
      <xdr:colOff>544286</xdr:colOff>
      <xdr:row>0</xdr:row>
      <xdr:rowOff>925286</xdr:rowOff>
    </xdr:from>
    <xdr:to>
      <xdr:col>18</xdr:col>
      <xdr:colOff>782381</xdr:colOff>
      <xdr:row>0</xdr:row>
      <xdr:rowOff>1182429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564961" y="925286"/>
          <a:ext cx="238095" cy="257143"/>
        </a:xfrm>
        <a:prstGeom prst="rect">
          <a:avLst/>
        </a:prstGeom>
      </xdr:spPr>
    </xdr:pic>
    <xdr:clientData/>
  </xdr:twoCellAnchor>
  <xdr:twoCellAnchor editAs="oneCell">
    <xdr:from>
      <xdr:col>19</xdr:col>
      <xdr:colOff>517071</xdr:colOff>
      <xdr:row>0</xdr:row>
      <xdr:rowOff>952500</xdr:rowOff>
    </xdr:from>
    <xdr:to>
      <xdr:col>20</xdr:col>
      <xdr:colOff>192290</xdr:colOff>
      <xdr:row>0</xdr:row>
      <xdr:rowOff>1181071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956971" y="952500"/>
          <a:ext cx="190476" cy="228571"/>
        </a:xfrm>
        <a:prstGeom prst="rect">
          <a:avLst/>
        </a:prstGeom>
      </xdr:spPr>
    </xdr:pic>
    <xdr:clientData/>
  </xdr:twoCellAnchor>
  <xdr:twoCellAnchor editAs="oneCell">
    <xdr:from>
      <xdr:col>20</xdr:col>
      <xdr:colOff>503464</xdr:colOff>
      <xdr:row>0</xdr:row>
      <xdr:rowOff>938892</xdr:rowOff>
    </xdr:from>
    <xdr:to>
      <xdr:col>20</xdr:col>
      <xdr:colOff>729767</xdr:colOff>
      <xdr:row>0</xdr:row>
      <xdr:rowOff>1196035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6219714" y="938892"/>
          <a:ext cx="228571" cy="257143"/>
        </a:xfrm>
        <a:prstGeom prst="rect">
          <a:avLst/>
        </a:prstGeom>
      </xdr:spPr>
    </xdr:pic>
    <xdr:clientData/>
  </xdr:twoCellAnchor>
  <xdr:twoCellAnchor editAs="oneCell">
    <xdr:from>
      <xdr:col>23</xdr:col>
      <xdr:colOff>49305</xdr:colOff>
      <xdr:row>0</xdr:row>
      <xdr:rowOff>937612</xdr:rowOff>
    </xdr:from>
    <xdr:to>
      <xdr:col>23</xdr:col>
      <xdr:colOff>354066</xdr:colOff>
      <xdr:row>0</xdr:row>
      <xdr:rowOff>1233138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527555" y="937612"/>
          <a:ext cx="304761" cy="295526"/>
        </a:xfrm>
        <a:prstGeom prst="rect">
          <a:avLst/>
        </a:prstGeom>
      </xdr:spPr>
    </xdr:pic>
    <xdr:clientData/>
  </xdr:twoCellAnchor>
  <xdr:twoCellAnchor editAs="oneCell">
    <xdr:from>
      <xdr:col>18</xdr:col>
      <xdr:colOff>544286</xdr:colOff>
      <xdr:row>0</xdr:row>
      <xdr:rowOff>925286</xdr:rowOff>
    </xdr:from>
    <xdr:to>
      <xdr:col>18</xdr:col>
      <xdr:colOff>782381</xdr:colOff>
      <xdr:row>0</xdr:row>
      <xdr:rowOff>1182429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564961" y="925286"/>
          <a:ext cx="238095" cy="257143"/>
        </a:xfrm>
        <a:prstGeom prst="rect">
          <a:avLst/>
        </a:prstGeom>
      </xdr:spPr>
    </xdr:pic>
    <xdr:clientData/>
  </xdr:twoCellAnchor>
  <xdr:twoCellAnchor editAs="oneCell">
    <xdr:from>
      <xdr:col>19</xdr:col>
      <xdr:colOff>517071</xdr:colOff>
      <xdr:row>0</xdr:row>
      <xdr:rowOff>952500</xdr:rowOff>
    </xdr:from>
    <xdr:to>
      <xdr:col>20</xdr:col>
      <xdr:colOff>192290</xdr:colOff>
      <xdr:row>0</xdr:row>
      <xdr:rowOff>1181071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394996" y="952500"/>
          <a:ext cx="190476" cy="228571"/>
        </a:xfrm>
        <a:prstGeom prst="rect">
          <a:avLst/>
        </a:prstGeom>
      </xdr:spPr>
    </xdr:pic>
    <xdr:clientData/>
  </xdr:twoCellAnchor>
  <xdr:twoCellAnchor editAs="oneCell">
    <xdr:from>
      <xdr:col>20</xdr:col>
      <xdr:colOff>503464</xdr:colOff>
      <xdr:row>0</xdr:row>
      <xdr:rowOff>938892</xdr:rowOff>
    </xdr:from>
    <xdr:to>
      <xdr:col>20</xdr:col>
      <xdr:colOff>729767</xdr:colOff>
      <xdr:row>0</xdr:row>
      <xdr:rowOff>1196035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210064" y="938892"/>
          <a:ext cx="228571" cy="25714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170888</xdr:colOff>
      <xdr:row>0</xdr:row>
      <xdr:rowOff>803142</xdr:rowOff>
    </xdr:from>
    <xdr:to>
      <xdr:col>23</xdr:col>
      <xdr:colOff>475649</xdr:colOff>
      <xdr:row>3</xdr:row>
      <xdr:rowOff>114418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7722B5A8-CCAF-42A7-97C6-1F8A26D1AF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647088" y="803142"/>
          <a:ext cx="304761" cy="295526"/>
        </a:xfrm>
        <a:prstGeom prst="rect">
          <a:avLst/>
        </a:prstGeom>
      </xdr:spPr>
    </xdr:pic>
    <xdr:clientData/>
  </xdr:twoCellAnchor>
  <xdr:twoCellAnchor editAs="oneCell">
    <xdr:from>
      <xdr:col>18</xdr:col>
      <xdr:colOff>544286</xdr:colOff>
      <xdr:row>0</xdr:row>
      <xdr:rowOff>925286</xdr:rowOff>
    </xdr:from>
    <xdr:to>
      <xdr:col>19</xdr:col>
      <xdr:colOff>172781</xdr:colOff>
      <xdr:row>3</xdr:row>
      <xdr:rowOff>71179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EABBA9A3-19D3-4675-9470-90C6115F1D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1943786" y="925286"/>
          <a:ext cx="238095" cy="257143"/>
        </a:xfrm>
        <a:prstGeom prst="rect">
          <a:avLst/>
        </a:prstGeom>
      </xdr:spPr>
    </xdr:pic>
    <xdr:clientData/>
  </xdr:twoCellAnchor>
  <xdr:twoCellAnchor editAs="oneCell">
    <xdr:from>
      <xdr:col>19</xdr:col>
      <xdr:colOff>517071</xdr:colOff>
      <xdr:row>0</xdr:row>
      <xdr:rowOff>952500</xdr:rowOff>
    </xdr:from>
    <xdr:to>
      <xdr:col>20</xdr:col>
      <xdr:colOff>97040</xdr:colOff>
      <xdr:row>3</xdr:row>
      <xdr:rowOff>44421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A733C489-FC32-4427-9B1F-B69C5AFAD4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3110371" y="952500"/>
          <a:ext cx="189569" cy="228571"/>
        </a:xfrm>
        <a:prstGeom prst="rect">
          <a:avLst/>
        </a:prstGeom>
      </xdr:spPr>
    </xdr:pic>
    <xdr:clientData/>
  </xdr:twoCellAnchor>
  <xdr:twoCellAnchor editAs="oneCell">
    <xdr:from>
      <xdr:col>20</xdr:col>
      <xdr:colOff>503464</xdr:colOff>
      <xdr:row>0</xdr:row>
      <xdr:rowOff>938892</xdr:rowOff>
    </xdr:from>
    <xdr:to>
      <xdr:col>21</xdr:col>
      <xdr:colOff>120167</xdr:colOff>
      <xdr:row>3</xdr:row>
      <xdr:rowOff>72085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D0FD34EF-AA59-4AD7-8662-154AAB95FC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3611114" y="938892"/>
          <a:ext cx="226303" cy="257143"/>
        </a:xfrm>
        <a:prstGeom prst="rect">
          <a:avLst/>
        </a:prstGeom>
      </xdr:spPr>
    </xdr:pic>
    <xdr:clientData/>
  </xdr:twoCellAnchor>
  <xdr:twoCellAnchor editAs="oneCell">
    <xdr:from>
      <xdr:col>23</xdr:col>
      <xdr:colOff>49305</xdr:colOff>
      <xdr:row>0</xdr:row>
      <xdr:rowOff>937612</xdr:rowOff>
    </xdr:from>
    <xdr:to>
      <xdr:col>23</xdr:col>
      <xdr:colOff>354066</xdr:colOff>
      <xdr:row>3</xdr:row>
      <xdr:rowOff>109188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90A138AC-81DB-44FA-9E05-DEBD32B4E3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525505" y="937612"/>
          <a:ext cx="304761" cy="295526"/>
        </a:xfrm>
        <a:prstGeom prst="rect">
          <a:avLst/>
        </a:prstGeom>
      </xdr:spPr>
    </xdr:pic>
    <xdr:clientData/>
  </xdr:twoCellAnchor>
  <xdr:twoCellAnchor editAs="oneCell">
    <xdr:from>
      <xdr:col>18</xdr:col>
      <xdr:colOff>544286</xdr:colOff>
      <xdr:row>0</xdr:row>
      <xdr:rowOff>925286</xdr:rowOff>
    </xdr:from>
    <xdr:to>
      <xdr:col>19</xdr:col>
      <xdr:colOff>172781</xdr:colOff>
      <xdr:row>3</xdr:row>
      <xdr:rowOff>71179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1AA0A080-AE71-45CA-920A-33B75B1811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1943786" y="925286"/>
          <a:ext cx="238095" cy="257143"/>
        </a:xfrm>
        <a:prstGeom prst="rect">
          <a:avLst/>
        </a:prstGeom>
      </xdr:spPr>
    </xdr:pic>
    <xdr:clientData/>
  </xdr:twoCellAnchor>
  <xdr:twoCellAnchor editAs="oneCell">
    <xdr:from>
      <xdr:col>19</xdr:col>
      <xdr:colOff>517071</xdr:colOff>
      <xdr:row>0</xdr:row>
      <xdr:rowOff>952500</xdr:rowOff>
    </xdr:from>
    <xdr:to>
      <xdr:col>20</xdr:col>
      <xdr:colOff>97040</xdr:colOff>
      <xdr:row>3</xdr:row>
      <xdr:rowOff>44421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1181746F-E18C-4771-96C4-B27976566C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3110371" y="952500"/>
          <a:ext cx="189569" cy="228571"/>
        </a:xfrm>
        <a:prstGeom prst="rect">
          <a:avLst/>
        </a:prstGeom>
      </xdr:spPr>
    </xdr:pic>
    <xdr:clientData/>
  </xdr:twoCellAnchor>
  <xdr:twoCellAnchor editAs="oneCell">
    <xdr:from>
      <xdr:col>20</xdr:col>
      <xdr:colOff>503464</xdr:colOff>
      <xdr:row>0</xdr:row>
      <xdr:rowOff>938892</xdr:rowOff>
    </xdr:from>
    <xdr:to>
      <xdr:col>21</xdr:col>
      <xdr:colOff>120167</xdr:colOff>
      <xdr:row>3</xdr:row>
      <xdr:rowOff>72085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99164E1A-565E-44D2-A01A-4F189EFA53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3611114" y="938892"/>
          <a:ext cx="226303" cy="25714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49305</xdr:colOff>
      <xdr:row>0</xdr:row>
      <xdr:rowOff>937612</xdr:rowOff>
    </xdr:from>
    <xdr:to>
      <xdr:col>23</xdr:col>
      <xdr:colOff>354066</xdr:colOff>
      <xdr:row>0</xdr:row>
      <xdr:rowOff>1233138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555570" y="937612"/>
          <a:ext cx="304761" cy="295526"/>
        </a:xfrm>
        <a:prstGeom prst="rect">
          <a:avLst/>
        </a:prstGeom>
      </xdr:spPr>
    </xdr:pic>
    <xdr:clientData/>
  </xdr:twoCellAnchor>
  <xdr:twoCellAnchor editAs="oneCell">
    <xdr:from>
      <xdr:col>18</xdr:col>
      <xdr:colOff>544286</xdr:colOff>
      <xdr:row>0</xdr:row>
      <xdr:rowOff>925286</xdr:rowOff>
    </xdr:from>
    <xdr:to>
      <xdr:col>18</xdr:col>
      <xdr:colOff>782381</xdr:colOff>
      <xdr:row>0</xdr:row>
      <xdr:rowOff>1182429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307286" y="925286"/>
          <a:ext cx="238095" cy="257143"/>
        </a:xfrm>
        <a:prstGeom prst="rect">
          <a:avLst/>
        </a:prstGeom>
      </xdr:spPr>
    </xdr:pic>
    <xdr:clientData/>
  </xdr:twoCellAnchor>
  <xdr:twoCellAnchor editAs="oneCell">
    <xdr:from>
      <xdr:col>19</xdr:col>
      <xdr:colOff>517071</xdr:colOff>
      <xdr:row>0</xdr:row>
      <xdr:rowOff>952500</xdr:rowOff>
    </xdr:from>
    <xdr:to>
      <xdr:col>19</xdr:col>
      <xdr:colOff>707547</xdr:colOff>
      <xdr:row>0</xdr:row>
      <xdr:rowOff>1181071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695214" y="952500"/>
          <a:ext cx="190476" cy="228571"/>
        </a:xfrm>
        <a:prstGeom prst="rect">
          <a:avLst/>
        </a:prstGeom>
      </xdr:spPr>
    </xdr:pic>
    <xdr:clientData/>
  </xdr:twoCellAnchor>
  <xdr:twoCellAnchor editAs="oneCell">
    <xdr:from>
      <xdr:col>20</xdr:col>
      <xdr:colOff>503464</xdr:colOff>
      <xdr:row>0</xdr:row>
      <xdr:rowOff>938892</xdr:rowOff>
    </xdr:from>
    <xdr:to>
      <xdr:col>21</xdr:col>
      <xdr:colOff>233747</xdr:colOff>
      <xdr:row>0</xdr:row>
      <xdr:rowOff>1196035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960678" y="938892"/>
          <a:ext cx="228571" cy="25714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49305</xdr:colOff>
      <xdr:row>0</xdr:row>
      <xdr:rowOff>937612</xdr:rowOff>
    </xdr:from>
    <xdr:to>
      <xdr:col>22</xdr:col>
      <xdr:colOff>354066</xdr:colOff>
      <xdr:row>1</xdr:row>
      <xdr:rowOff>293338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26701F7-C4D5-4CB8-ABB9-02E90B4931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303005" y="937612"/>
          <a:ext cx="304761" cy="295526"/>
        </a:xfrm>
        <a:prstGeom prst="rect">
          <a:avLst/>
        </a:prstGeom>
      </xdr:spPr>
    </xdr:pic>
    <xdr:clientData/>
  </xdr:twoCellAnchor>
  <xdr:twoCellAnchor editAs="oneCell">
    <xdr:from>
      <xdr:col>17</xdr:col>
      <xdr:colOff>544286</xdr:colOff>
      <xdr:row>0</xdr:row>
      <xdr:rowOff>925286</xdr:rowOff>
    </xdr:from>
    <xdr:to>
      <xdr:col>18</xdr:col>
      <xdr:colOff>172781</xdr:colOff>
      <xdr:row>1</xdr:row>
      <xdr:rowOff>255329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BB28F59-93EB-402B-86B1-6D60AD8923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629336" y="925286"/>
          <a:ext cx="238095" cy="257143"/>
        </a:xfrm>
        <a:prstGeom prst="rect">
          <a:avLst/>
        </a:prstGeom>
      </xdr:spPr>
    </xdr:pic>
    <xdr:clientData/>
  </xdr:twoCellAnchor>
  <xdr:twoCellAnchor editAs="oneCell">
    <xdr:from>
      <xdr:col>18</xdr:col>
      <xdr:colOff>517071</xdr:colOff>
      <xdr:row>0</xdr:row>
      <xdr:rowOff>952500</xdr:rowOff>
    </xdr:from>
    <xdr:to>
      <xdr:col>19</xdr:col>
      <xdr:colOff>97947</xdr:colOff>
      <xdr:row>1</xdr:row>
      <xdr:rowOff>228571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A9E4605-D0DC-4701-9C30-9C196FB71D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1472071" y="952500"/>
          <a:ext cx="190476" cy="228571"/>
        </a:xfrm>
        <a:prstGeom prst="rect">
          <a:avLst/>
        </a:prstGeom>
      </xdr:spPr>
    </xdr:pic>
    <xdr:clientData/>
  </xdr:twoCellAnchor>
  <xdr:twoCellAnchor editAs="oneCell">
    <xdr:from>
      <xdr:col>19</xdr:col>
      <xdr:colOff>503464</xdr:colOff>
      <xdr:row>0</xdr:row>
      <xdr:rowOff>938892</xdr:rowOff>
    </xdr:from>
    <xdr:to>
      <xdr:col>20</xdr:col>
      <xdr:colOff>125797</xdr:colOff>
      <xdr:row>1</xdr:row>
      <xdr:rowOff>256235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C7D4840-D919-4C43-A2C8-DB5B2C9527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2188714" y="938892"/>
          <a:ext cx="231933" cy="25714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428624</xdr:colOff>
      <xdr:row>0</xdr:row>
      <xdr:rowOff>791936</xdr:rowOff>
    </xdr:from>
    <xdr:to>
      <xdr:col>23</xdr:col>
      <xdr:colOff>4442</xdr:colOff>
      <xdr:row>0</xdr:row>
      <xdr:rowOff>792187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983324" y="791936"/>
          <a:ext cx="304761" cy="295526"/>
        </a:xfrm>
        <a:prstGeom prst="rect">
          <a:avLst/>
        </a:prstGeom>
      </xdr:spPr>
    </xdr:pic>
    <xdr:clientData/>
  </xdr:twoCellAnchor>
  <xdr:twoCellAnchor editAs="oneCell">
    <xdr:from>
      <xdr:col>17</xdr:col>
      <xdr:colOff>544286</xdr:colOff>
      <xdr:row>0</xdr:row>
      <xdr:rowOff>925286</xdr:rowOff>
    </xdr:from>
    <xdr:to>
      <xdr:col>17</xdr:col>
      <xdr:colOff>671891</xdr:colOff>
      <xdr:row>0</xdr:row>
      <xdr:rowOff>925318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564961" y="925286"/>
          <a:ext cx="238095" cy="257143"/>
        </a:xfrm>
        <a:prstGeom prst="rect">
          <a:avLst/>
        </a:prstGeom>
      </xdr:spPr>
    </xdr:pic>
    <xdr:clientData/>
  </xdr:twoCellAnchor>
  <xdr:twoCellAnchor editAs="oneCell">
    <xdr:from>
      <xdr:col>18</xdr:col>
      <xdr:colOff>517071</xdr:colOff>
      <xdr:row>0</xdr:row>
      <xdr:rowOff>952500</xdr:rowOff>
    </xdr:from>
    <xdr:to>
      <xdr:col>19</xdr:col>
      <xdr:colOff>2697</xdr:colOff>
      <xdr:row>0</xdr:row>
      <xdr:rowOff>952529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956971" y="952500"/>
          <a:ext cx="190476" cy="228571"/>
        </a:xfrm>
        <a:prstGeom prst="rect">
          <a:avLst/>
        </a:prstGeom>
      </xdr:spPr>
    </xdr:pic>
    <xdr:clientData/>
  </xdr:twoCellAnchor>
  <xdr:twoCellAnchor editAs="oneCell">
    <xdr:from>
      <xdr:col>19</xdr:col>
      <xdr:colOff>503464</xdr:colOff>
      <xdr:row>0</xdr:row>
      <xdr:rowOff>938892</xdr:rowOff>
    </xdr:from>
    <xdr:to>
      <xdr:col>20</xdr:col>
      <xdr:colOff>3090</xdr:colOff>
      <xdr:row>0</xdr:row>
      <xdr:rowOff>938924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6219714" y="938892"/>
          <a:ext cx="228571" cy="25714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428624</xdr:colOff>
      <xdr:row>0</xdr:row>
      <xdr:rowOff>791936</xdr:rowOff>
    </xdr:from>
    <xdr:to>
      <xdr:col>23</xdr:col>
      <xdr:colOff>4442</xdr:colOff>
      <xdr:row>0</xdr:row>
      <xdr:rowOff>1401285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079C693-9A41-404C-A15A-3BA7B2BCBE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884524" y="791936"/>
          <a:ext cx="185418" cy="251"/>
        </a:xfrm>
        <a:prstGeom prst="rect">
          <a:avLst/>
        </a:prstGeom>
      </xdr:spPr>
    </xdr:pic>
    <xdr:clientData/>
  </xdr:twoCellAnchor>
  <xdr:twoCellAnchor editAs="oneCell">
    <xdr:from>
      <xdr:col>17</xdr:col>
      <xdr:colOff>544286</xdr:colOff>
      <xdr:row>0</xdr:row>
      <xdr:rowOff>925286</xdr:rowOff>
    </xdr:from>
    <xdr:to>
      <xdr:col>18</xdr:col>
      <xdr:colOff>1331</xdr:colOff>
      <xdr:row>0</xdr:row>
      <xdr:rowOff>1668204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09616A9-96FD-49A7-91A7-626B5AF425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952186" y="925286"/>
          <a:ext cx="66645" cy="32"/>
        </a:xfrm>
        <a:prstGeom prst="rect">
          <a:avLst/>
        </a:prstGeom>
      </xdr:spPr>
    </xdr:pic>
    <xdr:clientData/>
  </xdr:twoCellAnchor>
  <xdr:twoCellAnchor editAs="oneCell">
    <xdr:from>
      <xdr:col>18</xdr:col>
      <xdr:colOff>517071</xdr:colOff>
      <xdr:row>0</xdr:row>
      <xdr:rowOff>952500</xdr:rowOff>
    </xdr:from>
    <xdr:to>
      <xdr:col>19</xdr:col>
      <xdr:colOff>2697</xdr:colOff>
      <xdr:row>1</xdr:row>
      <xdr:rowOff>29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B0CE893-8DFB-474F-BB8E-02759FC7B3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534571" y="952500"/>
          <a:ext cx="95226" cy="29"/>
        </a:xfrm>
        <a:prstGeom prst="rect">
          <a:avLst/>
        </a:prstGeom>
      </xdr:spPr>
    </xdr:pic>
    <xdr:clientData/>
  </xdr:twoCellAnchor>
  <xdr:twoCellAnchor editAs="oneCell">
    <xdr:from>
      <xdr:col>19</xdr:col>
      <xdr:colOff>503464</xdr:colOff>
      <xdr:row>0</xdr:row>
      <xdr:rowOff>938892</xdr:rowOff>
    </xdr:from>
    <xdr:to>
      <xdr:col>20</xdr:col>
      <xdr:colOff>3091</xdr:colOff>
      <xdr:row>0</xdr:row>
      <xdr:rowOff>1694510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32B56D9-9010-4143-B123-7AE9155108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130564" y="938892"/>
          <a:ext cx="109227" cy="32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428624</xdr:colOff>
      <xdr:row>0</xdr:row>
      <xdr:rowOff>791936</xdr:rowOff>
    </xdr:from>
    <xdr:to>
      <xdr:col>23</xdr:col>
      <xdr:colOff>4442</xdr:colOff>
      <xdr:row>4</xdr:row>
      <xdr:rowOff>83025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026A37B-73C9-43EB-83F6-2568C9F1F1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424784" y="791936"/>
          <a:ext cx="246378" cy="609349"/>
        </a:xfrm>
        <a:prstGeom prst="rect">
          <a:avLst/>
        </a:prstGeom>
      </xdr:spPr>
    </xdr:pic>
    <xdr:clientData/>
  </xdr:twoCellAnchor>
  <xdr:twoCellAnchor editAs="oneCell">
    <xdr:from>
      <xdr:col>17</xdr:col>
      <xdr:colOff>544286</xdr:colOff>
      <xdr:row>0</xdr:row>
      <xdr:rowOff>925286</xdr:rowOff>
    </xdr:from>
    <xdr:to>
      <xdr:col>18</xdr:col>
      <xdr:colOff>1331</xdr:colOff>
      <xdr:row>5</xdr:row>
      <xdr:rowOff>45144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F90E188-4F0E-4A45-9BA1-9CCCA7C530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187646" y="925286"/>
          <a:ext cx="127605" cy="742918"/>
        </a:xfrm>
        <a:prstGeom prst="rect">
          <a:avLst/>
        </a:prstGeom>
      </xdr:spPr>
    </xdr:pic>
    <xdr:clientData/>
  </xdr:twoCellAnchor>
  <xdr:twoCellAnchor editAs="oneCell">
    <xdr:from>
      <xdr:col>18</xdr:col>
      <xdr:colOff>517071</xdr:colOff>
      <xdr:row>0</xdr:row>
      <xdr:rowOff>952500</xdr:rowOff>
    </xdr:from>
    <xdr:to>
      <xdr:col>19</xdr:col>
      <xdr:colOff>2697</xdr:colOff>
      <xdr:row>6</xdr:row>
      <xdr:rowOff>99089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58F21C3-ECF8-43C9-9770-E845924DEA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830991" y="952500"/>
          <a:ext cx="156186" cy="975389"/>
        </a:xfrm>
        <a:prstGeom prst="rect">
          <a:avLst/>
        </a:prstGeom>
      </xdr:spPr>
    </xdr:pic>
    <xdr:clientData/>
  </xdr:twoCellAnchor>
  <xdr:twoCellAnchor editAs="oneCell">
    <xdr:from>
      <xdr:col>19</xdr:col>
      <xdr:colOff>503464</xdr:colOff>
      <xdr:row>0</xdr:row>
      <xdr:rowOff>938892</xdr:rowOff>
    </xdr:from>
    <xdr:to>
      <xdr:col>20</xdr:col>
      <xdr:colOff>3091</xdr:colOff>
      <xdr:row>5</xdr:row>
      <xdr:rowOff>56210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B6D4FB0-6CD6-4839-8FED-F244F8C377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487944" y="938892"/>
          <a:ext cx="170187" cy="75561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91"/>
  <sheetViews>
    <sheetView topLeftCell="E1" zoomScale="80" zoomScaleNormal="80" workbookViewId="0">
      <pane ySplit="1" topLeftCell="A2" activePane="bottomLeft" state="frozen"/>
      <selection pane="bottomLeft" activeCell="L6" sqref="L6"/>
    </sheetView>
  </sheetViews>
  <sheetFormatPr defaultRowHeight="13.8" x14ac:dyDescent="0.25"/>
  <cols>
    <col min="1" max="1" width="17" customWidth="1"/>
    <col min="2" max="2" width="11" customWidth="1"/>
    <col min="3" max="3" width="16.296875" customWidth="1"/>
    <col min="4" max="6" width="14.69921875" customWidth="1"/>
    <col min="7" max="7" width="15.5" customWidth="1"/>
    <col min="8" max="8" width="15.5" style="6" customWidth="1"/>
    <col min="9" max="9" width="15.5" customWidth="1"/>
    <col min="10" max="10" width="21.8984375" style="118" bestFit="1" customWidth="1"/>
    <col min="11" max="11" width="16.69921875" style="6" customWidth="1"/>
    <col min="12" max="12" width="17.5" style="6" customWidth="1"/>
    <col min="13" max="14" width="21.796875" style="59" customWidth="1"/>
    <col min="15" max="16" width="21.796875" style="33" customWidth="1"/>
    <col min="17" max="17" width="19" style="23" customWidth="1"/>
    <col min="18" max="18" width="17" customWidth="1"/>
    <col min="19" max="19" width="17.5" customWidth="1"/>
    <col min="20" max="20" width="7" customWidth="1"/>
    <col min="21" max="21" width="11.5" customWidth="1"/>
    <col min="22" max="22" width="10.19921875" style="23" customWidth="1"/>
    <col min="23" max="23" width="12.19921875" customWidth="1"/>
    <col min="24" max="24" width="16.5" customWidth="1"/>
    <col min="25" max="25" width="17.69921875" style="13" customWidth="1"/>
    <col min="26" max="26" width="15.296875" style="42" customWidth="1"/>
    <col min="27" max="27" width="24.296875" customWidth="1"/>
  </cols>
  <sheetData>
    <row r="1" spans="1:28" s="1" customFormat="1" ht="110.4" x14ac:dyDescent="0.25">
      <c r="A1" s="7" t="s">
        <v>17</v>
      </c>
      <c r="B1" s="18" t="s">
        <v>2</v>
      </c>
      <c r="C1" s="18" t="s">
        <v>4</v>
      </c>
      <c r="D1" s="18" t="s">
        <v>3</v>
      </c>
      <c r="E1" s="18" t="s">
        <v>11</v>
      </c>
      <c r="F1" s="18" t="s">
        <v>18</v>
      </c>
      <c r="G1" s="18" t="s">
        <v>5</v>
      </c>
      <c r="H1" s="18" t="s">
        <v>30</v>
      </c>
      <c r="I1" s="18" t="s">
        <v>31</v>
      </c>
      <c r="J1" s="121" t="s">
        <v>33</v>
      </c>
      <c r="K1" s="103" t="s">
        <v>24</v>
      </c>
      <c r="L1" s="103" t="s">
        <v>19</v>
      </c>
      <c r="M1" s="103" t="s">
        <v>20</v>
      </c>
      <c r="N1" s="104" t="s">
        <v>21</v>
      </c>
      <c r="O1" s="104" t="s">
        <v>22</v>
      </c>
      <c r="P1" s="73" t="s">
        <v>35</v>
      </c>
      <c r="Q1" s="65" t="s">
        <v>25</v>
      </c>
      <c r="R1" s="65" t="s">
        <v>26</v>
      </c>
      <c r="S1" s="18" t="s">
        <v>14</v>
      </c>
      <c r="T1" s="18" t="s">
        <v>15</v>
      </c>
      <c r="U1" s="18" t="s">
        <v>16</v>
      </c>
      <c r="V1" s="63" t="s">
        <v>7</v>
      </c>
      <c r="W1" s="18" t="s">
        <v>8</v>
      </c>
      <c r="X1" s="64" t="s">
        <v>13</v>
      </c>
      <c r="Y1" s="18" t="s">
        <v>6</v>
      </c>
      <c r="Z1" s="18" t="s">
        <v>10</v>
      </c>
      <c r="AA1" s="65" t="s">
        <v>12</v>
      </c>
      <c r="AB1" s="18" t="s">
        <v>1</v>
      </c>
    </row>
    <row r="2" spans="1:28" s="1" customFormat="1" x14ac:dyDescent="0.25">
      <c r="A2" s="5" t="s">
        <v>36</v>
      </c>
      <c r="B2" s="55">
        <v>1</v>
      </c>
      <c r="C2" s="26">
        <v>2</v>
      </c>
      <c r="D2" s="26">
        <v>8</v>
      </c>
      <c r="E2" s="68">
        <v>12</v>
      </c>
      <c r="F2" s="68">
        <v>48</v>
      </c>
      <c r="G2" s="68">
        <v>59</v>
      </c>
      <c r="H2" s="92" t="s">
        <v>38</v>
      </c>
      <c r="I2" s="68">
        <v>23</v>
      </c>
      <c r="J2" s="124" t="s">
        <v>53</v>
      </c>
      <c r="K2" s="70">
        <v>13.1</v>
      </c>
      <c r="L2" s="88">
        <v>112.25</v>
      </c>
      <c r="M2" s="87">
        <v>95.9</v>
      </c>
      <c r="N2" s="72">
        <f>M2-L2</f>
        <v>-16.349999999999994</v>
      </c>
      <c r="O2" s="72">
        <f>((M2/L2)-1)*100</f>
        <v>-14.565701559020038</v>
      </c>
      <c r="P2" s="73">
        <f>ABS(O2)</f>
        <v>14.565701559020038</v>
      </c>
      <c r="Q2" s="75"/>
      <c r="R2" s="18" t="s">
        <v>27</v>
      </c>
      <c r="S2" s="18"/>
      <c r="T2" s="18"/>
      <c r="U2" s="63"/>
      <c r="V2" s="18"/>
      <c r="W2" s="64"/>
      <c r="X2" s="25" t="s">
        <v>34</v>
      </c>
      <c r="Y2" s="18"/>
      <c r="Z2" s="65"/>
      <c r="AA2" s="18"/>
      <c r="AB2" s="64"/>
    </row>
    <row r="3" spans="1:28" s="1" customFormat="1" x14ac:dyDescent="0.25">
      <c r="A3" s="5" t="s">
        <v>36</v>
      </c>
      <c r="B3" s="56">
        <v>2</v>
      </c>
      <c r="C3" s="26">
        <v>2</v>
      </c>
      <c r="D3" s="26">
        <v>8</v>
      </c>
      <c r="E3" s="68">
        <v>13</v>
      </c>
      <c r="F3" s="68">
        <v>54</v>
      </c>
      <c r="G3" s="68">
        <v>66</v>
      </c>
      <c r="H3" s="92" t="s">
        <v>39</v>
      </c>
      <c r="I3" s="68">
        <v>22</v>
      </c>
      <c r="J3" s="125" t="s">
        <v>53</v>
      </c>
      <c r="K3" s="70">
        <v>13</v>
      </c>
      <c r="L3" s="88">
        <v>111.4</v>
      </c>
      <c r="M3" s="87">
        <v>115.9</v>
      </c>
      <c r="N3" s="72">
        <f t="shared" ref="N3:N30" si="0">M3-L3</f>
        <v>4.5</v>
      </c>
      <c r="O3" s="72">
        <f t="shared" ref="O3:O30" si="1">((M3/L3)-1)*100</f>
        <v>4.0394973070017937</v>
      </c>
      <c r="P3" s="73">
        <f>ABS(O3)</f>
        <v>4.0394973070017937</v>
      </c>
      <c r="Q3" s="71"/>
      <c r="R3" s="18"/>
      <c r="S3" s="18"/>
      <c r="T3" s="18"/>
      <c r="U3" s="63"/>
      <c r="V3" s="18"/>
      <c r="W3" s="64"/>
      <c r="X3" s="25" t="s">
        <v>34</v>
      </c>
      <c r="Y3" s="18"/>
      <c r="Z3" s="65"/>
      <c r="AA3" s="18"/>
      <c r="AB3" s="64"/>
    </row>
    <row r="4" spans="1:28" s="1" customFormat="1" x14ac:dyDescent="0.25">
      <c r="A4" s="5" t="s">
        <v>36</v>
      </c>
      <c r="B4" s="55">
        <v>3</v>
      </c>
      <c r="C4" s="26">
        <v>2</v>
      </c>
      <c r="D4" s="26">
        <v>8</v>
      </c>
      <c r="E4" s="68">
        <v>12</v>
      </c>
      <c r="F4" s="68">
        <v>55</v>
      </c>
      <c r="G4" s="68">
        <v>66</v>
      </c>
      <c r="H4" s="92" t="s">
        <v>40</v>
      </c>
      <c r="I4" s="68">
        <v>20.5</v>
      </c>
      <c r="J4" s="123" t="s">
        <v>51</v>
      </c>
      <c r="K4" s="70">
        <v>13.1</v>
      </c>
      <c r="L4" s="88">
        <v>109.05</v>
      </c>
      <c r="M4" s="87">
        <v>99.35</v>
      </c>
      <c r="N4" s="72">
        <f t="shared" si="0"/>
        <v>-9.7000000000000028</v>
      </c>
      <c r="O4" s="72">
        <f t="shared" si="1"/>
        <v>-8.8950022925263657</v>
      </c>
      <c r="P4" s="73">
        <f t="shared" ref="P4:P30" si="2">ABS(O4)</f>
        <v>8.8950022925263657</v>
      </c>
      <c r="Q4" s="71"/>
      <c r="R4" s="18"/>
      <c r="S4" s="18"/>
      <c r="T4" s="18"/>
      <c r="U4" s="63"/>
      <c r="V4" s="18"/>
      <c r="W4" s="64"/>
      <c r="X4" s="25" t="s">
        <v>34</v>
      </c>
      <c r="Y4" s="18"/>
      <c r="Z4" s="65"/>
      <c r="AA4" s="18"/>
      <c r="AB4" s="64"/>
    </row>
    <row r="5" spans="1:28" s="1" customFormat="1" x14ac:dyDescent="0.25">
      <c r="A5" s="5" t="s">
        <v>36</v>
      </c>
      <c r="B5" s="56">
        <v>4</v>
      </c>
      <c r="C5" s="26">
        <v>2</v>
      </c>
      <c r="D5" s="26">
        <v>8</v>
      </c>
      <c r="E5" s="68">
        <v>4</v>
      </c>
      <c r="F5" s="68">
        <v>16</v>
      </c>
      <c r="G5" s="68">
        <v>19</v>
      </c>
      <c r="H5" s="87">
        <v>22</v>
      </c>
      <c r="I5" s="68">
        <v>22</v>
      </c>
      <c r="J5" s="122"/>
      <c r="K5" s="70">
        <v>13.5</v>
      </c>
      <c r="L5" s="88">
        <v>33.700000000000003</v>
      </c>
      <c r="M5" s="87">
        <v>32.4</v>
      </c>
      <c r="N5" s="72">
        <f t="shared" si="0"/>
        <v>-1.3000000000000043</v>
      </c>
      <c r="O5" s="72">
        <f t="shared" si="1"/>
        <v>-3.8575667655786461</v>
      </c>
      <c r="P5" s="73">
        <f t="shared" si="2"/>
        <v>3.8575667655786461</v>
      </c>
      <c r="Q5" s="65" t="s">
        <v>73</v>
      </c>
      <c r="R5" s="18"/>
      <c r="S5" s="18"/>
      <c r="T5" s="18"/>
      <c r="U5" s="63"/>
      <c r="V5" s="18"/>
      <c r="W5" s="64"/>
      <c r="X5" s="25" t="s">
        <v>34</v>
      </c>
      <c r="Y5" s="18"/>
      <c r="Z5" s="65"/>
      <c r="AA5" s="18"/>
      <c r="AB5" s="64"/>
    </row>
    <row r="6" spans="1:28" s="82" customFormat="1" x14ac:dyDescent="0.25">
      <c r="A6" s="5" t="s">
        <v>36</v>
      </c>
      <c r="B6" s="55">
        <v>5</v>
      </c>
      <c r="C6" s="26">
        <v>2</v>
      </c>
      <c r="D6" s="26">
        <v>8</v>
      </c>
      <c r="E6" s="70">
        <v>13</v>
      </c>
      <c r="F6" s="70">
        <v>58</v>
      </c>
      <c r="G6" s="70">
        <v>70</v>
      </c>
      <c r="H6" s="81">
        <v>21.5</v>
      </c>
      <c r="I6" s="70">
        <v>21.5</v>
      </c>
      <c r="J6" s="122"/>
      <c r="K6" s="70">
        <v>12.1</v>
      </c>
      <c r="L6" s="88">
        <v>110.75</v>
      </c>
      <c r="M6" s="88">
        <v>99.75</v>
      </c>
      <c r="N6" s="72">
        <f t="shared" si="0"/>
        <v>-11</v>
      </c>
      <c r="O6" s="72">
        <f t="shared" si="1"/>
        <v>-9.9322799097065424</v>
      </c>
      <c r="P6" s="73">
        <f t="shared" si="2"/>
        <v>9.9322799097065424</v>
      </c>
      <c r="Q6" s="65"/>
      <c r="R6" s="75"/>
      <c r="S6" s="65"/>
      <c r="T6" s="65"/>
      <c r="U6" s="66"/>
      <c r="V6" s="65"/>
      <c r="W6" s="67"/>
      <c r="X6" s="25" t="s">
        <v>34</v>
      </c>
      <c r="Y6" s="65"/>
      <c r="Z6" s="65"/>
      <c r="AA6" s="65"/>
      <c r="AB6" s="67"/>
    </row>
    <row r="7" spans="1:28" s="82" customFormat="1" x14ac:dyDescent="0.25">
      <c r="A7" s="5" t="s">
        <v>36</v>
      </c>
      <c r="B7" s="56">
        <v>6</v>
      </c>
      <c r="C7" s="26">
        <v>2</v>
      </c>
      <c r="D7" s="26">
        <v>8</v>
      </c>
      <c r="E7" s="70">
        <v>12</v>
      </c>
      <c r="F7" s="70">
        <v>54</v>
      </c>
      <c r="G7" s="70">
        <v>65</v>
      </c>
      <c r="H7" s="93" t="s">
        <v>41</v>
      </c>
      <c r="I7" s="70">
        <v>20</v>
      </c>
      <c r="J7" s="123" t="s">
        <v>51</v>
      </c>
      <c r="K7" s="70">
        <v>12.6</v>
      </c>
      <c r="L7" s="88">
        <v>107.3</v>
      </c>
      <c r="M7" s="88">
        <v>105.5</v>
      </c>
      <c r="N7" s="72">
        <f t="shared" si="0"/>
        <v>-1.7999999999999972</v>
      </c>
      <c r="O7" s="72">
        <f t="shared" si="1"/>
        <v>-1.6775396085740857</v>
      </c>
      <c r="P7" s="73">
        <f t="shared" si="2"/>
        <v>1.6775396085740857</v>
      </c>
      <c r="Q7" s="65"/>
      <c r="R7" s="75"/>
      <c r="S7" s="65"/>
      <c r="T7" s="65"/>
      <c r="U7" s="66"/>
      <c r="V7" s="65"/>
      <c r="W7" s="67"/>
      <c r="X7" s="25" t="s">
        <v>34</v>
      </c>
      <c r="Y7" s="65"/>
      <c r="Z7" s="65"/>
      <c r="AA7" s="65"/>
      <c r="AB7" s="67"/>
    </row>
    <row r="8" spans="1:28" s="1" customFormat="1" x14ac:dyDescent="0.25">
      <c r="A8" s="5" t="s">
        <v>36</v>
      </c>
      <c r="B8" s="55">
        <v>7</v>
      </c>
      <c r="C8" s="26">
        <v>1</v>
      </c>
      <c r="D8" s="26">
        <v>3</v>
      </c>
      <c r="E8" s="68">
        <v>12</v>
      </c>
      <c r="F8" s="68">
        <v>56</v>
      </c>
      <c r="G8" s="68">
        <v>67</v>
      </c>
      <c r="H8" s="81">
        <v>21</v>
      </c>
      <c r="I8" s="68">
        <v>21</v>
      </c>
      <c r="J8" s="122"/>
      <c r="K8" s="70">
        <v>5.25</v>
      </c>
      <c r="L8" s="88">
        <v>106.6</v>
      </c>
      <c r="M8" s="87">
        <v>92.75</v>
      </c>
      <c r="N8" s="72">
        <f t="shared" si="0"/>
        <v>-13.849999999999994</v>
      </c>
      <c r="O8" s="72">
        <f t="shared" si="1"/>
        <v>-12.992495309568476</v>
      </c>
      <c r="P8" s="73">
        <f t="shared" si="2"/>
        <v>12.992495309568476</v>
      </c>
      <c r="Q8" s="93" t="s">
        <v>67</v>
      </c>
      <c r="R8" s="93" t="s">
        <v>27</v>
      </c>
      <c r="S8" s="18"/>
      <c r="T8" s="18"/>
      <c r="U8" s="63"/>
      <c r="V8" s="18"/>
      <c r="W8" s="64"/>
      <c r="X8" s="25" t="s">
        <v>34</v>
      </c>
      <c r="Y8" s="18"/>
      <c r="Z8" s="65"/>
      <c r="AA8" s="18"/>
      <c r="AB8" s="64"/>
    </row>
    <row r="9" spans="1:28" s="1" customFormat="1" x14ac:dyDescent="0.25">
      <c r="A9" s="5" t="s">
        <v>36</v>
      </c>
      <c r="B9" s="56">
        <v>8</v>
      </c>
      <c r="C9" s="26">
        <v>2</v>
      </c>
      <c r="D9" s="26">
        <v>8</v>
      </c>
      <c r="E9" s="68">
        <v>12</v>
      </c>
      <c r="F9" s="68">
        <v>56</v>
      </c>
      <c r="G9" s="68">
        <v>67</v>
      </c>
      <c r="H9" s="93" t="s">
        <v>42</v>
      </c>
      <c r="I9" s="70">
        <v>23.5</v>
      </c>
      <c r="J9" s="123" t="s">
        <v>52</v>
      </c>
      <c r="K9" s="70">
        <v>13.75</v>
      </c>
      <c r="L9" s="88">
        <v>110.45</v>
      </c>
      <c r="M9" s="87">
        <v>115.45</v>
      </c>
      <c r="N9" s="72">
        <f t="shared" si="0"/>
        <v>5</v>
      </c>
      <c r="O9" s="72">
        <f t="shared" si="1"/>
        <v>4.5269352648257044</v>
      </c>
      <c r="P9" s="73">
        <f t="shared" si="2"/>
        <v>4.5269352648257044</v>
      </c>
      <c r="Q9" s="88"/>
      <c r="R9" s="75"/>
      <c r="S9" s="18"/>
      <c r="T9" s="18"/>
      <c r="U9" s="63"/>
      <c r="V9" s="18"/>
      <c r="W9" s="64"/>
      <c r="X9" s="25" t="s">
        <v>34</v>
      </c>
      <c r="Y9" s="18"/>
      <c r="Z9" s="65"/>
      <c r="AA9" s="18"/>
      <c r="AB9" s="64"/>
    </row>
    <row r="10" spans="1:28" s="82" customFormat="1" x14ac:dyDescent="0.25">
      <c r="A10" s="5" t="s">
        <v>36</v>
      </c>
      <c r="B10" s="55">
        <v>9</v>
      </c>
      <c r="C10" s="26">
        <v>3</v>
      </c>
      <c r="D10" s="26">
        <v>8</v>
      </c>
      <c r="E10" s="70">
        <v>14</v>
      </c>
      <c r="F10" s="70">
        <v>57</v>
      </c>
      <c r="G10" s="70">
        <v>70</v>
      </c>
      <c r="H10" s="93" t="s">
        <v>43</v>
      </c>
      <c r="I10" s="70">
        <v>21</v>
      </c>
      <c r="J10" s="123" t="s">
        <v>51</v>
      </c>
      <c r="K10" s="70">
        <v>10.9</v>
      </c>
      <c r="L10" s="88">
        <v>112.8</v>
      </c>
      <c r="M10" s="88">
        <v>101.4</v>
      </c>
      <c r="N10" s="72">
        <f t="shared" si="0"/>
        <v>-11.399999999999991</v>
      </c>
      <c r="O10" s="72">
        <f t="shared" si="1"/>
        <v>-10.106382978723394</v>
      </c>
      <c r="P10" s="73">
        <f t="shared" si="2"/>
        <v>10.106382978723394</v>
      </c>
      <c r="Q10" s="70"/>
      <c r="R10" s="75"/>
      <c r="S10" s="65"/>
      <c r="T10" s="65"/>
      <c r="U10" s="66"/>
      <c r="V10" s="65"/>
      <c r="W10" s="67"/>
      <c r="X10" s="25" t="s">
        <v>34</v>
      </c>
      <c r="Y10" s="65"/>
      <c r="Z10" s="65"/>
      <c r="AA10" s="65"/>
      <c r="AB10" s="67"/>
    </row>
    <row r="11" spans="1:28" s="33" customFormat="1" x14ac:dyDescent="0.25">
      <c r="A11" s="5" t="s">
        <v>36</v>
      </c>
      <c r="B11" s="56">
        <v>10</v>
      </c>
      <c r="C11" s="26">
        <v>2</v>
      </c>
      <c r="D11" s="26">
        <v>8</v>
      </c>
      <c r="E11" s="26">
        <v>13</v>
      </c>
      <c r="F11" s="26">
        <v>52</v>
      </c>
      <c r="G11" s="26">
        <v>64</v>
      </c>
      <c r="H11" s="93" t="s">
        <v>44</v>
      </c>
      <c r="I11" s="70">
        <v>23</v>
      </c>
      <c r="J11" s="126" t="s">
        <v>51</v>
      </c>
      <c r="K11" s="25">
        <v>15.75</v>
      </c>
      <c r="L11" s="25">
        <v>112.65</v>
      </c>
      <c r="M11" s="90">
        <v>109.3</v>
      </c>
      <c r="N11" s="72">
        <f t="shared" si="0"/>
        <v>-3.3500000000000085</v>
      </c>
      <c r="O11" s="72">
        <f t="shared" si="1"/>
        <v>-2.9738126941855403</v>
      </c>
      <c r="P11" s="73">
        <f t="shared" si="2"/>
        <v>2.9738126941855403</v>
      </c>
      <c r="Q11" s="26"/>
      <c r="R11" s="105"/>
      <c r="S11" s="25"/>
      <c r="T11" s="25"/>
      <c r="U11" s="25"/>
      <c r="V11" s="25"/>
      <c r="W11" s="83"/>
      <c r="X11" s="25" t="s">
        <v>34</v>
      </c>
      <c r="Y11" s="36" t="s">
        <v>9</v>
      </c>
      <c r="Z11" s="86"/>
      <c r="AA11" s="32"/>
      <c r="AB11" s="30"/>
    </row>
    <row r="12" spans="1:28" s="33" customFormat="1" x14ac:dyDescent="0.25">
      <c r="A12" s="5" t="s">
        <v>36</v>
      </c>
      <c r="B12" s="55">
        <v>11</v>
      </c>
      <c r="C12" s="26">
        <v>2</v>
      </c>
      <c r="D12" s="26">
        <v>8</v>
      </c>
      <c r="E12" s="26">
        <v>12</v>
      </c>
      <c r="F12" s="26">
        <v>53</v>
      </c>
      <c r="G12" s="26">
        <v>64</v>
      </c>
      <c r="H12" s="25" t="s">
        <v>45</v>
      </c>
      <c r="I12" s="70">
        <v>23</v>
      </c>
      <c r="J12" s="126" t="s">
        <v>46</v>
      </c>
      <c r="K12" s="25">
        <v>13.75</v>
      </c>
      <c r="L12" s="25">
        <v>112</v>
      </c>
      <c r="M12" s="90">
        <v>106.1</v>
      </c>
      <c r="N12" s="72">
        <f t="shared" si="0"/>
        <v>-5.9000000000000057</v>
      </c>
      <c r="O12" s="72">
        <f t="shared" si="1"/>
        <v>-5.2678571428571459</v>
      </c>
      <c r="P12" s="73">
        <f t="shared" si="2"/>
        <v>5.2678571428571459</v>
      </c>
      <c r="Q12" s="26"/>
      <c r="R12" s="77"/>
      <c r="S12" s="25"/>
      <c r="T12" s="25"/>
      <c r="U12" s="25"/>
      <c r="V12" s="25"/>
      <c r="W12" s="27"/>
      <c r="X12" s="25" t="s">
        <v>34</v>
      </c>
      <c r="Y12" s="30" t="s">
        <v>9</v>
      </c>
      <c r="Z12" s="106"/>
      <c r="AA12" s="32"/>
      <c r="AB12" s="30"/>
    </row>
    <row r="13" spans="1:28" s="33" customFormat="1" x14ac:dyDescent="0.25">
      <c r="A13" s="5" t="s">
        <v>36</v>
      </c>
      <c r="B13" s="56">
        <v>12</v>
      </c>
      <c r="C13" s="26">
        <v>1</v>
      </c>
      <c r="D13" s="26">
        <v>6</v>
      </c>
      <c r="E13" s="93">
        <v>12</v>
      </c>
      <c r="F13" s="93">
        <v>49</v>
      </c>
      <c r="G13" s="93">
        <v>60</v>
      </c>
      <c r="H13" s="25" t="s">
        <v>47</v>
      </c>
      <c r="I13" s="70">
        <v>22.5</v>
      </c>
      <c r="J13" s="126" t="s">
        <v>46</v>
      </c>
      <c r="K13" s="25">
        <v>10.75</v>
      </c>
      <c r="L13" s="25">
        <v>113.1</v>
      </c>
      <c r="M13" s="90">
        <v>98.2</v>
      </c>
      <c r="N13" s="72">
        <f t="shared" si="0"/>
        <v>-14.899999999999991</v>
      </c>
      <c r="O13" s="72">
        <f t="shared" si="1"/>
        <v>-13.174182139699376</v>
      </c>
      <c r="P13" s="73">
        <f t="shared" si="2"/>
        <v>13.174182139699376</v>
      </c>
      <c r="Q13" s="26" t="s">
        <v>67</v>
      </c>
      <c r="R13" s="145" t="s">
        <v>27</v>
      </c>
      <c r="S13" s="25"/>
      <c r="T13" s="25"/>
      <c r="U13" s="25"/>
      <c r="V13" s="26"/>
      <c r="W13" s="27"/>
      <c r="X13" s="25" t="s">
        <v>34</v>
      </c>
      <c r="Y13" s="30" t="s">
        <v>9</v>
      </c>
      <c r="Z13" s="106"/>
      <c r="AA13" s="32"/>
      <c r="AB13" s="30"/>
    </row>
    <row r="14" spans="1:28" s="33" customFormat="1" x14ac:dyDescent="0.25">
      <c r="A14" s="5" t="s">
        <v>36</v>
      </c>
      <c r="B14" s="55">
        <v>13</v>
      </c>
      <c r="C14" s="26">
        <v>2</v>
      </c>
      <c r="D14" s="26">
        <v>8</v>
      </c>
      <c r="E14" s="26">
        <v>2</v>
      </c>
      <c r="F14" s="26">
        <v>9</v>
      </c>
      <c r="G14" s="26">
        <v>10</v>
      </c>
      <c r="H14" s="25">
        <v>23</v>
      </c>
      <c r="I14" s="70">
        <v>23</v>
      </c>
      <c r="J14" s="126"/>
      <c r="K14" s="25">
        <v>12.25</v>
      </c>
      <c r="L14" s="25">
        <v>17.2</v>
      </c>
      <c r="M14" s="90">
        <v>16.600000000000001</v>
      </c>
      <c r="N14" s="72">
        <f t="shared" si="0"/>
        <v>-0.59999999999999787</v>
      </c>
      <c r="O14" s="72">
        <f t="shared" si="1"/>
        <v>-3.4883720930232398</v>
      </c>
      <c r="P14" s="73">
        <f t="shared" si="2"/>
        <v>3.4883720930232398</v>
      </c>
      <c r="Q14" s="26" t="s">
        <v>73</v>
      </c>
      <c r="R14" s="77"/>
      <c r="S14" s="107"/>
      <c r="T14" s="25"/>
      <c r="U14" s="26"/>
      <c r="V14" s="26"/>
      <c r="W14" s="27"/>
      <c r="X14" s="25" t="s">
        <v>34</v>
      </c>
      <c r="Y14" s="30" t="s">
        <v>9</v>
      </c>
      <c r="Z14" s="108"/>
      <c r="AA14" s="32"/>
      <c r="AB14" s="30"/>
    </row>
    <row r="15" spans="1:28" s="33" customFormat="1" x14ac:dyDescent="0.25">
      <c r="A15" s="5" t="s">
        <v>36</v>
      </c>
      <c r="B15" s="56">
        <v>14</v>
      </c>
      <c r="C15" s="25">
        <v>2</v>
      </c>
      <c r="D15" s="26">
        <v>8</v>
      </c>
      <c r="E15" s="26">
        <v>12</v>
      </c>
      <c r="F15" s="26">
        <v>53</v>
      </c>
      <c r="G15" s="26">
        <v>64</v>
      </c>
      <c r="H15" s="25">
        <v>23</v>
      </c>
      <c r="I15" s="70">
        <v>23</v>
      </c>
      <c r="J15" s="126"/>
      <c r="K15" s="25">
        <v>14.6</v>
      </c>
      <c r="L15" s="25">
        <v>114.6</v>
      </c>
      <c r="M15" s="90">
        <v>108.9</v>
      </c>
      <c r="N15" s="72">
        <f t="shared" si="0"/>
        <v>-5.6999999999999886</v>
      </c>
      <c r="O15" s="72">
        <f t="shared" si="1"/>
        <v>-4.9738219895287816</v>
      </c>
      <c r="P15" s="73">
        <f t="shared" si="2"/>
        <v>4.9738219895287816</v>
      </c>
      <c r="Q15" s="26"/>
      <c r="R15" s="105"/>
      <c r="S15" s="107"/>
      <c r="T15" s="25"/>
      <c r="U15" s="26"/>
      <c r="V15" s="26"/>
      <c r="W15" s="27"/>
      <c r="X15" s="25" t="s">
        <v>34</v>
      </c>
      <c r="Y15" s="30" t="s">
        <v>9</v>
      </c>
      <c r="Z15" s="109"/>
      <c r="AA15" s="32"/>
      <c r="AB15" s="30"/>
    </row>
    <row r="16" spans="1:28" s="33" customFormat="1" x14ac:dyDescent="0.25">
      <c r="A16" s="5" t="s">
        <v>36</v>
      </c>
      <c r="B16" s="55">
        <v>15</v>
      </c>
      <c r="C16" s="26">
        <v>3</v>
      </c>
      <c r="D16" s="26">
        <v>8</v>
      </c>
      <c r="E16" s="26">
        <v>11</v>
      </c>
      <c r="F16" s="26">
        <v>51</v>
      </c>
      <c r="G16" s="26">
        <v>61</v>
      </c>
      <c r="H16" s="25" t="s">
        <v>48</v>
      </c>
      <c r="I16" s="70">
        <v>22</v>
      </c>
      <c r="J16" s="126" t="s">
        <v>49</v>
      </c>
      <c r="K16" s="25">
        <v>13.9</v>
      </c>
      <c r="L16" s="25">
        <v>109.4</v>
      </c>
      <c r="M16" s="90">
        <v>98</v>
      </c>
      <c r="N16" s="72">
        <f t="shared" si="0"/>
        <v>-11.400000000000006</v>
      </c>
      <c r="O16" s="72">
        <f t="shared" si="1"/>
        <v>-10.420475319926881</v>
      </c>
      <c r="P16" s="73">
        <f t="shared" si="2"/>
        <v>10.420475319926881</v>
      </c>
      <c r="Q16" s="26"/>
      <c r="R16" s="77"/>
      <c r="S16" s="107"/>
      <c r="T16" s="25"/>
      <c r="U16" s="26"/>
      <c r="V16" s="26"/>
      <c r="W16" s="27"/>
      <c r="X16" s="25" t="s">
        <v>34</v>
      </c>
      <c r="Y16" s="30" t="s">
        <v>9</v>
      </c>
      <c r="Z16" s="109"/>
      <c r="AA16" s="32"/>
      <c r="AB16" s="30"/>
    </row>
    <row r="17" spans="1:28" s="33" customFormat="1" x14ac:dyDescent="0.25">
      <c r="A17" s="5" t="s">
        <v>36</v>
      </c>
      <c r="B17" s="56">
        <v>16</v>
      </c>
      <c r="C17" s="26">
        <v>2</v>
      </c>
      <c r="D17" s="26">
        <v>8</v>
      </c>
      <c r="E17" s="26">
        <v>11</v>
      </c>
      <c r="F17" s="26">
        <v>53</v>
      </c>
      <c r="G17" s="26">
        <v>63</v>
      </c>
      <c r="H17" s="25" t="s">
        <v>50</v>
      </c>
      <c r="I17" s="70">
        <v>23</v>
      </c>
      <c r="J17" s="126" t="s">
        <v>51</v>
      </c>
      <c r="K17" s="25">
        <v>14.75</v>
      </c>
      <c r="L17" s="25">
        <v>111.75</v>
      </c>
      <c r="M17" s="90">
        <v>106.35</v>
      </c>
      <c r="N17" s="72">
        <f t="shared" si="0"/>
        <v>-5.4000000000000057</v>
      </c>
      <c r="O17" s="72">
        <f t="shared" si="1"/>
        <v>-4.832214765100673</v>
      </c>
      <c r="P17" s="73">
        <f t="shared" si="2"/>
        <v>4.832214765100673</v>
      </c>
      <c r="Q17" s="26"/>
      <c r="R17" s="77"/>
      <c r="S17" s="107"/>
      <c r="T17" s="25"/>
      <c r="U17" s="26"/>
      <c r="V17" s="26"/>
      <c r="W17" s="27"/>
      <c r="X17" s="25" t="s">
        <v>34</v>
      </c>
      <c r="Y17" s="30" t="s">
        <v>9</v>
      </c>
      <c r="Z17" s="109"/>
      <c r="AA17" s="32"/>
      <c r="AB17" s="30"/>
    </row>
    <row r="18" spans="1:28" x14ac:dyDescent="0.25">
      <c r="A18" s="5" t="s">
        <v>36</v>
      </c>
      <c r="B18" s="55">
        <v>17</v>
      </c>
      <c r="C18" s="25">
        <v>2</v>
      </c>
      <c r="D18" s="26">
        <v>8</v>
      </c>
      <c r="E18" s="4">
        <v>13</v>
      </c>
      <c r="F18" s="4">
        <v>48</v>
      </c>
      <c r="G18" s="4">
        <v>60</v>
      </c>
      <c r="H18" s="25">
        <v>23</v>
      </c>
      <c r="I18" s="68">
        <v>23</v>
      </c>
      <c r="J18" s="126"/>
      <c r="K18" s="25">
        <v>12.5</v>
      </c>
      <c r="L18" s="25">
        <v>105.95</v>
      </c>
      <c r="M18" s="90">
        <v>96</v>
      </c>
      <c r="N18" s="72">
        <f t="shared" si="0"/>
        <v>-9.9500000000000028</v>
      </c>
      <c r="O18" s="72">
        <f t="shared" si="1"/>
        <v>-9.3912222746578617</v>
      </c>
      <c r="P18" s="73">
        <f t="shared" si="2"/>
        <v>9.3912222746578617</v>
      </c>
      <c r="Q18" s="26"/>
      <c r="R18" s="77"/>
      <c r="S18" s="25"/>
      <c r="T18" s="25"/>
      <c r="U18" s="25"/>
      <c r="V18" s="36"/>
      <c r="W18" s="35"/>
      <c r="X18" s="25" t="s">
        <v>34</v>
      </c>
      <c r="Y18" s="30" t="s">
        <v>9</v>
      </c>
      <c r="Z18" s="110"/>
      <c r="AA18" s="32"/>
      <c r="AB18" s="2"/>
    </row>
    <row r="19" spans="1:28" x14ac:dyDescent="0.25">
      <c r="A19" s="5" t="s">
        <v>36</v>
      </c>
      <c r="B19" s="56">
        <v>18</v>
      </c>
      <c r="C19" s="25">
        <v>1</v>
      </c>
      <c r="D19" s="26">
        <v>8</v>
      </c>
      <c r="E19" s="4">
        <v>10</v>
      </c>
      <c r="F19" s="4">
        <v>51</v>
      </c>
      <c r="G19" s="4">
        <v>60</v>
      </c>
      <c r="H19" s="25">
        <v>22</v>
      </c>
      <c r="I19" s="68">
        <v>22</v>
      </c>
      <c r="J19" s="126"/>
      <c r="K19" s="25">
        <v>13.6</v>
      </c>
      <c r="L19" s="25">
        <v>109.8</v>
      </c>
      <c r="M19" s="90">
        <v>102.2</v>
      </c>
      <c r="N19" s="72">
        <f t="shared" si="0"/>
        <v>-7.5999999999999943</v>
      </c>
      <c r="O19" s="72">
        <f t="shared" si="1"/>
        <v>-6.9216757741347834</v>
      </c>
      <c r="P19" s="73">
        <f t="shared" si="2"/>
        <v>6.9216757741347834</v>
      </c>
      <c r="Q19" s="105"/>
      <c r="R19" s="4"/>
      <c r="S19" s="4"/>
      <c r="T19" s="4"/>
      <c r="U19" s="4"/>
      <c r="V19" s="2"/>
      <c r="W19" s="21"/>
      <c r="X19" s="25" t="s">
        <v>34</v>
      </c>
      <c r="Y19" s="12" t="s">
        <v>9</v>
      </c>
      <c r="Z19" s="111"/>
      <c r="AA19" s="5"/>
      <c r="AB19" s="2"/>
    </row>
    <row r="20" spans="1:28" s="96" customFormat="1" x14ac:dyDescent="0.25">
      <c r="A20" s="25" t="s">
        <v>36</v>
      </c>
      <c r="B20" s="56">
        <v>19</v>
      </c>
      <c r="C20" s="25">
        <v>2</v>
      </c>
      <c r="D20" s="25">
        <v>8</v>
      </c>
      <c r="E20" s="25">
        <v>12</v>
      </c>
      <c r="F20" s="25">
        <v>54</v>
      </c>
      <c r="G20" s="25">
        <v>65</v>
      </c>
      <c r="H20" s="25" t="s">
        <v>54</v>
      </c>
      <c r="I20" s="25">
        <v>23</v>
      </c>
      <c r="J20" s="36" t="s">
        <v>51</v>
      </c>
      <c r="K20" s="25">
        <v>14.4</v>
      </c>
      <c r="L20" s="25">
        <v>112.95</v>
      </c>
      <c r="M20" s="25">
        <v>107.3</v>
      </c>
      <c r="N20" s="72">
        <f t="shared" si="0"/>
        <v>-5.6500000000000057</v>
      </c>
      <c r="O20" s="72">
        <f t="shared" si="1"/>
        <v>-5.0022133687472436</v>
      </c>
      <c r="P20" s="73">
        <f t="shared" si="2"/>
        <v>5.0022133687472436</v>
      </c>
      <c r="Q20" s="25"/>
      <c r="R20" s="25"/>
      <c r="S20" s="25"/>
      <c r="T20" s="25"/>
      <c r="U20" s="25"/>
      <c r="V20" s="25"/>
      <c r="W20" s="83"/>
      <c r="X20" s="25"/>
      <c r="Y20" s="25"/>
      <c r="Z20" s="86"/>
      <c r="AA20" s="25"/>
      <c r="AB20" s="25"/>
    </row>
    <row r="21" spans="1:28" x14ac:dyDescent="0.25">
      <c r="A21" s="5" t="s">
        <v>36</v>
      </c>
      <c r="B21" s="56">
        <v>20</v>
      </c>
      <c r="C21" s="25">
        <v>2</v>
      </c>
      <c r="D21" s="26">
        <v>8</v>
      </c>
      <c r="E21" s="26">
        <v>13</v>
      </c>
      <c r="F21" s="26">
        <v>52</v>
      </c>
      <c r="G21" s="26">
        <v>64</v>
      </c>
      <c r="H21" s="5" t="s">
        <v>55</v>
      </c>
      <c r="I21" s="93">
        <v>26</v>
      </c>
      <c r="J21" s="116" t="s">
        <v>51</v>
      </c>
      <c r="K21" s="5">
        <v>16.5</v>
      </c>
      <c r="L21" s="5">
        <v>113.05</v>
      </c>
      <c r="M21" s="26">
        <v>117.2</v>
      </c>
      <c r="N21" s="72">
        <f t="shared" si="0"/>
        <v>4.1500000000000057</v>
      </c>
      <c r="O21" s="72">
        <f t="shared" si="1"/>
        <v>3.6709420610349541</v>
      </c>
      <c r="P21" s="73">
        <f t="shared" si="2"/>
        <v>3.6709420610349541</v>
      </c>
      <c r="Q21" s="26"/>
      <c r="R21" s="26"/>
      <c r="S21" s="26"/>
      <c r="T21" s="26"/>
      <c r="U21" s="30"/>
      <c r="V21" s="27"/>
      <c r="W21" s="25"/>
      <c r="X21" s="30"/>
      <c r="Y21" s="109"/>
      <c r="Z21" s="25"/>
      <c r="AA21" s="30"/>
      <c r="AB21" s="2"/>
    </row>
    <row r="22" spans="1:28" x14ac:dyDescent="0.25">
      <c r="A22" s="5" t="s">
        <v>36</v>
      </c>
      <c r="B22" s="55">
        <v>21</v>
      </c>
      <c r="C22" s="25">
        <v>2</v>
      </c>
      <c r="D22" s="26">
        <v>8</v>
      </c>
      <c r="E22" s="26">
        <v>11</v>
      </c>
      <c r="F22" s="26">
        <v>39</v>
      </c>
      <c r="G22" s="26">
        <v>49</v>
      </c>
      <c r="H22" s="5" t="s">
        <v>37</v>
      </c>
      <c r="I22" s="93">
        <v>24</v>
      </c>
      <c r="J22" s="116" t="s">
        <v>56</v>
      </c>
      <c r="K22" s="5">
        <v>17.600000000000001</v>
      </c>
      <c r="L22" s="5">
        <v>93.4</v>
      </c>
      <c r="M22" s="26">
        <v>88.8</v>
      </c>
      <c r="N22" s="72">
        <f t="shared" si="0"/>
        <v>-4.6000000000000085</v>
      </c>
      <c r="O22" s="72">
        <f t="shared" si="1"/>
        <v>-4.9250535331905816</v>
      </c>
      <c r="P22" s="73">
        <f t="shared" si="2"/>
        <v>4.9250535331905816</v>
      </c>
      <c r="Q22" s="26" t="s">
        <v>73</v>
      </c>
      <c r="R22" s="26"/>
      <c r="S22" s="26"/>
      <c r="T22" s="26"/>
      <c r="U22" s="30"/>
      <c r="V22" s="27"/>
      <c r="W22" s="25"/>
      <c r="X22" s="30"/>
      <c r="Y22" s="109"/>
      <c r="Z22" s="25"/>
      <c r="AA22" s="30"/>
      <c r="AB22" s="2"/>
    </row>
    <row r="23" spans="1:28" x14ac:dyDescent="0.25">
      <c r="A23" s="5" t="s">
        <v>36</v>
      </c>
      <c r="B23" s="56">
        <v>22</v>
      </c>
      <c r="C23" s="25">
        <v>2</v>
      </c>
      <c r="D23" s="26">
        <v>8</v>
      </c>
      <c r="E23" s="26">
        <v>14</v>
      </c>
      <c r="F23" s="26">
        <v>50</v>
      </c>
      <c r="G23" s="26">
        <v>63</v>
      </c>
      <c r="H23" s="25">
        <v>23</v>
      </c>
      <c r="I23" s="93">
        <v>23</v>
      </c>
      <c r="J23" s="126" t="s">
        <v>51</v>
      </c>
      <c r="K23" s="5">
        <v>12.1</v>
      </c>
      <c r="L23" s="5">
        <v>109.9</v>
      </c>
      <c r="M23" s="26">
        <v>106.9</v>
      </c>
      <c r="N23" s="72">
        <f t="shared" si="0"/>
        <v>-3</v>
      </c>
      <c r="O23" s="72">
        <f t="shared" si="1"/>
        <v>-2.729754322111011</v>
      </c>
      <c r="P23" s="73">
        <f t="shared" si="2"/>
        <v>2.729754322111011</v>
      </c>
      <c r="Q23" s="26"/>
      <c r="R23" s="26"/>
      <c r="S23" s="26"/>
      <c r="T23" s="26"/>
      <c r="U23" s="30"/>
      <c r="V23" s="27"/>
      <c r="W23" s="25"/>
      <c r="X23" s="30"/>
      <c r="Y23" s="109"/>
      <c r="Z23" s="25"/>
      <c r="AA23" s="30"/>
      <c r="AB23" s="2"/>
    </row>
    <row r="24" spans="1:28" x14ac:dyDescent="0.25">
      <c r="A24" s="5" t="s">
        <v>36</v>
      </c>
      <c r="B24" s="55">
        <v>23</v>
      </c>
      <c r="C24" s="25">
        <v>2</v>
      </c>
      <c r="D24" s="26">
        <v>8</v>
      </c>
      <c r="E24" s="26">
        <v>11</v>
      </c>
      <c r="F24" s="26">
        <v>58</v>
      </c>
      <c r="G24" s="26">
        <v>68</v>
      </c>
      <c r="H24" s="25" t="s">
        <v>57</v>
      </c>
      <c r="I24" s="93">
        <v>24</v>
      </c>
      <c r="J24" s="126" t="s">
        <v>46</v>
      </c>
      <c r="K24" s="5">
        <v>14.4</v>
      </c>
      <c r="L24" s="5">
        <v>114.7</v>
      </c>
      <c r="M24" s="26">
        <v>121.3</v>
      </c>
      <c r="N24" s="72">
        <f t="shared" si="0"/>
        <v>6.5999999999999943</v>
      </c>
      <c r="O24" s="72">
        <f t="shared" si="1"/>
        <v>5.7541412380122114</v>
      </c>
      <c r="P24" s="73">
        <f t="shared" si="2"/>
        <v>5.7541412380122114</v>
      </c>
      <c r="Q24" s="26"/>
      <c r="R24" s="26"/>
      <c r="S24" s="26"/>
      <c r="T24" s="30"/>
      <c r="U24" s="27"/>
      <c r="V24" s="25"/>
      <c r="W24" s="30"/>
      <c r="X24" s="109"/>
      <c r="Y24" s="25"/>
      <c r="Z24" s="30"/>
      <c r="AA24" s="2"/>
      <c r="AB24" s="2"/>
    </row>
    <row r="25" spans="1:28" x14ac:dyDescent="0.25">
      <c r="A25" s="5" t="s">
        <v>36</v>
      </c>
      <c r="B25" s="56">
        <v>24</v>
      </c>
      <c r="C25" s="25">
        <v>2</v>
      </c>
      <c r="D25" s="26">
        <v>8</v>
      </c>
      <c r="E25" s="26">
        <v>14</v>
      </c>
      <c r="F25" s="26">
        <v>56</v>
      </c>
      <c r="G25" s="26">
        <v>69</v>
      </c>
      <c r="H25" s="25" t="s">
        <v>58</v>
      </c>
      <c r="I25" s="93">
        <v>23</v>
      </c>
      <c r="J25" s="126" t="s">
        <v>51</v>
      </c>
      <c r="K25" s="5">
        <v>15.75</v>
      </c>
      <c r="L25" s="5">
        <v>114.5</v>
      </c>
      <c r="M25" s="26">
        <v>115</v>
      </c>
      <c r="N25" s="72">
        <f t="shared" si="0"/>
        <v>0.5</v>
      </c>
      <c r="O25" s="72">
        <f t="shared" si="1"/>
        <v>0.4366812227074135</v>
      </c>
      <c r="P25" s="73">
        <f t="shared" si="2"/>
        <v>0.4366812227074135</v>
      </c>
      <c r="Q25" s="26"/>
      <c r="R25" s="26"/>
      <c r="S25" s="26"/>
      <c r="T25" s="30"/>
      <c r="U25" s="27"/>
      <c r="V25" s="25"/>
      <c r="W25" s="30"/>
      <c r="X25" s="109"/>
      <c r="Y25" s="25"/>
      <c r="Z25" s="30"/>
      <c r="AA25" s="2"/>
      <c r="AB25" s="2"/>
    </row>
    <row r="26" spans="1:28" x14ac:dyDescent="0.25">
      <c r="A26" s="5" t="s">
        <v>36</v>
      </c>
      <c r="B26" s="55">
        <v>25</v>
      </c>
      <c r="C26" s="25">
        <v>1</v>
      </c>
      <c r="D26" s="26">
        <v>3</v>
      </c>
      <c r="E26" s="26">
        <v>12</v>
      </c>
      <c r="F26" s="26">
        <v>46</v>
      </c>
      <c r="G26" s="26">
        <v>57</v>
      </c>
      <c r="H26" s="25">
        <v>23</v>
      </c>
      <c r="I26" s="93">
        <v>23</v>
      </c>
      <c r="J26" s="116"/>
      <c r="K26" s="5">
        <v>4.75</v>
      </c>
      <c r="L26" s="5">
        <v>112.5</v>
      </c>
      <c r="M26" s="26">
        <v>106.8</v>
      </c>
      <c r="N26" s="72">
        <f t="shared" si="0"/>
        <v>-5.7000000000000028</v>
      </c>
      <c r="O26" s="72">
        <f t="shared" si="1"/>
        <v>-5.0666666666666638</v>
      </c>
      <c r="P26" s="73">
        <f t="shared" si="2"/>
        <v>5.0666666666666638</v>
      </c>
      <c r="Q26" s="26" t="s">
        <v>74</v>
      </c>
      <c r="R26" s="26" t="s">
        <v>27</v>
      </c>
      <c r="S26" s="26"/>
      <c r="T26" s="26"/>
      <c r="U26" s="30"/>
      <c r="V26" s="27"/>
      <c r="W26" s="25"/>
      <c r="X26" s="30"/>
      <c r="Y26" s="109"/>
      <c r="Z26" s="25"/>
      <c r="AA26" s="30"/>
      <c r="AB26" s="2"/>
    </row>
    <row r="27" spans="1:28" x14ac:dyDescent="0.25">
      <c r="A27" s="5" t="s">
        <v>36</v>
      </c>
      <c r="B27" s="56">
        <v>26</v>
      </c>
      <c r="C27" s="25">
        <v>2</v>
      </c>
      <c r="D27" s="26">
        <v>8</v>
      </c>
      <c r="E27" s="26">
        <v>12</v>
      </c>
      <c r="F27" s="26">
        <v>48</v>
      </c>
      <c r="G27" s="26">
        <v>59</v>
      </c>
      <c r="H27" s="25" t="s">
        <v>59</v>
      </c>
      <c r="I27" s="93">
        <v>23</v>
      </c>
      <c r="J27" s="126" t="s">
        <v>51</v>
      </c>
      <c r="K27" s="5">
        <v>14.9</v>
      </c>
      <c r="L27" s="5">
        <v>108</v>
      </c>
      <c r="M27" s="26">
        <v>99.5</v>
      </c>
      <c r="N27" s="72">
        <f t="shared" si="0"/>
        <v>-8.5</v>
      </c>
      <c r="O27" s="72">
        <f t="shared" si="1"/>
        <v>-7.870370370370372</v>
      </c>
      <c r="P27" s="73">
        <f t="shared" si="2"/>
        <v>7.870370370370372</v>
      </c>
      <c r="Q27" s="26" t="s">
        <v>67</v>
      </c>
      <c r="R27" s="26" t="s">
        <v>27</v>
      </c>
      <c r="S27" s="26"/>
      <c r="T27" s="26"/>
      <c r="U27" s="30"/>
      <c r="V27" s="27"/>
      <c r="W27" s="25"/>
      <c r="X27" s="36"/>
      <c r="Y27" s="109"/>
      <c r="Z27" s="25"/>
      <c r="AA27" s="30"/>
      <c r="AB27" s="2"/>
    </row>
    <row r="28" spans="1:28" x14ac:dyDescent="0.25">
      <c r="A28" s="5" t="s">
        <v>36</v>
      </c>
      <c r="B28" s="55">
        <v>27</v>
      </c>
      <c r="C28" s="25">
        <v>2</v>
      </c>
      <c r="D28" s="26">
        <v>8</v>
      </c>
      <c r="E28" s="26">
        <v>12</v>
      </c>
      <c r="F28" s="26">
        <v>54</v>
      </c>
      <c r="G28" s="26">
        <v>65</v>
      </c>
      <c r="H28" s="25">
        <v>23</v>
      </c>
      <c r="I28" s="93">
        <v>23</v>
      </c>
      <c r="J28" s="116"/>
      <c r="K28" s="5">
        <v>12.8</v>
      </c>
      <c r="L28" s="5">
        <v>114.3</v>
      </c>
      <c r="M28" s="26">
        <v>108.9</v>
      </c>
      <c r="N28" s="72">
        <f t="shared" si="0"/>
        <v>-5.3999999999999915</v>
      </c>
      <c r="O28" s="72">
        <f t="shared" si="1"/>
        <v>-4.7244094488188892</v>
      </c>
      <c r="P28" s="73">
        <f t="shared" si="2"/>
        <v>4.7244094488188892</v>
      </c>
      <c r="Q28" s="26"/>
      <c r="R28" s="26"/>
      <c r="S28" s="26"/>
      <c r="T28" s="26"/>
      <c r="U28" s="30"/>
      <c r="V28" s="27"/>
      <c r="W28" s="25"/>
      <c r="X28" s="30"/>
      <c r="Y28" s="109"/>
      <c r="Z28" s="25"/>
      <c r="AA28" s="30"/>
      <c r="AB28" s="2"/>
    </row>
    <row r="29" spans="1:28" x14ac:dyDescent="0.25">
      <c r="A29" s="5" t="s">
        <v>36</v>
      </c>
      <c r="B29" s="56">
        <v>28</v>
      </c>
      <c r="C29" s="25">
        <v>2</v>
      </c>
      <c r="D29" s="26">
        <v>8</v>
      </c>
      <c r="E29" s="26">
        <v>9</v>
      </c>
      <c r="F29" s="26">
        <v>38</v>
      </c>
      <c r="G29" s="26">
        <v>46</v>
      </c>
      <c r="H29" s="25">
        <v>23</v>
      </c>
      <c r="I29" s="93">
        <v>23</v>
      </c>
      <c r="J29" s="116"/>
      <c r="K29" s="5">
        <v>11.8</v>
      </c>
      <c r="L29" s="5">
        <v>77</v>
      </c>
      <c r="M29" s="26">
        <v>77</v>
      </c>
      <c r="N29" s="72">
        <f t="shared" si="0"/>
        <v>0</v>
      </c>
      <c r="O29" s="72">
        <f t="shared" si="1"/>
        <v>0</v>
      </c>
      <c r="P29" s="73">
        <f t="shared" si="2"/>
        <v>0</v>
      </c>
      <c r="Q29" s="26" t="s">
        <v>73</v>
      </c>
      <c r="R29" s="26"/>
      <c r="S29" s="26"/>
      <c r="T29" s="26"/>
      <c r="U29" s="30"/>
      <c r="V29" s="27"/>
      <c r="W29" s="25"/>
      <c r="X29" s="30"/>
      <c r="Y29" s="109"/>
      <c r="Z29" s="25"/>
      <c r="AA29" s="30"/>
      <c r="AB29" s="2"/>
    </row>
    <row r="30" spans="1:28" x14ac:dyDescent="0.25">
      <c r="A30" s="5" t="s">
        <v>36</v>
      </c>
      <c r="B30" s="55">
        <v>29</v>
      </c>
      <c r="C30" s="25">
        <v>2</v>
      </c>
      <c r="D30" s="26">
        <v>8</v>
      </c>
      <c r="E30" s="26">
        <v>14</v>
      </c>
      <c r="F30" s="26">
        <v>49</v>
      </c>
      <c r="G30" s="26">
        <v>62</v>
      </c>
      <c r="H30" s="25">
        <v>23</v>
      </c>
      <c r="I30" s="93">
        <v>23</v>
      </c>
      <c r="J30" s="116"/>
      <c r="K30" s="5">
        <v>12.8</v>
      </c>
      <c r="L30" s="5">
        <v>112.3</v>
      </c>
      <c r="M30" s="26">
        <v>110.6</v>
      </c>
      <c r="N30" s="72">
        <f t="shared" si="0"/>
        <v>-1.7000000000000028</v>
      </c>
      <c r="O30" s="72">
        <f t="shared" si="1"/>
        <v>-1.5138023152270752</v>
      </c>
      <c r="P30" s="73">
        <f t="shared" si="2"/>
        <v>1.5138023152270752</v>
      </c>
      <c r="Q30" s="26"/>
      <c r="R30" s="26"/>
      <c r="S30" s="26"/>
      <c r="T30" s="26"/>
      <c r="U30" s="30"/>
      <c r="V30" s="27"/>
      <c r="W30" s="25"/>
      <c r="X30" s="30"/>
      <c r="Y30" s="109"/>
      <c r="Z30" s="25"/>
      <c r="AA30" s="30"/>
      <c r="AB30" s="2"/>
    </row>
    <row r="31" spans="1:28" s="98" customFormat="1" x14ac:dyDescent="0.25">
      <c r="A31" s="97"/>
      <c r="B31" s="112"/>
      <c r="C31" s="112"/>
      <c r="D31" s="112"/>
      <c r="E31" s="112"/>
      <c r="F31" s="112"/>
      <c r="G31" s="112"/>
      <c r="H31" s="97"/>
      <c r="I31" s="112"/>
      <c r="J31" s="119"/>
      <c r="K31" s="97"/>
      <c r="L31" s="113"/>
      <c r="M31" s="113"/>
      <c r="N31" s="112">
        <f>AVERAGE(N2:N30)</f>
        <v>-4.9655172413793105</v>
      </c>
      <c r="O31" s="112">
        <f>AVERAGE(O2:O30)</f>
        <v>-4.7198163982193666</v>
      </c>
      <c r="P31" s="112">
        <f>AVERAGE(P2:P30)</f>
        <v>5.990726542604337</v>
      </c>
      <c r="Q31" s="113"/>
      <c r="R31" s="112"/>
      <c r="S31" s="112"/>
      <c r="T31" s="112"/>
      <c r="U31" s="114"/>
      <c r="V31" s="112"/>
      <c r="W31" s="112"/>
      <c r="X31" s="115"/>
      <c r="Y31" s="97"/>
      <c r="Z31" s="112"/>
      <c r="AA31" s="112"/>
      <c r="AB31" s="112"/>
    </row>
    <row r="32" spans="1:28" x14ac:dyDescent="0.25">
      <c r="A32" s="43"/>
      <c r="C32" s="43"/>
      <c r="D32" s="43"/>
      <c r="E32" s="43"/>
      <c r="F32" s="43"/>
      <c r="G32" s="43"/>
      <c r="H32" s="42"/>
      <c r="I32" s="43"/>
      <c r="J32" s="120"/>
      <c r="K32" s="42"/>
      <c r="L32" s="47"/>
      <c r="M32" s="47"/>
      <c r="N32" s="45"/>
      <c r="O32" s="45"/>
      <c r="P32" s="45"/>
      <c r="Q32" s="47"/>
      <c r="R32" s="45"/>
      <c r="S32" s="45"/>
      <c r="T32" s="45"/>
      <c r="U32" s="47"/>
      <c r="V32" s="45"/>
      <c r="W32" s="45"/>
      <c r="X32" s="48"/>
      <c r="Y32" s="49"/>
      <c r="Z32" s="45"/>
    </row>
    <row r="33" spans="1:26" x14ac:dyDescent="0.25">
      <c r="A33" s="43"/>
      <c r="C33" s="43"/>
      <c r="D33" s="43"/>
      <c r="E33" s="43"/>
      <c r="F33" s="43"/>
      <c r="G33" s="43"/>
      <c r="H33" s="42"/>
      <c r="I33" s="43"/>
      <c r="J33" s="120"/>
      <c r="K33" s="42"/>
      <c r="L33" s="47"/>
      <c r="M33" s="47"/>
      <c r="N33" s="45"/>
      <c r="O33" s="45"/>
      <c r="P33" s="45"/>
      <c r="Q33" s="47"/>
      <c r="R33" s="45"/>
      <c r="S33" s="45"/>
      <c r="T33" s="45"/>
      <c r="U33" s="47"/>
      <c r="V33" s="45"/>
      <c r="W33" s="45"/>
      <c r="X33" s="48"/>
      <c r="Y33" s="49"/>
      <c r="Z33" s="45"/>
    </row>
    <row r="34" spans="1:26" x14ac:dyDescent="0.25">
      <c r="A34" s="43"/>
      <c r="B34" s="43"/>
      <c r="C34" s="43"/>
      <c r="D34" s="43"/>
      <c r="E34" s="43"/>
      <c r="F34" s="43"/>
      <c r="G34" s="43"/>
      <c r="H34" s="42"/>
      <c r="I34" s="43"/>
      <c r="J34" s="120"/>
      <c r="K34" s="42"/>
      <c r="L34" s="47"/>
      <c r="M34" s="47"/>
      <c r="N34" s="45"/>
      <c r="O34" s="45"/>
      <c r="P34" s="45"/>
      <c r="Q34" s="47"/>
      <c r="R34" s="45"/>
      <c r="S34" s="45"/>
      <c r="T34" s="45"/>
      <c r="U34" s="47"/>
      <c r="V34" s="45"/>
      <c r="W34" s="45"/>
      <c r="X34" s="48"/>
      <c r="Y34" s="49"/>
      <c r="Z34" s="45"/>
    </row>
    <row r="35" spans="1:26" x14ac:dyDescent="0.25">
      <c r="A35" s="43"/>
      <c r="B35" s="43"/>
      <c r="C35" s="43"/>
      <c r="D35" s="43"/>
      <c r="E35" s="43"/>
      <c r="F35" s="43"/>
      <c r="G35" s="43"/>
      <c r="H35" s="42"/>
      <c r="I35" s="43"/>
      <c r="J35" s="120"/>
      <c r="K35" s="42"/>
      <c r="L35" s="47"/>
      <c r="M35" s="47"/>
      <c r="N35" s="45"/>
      <c r="O35" s="45"/>
      <c r="P35" s="43"/>
      <c r="Q35" s="44"/>
      <c r="R35" s="43"/>
      <c r="S35" s="43"/>
      <c r="T35" s="43"/>
      <c r="U35" s="44"/>
      <c r="V35" s="43"/>
      <c r="W35" s="43"/>
      <c r="X35" s="46"/>
      <c r="Y35" s="42"/>
      <c r="Z35"/>
    </row>
    <row r="36" spans="1:26" x14ac:dyDescent="0.25">
      <c r="A36" s="43"/>
      <c r="B36" s="43"/>
      <c r="C36" s="43"/>
      <c r="D36" s="43"/>
      <c r="E36" s="43"/>
      <c r="F36" s="43"/>
      <c r="G36" s="43"/>
      <c r="H36" s="42"/>
      <c r="I36" s="43"/>
      <c r="J36" s="120"/>
      <c r="K36" s="42"/>
      <c r="L36" s="47"/>
      <c r="M36" s="47"/>
      <c r="N36" s="45"/>
      <c r="O36" s="45"/>
      <c r="P36" s="43"/>
      <c r="Q36" s="44"/>
      <c r="R36" s="43"/>
      <c r="S36" s="43"/>
      <c r="T36" s="43"/>
      <c r="U36" s="44"/>
      <c r="V36" s="43"/>
      <c r="W36" s="43"/>
      <c r="X36" s="46"/>
      <c r="Y36" s="42"/>
      <c r="Z36"/>
    </row>
    <row r="37" spans="1:26" x14ac:dyDescent="0.25">
      <c r="A37" s="43"/>
      <c r="B37" s="43"/>
      <c r="C37" s="43"/>
      <c r="D37" s="43"/>
      <c r="E37" s="43"/>
      <c r="F37" s="43"/>
      <c r="G37" s="43"/>
      <c r="H37" s="42"/>
      <c r="I37" s="43"/>
      <c r="J37" s="120"/>
      <c r="K37" s="42"/>
      <c r="L37" s="47"/>
      <c r="M37" s="47"/>
      <c r="N37" s="45"/>
      <c r="O37" s="45"/>
      <c r="P37" s="43"/>
      <c r="Q37" s="44"/>
      <c r="R37" s="43"/>
      <c r="S37" s="43"/>
      <c r="T37" s="43"/>
      <c r="U37" s="44"/>
      <c r="V37" s="43"/>
      <c r="W37" s="43"/>
      <c r="X37" s="46"/>
      <c r="Y37" s="42"/>
      <c r="Z37"/>
    </row>
    <row r="38" spans="1:26" x14ac:dyDescent="0.25">
      <c r="A38" s="43"/>
      <c r="B38" s="43"/>
      <c r="C38" s="43"/>
      <c r="D38" s="43"/>
      <c r="E38" s="43"/>
      <c r="F38" s="43"/>
      <c r="G38" s="43"/>
      <c r="H38" s="42"/>
      <c r="I38" s="43"/>
      <c r="J38" s="117"/>
      <c r="K38" s="42"/>
      <c r="L38" s="42"/>
      <c r="M38" s="47"/>
      <c r="N38" s="47"/>
      <c r="O38" s="45"/>
      <c r="P38" s="45"/>
      <c r="Q38" s="44"/>
      <c r="R38" s="43"/>
      <c r="S38" s="43"/>
      <c r="T38" s="43"/>
      <c r="U38" s="43"/>
      <c r="V38" s="44"/>
      <c r="W38" s="43"/>
      <c r="X38" s="43"/>
      <c r="Y38" s="46"/>
    </row>
    <row r="39" spans="1:26" x14ac:dyDescent="0.25">
      <c r="A39" s="43"/>
      <c r="B39" s="43"/>
      <c r="C39" s="43"/>
      <c r="D39" s="43"/>
      <c r="E39" s="43"/>
      <c r="F39" s="43"/>
      <c r="G39" s="43"/>
      <c r="H39" s="42"/>
      <c r="I39" s="43"/>
      <c r="J39" s="117"/>
      <c r="K39" s="42"/>
      <c r="L39" s="42"/>
      <c r="M39" s="47"/>
      <c r="N39" s="47"/>
      <c r="O39" s="45"/>
      <c r="P39" s="45"/>
      <c r="Q39" s="44"/>
      <c r="R39" s="43"/>
      <c r="S39" s="43"/>
      <c r="T39" s="43"/>
      <c r="U39" s="43"/>
      <c r="V39" s="44"/>
      <c r="W39" s="43"/>
      <c r="X39" s="43"/>
      <c r="Y39" s="46"/>
    </row>
    <row r="40" spans="1:26" x14ac:dyDescent="0.25">
      <c r="A40" s="43"/>
      <c r="B40" s="43"/>
      <c r="C40" s="43"/>
      <c r="D40" s="43"/>
      <c r="E40" s="43"/>
      <c r="F40" s="43"/>
      <c r="G40" s="43"/>
      <c r="H40" s="42"/>
      <c r="I40" s="43"/>
      <c r="J40" s="117"/>
      <c r="K40" s="42"/>
      <c r="L40" s="42"/>
      <c r="M40" s="47"/>
      <c r="N40" s="47"/>
      <c r="O40" s="45"/>
      <c r="P40" s="45"/>
      <c r="Q40" s="44"/>
      <c r="R40" s="43"/>
      <c r="S40" s="43"/>
      <c r="T40" s="43"/>
      <c r="U40" s="43"/>
      <c r="V40" s="44"/>
      <c r="W40" s="43"/>
      <c r="X40" s="43"/>
      <c r="Y40" s="46"/>
    </row>
    <row r="41" spans="1:26" x14ac:dyDescent="0.25">
      <c r="A41" s="43"/>
      <c r="B41" s="43"/>
      <c r="C41" s="43"/>
      <c r="D41" s="43"/>
      <c r="E41" s="43"/>
      <c r="F41" s="43"/>
      <c r="G41" s="43"/>
      <c r="H41" s="42"/>
      <c r="I41" s="43"/>
      <c r="J41" s="117"/>
      <c r="K41" s="42"/>
      <c r="L41" s="42"/>
      <c r="M41" s="47"/>
      <c r="N41" s="47"/>
      <c r="O41" s="45"/>
      <c r="P41" s="45"/>
      <c r="Q41" s="44"/>
      <c r="R41" s="43"/>
      <c r="S41" s="43"/>
      <c r="T41" s="43"/>
      <c r="U41" s="43"/>
      <c r="V41" s="44"/>
      <c r="W41" s="43"/>
      <c r="X41" s="43"/>
      <c r="Y41" s="46"/>
    </row>
    <row r="42" spans="1:26" x14ac:dyDescent="0.25">
      <c r="A42" s="43"/>
      <c r="B42" s="43"/>
      <c r="C42" s="43"/>
      <c r="D42" s="43"/>
      <c r="E42" s="43"/>
      <c r="F42" s="43"/>
      <c r="G42" s="43"/>
      <c r="H42" s="42"/>
      <c r="I42" s="43"/>
      <c r="J42" s="117"/>
      <c r="K42" s="42"/>
      <c r="L42" s="42"/>
      <c r="M42" s="47"/>
      <c r="N42" s="47"/>
      <c r="O42" s="45"/>
      <c r="P42" s="45"/>
      <c r="Q42" s="44"/>
      <c r="R42" s="43"/>
      <c r="S42" s="43"/>
      <c r="T42" s="43"/>
      <c r="U42" s="43"/>
      <c r="V42" s="44"/>
      <c r="W42" s="43"/>
      <c r="X42" s="43"/>
      <c r="Y42" s="46"/>
    </row>
    <row r="43" spans="1:26" x14ac:dyDescent="0.25">
      <c r="A43" s="43"/>
      <c r="B43" s="43"/>
      <c r="C43" s="43"/>
      <c r="D43" s="43"/>
      <c r="E43" s="43"/>
      <c r="F43" s="43"/>
      <c r="G43" s="43"/>
      <c r="H43" s="42"/>
      <c r="I43" s="43"/>
      <c r="J43" s="117"/>
      <c r="K43" s="42"/>
      <c r="L43" s="42"/>
      <c r="M43" s="47"/>
      <c r="N43" s="47"/>
      <c r="O43" s="45"/>
      <c r="P43" s="45"/>
      <c r="Q43" s="44"/>
      <c r="R43" s="43"/>
      <c r="S43" s="43"/>
      <c r="T43" s="43"/>
      <c r="U43" s="43"/>
      <c r="V43" s="44"/>
      <c r="W43" s="43"/>
      <c r="X43" s="43"/>
      <c r="Y43" s="46"/>
    </row>
    <row r="44" spans="1:26" x14ac:dyDescent="0.25">
      <c r="A44" s="43"/>
      <c r="B44" s="43"/>
      <c r="C44" s="43"/>
      <c r="D44" s="43"/>
      <c r="E44" s="43"/>
      <c r="F44" s="43"/>
      <c r="G44" s="43"/>
      <c r="H44" s="42"/>
      <c r="I44" s="43"/>
      <c r="J44" s="117"/>
      <c r="K44" s="42"/>
      <c r="L44" s="42"/>
      <c r="M44" s="47"/>
      <c r="N44" s="47"/>
      <c r="O44" s="45"/>
      <c r="P44" s="45"/>
      <c r="Q44" s="44"/>
      <c r="R44" s="43"/>
      <c r="S44" s="43"/>
      <c r="T44" s="43"/>
      <c r="U44" s="43"/>
      <c r="V44" s="44"/>
      <c r="W44" s="43"/>
      <c r="X44" s="43"/>
      <c r="Y44" s="46"/>
    </row>
    <row r="45" spans="1:26" x14ac:dyDescent="0.25">
      <c r="A45" s="43"/>
      <c r="B45" s="43"/>
      <c r="C45" s="43"/>
      <c r="D45" s="43"/>
      <c r="E45" s="43"/>
      <c r="F45" s="43"/>
      <c r="G45" s="43"/>
      <c r="H45" s="42"/>
      <c r="I45" s="43"/>
      <c r="J45" s="117"/>
      <c r="K45" s="42"/>
      <c r="L45" s="42"/>
      <c r="M45" s="47"/>
      <c r="N45" s="47"/>
      <c r="O45" s="45"/>
      <c r="P45" s="45"/>
      <c r="Q45" s="44"/>
      <c r="R45" s="43"/>
      <c r="S45" s="43"/>
      <c r="T45" s="43"/>
      <c r="U45" s="43"/>
      <c r="V45" s="44"/>
      <c r="W45" s="43"/>
      <c r="X45" s="43"/>
      <c r="Y45" s="46"/>
    </row>
    <row r="46" spans="1:26" x14ac:dyDescent="0.25">
      <c r="A46" s="43"/>
      <c r="B46" s="43"/>
      <c r="C46" s="43"/>
      <c r="D46" s="43"/>
      <c r="E46" s="43"/>
      <c r="F46" s="43"/>
      <c r="G46" s="43"/>
      <c r="H46" s="42"/>
      <c r="I46" s="43"/>
      <c r="J46" s="117"/>
      <c r="K46" s="42"/>
      <c r="L46" s="42"/>
      <c r="M46" s="47"/>
      <c r="N46" s="47"/>
      <c r="O46" s="45"/>
      <c r="P46" s="45"/>
      <c r="Q46" s="44"/>
      <c r="R46" s="43"/>
      <c r="S46" s="43"/>
      <c r="T46" s="43"/>
      <c r="U46" s="43"/>
      <c r="V46" s="44"/>
      <c r="W46" s="43"/>
      <c r="X46" s="43"/>
      <c r="Y46" s="46"/>
    </row>
    <row r="47" spans="1:26" x14ac:dyDescent="0.25">
      <c r="A47" s="43"/>
      <c r="B47" s="43"/>
      <c r="C47" s="43"/>
      <c r="D47" s="43"/>
      <c r="E47" s="43"/>
      <c r="F47" s="43"/>
      <c r="G47" s="43"/>
      <c r="H47" s="42"/>
      <c r="I47" s="43"/>
      <c r="J47" s="117"/>
      <c r="K47" s="42"/>
      <c r="L47" s="42"/>
      <c r="M47" s="47"/>
      <c r="N47" s="47"/>
      <c r="O47" s="45"/>
      <c r="P47" s="45"/>
      <c r="Q47" s="44"/>
      <c r="R47" s="43"/>
      <c r="S47" s="43"/>
      <c r="T47" s="43"/>
      <c r="U47" s="43"/>
      <c r="V47" s="44"/>
      <c r="W47" s="43"/>
      <c r="X47" s="43"/>
      <c r="Y47" s="46"/>
    </row>
    <row r="48" spans="1:26" x14ac:dyDescent="0.25">
      <c r="A48" s="43"/>
      <c r="B48" s="43"/>
      <c r="C48" s="43"/>
      <c r="D48" s="43"/>
      <c r="E48" s="43"/>
      <c r="F48" s="43"/>
      <c r="G48" s="43"/>
      <c r="H48" s="42"/>
      <c r="I48" s="43"/>
      <c r="J48" s="117"/>
      <c r="K48" s="42"/>
      <c r="L48" s="42"/>
      <c r="M48" s="47"/>
      <c r="N48" s="47"/>
      <c r="O48" s="45"/>
      <c r="P48" s="45"/>
      <c r="Q48" s="44"/>
      <c r="R48" s="43"/>
      <c r="S48" s="43"/>
      <c r="T48" s="43"/>
      <c r="U48" s="43"/>
      <c r="V48" s="44"/>
      <c r="W48" s="43"/>
      <c r="X48" s="43"/>
      <c r="Y48" s="46"/>
    </row>
    <row r="49" spans="1:30" x14ac:dyDescent="0.25">
      <c r="A49" s="43"/>
      <c r="B49" s="43"/>
      <c r="C49" s="43"/>
      <c r="D49" s="43"/>
      <c r="E49" s="43"/>
      <c r="F49" s="43"/>
      <c r="G49" s="43"/>
      <c r="H49" s="42"/>
      <c r="I49" s="43"/>
      <c r="J49" s="117"/>
      <c r="K49" s="42"/>
      <c r="L49" s="42"/>
      <c r="M49" s="47"/>
      <c r="N49" s="47"/>
      <c r="O49" s="45"/>
      <c r="P49" s="45"/>
      <c r="Q49" s="44"/>
      <c r="R49" s="43"/>
      <c r="S49" s="43"/>
      <c r="T49" s="43"/>
      <c r="U49" s="43"/>
      <c r="V49" s="44"/>
      <c r="W49" s="43"/>
      <c r="X49" s="43"/>
      <c r="Y49" s="46"/>
    </row>
    <row r="50" spans="1:30" x14ac:dyDescent="0.25">
      <c r="A50" s="43"/>
      <c r="B50" s="43"/>
      <c r="C50" s="43"/>
      <c r="D50" s="43"/>
      <c r="E50" s="43"/>
      <c r="F50" s="43"/>
      <c r="G50" s="43"/>
      <c r="H50" s="42"/>
      <c r="I50" s="43"/>
      <c r="J50" s="117"/>
      <c r="K50" s="42"/>
      <c r="L50" s="42"/>
      <c r="M50" s="47"/>
      <c r="N50" s="47"/>
      <c r="O50" s="45"/>
      <c r="P50" s="45"/>
      <c r="Q50" s="44"/>
      <c r="R50" s="43"/>
      <c r="S50" s="43"/>
      <c r="T50" s="43"/>
      <c r="U50" s="43"/>
      <c r="V50" s="44"/>
      <c r="W50" s="43"/>
      <c r="X50" s="43"/>
      <c r="Y50" s="46"/>
      <c r="AA50" s="43"/>
      <c r="AB50" s="43"/>
      <c r="AC50" s="43"/>
      <c r="AD50" s="43"/>
    </row>
    <row r="51" spans="1:30" x14ac:dyDescent="0.25">
      <c r="A51" s="43"/>
      <c r="B51" s="43"/>
      <c r="C51" s="43"/>
      <c r="D51" s="43"/>
      <c r="E51" s="43"/>
      <c r="F51" s="43"/>
      <c r="G51" s="43"/>
      <c r="H51" s="42"/>
      <c r="I51" s="43"/>
      <c r="J51" s="117"/>
      <c r="K51" s="42"/>
      <c r="L51" s="42"/>
      <c r="M51" s="47"/>
      <c r="N51" s="47"/>
      <c r="O51" s="45"/>
      <c r="P51" s="45"/>
      <c r="Q51" s="44"/>
      <c r="R51" s="43"/>
      <c r="S51" s="43"/>
      <c r="T51" s="43"/>
      <c r="U51" s="43"/>
      <c r="V51" s="44"/>
      <c r="W51" s="43"/>
      <c r="X51" s="43"/>
      <c r="Y51" s="46"/>
      <c r="AA51" s="43"/>
      <c r="AB51" s="43"/>
      <c r="AC51" s="43"/>
      <c r="AD51" s="43"/>
    </row>
    <row r="52" spans="1:30" x14ac:dyDescent="0.25">
      <c r="A52" s="43"/>
      <c r="B52" s="43"/>
      <c r="C52" s="43"/>
      <c r="D52" s="43"/>
      <c r="E52" s="43"/>
      <c r="F52" s="43"/>
      <c r="G52" s="43"/>
      <c r="H52" s="42"/>
      <c r="I52" s="43"/>
      <c r="J52" s="117"/>
      <c r="K52" s="42"/>
      <c r="L52" s="42"/>
      <c r="M52" s="47"/>
      <c r="N52" s="47"/>
      <c r="O52" s="45"/>
      <c r="P52" s="45"/>
      <c r="Q52" s="44"/>
      <c r="R52" s="43"/>
      <c r="S52" s="43"/>
      <c r="T52" s="43"/>
      <c r="U52" s="43"/>
      <c r="V52" s="44"/>
      <c r="W52" s="43"/>
      <c r="X52" s="43"/>
      <c r="Y52" s="46"/>
      <c r="AA52" s="43"/>
      <c r="AB52" s="43"/>
      <c r="AC52" s="43"/>
      <c r="AD52" s="43"/>
    </row>
    <row r="53" spans="1:30" x14ac:dyDescent="0.25">
      <c r="A53" s="43"/>
      <c r="B53" s="43"/>
      <c r="C53" s="43"/>
      <c r="D53" s="43"/>
      <c r="E53" s="43"/>
      <c r="F53" s="43"/>
      <c r="G53" s="43"/>
      <c r="H53" s="42"/>
      <c r="I53" s="43"/>
      <c r="J53" s="117"/>
      <c r="K53" s="42"/>
      <c r="L53" s="42"/>
      <c r="M53" s="47"/>
      <c r="N53" s="47"/>
      <c r="O53" s="45"/>
      <c r="P53" s="45"/>
      <c r="Q53" s="44"/>
      <c r="R53" s="43"/>
      <c r="S53" s="43"/>
      <c r="T53" s="43"/>
      <c r="U53" s="43"/>
      <c r="V53" s="44"/>
      <c r="W53" s="43"/>
      <c r="X53" s="43"/>
      <c r="Y53" s="46"/>
      <c r="AA53" s="43"/>
      <c r="AB53" s="43"/>
      <c r="AC53" s="43"/>
      <c r="AD53" s="43"/>
    </row>
    <row r="54" spans="1:30" x14ac:dyDescent="0.25">
      <c r="A54" s="43"/>
      <c r="B54" s="43"/>
      <c r="C54" s="43"/>
      <c r="D54" s="43"/>
      <c r="E54" s="43"/>
      <c r="F54" s="43"/>
      <c r="G54" s="43"/>
      <c r="H54" s="42"/>
      <c r="I54" s="43"/>
      <c r="J54" s="117"/>
      <c r="K54" s="42"/>
      <c r="L54" s="42"/>
      <c r="M54" s="47"/>
      <c r="N54" s="47"/>
      <c r="O54" s="45"/>
      <c r="P54" s="45"/>
      <c r="Q54" s="44"/>
      <c r="R54" s="43"/>
      <c r="S54" s="43"/>
      <c r="T54" s="43"/>
      <c r="U54" s="43"/>
      <c r="V54" s="44"/>
      <c r="W54" s="43"/>
      <c r="X54" s="43"/>
      <c r="Y54" s="46"/>
      <c r="AA54" s="43"/>
      <c r="AB54" s="43"/>
      <c r="AC54" s="43"/>
      <c r="AD54" s="43"/>
    </row>
    <row r="55" spans="1:30" x14ac:dyDescent="0.25">
      <c r="A55" s="43"/>
      <c r="B55" s="43"/>
      <c r="C55" s="43"/>
      <c r="D55" s="43"/>
      <c r="E55" s="43"/>
      <c r="F55" s="43"/>
      <c r="G55" s="43"/>
      <c r="H55" s="42"/>
      <c r="I55" s="43"/>
      <c r="J55" s="117"/>
      <c r="K55" s="42"/>
      <c r="L55" s="42"/>
      <c r="M55" s="47"/>
      <c r="N55" s="47"/>
      <c r="O55" s="45"/>
      <c r="P55" s="45"/>
      <c r="Q55" s="44"/>
      <c r="R55" s="43"/>
      <c r="S55" s="43"/>
      <c r="T55" s="43"/>
      <c r="U55" s="43"/>
      <c r="V55" s="44"/>
      <c r="W55" s="43"/>
      <c r="X55" s="43"/>
      <c r="Y55" s="46"/>
      <c r="AA55" s="43"/>
      <c r="AB55" s="43"/>
      <c r="AC55" s="43"/>
      <c r="AD55" s="43"/>
    </row>
    <row r="56" spans="1:30" x14ac:dyDescent="0.25">
      <c r="A56" s="43"/>
      <c r="B56" s="43"/>
      <c r="C56" s="43"/>
      <c r="D56" s="43"/>
      <c r="E56" s="43"/>
      <c r="F56" s="43"/>
      <c r="G56" s="43"/>
      <c r="H56" s="42"/>
      <c r="I56" s="43"/>
      <c r="J56" s="117"/>
      <c r="K56" s="42"/>
      <c r="L56" s="42"/>
      <c r="M56" s="47"/>
      <c r="N56" s="47"/>
      <c r="O56" s="45"/>
      <c r="P56" s="45"/>
      <c r="Q56" s="44"/>
      <c r="R56" s="43"/>
      <c r="S56" s="43"/>
      <c r="T56" s="43"/>
      <c r="U56" s="43"/>
      <c r="V56" s="44"/>
      <c r="W56" s="43"/>
      <c r="X56" s="43"/>
      <c r="Y56" s="46"/>
      <c r="AA56" s="43"/>
      <c r="AB56" s="43"/>
      <c r="AC56" s="43"/>
      <c r="AD56" s="43"/>
    </row>
    <row r="57" spans="1:30" x14ac:dyDescent="0.25">
      <c r="A57" s="43"/>
      <c r="B57" s="43"/>
      <c r="C57" s="43"/>
      <c r="D57" s="43"/>
      <c r="E57" s="43"/>
      <c r="F57" s="43"/>
      <c r="G57" s="43"/>
      <c r="H57" s="42"/>
      <c r="I57" s="43"/>
      <c r="J57" s="117"/>
      <c r="K57" s="42"/>
      <c r="L57" s="42"/>
      <c r="M57" s="47"/>
      <c r="N57" s="47"/>
      <c r="O57" s="45"/>
      <c r="P57" s="45"/>
      <c r="Q57" s="44"/>
      <c r="R57" s="43"/>
      <c r="S57" s="43"/>
      <c r="T57" s="43"/>
      <c r="U57" s="43"/>
      <c r="V57" s="44"/>
      <c r="W57" s="43"/>
      <c r="X57" s="43"/>
      <c r="Y57" s="46"/>
      <c r="AA57" s="43"/>
      <c r="AB57" s="43"/>
      <c r="AC57" s="43"/>
      <c r="AD57" s="43"/>
    </row>
    <row r="58" spans="1:30" x14ac:dyDescent="0.25">
      <c r="A58" s="43"/>
      <c r="B58" s="43"/>
      <c r="C58" s="43"/>
      <c r="D58" s="43"/>
      <c r="E58" s="43"/>
      <c r="F58" s="43"/>
      <c r="G58" s="43"/>
      <c r="H58" s="42"/>
      <c r="I58" s="43"/>
      <c r="J58" s="117"/>
      <c r="K58" s="42"/>
      <c r="L58" s="42"/>
      <c r="M58" s="47"/>
      <c r="N58" s="47"/>
      <c r="O58" s="45"/>
      <c r="P58" s="45"/>
      <c r="Q58" s="44"/>
      <c r="R58" s="43"/>
      <c r="S58" s="43"/>
      <c r="T58" s="43"/>
      <c r="U58" s="43"/>
      <c r="V58" s="44"/>
      <c r="W58" s="43"/>
      <c r="X58" s="43"/>
      <c r="Y58" s="46"/>
      <c r="AA58" s="43"/>
      <c r="AB58" s="43"/>
      <c r="AC58" s="43"/>
      <c r="AD58" s="43"/>
    </row>
    <row r="59" spans="1:30" x14ac:dyDescent="0.25">
      <c r="A59" s="43"/>
      <c r="B59" s="43"/>
      <c r="C59" s="43"/>
      <c r="D59" s="43"/>
      <c r="E59" s="43"/>
      <c r="F59" s="43"/>
      <c r="G59" s="43"/>
      <c r="H59" s="42"/>
      <c r="I59" s="43"/>
      <c r="J59" s="117"/>
      <c r="K59" s="42"/>
      <c r="L59" s="42"/>
      <c r="M59" s="47"/>
      <c r="N59" s="47"/>
      <c r="O59" s="45"/>
      <c r="P59" s="45"/>
      <c r="Q59" s="44"/>
      <c r="R59" s="43"/>
      <c r="S59" s="43"/>
      <c r="T59" s="43"/>
      <c r="U59" s="43"/>
      <c r="V59" s="44"/>
      <c r="W59" s="43"/>
      <c r="X59" s="43"/>
      <c r="Y59" s="46"/>
      <c r="AA59" s="43"/>
      <c r="AB59" s="43"/>
      <c r="AC59" s="43"/>
      <c r="AD59" s="43"/>
    </row>
    <row r="60" spans="1:30" x14ac:dyDescent="0.25">
      <c r="A60" s="43"/>
      <c r="B60" s="43"/>
      <c r="C60" s="43"/>
      <c r="D60" s="43"/>
      <c r="E60" s="43"/>
      <c r="F60" s="43"/>
      <c r="G60" s="43"/>
      <c r="H60" s="42"/>
      <c r="I60" s="43"/>
      <c r="J60" s="117"/>
      <c r="K60" s="42"/>
      <c r="L60" s="42"/>
      <c r="M60" s="47"/>
      <c r="N60" s="47"/>
      <c r="O60" s="45"/>
      <c r="P60" s="45"/>
      <c r="Q60" s="44"/>
      <c r="R60" s="43"/>
      <c r="S60" s="43"/>
      <c r="T60" s="43"/>
      <c r="U60" s="43"/>
      <c r="V60" s="44"/>
      <c r="W60" s="43"/>
      <c r="X60" s="43"/>
      <c r="Y60" s="46"/>
      <c r="AA60" s="43"/>
      <c r="AB60" s="43"/>
      <c r="AC60" s="43"/>
      <c r="AD60" s="43"/>
    </row>
    <row r="61" spans="1:30" x14ac:dyDescent="0.25">
      <c r="A61" s="43"/>
      <c r="B61" s="43"/>
      <c r="C61" s="43"/>
      <c r="D61" s="43"/>
      <c r="E61" s="43"/>
      <c r="F61" s="43"/>
      <c r="G61" s="43"/>
      <c r="H61" s="42"/>
      <c r="I61" s="43"/>
      <c r="J61" s="117"/>
      <c r="K61" s="42"/>
      <c r="L61" s="42"/>
      <c r="M61" s="47"/>
      <c r="N61" s="47"/>
      <c r="O61" s="45"/>
      <c r="P61" s="45"/>
      <c r="Q61" s="44"/>
      <c r="R61" s="43"/>
      <c r="S61" s="43"/>
      <c r="T61" s="43"/>
      <c r="U61" s="43"/>
      <c r="V61" s="44"/>
      <c r="W61" s="43"/>
      <c r="X61" s="43"/>
      <c r="Y61" s="46"/>
      <c r="AA61" s="43"/>
      <c r="AB61" s="43"/>
      <c r="AC61" s="43"/>
      <c r="AD61" s="43"/>
    </row>
    <row r="62" spans="1:30" x14ac:dyDescent="0.25">
      <c r="A62" s="43"/>
      <c r="B62" s="43"/>
      <c r="C62" s="43"/>
      <c r="D62" s="43"/>
      <c r="E62" s="43"/>
      <c r="F62" s="43"/>
      <c r="G62" s="43"/>
      <c r="H62" s="42"/>
      <c r="I62" s="43"/>
      <c r="J62" s="117"/>
      <c r="K62" s="42"/>
      <c r="L62" s="42"/>
      <c r="M62" s="47"/>
      <c r="N62" s="47"/>
      <c r="O62" s="45"/>
      <c r="P62" s="45"/>
      <c r="Q62" s="44"/>
      <c r="R62" s="43"/>
      <c r="S62" s="43"/>
      <c r="T62" s="43"/>
      <c r="U62" s="43"/>
      <c r="V62" s="44"/>
      <c r="W62" s="43"/>
      <c r="X62" s="43"/>
      <c r="Y62" s="46"/>
      <c r="AA62" s="43"/>
      <c r="AB62" s="43"/>
      <c r="AC62" s="43"/>
      <c r="AD62" s="43"/>
    </row>
    <row r="63" spans="1:30" x14ac:dyDescent="0.25">
      <c r="A63" s="43"/>
      <c r="B63" s="43"/>
      <c r="C63" s="43"/>
      <c r="D63" s="43"/>
      <c r="E63" s="43"/>
      <c r="F63" s="43"/>
      <c r="G63" s="43"/>
      <c r="H63" s="42"/>
      <c r="I63" s="43"/>
      <c r="J63" s="117"/>
      <c r="K63" s="42"/>
      <c r="L63" s="42"/>
      <c r="M63" s="47"/>
      <c r="N63" s="47"/>
      <c r="O63" s="45"/>
      <c r="P63" s="45"/>
      <c r="Q63" s="44"/>
      <c r="R63" s="43"/>
      <c r="S63" s="43"/>
      <c r="T63" s="43"/>
      <c r="U63" s="43"/>
      <c r="V63" s="44"/>
      <c r="W63" s="43"/>
      <c r="X63" s="43"/>
      <c r="Y63" s="46"/>
      <c r="AA63" s="43"/>
      <c r="AB63" s="43"/>
      <c r="AC63" s="43"/>
      <c r="AD63" s="43"/>
    </row>
    <row r="64" spans="1:30" x14ac:dyDescent="0.25">
      <c r="A64" s="43"/>
      <c r="B64" s="43"/>
      <c r="C64" s="43"/>
      <c r="D64" s="43"/>
      <c r="E64" s="43"/>
      <c r="F64" s="43"/>
      <c r="G64" s="43"/>
      <c r="H64" s="42"/>
      <c r="I64" s="43"/>
      <c r="J64" s="117"/>
      <c r="K64" s="42"/>
      <c r="L64" s="42"/>
      <c r="M64" s="47"/>
      <c r="N64" s="47"/>
      <c r="O64" s="45"/>
      <c r="P64" s="45"/>
      <c r="Q64" s="44"/>
      <c r="R64" s="43"/>
      <c r="S64" s="43"/>
      <c r="T64" s="43"/>
      <c r="U64" s="43"/>
      <c r="V64" s="44"/>
      <c r="W64" s="43"/>
      <c r="X64" s="43"/>
      <c r="Y64" s="46"/>
      <c r="AA64" s="43"/>
      <c r="AB64" s="43"/>
      <c r="AC64" s="43"/>
      <c r="AD64" s="43"/>
    </row>
    <row r="65" spans="1:30" x14ac:dyDescent="0.25">
      <c r="A65" s="43"/>
      <c r="B65" s="43"/>
      <c r="C65" s="43"/>
      <c r="D65" s="43"/>
      <c r="E65" s="43"/>
      <c r="F65" s="43"/>
      <c r="G65" s="43"/>
      <c r="H65" s="42"/>
      <c r="I65" s="43"/>
      <c r="J65" s="117"/>
      <c r="K65" s="42"/>
      <c r="L65" s="42"/>
      <c r="M65" s="47"/>
      <c r="N65" s="47"/>
      <c r="O65" s="45"/>
      <c r="P65" s="45"/>
      <c r="Q65" s="44"/>
      <c r="R65" s="43"/>
      <c r="S65" s="43"/>
      <c r="T65" s="43"/>
      <c r="U65" s="43"/>
      <c r="V65" s="44"/>
      <c r="W65" s="43"/>
      <c r="X65" s="43"/>
      <c r="Y65" s="46"/>
      <c r="AA65" s="43"/>
      <c r="AB65" s="43"/>
      <c r="AC65" s="43"/>
      <c r="AD65" s="43"/>
    </row>
    <row r="66" spans="1:30" x14ac:dyDescent="0.25">
      <c r="A66" s="43"/>
      <c r="B66" s="43"/>
      <c r="C66" s="43"/>
      <c r="D66" s="43"/>
      <c r="E66" s="43"/>
      <c r="F66" s="43"/>
      <c r="G66" s="43"/>
      <c r="H66" s="42"/>
      <c r="I66" s="43"/>
      <c r="J66" s="117"/>
      <c r="K66" s="42"/>
      <c r="L66" s="42"/>
      <c r="M66" s="47"/>
      <c r="N66" s="47"/>
      <c r="O66" s="45"/>
      <c r="P66" s="45"/>
      <c r="Q66" s="44"/>
      <c r="R66" s="43"/>
      <c r="S66" s="43"/>
      <c r="T66" s="43"/>
      <c r="U66" s="43"/>
      <c r="V66" s="44"/>
      <c r="W66" s="43"/>
      <c r="X66" s="43"/>
      <c r="Y66" s="46"/>
      <c r="AA66" s="43"/>
      <c r="AB66" s="43"/>
      <c r="AC66" s="43"/>
      <c r="AD66" s="43"/>
    </row>
    <row r="67" spans="1:30" x14ac:dyDescent="0.25">
      <c r="A67" s="43"/>
      <c r="B67" s="43"/>
      <c r="C67" s="43"/>
      <c r="D67" s="43"/>
      <c r="E67" s="43"/>
      <c r="F67" s="43"/>
      <c r="G67" s="43"/>
      <c r="H67" s="42"/>
      <c r="I67" s="43"/>
      <c r="J67" s="117"/>
      <c r="K67" s="42"/>
      <c r="L67" s="42"/>
      <c r="M67" s="47"/>
      <c r="N67" s="47"/>
      <c r="O67" s="45"/>
      <c r="P67" s="45"/>
      <c r="Q67" s="44"/>
      <c r="R67" s="43"/>
      <c r="S67" s="43"/>
      <c r="T67" s="43"/>
      <c r="U67" s="43"/>
      <c r="V67" s="44"/>
      <c r="W67" s="43"/>
      <c r="X67" s="43"/>
      <c r="Y67" s="46"/>
      <c r="AA67" s="43"/>
      <c r="AB67" s="43"/>
      <c r="AC67" s="43"/>
      <c r="AD67" s="43"/>
    </row>
    <row r="68" spans="1:30" x14ac:dyDescent="0.25">
      <c r="A68" s="43"/>
      <c r="B68" s="43"/>
      <c r="C68" s="43"/>
      <c r="D68" s="43"/>
      <c r="E68" s="43"/>
      <c r="F68" s="43"/>
      <c r="G68" s="43"/>
      <c r="H68" s="42"/>
      <c r="I68" s="43"/>
      <c r="J68" s="117"/>
      <c r="K68" s="42"/>
      <c r="L68" s="42"/>
      <c r="M68" s="47"/>
      <c r="N68" s="47"/>
      <c r="O68" s="45"/>
      <c r="P68" s="45"/>
      <c r="Q68" s="44"/>
      <c r="R68" s="43"/>
      <c r="S68" s="43"/>
      <c r="T68" s="43"/>
      <c r="U68" s="43"/>
      <c r="V68" s="44"/>
      <c r="W68" s="43"/>
      <c r="X68" s="43"/>
      <c r="Y68" s="46"/>
      <c r="AA68" s="43"/>
      <c r="AB68" s="43"/>
      <c r="AC68" s="43"/>
      <c r="AD68" s="43"/>
    </row>
    <row r="69" spans="1:30" x14ac:dyDescent="0.25">
      <c r="A69" s="43"/>
      <c r="B69" s="43"/>
      <c r="C69" s="43"/>
      <c r="D69" s="43"/>
      <c r="E69" s="43"/>
      <c r="F69" s="43"/>
      <c r="G69" s="43"/>
      <c r="H69" s="42"/>
      <c r="I69" s="43"/>
      <c r="J69" s="117"/>
      <c r="K69" s="42"/>
      <c r="L69" s="42"/>
      <c r="M69" s="47"/>
      <c r="N69" s="47"/>
      <c r="O69" s="45"/>
      <c r="P69" s="45"/>
      <c r="Q69" s="44"/>
      <c r="R69" s="43"/>
      <c r="S69" s="43"/>
      <c r="T69" s="43"/>
      <c r="U69" s="43"/>
      <c r="V69" s="44"/>
      <c r="W69" s="43"/>
      <c r="X69" s="43"/>
      <c r="Y69" s="46"/>
      <c r="AA69" s="43"/>
      <c r="AB69" s="43"/>
      <c r="AC69" s="43"/>
      <c r="AD69" s="43"/>
    </row>
    <row r="70" spans="1:30" x14ac:dyDescent="0.25">
      <c r="A70" s="43"/>
      <c r="B70" s="43"/>
      <c r="C70" s="43"/>
      <c r="D70" s="43"/>
      <c r="E70" s="43"/>
      <c r="F70" s="43"/>
      <c r="G70" s="43"/>
      <c r="H70" s="42"/>
      <c r="I70" s="43"/>
      <c r="J70" s="117"/>
      <c r="K70" s="42"/>
      <c r="L70" s="42"/>
      <c r="M70" s="47"/>
      <c r="N70" s="47"/>
      <c r="O70" s="45"/>
      <c r="P70" s="45"/>
      <c r="Q70" s="44"/>
      <c r="R70" s="43"/>
      <c r="S70" s="43"/>
      <c r="T70" s="43"/>
      <c r="U70" s="43"/>
      <c r="V70" s="44"/>
      <c r="W70" s="43"/>
      <c r="X70" s="43"/>
      <c r="Y70" s="46"/>
      <c r="AA70" s="43"/>
      <c r="AB70" s="43"/>
      <c r="AC70" s="43"/>
      <c r="AD70" s="43"/>
    </row>
    <row r="71" spans="1:30" x14ac:dyDescent="0.25">
      <c r="A71" s="43"/>
      <c r="B71" s="43"/>
      <c r="C71" s="43"/>
      <c r="D71" s="43"/>
      <c r="E71" s="43"/>
      <c r="F71" s="43"/>
      <c r="G71" s="43"/>
      <c r="H71" s="42"/>
      <c r="I71" s="43"/>
      <c r="J71" s="117"/>
      <c r="K71" s="42"/>
      <c r="L71" s="42"/>
      <c r="M71" s="47"/>
      <c r="N71" s="47"/>
      <c r="O71" s="45"/>
      <c r="P71" s="45"/>
      <c r="Q71" s="44"/>
      <c r="R71" s="43"/>
      <c r="S71" s="43"/>
      <c r="T71" s="43"/>
      <c r="U71" s="43"/>
      <c r="V71" s="44"/>
      <c r="W71" s="43"/>
      <c r="X71" s="43"/>
      <c r="Y71" s="46"/>
      <c r="AA71" s="43"/>
      <c r="AB71" s="43"/>
      <c r="AC71" s="43"/>
      <c r="AD71" s="43"/>
    </row>
    <row r="72" spans="1:30" x14ac:dyDescent="0.25">
      <c r="A72" s="43"/>
      <c r="B72" s="43"/>
      <c r="C72" s="43"/>
      <c r="D72" s="43"/>
      <c r="E72" s="43"/>
      <c r="F72" s="43"/>
      <c r="G72" s="43"/>
      <c r="H72" s="42"/>
      <c r="I72" s="43"/>
      <c r="J72" s="117"/>
      <c r="K72" s="42"/>
      <c r="L72" s="42"/>
      <c r="M72" s="47"/>
      <c r="N72" s="47"/>
      <c r="O72" s="45"/>
      <c r="P72" s="45"/>
      <c r="Q72" s="44"/>
      <c r="R72" s="43"/>
      <c r="S72" s="43"/>
      <c r="T72" s="43"/>
      <c r="U72" s="43"/>
      <c r="V72" s="44"/>
      <c r="W72" s="43"/>
      <c r="X72" s="43"/>
      <c r="Y72" s="46"/>
      <c r="AA72" s="43"/>
      <c r="AB72" s="43"/>
      <c r="AC72" s="43"/>
      <c r="AD72" s="43"/>
    </row>
    <row r="73" spans="1:30" x14ac:dyDescent="0.25">
      <c r="A73" s="43"/>
      <c r="B73" s="43"/>
      <c r="C73" s="43"/>
      <c r="D73" s="43"/>
      <c r="E73" s="43"/>
      <c r="F73" s="43"/>
      <c r="G73" s="43"/>
      <c r="H73" s="42"/>
      <c r="I73" s="43"/>
      <c r="J73" s="117"/>
      <c r="K73" s="42"/>
      <c r="L73" s="42"/>
      <c r="M73" s="47"/>
      <c r="N73" s="47"/>
      <c r="O73" s="45"/>
      <c r="P73" s="45"/>
      <c r="Q73" s="44"/>
      <c r="R73" s="43"/>
      <c r="S73" s="43"/>
      <c r="T73" s="43"/>
      <c r="U73" s="43"/>
      <c r="V73" s="44"/>
      <c r="W73" s="43"/>
      <c r="X73" s="43"/>
      <c r="Y73" s="46"/>
      <c r="AA73" s="43"/>
      <c r="AB73" s="43"/>
      <c r="AC73" s="43"/>
      <c r="AD73" s="43"/>
    </row>
    <row r="74" spans="1:30" x14ac:dyDescent="0.25">
      <c r="A74" s="43"/>
      <c r="B74" s="43"/>
      <c r="C74" s="43"/>
      <c r="D74" s="43"/>
      <c r="E74" s="43"/>
      <c r="F74" s="43"/>
      <c r="G74" s="43"/>
      <c r="H74" s="42"/>
      <c r="I74" s="43"/>
      <c r="J74" s="117"/>
      <c r="K74" s="42"/>
      <c r="L74" s="42"/>
      <c r="M74" s="47"/>
      <c r="N74" s="47"/>
      <c r="O74" s="45"/>
      <c r="P74" s="45"/>
      <c r="Q74" s="44"/>
      <c r="R74" s="43"/>
      <c r="S74" s="43"/>
      <c r="T74" s="43"/>
      <c r="U74" s="43"/>
      <c r="V74" s="44"/>
      <c r="W74" s="43"/>
      <c r="X74" s="43"/>
      <c r="Y74" s="46"/>
      <c r="AA74" s="43"/>
      <c r="AB74" s="43"/>
      <c r="AC74" s="43"/>
      <c r="AD74" s="43"/>
    </row>
    <row r="75" spans="1:30" x14ac:dyDescent="0.25">
      <c r="A75" s="43"/>
      <c r="B75" s="43"/>
      <c r="C75" s="43"/>
      <c r="D75" s="43"/>
      <c r="E75" s="43"/>
      <c r="F75" s="43"/>
      <c r="G75" s="43"/>
      <c r="H75" s="42"/>
      <c r="I75" s="43"/>
      <c r="J75" s="117"/>
      <c r="K75" s="42"/>
      <c r="L75" s="42"/>
      <c r="M75" s="47"/>
      <c r="N75" s="47"/>
      <c r="O75" s="45"/>
      <c r="P75" s="45"/>
      <c r="Q75" s="44"/>
      <c r="R75" s="43"/>
      <c r="S75" s="43"/>
      <c r="T75" s="43"/>
      <c r="U75" s="43"/>
      <c r="V75" s="44"/>
      <c r="W75" s="43"/>
      <c r="X75" s="43"/>
      <c r="Y75" s="46"/>
      <c r="AA75" s="43"/>
      <c r="AB75" s="43"/>
      <c r="AC75" s="43"/>
      <c r="AD75" s="43"/>
    </row>
    <row r="76" spans="1:30" x14ac:dyDescent="0.25">
      <c r="A76" s="43"/>
      <c r="B76" s="43"/>
      <c r="C76" s="43"/>
      <c r="D76" s="43"/>
      <c r="E76" s="43"/>
      <c r="F76" s="43"/>
      <c r="G76" s="43"/>
      <c r="H76" s="42"/>
      <c r="I76" s="43"/>
      <c r="J76" s="117"/>
      <c r="K76" s="42"/>
      <c r="L76" s="42"/>
      <c r="M76" s="47"/>
      <c r="N76" s="47"/>
      <c r="O76" s="45"/>
      <c r="P76" s="45"/>
      <c r="Q76" s="44"/>
      <c r="R76" s="43"/>
      <c r="S76" s="43"/>
      <c r="T76" s="43"/>
      <c r="U76" s="43"/>
      <c r="V76" s="44"/>
      <c r="W76" s="43"/>
      <c r="X76" s="43"/>
      <c r="Y76" s="46"/>
      <c r="AA76" s="43"/>
      <c r="AB76" s="43"/>
      <c r="AC76" s="43"/>
      <c r="AD76" s="43"/>
    </row>
    <row r="77" spans="1:30" x14ac:dyDescent="0.25">
      <c r="A77" s="43"/>
      <c r="B77" s="43"/>
      <c r="C77" s="43"/>
      <c r="D77" s="43"/>
      <c r="E77" s="43"/>
      <c r="F77" s="43"/>
      <c r="G77" s="43"/>
      <c r="H77" s="42"/>
      <c r="I77" s="43"/>
      <c r="J77" s="117"/>
      <c r="K77" s="42"/>
      <c r="L77" s="42"/>
      <c r="M77" s="47"/>
      <c r="N77" s="47"/>
      <c r="O77" s="45"/>
      <c r="P77" s="45"/>
      <c r="Q77" s="44"/>
      <c r="R77" s="43"/>
      <c r="S77" s="43"/>
      <c r="T77" s="43"/>
      <c r="U77" s="43"/>
      <c r="V77" s="44"/>
      <c r="W77" s="43"/>
      <c r="X77" s="43"/>
      <c r="Y77" s="46"/>
      <c r="AA77" s="43"/>
      <c r="AB77" s="43"/>
      <c r="AC77" s="43"/>
      <c r="AD77" s="43"/>
    </row>
    <row r="78" spans="1:30" x14ac:dyDescent="0.25">
      <c r="A78" s="43"/>
      <c r="B78" s="43"/>
      <c r="C78" s="43"/>
      <c r="D78" s="43"/>
      <c r="E78" s="43"/>
      <c r="F78" s="43"/>
      <c r="G78" s="43"/>
      <c r="H78" s="42"/>
      <c r="I78" s="43"/>
      <c r="J78" s="117"/>
      <c r="K78" s="42"/>
      <c r="L78" s="42"/>
      <c r="M78" s="47"/>
      <c r="N78" s="47"/>
      <c r="O78" s="45"/>
      <c r="P78" s="45"/>
      <c r="Q78" s="44"/>
      <c r="R78" s="43"/>
      <c r="S78" s="43"/>
      <c r="T78" s="43"/>
      <c r="U78" s="43"/>
      <c r="V78" s="44"/>
      <c r="W78" s="43"/>
      <c r="X78" s="43"/>
      <c r="Y78" s="46"/>
      <c r="AA78" s="43"/>
      <c r="AB78" s="43"/>
      <c r="AC78" s="43"/>
      <c r="AD78" s="43"/>
    </row>
    <row r="79" spans="1:30" x14ac:dyDescent="0.25">
      <c r="A79" s="43"/>
      <c r="B79" s="43"/>
      <c r="C79" s="43"/>
      <c r="D79" s="43"/>
      <c r="E79" s="43"/>
      <c r="F79" s="43"/>
      <c r="G79" s="43"/>
      <c r="H79" s="42"/>
      <c r="I79" s="43"/>
      <c r="J79" s="117"/>
      <c r="K79" s="42"/>
      <c r="L79" s="42"/>
      <c r="M79" s="47"/>
      <c r="N79" s="47"/>
      <c r="O79" s="45"/>
      <c r="P79" s="45"/>
      <c r="Q79" s="44"/>
      <c r="R79" s="43"/>
      <c r="S79" s="43"/>
      <c r="T79" s="43"/>
      <c r="U79" s="43"/>
      <c r="V79" s="44"/>
      <c r="W79" s="43"/>
      <c r="X79" s="43"/>
      <c r="Y79" s="46"/>
      <c r="AA79" s="43"/>
      <c r="AB79" s="43"/>
      <c r="AC79" s="43"/>
      <c r="AD79" s="43"/>
    </row>
    <row r="80" spans="1:30" x14ac:dyDescent="0.25">
      <c r="A80" s="43"/>
      <c r="B80" s="43"/>
      <c r="C80" s="43"/>
      <c r="D80" s="43"/>
      <c r="E80" s="43"/>
      <c r="F80" s="43"/>
      <c r="G80" s="43"/>
      <c r="H80" s="42"/>
      <c r="I80" s="43"/>
      <c r="J80" s="117"/>
      <c r="K80" s="42"/>
      <c r="L80" s="42"/>
      <c r="M80" s="47"/>
      <c r="N80" s="47"/>
      <c r="O80" s="45"/>
      <c r="P80" s="45"/>
      <c r="Q80" s="44"/>
      <c r="R80" s="43"/>
      <c r="S80" s="43"/>
      <c r="T80" s="43"/>
      <c r="U80" s="43"/>
      <c r="V80" s="44"/>
      <c r="W80" s="43"/>
      <c r="X80" s="43"/>
      <c r="Y80" s="46"/>
      <c r="AA80" s="43"/>
      <c r="AB80" s="43"/>
      <c r="AC80" s="43"/>
      <c r="AD80" s="43"/>
    </row>
    <row r="81" spans="1:30" x14ac:dyDescent="0.25">
      <c r="A81" s="43"/>
      <c r="B81" s="43"/>
      <c r="C81" s="43"/>
      <c r="D81" s="43"/>
      <c r="E81" s="43"/>
      <c r="F81" s="43"/>
      <c r="G81" s="43"/>
      <c r="H81" s="42"/>
      <c r="I81" s="43"/>
      <c r="J81" s="117"/>
      <c r="K81" s="42"/>
      <c r="L81" s="42"/>
      <c r="M81" s="47"/>
      <c r="N81" s="47"/>
      <c r="O81" s="45"/>
      <c r="P81" s="45"/>
      <c r="Q81" s="44"/>
      <c r="R81" s="43"/>
      <c r="S81" s="43"/>
      <c r="T81" s="43"/>
      <c r="U81" s="43"/>
      <c r="V81" s="44"/>
      <c r="W81" s="43"/>
      <c r="X81" s="43"/>
      <c r="Y81" s="46"/>
      <c r="AA81" s="43"/>
      <c r="AB81" s="43"/>
      <c r="AC81" s="43"/>
      <c r="AD81" s="43"/>
    </row>
    <row r="82" spans="1:30" x14ac:dyDescent="0.25">
      <c r="A82" s="43"/>
      <c r="B82" s="43"/>
      <c r="C82" s="43"/>
      <c r="D82" s="43"/>
      <c r="E82" s="43"/>
      <c r="F82" s="43"/>
      <c r="G82" s="43"/>
      <c r="H82" s="42"/>
      <c r="I82" s="43"/>
      <c r="J82" s="117"/>
      <c r="K82" s="42"/>
      <c r="L82" s="42"/>
      <c r="M82" s="47"/>
      <c r="N82" s="47"/>
      <c r="O82" s="45"/>
      <c r="P82" s="45"/>
      <c r="Q82" s="44"/>
      <c r="R82" s="43"/>
      <c r="S82" s="43"/>
      <c r="T82" s="43"/>
      <c r="U82" s="43"/>
      <c r="V82" s="44"/>
      <c r="W82" s="43"/>
      <c r="X82" s="43"/>
      <c r="Y82" s="46"/>
      <c r="AA82" s="43"/>
      <c r="AB82" s="43"/>
      <c r="AC82" s="43"/>
      <c r="AD82" s="43"/>
    </row>
    <row r="83" spans="1:30" x14ac:dyDescent="0.25">
      <c r="A83" s="43"/>
      <c r="B83" s="43"/>
      <c r="C83" s="43"/>
      <c r="D83" s="43"/>
      <c r="E83" s="43"/>
      <c r="F83" s="43"/>
      <c r="G83" s="43"/>
      <c r="H83" s="42"/>
      <c r="I83" s="43"/>
      <c r="J83" s="117"/>
      <c r="K83" s="42"/>
      <c r="L83" s="42"/>
      <c r="M83" s="47"/>
      <c r="N83" s="47"/>
      <c r="O83" s="45"/>
      <c r="P83" s="45"/>
      <c r="Q83" s="44"/>
      <c r="R83" s="43"/>
      <c r="S83" s="43"/>
      <c r="T83" s="43"/>
      <c r="U83" s="43"/>
      <c r="V83" s="44"/>
      <c r="W83" s="43"/>
      <c r="X83" s="43"/>
      <c r="Y83" s="46"/>
      <c r="AA83" s="43"/>
      <c r="AB83" s="43"/>
      <c r="AC83" s="43"/>
      <c r="AD83" s="43"/>
    </row>
    <row r="84" spans="1:30" x14ac:dyDescent="0.25">
      <c r="A84" s="43"/>
      <c r="B84" s="43"/>
      <c r="C84" s="43"/>
      <c r="D84" s="43"/>
      <c r="E84" s="43"/>
      <c r="F84" s="43"/>
      <c r="G84" s="43"/>
      <c r="H84" s="42"/>
      <c r="I84" s="43"/>
      <c r="J84" s="117"/>
      <c r="K84" s="42"/>
      <c r="L84" s="42"/>
      <c r="M84" s="47"/>
      <c r="N84" s="47"/>
      <c r="O84" s="45"/>
      <c r="P84" s="45"/>
      <c r="Q84" s="44"/>
      <c r="R84" s="43"/>
      <c r="S84" s="43"/>
      <c r="T84" s="43"/>
      <c r="U84" s="43"/>
      <c r="V84" s="44"/>
      <c r="W84" s="43"/>
      <c r="X84" s="43"/>
      <c r="Y84" s="46"/>
      <c r="AA84" s="43"/>
      <c r="AB84" s="43"/>
      <c r="AC84" s="43"/>
      <c r="AD84" s="43"/>
    </row>
    <row r="85" spans="1:30" x14ac:dyDescent="0.25">
      <c r="A85" s="43"/>
      <c r="B85" s="43"/>
      <c r="C85" s="43"/>
      <c r="D85" s="43"/>
      <c r="E85" s="43"/>
      <c r="F85" s="43"/>
      <c r="G85" s="43"/>
      <c r="H85" s="42"/>
      <c r="I85" s="43"/>
      <c r="J85" s="117"/>
      <c r="K85" s="42"/>
      <c r="L85" s="42"/>
      <c r="M85" s="47"/>
      <c r="N85" s="47"/>
      <c r="O85" s="45"/>
      <c r="P85" s="45"/>
      <c r="Q85" s="44"/>
      <c r="R85" s="43"/>
      <c r="S85" s="43"/>
      <c r="T85" s="43"/>
      <c r="U85" s="43"/>
      <c r="V85" s="44"/>
      <c r="W85" s="43"/>
      <c r="X85" s="43"/>
      <c r="Y85" s="46"/>
      <c r="AA85" s="43"/>
      <c r="AB85" s="43"/>
      <c r="AC85" s="43"/>
      <c r="AD85" s="43"/>
    </row>
    <row r="86" spans="1:30" x14ac:dyDescent="0.25">
      <c r="A86" s="43"/>
      <c r="B86" s="43"/>
      <c r="C86" s="43"/>
      <c r="D86" s="43"/>
      <c r="E86" s="43"/>
      <c r="F86" s="43"/>
      <c r="G86" s="43"/>
      <c r="H86" s="42"/>
      <c r="I86" s="43"/>
      <c r="J86" s="117"/>
      <c r="K86" s="42"/>
      <c r="L86" s="42"/>
      <c r="M86" s="47"/>
      <c r="N86" s="47"/>
      <c r="O86" s="45"/>
      <c r="P86" s="45"/>
      <c r="Q86" s="44"/>
      <c r="R86" s="43"/>
      <c r="S86" s="43"/>
      <c r="T86" s="43"/>
      <c r="U86" s="43"/>
      <c r="V86" s="44"/>
      <c r="W86" s="43"/>
      <c r="X86" s="43"/>
      <c r="Y86" s="46"/>
      <c r="AA86" s="43"/>
      <c r="AB86" s="43"/>
      <c r="AC86" s="43"/>
      <c r="AD86" s="43"/>
    </row>
    <row r="87" spans="1:30" x14ac:dyDescent="0.25">
      <c r="A87" s="43"/>
      <c r="B87" s="43"/>
      <c r="C87" s="43"/>
      <c r="D87" s="43"/>
      <c r="E87" s="43"/>
      <c r="F87" s="43"/>
      <c r="G87" s="43"/>
      <c r="H87" s="42"/>
      <c r="I87" s="43"/>
      <c r="J87" s="117"/>
      <c r="K87" s="42"/>
      <c r="L87" s="42"/>
      <c r="M87" s="47"/>
      <c r="N87" s="47"/>
      <c r="O87" s="45"/>
      <c r="P87" s="45"/>
      <c r="Q87" s="44"/>
      <c r="R87" s="43"/>
      <c r="S87" s="43"/>
      <c r="T87" s="43"/>
      <c r="U87" s="43"/>
      <c r="V87" s="44"/>
      <c r="W87" s="43"/>
      <c r="X87" s="43"/>
      <c r="Y87" s="46"/>
      <c r="AA87" s="43"/>
      <c r="AB87" s="43"/>
      <c r="AC87" s="43"/>
      <c r="AD87" s="43"/>
    </row>
    <row r="88" spans="1:30" x14ac:dyDescent="0.25">
      <c r="A88" s="43"/>
      <c r="B88" s="43"/>
      <c r="C88" s="43"/>
      <c r="D88" s="43"/>
      <c r="E88" s="43"/>
      <c r="F88" s="43"/>
      <c r="G88" s="43"/>
      <c r="H88" s="42"/>
      <c r="I88" s="43"/>
      <c r="J88" s="117"/>
      <c r="K88" s="42"/>
      <c r="L88" s="42"/>
      <c r="M88" s="47"/>
      <c r="N88" s="47"/>
      <c r="O88" s="45"/>
      <c r="P88" s="45"/>
      <c r="Q88" s="44"/>
      <c r="R88" s="43"/>
      <c r="S88" s="43"/>
      <c r="T88" s="43"/>
      <c r="U88" s="43"/>
      <c r="V88" s="44"/>
      <c r="W88" s="43"/>
      <c r="X88" s="43"/>
      <c r="Y88" s="46"/>
      <c r="AA88" s="43"/>
      <c r="AB88" s="43"/>
      <c r="AC88" s="43"/>
      <c r="AD88" s="43"/>
    </row>
    <row r="89" spans="1:30" x14ac:dyDescent="0.25">
      <c r="B89" s="43"/>
      <c r="C89" s="43"/>
      <c r="D89" s="43"/>
      <c r="E89" s="43"/>
      <c r="F89" s="43"/>
      <c r="G89" s="43"/>
      <c r="H89" s="42"/>
      <c r="I89" s="43"/>
      <c r="J89" s="117"/>
      <c r="K89" s="42"/>
      <c r="L89" s="42"/>
      <c r="M89" s="47"/>
      <c r="N89" s="47"/>
      <c r="O89" s="45"/>
      <c r="P89" s="45"/>
      <c r="Q89" s="44"/>
      <c r="R89" s="43"/>
      <c r="S89" s="43"/>
      <c r="T89" s="43"/>
      <c r="U89" s="43"/>
      <c r="V89" s="44"/>
      <c r="W89" s="43"/>
      <c r="X89" s="43"/>
      <c r="Y89" s="46"/>
      <c r="AA89" s="43"/>
      <c r="AB89" s="43"/>
      <c r="AC89" s="43"/>
      <c r="AD89" s="43"/>
    </row>
    <row r="90" spans="1:30" x14ac:dyDescent="0.25">
      <c r="B90" s="43"/>
      <c r="C90" s="43"/>
      <c r="D90" s="43"/>
      <c r="E90" s="43"/>
      <c r="F90" s="43"/>
      <c r="G90" s="43"/>
      <c r="H90" s="42"/>
      <c r="I90" s="43"/>
      <c r="J90" s="117"/>
      <c r="K90" s="42"/>
      <c r="L90" s="42"/>
      <c r="M90" s="47"/>
      <c r="N90" s="47"/>
      <c r="O90" s="45"/>
      <c r="P90" s="45"/>
      <c r="Q90" s="44"/>
      <c r="R90" s="43"/>
      <c r="S90" s="43"/>
      <c r="T90" s="43"/>
      <c r="U90" s="43"/>
      <c r="V90" s="44"/>
      <c r="W90" s="43"/>
      <c r="X90" s="43"/>
      <c r="Y90" s="46"/>
      <c r="AA90" s="43"/>
      <c r="AB90" s="43"/>
      <c r="AC90" s="43"/>
      <c r="AD90" s="43"/>
    </row>
    <row r="91" spans="1:30" x14ac:dyDescent="0.25">
      <c r="B91" s="43"/>
      <c r="C91" s="43"/>
      <c r="D91" s="43"/>
      <c r="E91" s="43"/>
      <c r="F91" s="43"/>
      <c r="G91" s="43"/>
      <c r="H91" s="42"/>
      <c r="I91" s="43"/>
      <c r="J91" s="117"/>
      <c r="K91" s="42"/>
      <c r="L91" s="42"/>
      <c r="M91" s="47"/>
      <c r="N91" s="47"/>
      <c r="O91" s="45"/>
      <c r="P91" s="45"/>
      <c r="Q91" s="44"/>
      <c r="R91" s="43"/>
      <c r="S91" s="43"/>
      <c r="T91" s="43"/>
      <c r="U91" s="43"/>
      <c r="V91" s="44"/>
      <c r="W91" s="43"/>
      <c r="X91" s="43"/>
      <c r="Y91" s="46"/>
      <c r="AA91" s="43"/>
      <c r="AB91" s="43"/>
      <c r="AC91" s="43"/>
      <c r="AD91" s="43"/>
    </row>
  </sheetData>
  <phoneticPr fontId="11" type="noConversion"/>
  <pageMargins left="0.7" right="0.7" top="0.75" bottom="0.75" header="0.3" footer="0.3"/>
  <pageSetup paperSize="9" orientation="portrait" horizontalDpi="4294967294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4D5DA-B7CA-44CC-A972-8A387818F75F}">
  <dimension ref="A1:AB24"/>
  <sheetViews>
    <sheetView zoomScale="80" zoomScaleNormal="80" workbookViewId="0">
      <pane ySplit="1" topLeftCell="A2" activePane="bottomLeft" state="frozen"/>
      <selection pane="bottomLeft" activeCell="P25" sqref="P25"/>
    </sheetView>
  </sheetViews>
  <sheetFormatPr defaultRowHeight="13.8" x14ac:dyDescent="0.25"/>
  <sheetData>
    <row r="1" spans="1:28" ht="138" x14ac:dyDescent="0.25">
      <c r="A1" s="7" t="s">
        <v>17</v>
      </c>
      <c r="B1" s="8" t="s">
        <v>2</v>
      </c>
      <c r="C1" s="8" t="s">
        <v>4</v>
      </c>
      <c r="D1" s="9" t="s">
        <v>3</v>
      </c>
      <c r="E1" s="9" t="s">
        <v>11</v>
      </c>
      <c r="F1" s="9" t="s">
        <v>18</v>
      </c>
      <c r="G1" s="9" t="s">
        <v>5</v>
      </c>
      <c r="H1" s="9" t="s">
        <v>30</v>
      </c>
      <c r="I1" s="9" t="s">
        <v>31</v>
      </c>
      <c r="J1" s="9" t="s">
        <v>33</v>
      </c>
      <c r="K1" s="39" t="s">
        <v>24</v>
      </c>
      <c r="L1" s="39" t="s">
        <v>19</v>
      </c>
      <c r="M1" s="39" t="s">
        <v>20</v>
      </c>
      <c r="N1" s="24" t="s">
        <v>0</v>
      </c>
      <c r="O1" s="24" t="s">
        <v>22</v>
      </c>
      <c r="P1" s="74" t="s">
        <v>35</v>
      </c>
      <c r="Q1" s="69" t="s">
        <v>25</v>
      </c>
      <c r="R1" s="69" t="s">
        <v>26</v>
      </c>
      <c r="S1" s="62" t="s">
        <v>14</v>
      </c>
      <c r="T1" s="62" t="s">
        <v>15</v>
      </c>
      <c r="U1" s="52" t="s">
        <v>16</v>
      </c>
      <c r="V1" s="10" t="s">
        <v>7</v>
      </c>
      <c r="W1" s="9" t="s">
        <v>8</v>
      </c>
      <c r="X1" s="1" t="s">
        <v>13</v>
      </c>
      <c r="Y1" s="9" t="s">
        <v>6</v>
      </c>
      <c r="Z1" s="9" t="s">
        <v>10</v>
      </c>
      <c r="AA1" s="11" t="s">
        <v>12</v>
      </c>
      <c r="AB1" s="18" t="s">
        <v>1</v>
      </c>
    </row>
    <row r="2" spans="1:28" s="1" customFormat="1" ht="27.6" x14ac:dyDescent="0.25">
      <c r="A2" s="5" t="s">
        <v>36</v>
      </c>
      <c r="B2" s="56">
        <v>2</v>
      </c>
      <c r="C2" s="26">
        <v>2</v>
      </c>
      <c r="D2" s="26">
        <v>8</v>
      </c>
      <c r="E2" s="68">
        <v>13</v>
      </c>
      <c r="F2" s="68">
        <v>54</v>
      </c>
      <c r="G2" s="68">
        <v>66</v>
      </c>
      <c r="H2" s="92" t="s">
        <v>39</v>
      </c>
      <c r="I2" s="68">
        <v>22</v>
      </c>
      <c r="J2" s="125" t="s">
        <v>53</v>
      </c>
      <c r="K2" s="70">
        <v>13</v>
      </c>
      <c r="L2" s="88">
        <v>111.4</v>
      </c>
      <c r="M2" s="87">
        <v>115.9</v>
      </c>
      <c r="N2" s="72">
        <v>4.5</v>
      </c>
      <c r="O2" s="72">
        <v>4.0394973070017937</v>
      </c>
      <c r="P2" s="73">
        <v>4.0394973070017937</v>
      </c>
      <c r="Q2" s="71"/>
      <c r="R2" s="18"/>
      <c r="S2" s="18"/>
      <c r="T2" s="18"/>
      <c r="U2" s="63"/>
      <c r="V2" s="18"/>
      <c r="W2" s="64"/>
      <c r="X2" s="25" t="s">
        <v>34</v>
      </c>
      <c r="Y2" s="18"/>
      <c r="Z2" s="65"/>
      <c r="AA2" s="18"/>
      <c r="AB2" s="64"/>
    </row>
    <row r="3" spans="1:28" s="1" customFormat="1" x14ac:dyDescent="0.25">
      <c r="A3" s="5" t="s">
        <v>36</v>
      </c>
      <c r="B3" s="55">
        <v>3</v>
      </c>
      <c r="C3" s="26">
        <v>2</v>
      </c>
      <c r="D3" s="26">
        <v>8</v>
      </c>
      <c r="E3" s="68">
        <v>12</v>
      </c>
      <c r="F3" s="68">
        <v>55</v>
      </c>
      <c r="G3" s="68">
        <v>66</v>
      </c>
      <c r="H3" s="92" t="s">
        <v>40</v>
      </c>
      <c r="I3" s="68">
        <v>20.5</v>
      </c>
      <c r="J3" s="123" t="s">
        <v>51</v>
      </c>
      <c r="K3" s="70">
        <v>13.1</v>
      </c>
      <c r="L3" s="88">
        <v>109.05</v>
      </c>
      <c r="M3" s="87">
        <v>99.35</v>
      </c>
      <c r="N3" s="72">
        <v>-9.7000000000000028</v>
      </c>
      <c r="O3" s="72">
        <v>-8.8950022925263657</v>
      </c>
      <c r="P3" s="73">
        <v>8.8950022925263657</v>
      </c>
      <c r="Q3" s="71"/>
      <c r="R3" s="18"/>
      <c r="S3" s="18"/>
      <c r="T3" s="18"/>
      <c r="U3" s="63"/>
      <c r="V3" s="18"/>
      <c r="W3" s="64"/>
      <c r="X3" s="25" t="s">
        <v>34</v>
      </c>
      <c r="Y3" s="18"/>
      <c r="Z3" s="65"/>
      <c r="AA3" s="18"/>
      <c r="AB3" s="64"/>
    </row>
    <row r="4" spans="1:28" s="82" customFormat="1" x14ac:dyDescent="0.25">
      <c r="A4" s="5" t="s">
        <v>36</v>
      </c>
      <c r="B4" s="55">
        <v>5</v>
      </c>
      <c r="C4" s="26">
        <v>2</v>
      </c>
      <c r="D4" s="26">
        <v>8</v>
      </c>
      <c r="E4" s="70">
        <v>13</v>
      </c>
      <c r="F4" s="70">
        <v>58</v>
      </c>
      <c r="G4" s="70">
        <v>70</v>
      </c>
      <c r="H4" s="81">
        <v>21.5</v>
      </c>
      <c r="I4" s="70">
        <v>21.5</v>
      </c>
      <c r="J4" s="122"/>
      <c r="K4" s="70">
        <v>12.1</v>
      </c>
      <c r="L4" s="88">
        <v>110.75</v>
      </c>
      <c r="M4" s="88">
        <v>99.75</v>
      </c>
      <c r="N4" s="72">
        <v>-11</v>
      </c>
      <c r="O4" s="72">
        <v>-9.9322799097065424</v>
      </c>
      <c r="P4" s="73">
        <v>9.9322799097065424</v>
      </c>
      <c r="Q4" s="65"/>
      <c r="R4" s="75"/>
      <c r="S4" s="65"/>
      <c r="T4" s="65"/>
      <c r="U4" s="66"/>
      <c r="V4" s="65"/>
      <c r="W4" s="67"/>
      <c r="X4" s="25" t="s">
        <v>34</v>
      </c>
      <c r="Y4" s="65"/>
      <c r="Z4" s="65"/>
      <c r="AA4" s="65"/>
      <c r="AB4" s="67"/>
    </row>
    <row r="5" spans="1:28" s="82" customFormat="1" x14ac:dyDescent="0.25">
      <c r="A5" s="5" t="s">
        <v>36</v>
      </c>
      <c r="B5" s="56">
        <v>6</v>
      </c>
      <c r="C5" s="26">
        <v>2</v>
      </c>
      <c r="D5" s="26">
        <v>8</v>
      </c>
      <c r="E5" s="70">
        <v>12</v>
      </c>
      <c r="F5" s="70">
        <v>54</v>
      </c>
      <c r="G5" s="70">
        <v>65</v>
      </c>
      <c r="H5" s="93" t="s">
        <v>41</v>
      </c>
      <c r="I5" s="70">
        <v>20</v>
      </c>
      <c r="J5" s="123" t="s">
        <v>51</v>
      </c>
      <c r="K5" s="70">
        <v>12.6</v>
      </c>
      <c r="L5" s="88">
        <v>107.3</v>
      </c>
      <c r="M5" s="88">
        <v>105.5</v>
      </c>
      <c r="N5" s="72">
        <v>-1.7999999999999972</v>
      </c>
      <c r="O5" s="72">
        <v>-1.6775396085740857</v>
      </c>
      <c r="P5" s="73">
        <v>1.6775396085740857</v>
      </c>
      <c r="Q5" s="65"/>
      <c r="R5" s="75"/>
      <c r="S5" s="65"/>
      <c r="T5" s="65"/>
      <c r="U5" s="66"/>
      <c r="V5" s="65"/>
      <c r="W5" s="67"/>
      <c r="X5" s="25" t="s">
        <v>34</v>
      </c>
      <c r="Y5" s="65"/>
      <c r="Z5" s="65"/>
      <c r="AA5" s="65"/>
      <c r="AB5" s="67"/>
    </row>
    <row r="6" spans="1:28" s="1" customFormat="1" ht="41.4" x14ac:dyDescent="0.25">
      <c r="A6" s="5" t="s">
        <v>36</v>
      </c>
      <c r="B6" s="56">
        <v>8</v>
      </c>
      <c r="C6" s="26">
        <v>2</v>
      </c>
      <c r="D6" s="26">
        <v>8</v>
      </c>
      <c r="E6" s="68">
        <v>12</v>
      </c>
      <c r="F6" s="68">
        <v>56</v>
      </c>
      <c r="G6" s="68">
        <v>67</v>
      </c>
      <c r="H6" s="93" t="s">
        <v>42</v>
      </c>
      <c r="I6" s="70">
        <v>23.5</v>
      </c>
      <c r="J6" s="123" t="s">
        <v>52</v>
      </c>
      <c r="K6" s="70">
        <v>13.75</v>
      </c>
      <c r="L6" s="88">
        <v>110.45</v>
      </c>
      <c r="M6" s="87">
        <v>115.45</v>
      </c>
      <c r="N6" s="72">
        <v>5</v>
      </c>
      <c r="O6" s="72">
        <v>4.5269352648257044</v>
      </c>
      <c r="P6" s="73">
        <v>4.5269352648257044</v>
      </c>
      <c r="Q6" s="88"/>
      <c r="R6" s="75"/>
      <c r="S6" s="18"/>
      <c r="T6" s="18"/>
      <c r="U6" s="63"/>
      <c r="V6" s="18"/>
      <c r="W6" s="64"/>
      <c r="X6" s="25" t="s">
        <v>34</v>
      </c>
      <c r="Y6" s="18"/>
      <c r="Z6" s="65"/>
      <c r="AA6" s="18"/>
      <c r="AB6" s="64"/>
    </row>
    <row r="7" spans="1:28" s="82" customFormat="1" x14ac:dyDescent="0.25">
      <c r="A7" s="5" t="s">
        <v>36</v>
      </c>
      <c r="B7" s="55">
        <v>9</v>
      </c>
      <c r="C7" s="26">
        <v>3</v>
      </c>
      <c r="D7" s="26">
        <v>8</v>
      </c>
      <c r="E7" s="70">
        <v>14</v>
      </c>
      <c r="F7" s="70">
        <v>57</v>
      </c>
      <c r="G7" s="70">
        <v>70</v>
      </c>
      <c r="H7" s="93" t="s">
        <v>43</v>
      </c>
      <c r="I7" s="70">
        <v>21</v>
      </c>
      <c r="J7" s="123" t="s">
        <v>51</v>
      </c>
      <c r="K7" s="70">
        <v>10.9</v>
      </c>
      <c r="L7" s="88">
        <v>112.8</v>
      </c>
      <c r="M7" s="88">
        <v>101.4</v>
      </c>
      <c r="N7" s="72">
        <v>-11.399999999999991</v>
      </c>
      <c r="O7" s="72">
        <v>-10.106382978723394</v>
      </c>
      <c r="P7" s="73">
        <v>10.106382978723394</v>
      </c>
      <c r="Q7" s="70"/>
      <c r="R7" s="75"/>
      <c r="S7" s="65"/>
      <c r="T7" s="65"/>
      <c r="U7" s="66"/>
      <c r="V7" s="65"/>
      <c r="W7" s="67"/>
      <c r="X7" s="25" t="s">
        <v>34</v>
      </c>
      <c r="Y7" s="65"/>
      <c r="Z7" s="65"/>
      <c r="AA7" s="65"/>
      <c r="AB7" s="67"/>
    </row>
    <row r="8" spans="1:28" s="33" customFormat="1" x14ac:dyDescent="0.25">
      <c r="A8" s="5" t="s">
        <v>36</v>
      </c>
      <c r="B8" s="56">
        <v>10</v>
      </c>
      <c r="C8" s="26">
        <v>2</v>
      </c>
      <c r="D8" s="26">
        <v>8</v>
      </c>
      <c r="E8" s="26">
        <v>13</v>
      </c>
      <c r="F8" s="26">
        <v>52</v>
      </c>
      <c r="G8" s="26">
        <v>64</v>
      </c>
      <c r="H8" s="93" t="s">
        <v>44</v>
      </c>
      <c r="I8" s="70">
        <v>23</v>
      </c>
      <c r="J8" s="126" t="s">
        <v>51</v>
      </c>
      <c r="K8" s="25">
        <v>15.75</v>
      </c>
      <c r="L8" s="25">
        <v>112.65</v>
      </c>
      <c r="M8" s="90">
        <v>109.3</v>
      </c>
      <c r="N8" s="72">
        <v>-3.3500000000000085</v>
      </c>
      <c r="O8" s="72">
        <v>-2.9738126941855403</v>
      </c>
      <c r="P8" s="73">
        <v>2.9738126941855403</v>
      </c>
      <c r="Q8" s="26"/>
      <c r="R8" s="105"/>
      <c r="S8" s="25"/>
      <c r="T8" s="25"/>
      <c r="U8" s="25"/>
      <c r="V8" s="25"/>
      <c r="W8" s="83"/>
      <c r="X8" s="25" t="s">
        <v>34</v>
      </c>
      <c r="Y8" s="36" t="s">
        <v>9</v>
      </c>
      <c r="Z8" s="86"/>
      <c r="AA8" s="32"/>
      <c r="AB8" s="30"/>
    </row>
    <row r="9" spans="1:28" s="33" customFormat="1" x14ac:dyDescent="0.25">
      <c r="A9" s="5" t="s">
        <v>36</v>
      </c>
      <c r="B9" s="55">
        <v>11</v>
      </c>
      <c r="C9" s="26">
        <v>2</v>
      </c>
      <c r="D9" s="26">
        <v>8</v>
      </c>
      <c r="E9" s="26">
        <v>12</v>
      </c>
      <c r="F9" s="26">
        <v>53</v>
      </c>
      <c r="G9" s="26">
        <v>64</v>
      </c>
      <c r="H9" s="25" t="s">
        <v>45</v>
      </c>
      <c r="I9" s="70">
        <v>23</v>
      </c>
      <c r="J9" s="126" t="s">
        <v>46</v>
      </c>
      <c r="K9" s="25">
        <v>13.75</v>
      </c>
      <c r="L9" s="25">
        <v>112</v>
      </c>
      <c r="M9" s="90">
        <v>106.1</v>
      </c>
      <c r="N9" s="72">
        <v>-5.9000000000000057</v>
      </c>
      <c r="O9" s="72">
        <v>-5.2678571428571459</v>
      </c>
      <c r="P9" s="73">
        <v>5.2678571428571459</v>
      </c>
      <c r="Q9" s="26"/>
      <c r="R9" s="77"/>
      <c r="S9" s="25"/>
      <c r="T9" s="25"/>
      <c r="U9" s="25"/>
      <c r="V9" s="25"/>
      <c r="W9" s="27"/>
      <c r="X9" s="25" t="s">
        <v>34</v>
      </c>
      <c r="Y9" s="30" t="s">
        <v>9</v>
      </c>
      <c r="Z9" s="106"/>
      <c r="AA9" s="32"/>
      <c r="AB9" s="30"/>
    </row>
    <row r="10" spans="1:28" s="33" customFormat="1" x14ac:dyDescent="0.25">
      <c r="A10" s="5" t="s">
        <v>36</v>
      </c>
      <c r="B10" s="56">
        <v>14</v>
      </c>
      <c r="C10" s="25">
        <v>2</v>
      </c>
      <c r="D10" s="26">
        <v>8</v>
      </c>
      <c r="E10" s="26">
        <v>12</v>
      </c>
      <c r="F10" s="26">
        <v>53</v>
      </c>
      <c r="G10" s="26">
        <v>64</v>
      </c>
      <c r="H10" s="25">
        <v>23</v>
      </c>
      <c r="I10" s="70">
        <v>23</v>
      </c>
      <c r="J10" s="126"/>
      <c r="K10" s="25">
        <v>14.6</v>
      </c>
      <c r="L10" s="25">
        <v>114.6</v>
      </c>
      <c r="M10" s="90">
        <v>108.9</v>
      </c>
      <c r="N10" s="72">
        <v>-5.6999999999999886</v>
      </c>
      <c r="O10" s="72">
        <v>-4.9738219895287816</v>
      </c>
      <c r="P10" s="73">
        <v>4.9738219895287816</v>
      </c>
      <c r="Q10" s="26"/>
      <c r="R10" s="105"/>
      <c r="S10" s="107"/>
      <c r="T10" s="25"/>
      <c r="U10" s="26"/>
      <c r="V10" s="26"/>
      <c r="W10" s="27"/>
      <c r="X10" s="25" t="s">
        <v>34</v>
      </c>
      <c r="Y10" s="30" t="s">
        <v>9</v>
      </c>
      <c r="Z10" s="109"/>
      <c r="AA10" s="32"/>
      <c r="AB10" s="30"/>
    </row>
    <row r="11" spans="1:28" s="33" customFormat="1" x14ac:dyDescent="0.25">
      <c r="A11" s="5" t="s">
        <v>36</v>
      </c>
      <c r="B11" s="55">
        <v>15</v>
      </c>
      <c r="C11" s="26">
        <v>3</v>
      </c>
      <c r="D11" s="26">
        <v>8</v>
      </c>
      <c r="E11" s="26">
        <v>11</v>
      </c>
      <c r="F11" s="26">
        <v>51</v>
      </c>
      <c r="G11" s="26">
        <v>61</v>
      </c>
      <c r="H11" s="25" t="s">
        <v>48</v>
      </c>
      <c r="I11" s="70">
        <v>22</v>
      </c>
      <c r="J11" s="126" t="s">
        <v>49</v>
      </c>
      <c r="K11" s="25">
        <v>13.9</v>
      </c>
      <c r="L11" s="25">
        <v>109.4</v>
      </c>
      <c r="M11" s="90">
        <v>98</v>
      </c>
      <c r="N11" s="72">
        <v>-11.400000000000006</v>
      </c>
      <c r="O11" s="72">
        <v>-10.420475319926881</v>
      </c>
      <c r="P11" s="73">
        <v>10.420475319926881</v>
      </c>
      <c r="Q11" s="26"/>
      <c r="R11" s="77"/>
      <c r="S11" s="107"/>
      <c r="T11" s="25"/>
      <c r="U11" s="26"/>
      <c r="V11" s="26"/>
      <c r="W11" s="27"/>
      <c r="X11" s="25" t="s">
        <v>34</v>
      </c>
      <c r="Y11" s="30" t="s">
        <v>9</v>
      </c>
      <c r="Z11" s="109"/>
      <c r="AA11" s="32"/>
      <c r="AB11" s="30"/>
    </row>
    <row r="12" spans="1:28" s="33" customFormat="1" x14ac:dyDescent="0.25">
      <c r="A12" s="5" t="s">
        <v>36</v>
      </c>
      <c r="B12" s="56">
        <v>16</v>
      </c>
      <c r="C12" s="26">
        <v>2</v>
      </c>
      <c r="D12" s="26">
        <v>8</v>
      </c>
      <c r="E12" s="26">
        <v>11</v>
      </c>
      <c r="F12" s="26">
        <v>53</v>
      </c>
      <c r="G12" s="26">
        <v>63</v>
      </c>
      <c r="H12" s="25" t="s">
        <v>50</v>
      </c>
      <c r="I12" s="70">
        <v>23</v>
      </c>
      <c r="J12" s="126" t="s">
        <v>51</v>
      </c>
      <c r="K12" s="25">
        <v>14.75</v>
      </c>
      <c r="L12" s="25">
        <v>111.75</v>
      </c>
      <c r="M12" s="90">
        <v>106.35</v>
      </c>
      <c r="N12" s="72">
        <v>-5.4000000000000057</v>
      </c>
      <c r="O12" s="72">
        <v>-4.832214765100673</v>
      </c>
      <c r="P12" s="73">
        <v>4.832214765100673</v>
      </c>
      <c r="Q12" s="26"/>
      <c r="R12" s="77"/>
      <c r="S12" s="107"/>
      <c r="T12" s="25"/>
      <c r="U12" s="26"/>
      <c r="V12" s="26"/>
      <c r="W12" s="27"/>
      <c r="X12" s="25" t="s">
        <v>34</v>
      </c>
      <c r="Y12" s="30" t="s">
        <v>9</v>
      </c>
      <c r="Z12" s="109"/>
      <c r="AA12" s="32"/>
      <c r="AB12" s="30"/>
    </row>
    <row r="13" spans="1:28" x14ac:dyDescent="0.25">
      <c r="A13" s="5" t="s">
        <v>36</v>
      </c>
      <c r="B13" s="55">
        <v>17</v>
      </c>
      <c r="C13" s="25">
        <v>2</v>
      </c>
      <c r="D13" s="26">
        <v>8</v>
      </c>
      <c r="E13" s="4">
        <v>13</v>
      </c>
      <c r="F13" s="4">
        <v>48</v>
      </c>
      <c r="G13" s="4">
        <v>60</v>
      </c>
      <c r="H13" s="25">
        <v>23</v>
      </c>
      <c r="I13" s="68">
        <v>23</v>
      </c>
      <c r="J13" s="126"/>
      <c r="K13" s="25">
        <v>12.5</v>
      </c>
      <c r="L13" s="25">
        <v>105.95</v>
      </c>
      <c r="M13" s="90">
        <v>96</v>
      </c>
      <c r="N13" s="72">
        <v>-9.9500000000000028</v>
      </c>
      <c r="O13" s="72">
        <v>-9.3912222746578617</v>
      </c>
      <c r="P13" s="73">
        <v>9.3912222746578617</v>
      </c>
      <c r="Q13" s="26"/>
      <c r="R13" s="77"/>
      <c r="S13" s="25"/>
      <c r="T13" s="25"/>
      <c r="U13" s="25"/>
      <c r="V13" s="36"/>
      <c r="W13" s="35"/>
      <c r="X13" s="25" t="s">
        <v>34</v>
      </c>
      <c r="Y13" s="30" t="s">
        <v>9</v>
      </c>
      <c r="Z13" s="110"/>
      <c r="AA13" s="32"/>
      <c r="AB13" s="2"/>
    </row>
    <row r="14" spans="1:28" x14ac:dyDescent="0.25">
      <c r="A14" s="5" t="s">
        <v>36</v>
      </c>
      <c r="B14" s="56">
        <v>18</v>
      </c>
      <c r="C14" s="25">
        <v>1</v>
      </c>
      <c r="D14" s="26">
        <v>8</v>
      </c>
      <c r="E14" s="4">
        <v>10</v>
      </c>
      <c r="F14" s="4">
        <v>51</v>
      </c>
      <c r="G14" s="4">
        <v>60</v>
      </c>
      <c r="H14" s="25">
        <v>22</v>
      </c>
      <c r="I14" s="68">
        <v>22</v>
      </c>
      <c r="J14" s="126"/>
      <c r="K14" s="25">
        <v>13.6</v>
      </c>
      <c r="L14" s="25">
        <v>109.8</v>
      </c>
      <c r="M14" s="90">
        <v>102.2</v>
      </c>
      <c r="N14" s="72">
        <v>-7.5999999999999943</v>
      </c>
      <c r="O14" s="72">
        <v>-6.9216757741347834</v>
      </c>
      <c r="P14" s="73">
        <v>6.9216757741347834</v>
      </c>
      <c r="Q14" s="105"/>
      <c r="R14" s="4"/>
      <c r="S14" s="4"/>
      <c r="T14" s="4"/>
      <c r="U14" s="4"/>
      <c r="V14" s="2"/>
      <c r="W14" s="21"/>
      <c r="X14" s="25" t="s">
        <v>34</v>
      </c>
      <c r="Y14" s="12" t="s">
        <v>9</v>
      </c>
      <c r="Z14" s="111"/>
      <c r="AA14" s="5"/>
      <c r="AB14" s="2"/>
    </row>
    <row r="15" spans="1:28" s="96" customFormat="1" x14ac:dyDescent="0.25">
      <c r="A15" s="25" t="s">
        <v>36</v>
      </c>
      <c r="B15" s="56">
        <v>19</v>
      </c>
      <c r="C15" s="25">
        <v>2</v>
      </c>
      <c r="D15" s="25">
        <v>8</v>
      </c>
      <c r="E15" s="25">
        <v>12</v>
      </c>
      <c r="F15" s="25">
        <v>54</v>
      </c>
      <c r="G15" s="25">
        <v>65</v>
      </c>
      <c r="H15" s="25" t="s">
        <v>54</v>
      </c>
      <c r="I15" s="25">
        <v>23</v>
      </c>
      <c r="J15" s="36" t="s">
        <v>51</v>
      </c>
      <c r="K15" s="25">
        <v>14.4</v>
      </c>
      <c r="L15" s="25">
        <v>112.95</v>
      </c>
      <c r="M15" s="25">
        <v>107.3</v>
      </c>
      <c r="N15" s="72">
        <v>-5.6500000000000057</v>
      </c>
      <c r="O15" s="72">
        <v>-5.0022133687472436</v>
      </c>
      <c r="P15" s="73">
        <v>5.0022133687472436</v>
      </c>
      <c r="Q15" s="25"/>
      <c r="R15" s="25"/>
      <c r="S15" s="25"/>
      <c r="T15" s="25"/>
      <c r="U15" s="25"/>
      <c r="V15" s="25"/>
      <c r="W15" s="83"/>
      <c r="X15" s="25"/>
      <c r="Y15" s="25"/>
      <c r="Z15" s="86"/>
      <c r="AA15" s="25"/>
      <c r="AB15" s="25"/>
    </row>
    <row r="16" spans="1:28" x14ac:dyDescent="0.25">
      <c r="A16" s="5" t="s">
        <v>36</v>
      </c>
      <c r="B16" s="56">
        <v>20</v>
      </c>
      <c r="C16" s="25">
        <v>2</v>
      </c>
      <c r="D16" s="26">
        <v>8</v>
      </c>
      <c r="E16" s="26">
        <v>13</v>
      </c>
      <c r="F16" s="26">
        <v>52</v>
      </c>
      <c r="G16" s="26">
        <v>64</v>
      </c>
      <c r="H16" s="5" t="s">
        <v>55</v>
      </c>
      <c r="I16" s="93">
        <v>26</v>
      </c>
      <c r="J16" s="116" t="s">
        <v>51</v>
      </c>
      <c r="K16" s="5">
        <v>16.5</v>
      </c>
      <c r="L16" s="5">
        <v>113.05</v>
      </c>
      <c r="M16" s="26">
        <v>117.2</v>
      </c>
      <c r="N16" s="72">
        <v>4.1500000000000057</v>
      </c>
      <c r="O16" s="72">
        <v>3.6709420610349541</v>
      </c>
      <c r="P16" s="73">
        <v>3.6709420610349541</v>
      </c>
      <c r="Q16" s="26"/>
      <c r="R16" s="26"/>
      <c r="S16" s="26"/>
      <c r="T16" s="26"/>
      <c r="U16" s="30"/>
      <c r="V16" s="27"/>
      <c r="W16" s="25"/>
      <c r="X16" s="30"/>
      <c r="Y16" s="109"/>
      <c r="Z16" s="25"/>
      <c r="AA16" s="30"/>
      <c r="AB16" s="2"/>
    </row>
    <row r="17" spans="1:28" x14ac:dyDescent="0.25">
      <c r="A17" s="5" t="s">
        <v>36</v>
      </c>
      <c r="B17" s="56">
        <v>22</v>
      </c>
      <c r="C17" s="25">
        <v>2</v>
      </c>
      <c r="D17" s="26">
        <v>8</v>
      </c>
      <c r="E17" s="26">
        <v>14</v>
      </c>
      <c r="F17" s="26">
        <v>50</v>
      </c>
      <c r="G17" s="26">
        <v>63</v>
      </c>
      <c r="H17" s="25">
        <v>23</v>
      </c>
      <c r="I17" s="93">
        <v>23</v>
      </c>
      <c r="J17" s="126" t="s">
        <v>51</v>
      </c>
      <c r="K17" s="5">
        <v>12.1</v>
      </c>
      <c r="L17" s="5">
        <v>109.9</v>
      </c>
      <c r="M17" s="26">
        <v>106.9</v>
      </c>
      <c r="N17" s="72">
        <v>-3</v>
      </c>
      <c r="O17" s="72">
        <v>-2.729754322111011</v>
      </c>
      <c r="P17" s="73">
        <v>2.729754322111011</v>
      </c>
      <c r="Q17" s="26"/>
      <c r="R17" s="26"/>
      <c r="S17" s="26"/>
      <c r="T17" s="26"/>
      <c r="U17" s="30"/>
      <c r="V17" s="27"/>
      <c r="W17" s="25"/>
      <c r="X17" s="30"/>
      <c r="Y17" s="109"/>
      <c r="Z17" s="25"/>
      <c r="AA17" s="30"/>
      <c r="AB17" s="2"/>
    </row>
    <row r="18" spans="1:28" x14ac:dyDescent="0.25">
      <c r="A18" s="5" t="s">
        <v>36</v>
      </c>
      <c r="B18" s="55">
        <v>23</v>
      </c>
      <c r="C18" s="25">
        <v>2</v>
      </c>
      <c r="D18" s="26">
        <v>8</v>
      </c>
      <c r="E18" s="26">
        <v>11</v>
      </c>
      <c r="F18" s="26">
        <v>58</v>
      </c>
      <c r="G18" s="26">
        <v>68</v>
      </c>
      <c r="H18" s="25" t="s">
        <v>57</v>
      </c>
      <c r="I18" s="93">
        <v>24</v>
      </c>
      <c r="J18" s="126" t="s">
        <v>46</v>
      </c>
      <c r="K18" s="5">
        <v>14.4</v>
      </c>
      <c r="L18" s="5">
        <v>114.7</v>
      </c>
      <c r="M18" s="26">
        <v>121.3</v>
      </c>
      <c r="N18" s="72">
        <v>6.5999999999999943</v>
      </c>
      <c r="O18" s="72">
        <v>5.7541412380122114</v>
      </c>
      <c r="P18" s="73">
        <v>5.7541412380122114</v>
      </c>
      <c r="Q18" s="26"/>
      <c r="R18" s="26"/>
      <c r="S18" s="26"/>
      <c r="T18" s="30"/>
      <c r="U18" s="27"/>
      <c r="V18" s="25"/>
      <c r="W18" s="30"/>
      <c r="X18" s="109"/>
      <c r="Y18" s="25"/>
      <c r="Z18" s="30"/>
      <c r="AA18" s="2"/>
      <c r="AB18" s="2"/>
    </row>
    <row r="19" spans="1:28" x14ac:dyDescent="0.25">
      <c r="A19" s="5" t="s">
        <v>36</v>
      </c>
      <c r="B19" s="56">
        <v>24</v>
      </c>
      <c r="C19" s="25">
        <v>2</v>
      </c>
      <c r="D19" s="26">
        <v>8</v>
      </c>
      <c r="E19" s="26">
        <v>14</v>
      </c>
      <c r="F19" s="26">
        <v>56</v>
      </c>
      <c r="G19" s="26">
        <v>69</v>
      </c>
      <c r="H19" s="25" t="s">
        <v>58</v>
      </c>
      <c r="I19" s="93">
        <v>23</v>
      </c>
      <c r="J19" s="126" t="s">
        <v>51</v>
      </c>
      <c r="K19" s="5">
        <v>15.75</v>
      </c>
      <c r="L19" s="5">
        <v>115</v>
      </c>
      <c r="M19" s="26">
        <v>114.5</v>
      </c>
      <c r="N19" s="72">
        <v>-0.5</v>
      </c>
      <c r="O19" s="72">
        <v>-0.43478260869564966</v>
      </c>
      <c r="P19" s="73">
        <v>0.43478260869564966</v>
      </c>
      <c r="Q19" s="26"/>
      <c r="R19" s="26"/>
      <c r="S19" s="26"/>
      <c r="T19" s="30"/>
      <c r="U19" s="27"/>
      <c r="V19" s="25"/>
      <c r="W19" s="30"/>
      <c r="X19" s="109"/>
      <c r="Y19" s="25"/>
      <c r="Z19" s="30"/>
      <c r="AA19" s="2"/>
      <c r="AB19" s="2"/>
    </row>
    <row r="20" spans="1:28" x14ac:dyDescent="0.25">
      <c r="A20" s="5" t="s">
        <v>36</v>
      </c>
      <c r="B20" s="55">
        <v>27</v>
      </c>
      <c r="C20" s="25">
        <v>2</v>
      </c>
      <c r="D20" s="26">
        <v>8</v>
      </c>
      <c r="E20" s="26">
        <v>12</v>
      </c>
      <c r="F20" s="26">
        <v>54</v>
      </c>
      <c r="G20" s="26">
        <v>65</v>
      </c>
      <c r="H20" s="25">
        <v>23</v>
      </c>
      <c r="I20" s="93">
        <v>23</v>
      </c>
      <c r="J20" s="116"/>
      <c r="K20" s="5">
        <v>12.8</v>
      </c>
      <c r="L20" s="5">
        <v>114.3</v>
      </c>
      <c r="M20" s="26">
        <v>108.9</v>
      </c>
      <c r="N20" s="72">
        <v>-5.3999999999999915</v>
      </c>
      <c r="O20" s="72">
        <v>-4.7244094488188892</v>
      </c>
      <c r="P20" s="73">
        <v>4.7244094488188892</v>
      </c>
      <c r="Q20" s="26"/>
      <c r="R20" s="26"/>
      <c r="S20" s="26"/>
      <c r="T20" s="26"/>
      <c r="U20" s="30"/>
      <c r="V20" s="27"/>
      <c r="W20" s="25"/>
      <c r="X20" s="30"/>
      <c r="Y20" s="109"/>
      <c r="Z20" s="25"/>
      <c r="AA20" s="30"/>
      <c r="AB20" s="2"/>
    </row>
    <row r="21" spans="1:28" x14ac:dyDescent="0.25">
      <c r="A21" s="5" t="s">
        <v>36</v>
      </c>
      <c r="B21" s="55">
        <v>29</v>
      </c>
      <c r="C21" s="25">
        <v>2</v>
      </c>
      <c r="D21" s="26">
        <v>8</v>
      </c>
      <c r="E21" s="26">
        <v>14</v>
      </c>
      <c r="F21" s="26">
        <v>49</v>
      </c>
      <c r="G21" s="26">
        <v>62</v>
      </c>
      <c r="H21" s="25">
        <v>23</v>
      </c>
      <c r="I21" s="93">
        <v>23</v>
      </c>
      <c r="J21" s="116"/>
      <c r="K21" s="5">
        <v>12.8</v>
      </c>
      <c r="L21" s="5">
        <v>112.3</v>
      </c>
      <c r="M21" s="26">
        <v>110.6</v>
      </c>
      <c r="N21" s="72">
        <v>-1.7000000000000028</v>
      </c>
      <c r="O21" s="72">
        <v>-1.5138023152270752</v>
      </c>
      <c r="P21" s="73">
        <v>1.5138023152270752</v>
      </c>
      <c r="Q21" s="26"/>
      <c r="R21" s="26"/>
      <c r="S21" s="26"/>
      <c r="T21" s="26"/>
      <c r="U21" s="30"/>
      <c r="V21" s="27"/>
      <c r="W21" s="25"/>
      <c r="X21" s="30"/>
      <c r="Y21" s="109"/>
      <c r="Z21" s="25"/>
      <c r="AA21" s="30"/>
      <c r="AB21" s="2"/>
    </row>
    <row r="22" spans="1:28" s="98" customFormat="1" x14ac:dyDescent="0.25">
      <c r="A22" s="97"/>
      <c r="B22" s="112"/>
      <c r="C22" s="112"/>
      <c r="D22" s="112"/>
      <c r="E22" s="112"/>
      <c r="F22" s="112"/>
      <c r="G22" s="112"/>
      <c r="H22" s="97"/>
      <c r="I22" s="112"/>
      <c r="J22" s="119"/>
      <c r="K22" s="97"/>
      <c r="L22" s="113"/>
      <c r="M22" s="113"/>
      <c r="N22" s="112">
        <f>AVERAGE(N2:N21)</f>
        <v>-3.96</v>
      </c>
      <c r="O22" s="112">
        <f>AVERAGE(O2:O21)</f>
        <v>-3.5902865471323637</v>
      </c>
      <c r="P22" s="112">
        <f>AVERAGE(P2:P21)</f>
        <v>5.3894381342198301</v>
      </c>
      <c r="Q22" s="113"/>
      <c r="R22" s="112"/>
      <c r="S22" s="112"/>
      <c r="T22" s="112"/>
      <c r="U22" s="114"/>
      <c r="V22" s="112"/>
      <c r="W22" s="112"/>
      <c r="X22" s="115"/>
      <c r="Y22" s="97"/>
      <c r="Z22" s="112"/>
      <c r="AA22" s="112"/>
      <c r="AB22" s="112"/>
    </row>
    <row r="23" spans="1:28" x14ac:dyDescent="0.25">
      <c r="N23">
        <f>STDEV(N2:N21)</f>
        <v>5.6583333979278088</v>
      </c>
      <c r="O23">
        <f t="shared" ref="O23:P23" si="0">STDEV(O2:O21)</f>
        <v>5.1040039630089566</v>
      </c>
      <c r="P23">
        <f t="shared" si="0"/>
        <v>3.0074342482425798</v>
      </c>
    </row>
    <row r="24" spans="1:28" x14ac:dyDescent="0.25">
      <c r="N24">
        <f>MAX(N2:N21)</f>
        <v>6.5999999999999943</v>
      </c>
      <c r="O24">
        <f t="shared" ref="O24:P24" si="1">MAX(O2:O21)</f>
        <v>5.7541412380122114</v>
      </c>
      <c r="P24">
        <f t="shared" si="1"/>
        <v>10.420475319926881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97"/>
  <sheetViews>
    <sheetView zoomScale="80" zoomScaleNormal="80" workbookViewId="0">
      <pane ySplit="1" topLeftCell="A2" activePane="bottomLeft" state="frozen"/>
      <selection pane="bottomLeft" activeCell="A6" sqref="A6:XFD6"/>
    </sheetView>
  </sheetViews>
  <sheetFormatPr defaultRowHeight="13.8" x14ac:dyDescent="0.25"/>
  <cols>
    <col min="1" max="1" width="17" customWidth="1"/>
    <col min="2" max="2" width="11" customWidth="1"/>
    <col min="3" max="3" width="16.296875" customWidth="1"/>
    <col min="4" max="4" width="14.69921875" customWidth="1"/>
    <col min="5" max="6" width="14.69921875" style="6" customWidth="1"/>
    <col min="7" max="7" width="15.5" style="6" customWidth="1"/>
    <col min="8" max="9" width="15.5" customWidth="1"/>
    <col min="10" max="10" width="15.5" style="143" customWidth="1"/>
    <col min="11" max="11" width="13.19921875" style="23" customWidth="1"/>
    <col min="12" max="12" width="16.69921875" style="6" customWidth="1"/>
    <col min="13" max="13" width="23.5" style="6" customWidth="1"/>
    <col min="14" max="16" width="23.5" style="59" customWidth="1"/>
    <col min="17" max="17" width="6.69921875" bestFit="1" customWidth="1"/>
    <col min="18" max="18" width="14.3984375" bestFit="1" customWidth="1"/>
    <col min="19" max="20" width="12.5" customWidth="1"/>
    <col min="21" max="21" width="5.19921875" customWidth="1"/>
    <col min="22" max="22" width="9" customWidth="1"/>
    <col min="23" max="23" width="6.296875" style="23" customWidth="1"/>
    <col min="24" max="24" width="15.296875" customWidth="1"/>
    <col min="25" max="25" width="17.5" customWidth="1"/>
    <col min="26" max="26" width="12.19921875" style="13" customWidth="1"/>
    <col min="27" max="27" width="14.5" style="42" customWidth="1"/>
    <col min="28" max="28" width="24.296875" customWidth="1"/>
  </cols>
  <sheetData>
    <row r="1" spans="1:28" s="1" customFormat="1" ht="99" customHeight="1" x14ac:dyDescent="0.25">
      <c r="A1" s="7" t="s">
        <v>17</v>
      </c>
      <c r="B1" s="18" t="s">
        <v>2</v>
      </c>
      <c r="C1" s="91" t="s">
        <v>4</v>
      </c>
      <c r="D1" s="9" t="s">
        <v>3</v>
      </c>
      <c r="E1" s="9" t="s">
        <v>11</v>
      </c>
      <c r="F1" s="9" t="s">
        <v>18</v>
      </c>
      <c r="G1" s="9" t="s">
        <v>5</v>
      </c>
      <c r="H1" s="9" t="s">
        <v>30</v>
      </c>
      <c r="I1" s="9" t="s">
        <v>31</v>
      </c>
      <c r="J1" s="134" t="s">
        <v>33</v>
      </c>
      <c r="K1" s="39" t="s">
        <v>24</v>
      </c>
      <c r="L1" s="39" t="s">
        <v>19</v>
      </c>
      <c r="M1" s="39" t="s">
        <v>20</v>
      </c>
      <c r="N1" s="24" t="s">
        <v>0</v>
      </c>
      <c r="O1" s="24" t="s">
        <v>22</v>
      </c>
      <c r="P1" s="74" t="s">
        <v>35</v>
      </c>
      <c r="Q1" s="78" t="s">
        <v>28</v>
      </c>
      <c r="R1" s="78" t="s">
        <v>66</v>
      </c>
      <c r="S1" s="18" t="s">
        <v>14</v>
      </c>
      <c r="T1" s="18" t="s">
        <v>15</v>
      </c>
      <c r="U1" s="41" t="s">
        <v>16</v>
      </c>
      <c r="V1" s="10" t="s">
        <v>7</v>
      </c>
      <c r="W1" s="9" t="s">
        <v>8</v>
      </c>
      <c r="X1" s="1" t="s">
        <v>13</v>
      </c>
      <c r="Y1" s="40" t="s">
        <v>6</v>
      </c>
      <c r="Z1" s="9" t="s">
        <v>10</v>
      </c>
      <c r="AA1" s="11" t="s">
        <v>12</v>
      </c>
      <c r="AB1" s="18" t="s">
        <v>1</v>
      </c>
    </row>
    <row r="2" spans="1:28" s="1" customFormat="1" ht="26.25" customHeight="1" x14ac:dyDescent="0.25">
      <c r="A2" s="5" t="s">
        <v>60</v>
      </c>
      <c r="B2" s="61">
        <v>1</v>
      </c>
      <c r="C2" s="5">
        <v>2</v>
      </c>
      <c r="D2" s="25">
        <v>8</v>
      </c>
      <c r="E2" s="55">
        <v>10</v>
      </c>
      <c r="F2" s="55">
        <v>57</v>
      </c>
      <c r="G2" s="55">
        <v>66</v>
      </c>
      <c r="H2" s="92" t="s">
        <v>88</v>
      </c>
      <c r="I2" s="55">
        <v>23</v>
      </c>
      <c r="J2" s="138" t="s">
        <v>51</v>
      </c>
      <c r="K2" s="56">
        <v>15.45</v>
      </c>
      <c r="L2" s="88">
        <v>117</v>
      </c>
      <c r="M2" s="56">
        <v>119.4</v>
      </c>
      <c r="N2" s="57">
        <f>M2-L2</f>
        <v>2.4000000000000057</v>
      </c>
      <c r="O2" s="57">
        <f>((M2/L2)-1)*100</f>
        <v>2.0512820512820662</v>
      </c>
      <c r="P2" s="144">
        <f>ABS(O2)</f>
        <v>2.0512820512820662</v>
      </c>
      <c r="Q2" s="76"/>
      <c r="R2" s="76"/>
      <c r="S2" s="41"/>
      <c r="T2" s="41"/>
      <c r="U2" s="41"/>
      <c r="V2" s="53"/>
      <c r="W2" s="52"/>
      <c r="Y2" s="89" t="s">
        <v>34</v>
      </c>
      <c r="Z2" s="52"/>
      <c r="AA2" s="54"/>
      <c r="AB2" s="18"/>
    </row>
    <row r="3" spans="1:28" s="14" customFormat="1" ht="25.5" customHeight="1" x14ac:dyDescent="0.25">
      <c r="A3" s="5" t="s">
        <v>60</v>
      </c>
      <c r="B3" s="5">
        <v>2</v>
      </c>
      <c r="C3" s="5">
        <v>2</v>
      </c>
      <c r="D3" s="25">
        <v>8</v>
      </c>
      <c r="E3" s="5">
        <v>14</v>
      </c>
      <c r="F3" s="5">
        <v>51</v>
      </c>
      <c r="G3" s="5">
        <v>64</v>
      </c>
      <c r="H3" s="92" t="s">
        <v>62</v>
      </c>
      <c r="I3" s="5">
        <v>23</v>
      </c>
      <c r="J3" s="136" t="s">
        <v>51</v>
      </c>
      <c r="K3" s="25">
        <v>14.9</v>
      </c>
      <c r="L3" s="86">
        <v>115.5</v>
      </c>
      <c r="M3" s="86">
        <v>109.2</v>
      </c>
      <c r="N3" s="57">
        <f t="shared" ref="N3:N30" si="0">M3-L3</f>
        <v>-6.2999999999999972</v>
      </c>
      <c r="O3" s="57">
        <f>((M3/L3)-1)*100</f>
        <v>-5.4545454545454568</v>
      </c>
      <c r="P3" s="144">
        <f t="shared" ref="P3:P30" si="1">ABS(O3)</f>
        <v>5.4545454545454568</v>
      </c>
      <c r="Q3" s="28" t="s">
        <v>27</v>
      </c>
      <c r="R3" s="28" t="s">
        <v>67</v>
      </c>
      <c r="S3" s="3"/>
      <c r="T3" s="3"/>
      <c r="U3" s="3"/>
      <c r="V3" s="5"/>
      <c r="W3" s="5"/>
      <c r="X3" s="22"/>
      <c r="Y3" s="89" t="s">
        <v>34</v>
      </c>
      <c r="Z3" s="12" t="s">
        <v>9</v>
      </c>
      <c r="AA3" s="20"/>
      <c r="AB3" s="19"/>
    </row>
    <row r="4" spans="1:28" x14ac:dyDescent="0.25">
      <c r="A4" s="5" t="s">
        <v>60</v>
      </c>
      <c r="B4" s="3">
        <v>3</v>
      </c>
      <c r="C4" s="3">
        <v>1</v>
      </c>
      <c r="D4" s="26">
        <v>8</v>
      </c>
      <c r="E4" s="3">
        <v>12</v>
      </c>
      <c r="F4" s="3">
        <v>49</v>
      </c>
      <c r="G4" s="3">
        <v>60</v>
      </c>
      <c r="H4" s="5" t="s">
        <v>63</v>
      </c>
      <c r="I4" s="5">
        <v>23</v>
      </c>
      <c r="J4" s="137" t="s">
        <v>51</v>
      </c>
      <c r="K4" s="28">
        <v>10.5</v>
      </c>
      <c r="L4" s="84">
        <v>116.4</v>
      </c>
      <c r="M4" s="84">
        <v>108.5</v>
      </c>
      <c r="N4" s="57">
        <f t="shared" si="0"/>
        <v>-7.9000000000000057</v>
      </c>
      <c r="O4" s="57">
        <f t="shared" ref="O4:O30" si="2">((M4/L4)-1)*100</f>
        <v>-6.7869415807560234</v>
      </c>
      <c r="P4" s="144">
        <f t="shared" si="1"/>
        <v>6.7869415807560234</v>
      </c>
      <c r="Q4" s="28" t="s">
        <v>27</v>
      </c>
      <c r="R4" s="28" t="s">
        <v>67</v>
      </c>
      <c r="S4" s="3"/>
      <c r="T4" s="3"/>
      <c r="U4" s="3"/>
      <c r="V4" s="3"/>
      <c r="W4" s="3"/>
      <c r="X4" s="21"/>
      <c r="Y4" s="89" t="s">
        <v>34</v>
      </c>
      <c r="Z4" s="2" t="s">
        <v>9</v>
      </c>
      <c r="AA4" s="15"/>
      <c r="AB4" s="19"/>
    </row>
    <row r="5" spans="1:28" x14ac:dyDescent="0.25">
      <c r="A5" s="5" t="s">
        <v>60</v>
      </c>
      <c r="B5" s="4">
        <v>4</v>
      </c>
      <c r="C5" s="4">
        <v>2</v>
      </c>
      <c r="D5" s="26">
        <v>8</v>
      </c>
      <c r="E5" s="5">
        <v>8</v>
      </c>
      <c r="F5" s="5">
        <v>37</v>
      </c>
      <c r="G5" s="5">
        <v>44</v>
      </c>
      <c r="H5" s="26" t="s">
        <v>65</v>
      </c>
      <c r="I5" s="26">
        <v>23</v>
      </c>
      <c r="J5" s="137" t="s">
        <v>64</v>
      </c>
      <c r="K5" s="26">
        <v>15.1</v>
      </c>
      <c r="L5" s="25">
        <v>86.3</v>
      </c>
      <c r="M5" s="25">
        <v>81.099999999999994</v>
      </c>
      <c r="N5" s="57">
        <f t="shared" si="0"/>
        <v>-5.2000000000000028</v>
      </c>
      <c r="O5" s="57">
        <f t="shared" si="2"/>
        <v>-6.0254924681344191</v>
      </c>
      <c r="P5" s="144">
        <f t="shared" si="1"/>
        <v>6.0254924681344191</v>
      </c>
      <c r="Q5" s="28"/>
      <c r="R5" s="28" t="s">
        <v>73</v>
      </c>
      <c r="S5" s="3"/>
      <c r="T5" s="3"/>
      <c r="U5" s="3"/>
      <c r="V5" s="3"/>
      <c r="W5" s="4"/>
      <c r="X5" s="21"/>
      <c r="Y5" s="89" t="s">
        <v>34</v>
      </c>
      <c r="Z5" s="2" t="s">
        <v>9</v>
      </c>
      <c r="AA5" s="16"/>
      <c r="AB5" s="19"/>
    </row>
    <row r="6" spans="1:28" s="33" customFormat="1" x14ac:dyDescent="0.25">
      <c r="A6" s="5" t="s">
        <v>60</v>
      </c>
      <c r="B6" s="26">
        <v>5</v>
      </c>
      <c r="C6" s="26">
        <v>2</v>
      </c>
      <c r="D6" s="26">
        <v>8</v>
      </c>
      <c r="E6" s="25">
        <v>15</v>
      </c>
      <c r="F6" s="25">
        <v>61</v>
      </c>
      <c r="G6" s="25">
        <v>75</v>
      </c>
      <c r="H6" s="26" t="s">
        <v>90</v>
      </c>
      <c r="I6" s="26">
        <v>23</v>
      </c>
      <c r="J6" s="137" t="s">
        <v>64</v>
      </c>
      <c r="K6" s="26">
        <v>14.3</v>
      </c>
      <c r="L6" s="25">
        <v>118.4</v>
      </c>
      <c r="M6" s="25">
        <v>122.7</v>
      </c>
      <c r="N6" s="57">
        <f t="shared" si="0"/>
        <v>4.2999999999999972</v>
      </c>
      <c r="O6" s="57">
        <f t="shared" si="2"/>
        <v>3.6317567567567544</v>
      </c>
      <c r="P6" s="144">
        <f t="shared" si="1"/>
        <v>3.6317567567567544</v>
      </c>
      <c r="Q6" s="28"/>
      <c r="R6" s="28"/>
      <c r="S6" s="29"/>
      <c r="T6" s="29"/>
      <c r="U6" s="28"/>
      <c r="V6" s="26"/>
      <c r="W6" s="26"/>
      <c r="X6" s="27"/>
      <c r="Y6" s="89" t="s">
        <v>34</v>
      </c>
      <c r="Z6" s="30" t="s">
        <v>9</v>
      </c>
      <c r="AA6" s="31"/>
      <c r="AB6" s="32"/>
    </row>
    <row r="7" spans="1:28" s="33" customFormat="1" x14ac:dyDescent="0.25">
      <c r="A7" s="5" t="s">
        <v>60</v>
      </c>
      <c r="B7" s="26">
        <v>6</v>
      </c>
      <c r="C7" s="26">
        <v>2</v>
      </c>
      <c r="D7" s="26">
        <v>8</v>
      </c>
      <c r="E7" s="25">
        <v>14</v>
      </c>
      <c r="F7" s="25">
        <v>60</v>
      </c>
      <c r="G7" s="25">
        <v>73</v>
      </c>
      <c r="H7" s="26" t="s">
        <v>45</v>
      </c>
      <c r="I7" s="26">
        <v>22</v>
      </c>
      <c r="J7" s="137" t="s">
        <v>51</v>
      </c>
      <c r="K7" s="26">
        <v>9.1</v>
      </c>
      <c r="L7" s="25">
        <v>114.2</v>
      </c>
      <c r="M7" s="25">
        <v>107.2</v>
      </c>
      <c r="N7" s="57">
        <f t="shared" si="0"/>
        <v>-7</v>
      </c>
      <c r="O7" s="57">
        <f t="shared" si="2"/>
        <v>-6.1295971978984287</v>
      </c>
      <c r="P7" s="144">
        <f t="shared" si="1"/>
        <v>6.1295971978984287</v>
      </c>
      <c r="Q7" s="28"/>
      <c r="R7" s="28"/>
      <c r="S7" s="29"/>
      <c r="T7" s="29"/>
      <c r="U7" s="28"/>
      <c r="V7" s="26"/>
      <c r="W7" s="26"/>
      <c r="X7" s="27"/>
      <c r="Y7" s="89" t="s">
        <v>34</v>
      </c>
      <c r="Z7" s="30" t="s">
        <v>9</v>
      </c>
      <c r="AA7" s="34"/>
      <c r="AB7" s="32"/>
    </row>
    <row r="8" spans="1:28" s="33" customFormat="1" x14ac:dyDescent="0.25">
      <c r="A8" s="5" t="s">
        <v>60</v>
      </c>
      <c r="B8" s="26">
        <v>7</v>
      </c>
      <c r="C8" s="26">
        <v>2</v>
      </c>
      <c r="D8" s="26">
        <v>8</v>
      </c>
      <c r="E8" s="25">
        <v>12</v>
      </c>
      <c r="F8" s="25">
        <v>60</v>
      </c>
      <c r="G8" s="25">
        <v>71</v>
      </c>
      <c r="H8" s="26" t="s">
        <v>68</v>
      </c>
      <c r="I8" s="26">
        <v>22</v>
      </c>
      <c r="J8" s="137" t="s">
        <v>51</v>
      </c>
      <c r="K8" s="26">
        <v>13.5</v>
      </c>
      <c r="L8" s="25">
        <v>114.5</v>
      </c>
      <c r="M8" s="25">
        <v>106.5</v>
      </c>
      <c r="N8" s="57">
        <f t="shared" si="0"/>
        <v>-8</v>
      </c>
      <c r="O8" s="57">
        <f t="shared" si="2"/>
        <v>-6.9868995633187829</v>
      </c>
      <c r="P8" s="144">
        <f t="shared" si="1"/>
        <v>6.9868995633187829</v>
      </c>
      <c r="Q8" s="28"/>
      <c r="R8" s="28"/>
      <c r="S8" s="29"/>
      <c r="T8" s="29"/>
      <c r="U8" s="28"/>
      <c r="V8" s="26"/>
      <c r="W8" s="26"/>
      <c r="X8" s="27"/>
      <c r="Y8" s="89" t="s">
        <v>34</v>
      </c>
      <c r="Z8" s="30" t="s">
        <v>9</v>
      </c>
      <c r="AA8" s="34"/>
      <c r="AB8" s="32"/>
    </row>
    <row r="9" spans="1:28" s="33" customFormat="1" x14ac:dyDescent="0.25">
      <c r="A9" s="5" t="s">
        <v>60</v>
      </c>
      <c r="B9" s="26">
        <v>8</v>
      </c>
      <c r="C9" s="26">
        <v>2</v>
      </c>
      <c r="D9" s="26">
        <v>8</v>
      </c>
      <c r="E9" s="25">
        <v>17</v>
      </c>
      <c r="F9" s="25">
        <v>61</v>
      </c>
      <c r="G9" s="25">
        <v>77</v>
      </c>
      <c r="H9" s="26">
        <v>22</v>
      </c>
      <c r="I9" s="26">
        <v>22</v>
      </c>
      <c r="J9" s="137"/>
      <c r="K9" s="26">
        <v>12.6</v>
      </c>
      <c r="L9" s="25">
        <v>116.4</v>
      </c>
      <c r="M9" s="25">
        <v>116.6</v>
      </c>
      <c r="N9" s="57">
        <f t="shared" si="0"/>
        <v>0.19999999999998863</v>
      </c>
      <c r="O9" s="57">
        <f t="shared" si="2"/>
        <v>0.17182130584192379</v>
      </c>
      <c r="P9" s="144">
        <f t="shared" si="1"/>
        <v>0.17182130584192379</v>
      </c>
      <c r="Q9" s="28"/>
      <c r="R9" s="28"/>
      <c r="S9" s="29"/>
      <c r="T9" s="29"/>
      <c r="U9" s="28"/>
      <c r="V9" s="26"/>
      <c r="W9" s="26"/>
      <c r="X9" s="27"/>
      <c r="Y9" s="89" t="s">
        <v>34</v>
      </c>
      <c r="Z9" s="30"/>
      <c r="AA9" s="34"/>
      <c r="AB9" s="32"/>
    </row>
    <row r="10" spans="1:28" s="33" customFormat="1" x14ac:dyDescent="0.25">
      <c r="A10" s="5" t="s">
        <v>60</v>
      </c>
      <c r="B10" s="26">
        <v>9</v>
      </c>
      <c r="C10" s="26">
        <v>2</v>
      </c>
      <c r="D10" s="26">
        <v>8</v>
      </c>
      <c r="E10" s="25">
        <v>14</v>
      </c>
      <c r="F10" s="85">
        <v>55</v>
      </c>
      <c r="G10" s="25">
        <v>68</v>
      </c>
      <c r="H10" s="59" t="s">
        <v>69</v>
      </c>
      <c r="I10" s="26">
        <v>24</v>
      </c>
      <c r="J10" s="137" t="s">
        <v>51</v>
      </c>
      <c r="K10" s="26">
        <v>16.7</v>
      </c>
      <c r="L10" s="25">
        <v>113.1</v>
      </c>
      <c r="M10" s="25">
        <v>118.5</v>
      </c>
      <c r="N10" s="57">
        <f t="shared" si="0"/>
        <v>5.4000000000000057</v>
      </c>
      <c r="O10" s="57">
        <f t="shared" si="2"/>
        <v>4.7745358090185652</v>
      </c>
      <c r="P10" s="144">
        <f t="shared" si="1"/>
        <v>4.7745358090185652</v>
      </c>
      <c r="Q10" s="28" t="s">
        <v>27</v>
      </c>
      <c r="R10" s="28" t="s">
        <v>72</v>
      </c>
      <c r="S10" s="29"/>
      <c r="T10" s="29"/>
      <c r="U10" s="28"/>
      <c r="V10" s="26"/>
      <c r="W10" s="26"/>
      <c r="X10" s="27"/>
      <c r="Y10" s="89" t="s">
        <v>34</v>
      </c>
      <c r="Z10" s="30"/>
      <c r="AA10" s="34"/>
      <c r="AB10" s="32"/>
    </row>
    <row r="11" spans="1:28" s="33" customFormat="1" x14ac:dyDescent="0.25">
      <c r="A11" s="5" t="s">
        <v>60</v>
      </c>
      <c r="B11" s="26">
        <v>10</v>
      </c>
      <c r="C11" s="26">
        <v>2</v>
      </c>
      <c r="D11" s="26">
        <v>8</v>
      </c>
      <c r="E11" s="25">
        <v>15</v>
      </c>
      <c r="F11" s="25">
        <v>59</v>
      </c>
      <c r="G11" s="25">
        <v>73</v>
      </c>
      <c r="H11" s="26">
        <v>22</v>
      </c>
      <c r="I11" s="26">
        <v>22</v>
      </c>
      <c r="J11" s="137"/>
      <c r="K11" s="26">
        <v>10.8</v>
      </c>
      <c r="L11" s="25">
        <v>119.9</v>
      </c>
      <c r="M11" s="25">
        <v>113.5</v>
      </c>
      <c r="N11" s="57">
        <f t="shared" si="0"/>
        <v>-6.4000000000000057</v>
      </c>
      <c r="O11" s="57">
        <f t="shared" si="2"/>
        <v>-5.3377814845704812</v>
      </c>
      <c r="P11" s="144">
        <f t="shared" si="1"/>
        <v>5.3377814845704812</v>
      </c>
      <c r="Q11" s="28" t="s">
        <v>27</v>
      </c>
      <c r="R11" s="28" t="s">
        <v>72</v>
      </c>
      <c r="S11" s="29"/>
      <c r="T11" s="29"/>
      <c r="U11" s="28"/>
      <c r="V11" s="26"/>
      <c r="W11" s="26"/>
      <c r="X11" s="27"/>
      <c r="Y11" s="89" t="s">
        <v>34</v>
      </c>
      <c r="Z11" s="30" t="s">
        <v>9</v>
      </c>
      <c r="AA11" s="34"/>
      <c r="AB11" s="32"/>
    </row>
    <row r="12" spans="1:28" s="33" customFormat="1" x14ac:dyDescent="0.25">
      <c r="A12" s="5" t="s">
        <v>60</v>
      </c>
      <c r="B12" s="26">
        <v>11</v>
      </c>
      <c r="C12" s="26">
        <v>2</v>
      </c>
      <c r="D12" s="26">
        <v>8</v>
      </c>
      <c r="E12" s="25">
        <v>14</v>
      </c>
      <c r="F12" s="25">
        <v>58</v>
      </c>
      <c r="G12" s="25">
        <v>71</v>
      </c>
      <c r="H12" s="26">
        <v>22</v>
      </c>
      <c r="I12" s="26">
        <v>22</v>
      </c>
      <c r="J12" s="137"/>
      <c r="K12" s="26">
        <v>14.05</v>
      </c>
      <c r="L12" s="25">
        <v>112.8</v>
      </c>
      <c r="M12" s="25">
        <v>114</v>
      </c>
      <c r="N12" s="57">
        <f t="shared" si="0"/>
        <v>1.2000000000000028</v>
      </c>
      <c r="O12" s="57">
        <f t="shared" si="2"/>
        <v>1.0638297872340496</v>
      </c>
      <c r="P12" s="144">
        <f t="shared" si="1"/>
        <v>1.0638297872340496</v>
      </c>
      <c r="Q12" s="28"/>
      <c r="R12" s="28"/>
      <c r="S12" s="29"/>
      <c r="T12" s="29"/>
      <c r="U12" s="28"/>
      <c r="V12" s="26"/>
      <c r="W12" s="26"/>
      <c r="X12" s="27"/>
      <c r="Y12" s="89" t="s">
        <v>34</v>
      </c>
      <c r="Z12" s="30"/>
      <c r="AA12" s="34"/>
      <c r="AB12" s="32"/>
    </row>
    <row r="13" spans="1:28" s="38" customFormat="1" x14ac:dyDescent="0.25">
      <c r="A13" s="5" t="s">
        <v>60</v>
      </c>
      <c r="B13" s="25">
        <v>12</v>
      </c>
      <c r="C13" s="26">
        <v>2</v>
      </c>
      <c r="D13" s="26">
        <v>8</v>
      </c>
      <c r="E13" s="25">
        <v>13</v>
      </c>
      <c r="F13" s="25">
        <v>58</v>
      </c>
      <c r="G13" s="25">
        <v>70</v>
      </c>
      <c r="H13" s="26">
        <v>22</v>
      </c>
      <c r="I13" s="26">
        <v>22</v>
      </c>
      <c r="J13" s="138"/>
      <c r="K13" s="25">
        <v>13.45</v>
      </c>
      <c r="L13" s="25">
        <v>114.7</v>
      </c>
      <c r="M13" s="25">
        <v>115.1</v>
      </c>
      <c r="N13" s="57">
        <f t="shared" si="0"/>
        <v>0.39999999999999147</v>
      </c>
      <c r="O13" s="57">
        <f t="shared" si="2"/>
        <v>0.34873583260679464</v>
      </c>
      <c r="P13" s="144">
        <f t="shared" si="1"/>
        <v>0.34873583260679464</v>
      </c>
      <c r="Q13" s="28"/>
      <c r="R13" s="28"/>
      <c r="S13" s="28"/>
      <c r="T13" s="28"/>
      <c r="U13" s="28"/>
      <c r="V13" s="25"/>
      <c r="W13" s="36"/>
      <c r="X13" s="35"/>
      <c r="Y13" s="89" t="s">
        <v>34</v>
      </c>
      <c r="Z13" s="30" t="s">
        <v>9</v>
      </c>
      <c r="AA13" s="37"/>
      <c r="AB13" s="32"/>
    </row>
    <row r="14" spans="1:28" x14ac:dyDescent="0.25">
      <c r="A14" s="5" t="s">
        <v>60</v>
      </c>
      <c r="B14" s="4">
        <v>13</v>
      </c>
      <c r="C14" s="26">
        <v>2</v>
      </c>
      <c r="D14" s="25">
        <v>8</v>
      </c>
      <c r="E14" s="5">
        <v>4</v>
      </c>
      <c r="F14" s="5">
        <v>19</v>
      </c>
      <c r="G14" s="5">
        <v>22</v>
      </c>
      <c r="H14" s="4" t="s">
        <v>65</v>
      </c>
      <c r="I14" s="4">
        <v>22</v>
      </c>
      <c r="J14" s="139" t="s">
        <v>51</v>
      </c>
      <c r="K14" s="26">
        <v>12.4</v>
      </c>
      <c r="L14" s="25">
        <v>39.9</v>
      </c>
      <c r="M14" s="25">
        <v>37.200000000000003</v>
      </c>
      <c r="N14" s="57">
        <f t="shared" si="0"/>
        <v>-2.6999999999999957</v>
      </c>
      <c r="O14" s="57">
        <f t="shared" si="2"/>
        <v>-6.7669172932330763</v>
      </c>
      <c r="P14" s="144">
        <f t="shared" si="1"/>
        <v>6.7669172932330763</v>
      </c>
      <c r="Q14" s="28"/>
      <c r="R14" s="28" t="s">
        <v>73</v>
      </c>
      <c r="S14" s="4"/>
      <c r="T14" s="4"/>
      <c r="U14" s="4"/>
      <c r="V14" s="4"/>
      <c r="W14" s="2"/>
      <c r="X14" s="21"/>
      <c r="Y14" s="89" t="s">
        <v>34</v>
      </c>
      <c r="Z14" s="12" t="s">
        <v>9</v>
      </c>
      <c r="AA14" s="17"/>
      <c r="AB14" s="5"/>
    </row>
    <row r="15" spans="1:28" s="33" customFormat="1" x14ac:dyDescent="0.25">
      <c r="A15" s="5" t="s">
        <v>60</v>
      </c>
      <c r="B15" s="26">
        <v>14</v>
      </c>
      <c r="C15" s="26">
        <v>2</v>
      </c>
      <c r="D15" s="26">
        <v>8</v>
      </c>
      <c r="E15" s="25">
        <v>14</v>
      </c>
      <c r="F15" s="25">
        <v>56</v>
      </c>
      <c r="G15" s="25">
        <v>69</v>
      </c>
      <c r="H15" s="26" t="s">
        <v>65</v>
      </c>
      <c r="I15" s="26">
        <v>22</v>
      </c>
      <c r="J15" s="137" t="s">
        <v>51</v>
      </c>
      <c r="K15" s="26">
        <v>13.15</v>
      </c>
      <c r="L15" s="25">
        <v>116.65</v>
      </c>
      <c r="M15" s="25">
        <v>114.4</v>
      </c>
      <c r="N15" s="57">
        <f t="shared" si="0"/>
        <v>-2.25</v>
      </c>
      <c r="O15" s="57">
        <f t="shared" si="2"/>
        <v>-1.928846978139731</v>
      </c>
      <c r="P15" s="144">
        <f t="shared" si="1"/>
        <v>1.928846978139731</v>
      </c>
      <c r="Q15" s="76"/>
      <c r="R15" s="76"/>
      <c r="S15" s="26"/>
      <c r="T15" s="26"/>
      <c r="U15" s="26"/>
      <c r="V15" s="26"/>
      <c r="W15" s="30"/>
      <c r="X15" s="27"/>
      <c r="Y15" s="89" t="s">
        <v>34</v>
      </c>
      <c r="Z15" s="30" t="s">
        <v>9</v>
      </c>
      <c r="AA15" s="34"/>
      <c r="AB15" s="25"/>
    </row>
    <row r="16" spans="1:28" s="33" customFormat="1" x14ac:dyDescent="0.25">
      <c r="A16" s="5" t="s">
        <v>60</v>
      </c>
      <c r="B16" s="26">
        <v>15</v>
      </c>
      <c r="C16" s="26">
        <v>2</v>
      </c>
      <c r="D16" s="26">
        <v>8</v>
      </c>
      <c r="E16" s="25">
        <v>12</v>
      </c>
      <c r="F16" s="25">
        <v>56</v>
      </c>
      <c r="G16" s="25">
        <v>67</v>
      </c>
      <c r="H16" s="26" t="s">
        <v>70</v>
      </c>
      <c r="I16" s="26">
        <v>23</v>
      </c>
      <c r="J16" s="137" t="s">
        <v>51</v>
      </c>
      <c r="K16" s="26">
        <v>14.45</v>
      </c>
      <c r="L16" s="25">
        <v>114.2</v>
      </c>
      <c r="M16" s="25">
        <v>116.25</v>
      </c>
      <c r="N16" s="57">
        <f t="shared" si="0"/>
        <v>2.0499999999999972</v>
      </c>
      <c r="O16" s="57">
        <f t="shared" si="2"/>
        <v>1.7950963222416849</v>
      </c>
      <c r="P16" s="144">
        <f t="shared" si="1"/>
        <v>1.7950963222416849</v>
      </c>
      <c r="Q16" s="28"/>
      <c r="R16" s="28"/>
      <c r="S16" s="26"/>
      <c r="T16" s="26"/>
      <c r="U16" s="26"/>
      <c r="V16" s="26"/>
      <c r="W16" s="30"/>
      <c r="X16" s="27"/>
      <c r="Y16" s="89" t="s">
        <v>34</v>
      </c>
      <c r="Z16" s="30" t="s">
        <v>9</v>
      </c>
      <c r="AA16" s="34"/>
      <c r="AB16" s="25"/>
    </row>
    <row r="17" spans="1:31" x14ac:dyDescent="0.25">
      <c r="A17" s="5" t="s">
        <v>60</v>
      </c>
      <c r="B17" s="25">
        <v>16</v>
      </c>
      <c r="C17" s="26">
        <v>2</v>
      </c>
      <c r="D17" s="26">
        <v>8</v>
      </c>
      <c r="E17" s="5">
        <v>14</v>
      </c>
      <c r="F17" s="5">
        <v>57</v>
      </c>
      <c r="G17" s="5">
        <v>70</v>
      </c>
      <c r="H17" s="4">
        <v>22</v>
      </c>
      <c r="I17" s="4">
        <v>22</v>
      </c>
      <c r="J17" s="139"/>
      <c r="K17" s="26">
        <v>12.1</v>
      </c>
      <c r="L17" s="25">
        <v>114.65</v>
      </c>
      <c r="M17" s="25">
        <v>114.6</v>
      </c>
      <c r="N17" s="57">
        <f t="shared" si="0"/>
        <v>-5.0000000000011369E-2</v>
      </c>
      <c r="O17" s="57">
        <f t="shared" si="2"/>
        <v>-4.3610989969478098E-2</v>
      </c>
      <c r="P17" s="144">
        <f t="shared" si="1"/>
        <v>4.3610989969478098E-2</v>
      </c>
      <c r="Q17" s="76"/>
      <c r="R17" s="76"/>
      <c r="S17" s="4"/>
      <c r="T17" s="4"/>
      <c r="U17" s="4"/>
      <c r="V17" s="4"/>
      <c r="W17" s="2"/>
      <c r="X17" s="21"/>
      <c r="Y17" s="89" t="s">
        <v>34</v>
      </c>
      <c r="Z17" s="30" t="s">
        <v>9</v>
      </c>
      <c r="AA17" s="17"/>
      <c r="AB17" s="5"/>
    </row>
    <row r="18" spans="1:31" s="33" customFormat="1" x14ac:dyDescent="0.25">
      <c r="A18" s="5" t="s">
        <v>60</v>
      </c>
      <c r="B18" s="26">
        <v>17</v>
      </c>
      <c r="C18" s="26">
        <v>2</v>
      </c>
      <c r="D18" s="26">
        <v>8</v>
      </c>
      <c r="E18" s="25">
        <v>9</v>
      </c>
      <c r="F18" s="25">
        <v>35</v>
      </c>
      <c r="G18" s="25">
        <v>43</v>
      </c>
      <c r="H18" s="26">
        <v>22</v>
      </c>
      <c r="I18" s="26">
        <v>22</v>
      </c>
      <c r="J18" s="137"/>
      <c r="K18" s="26">
        <v>15.6</v>
      </c>
      <c r="L18" s="25">
        <v>69.849999999999994</v>
      </c>
      <c r="M18" s="25">
        <v>69.875</v>
      </c>
      <c r="N18" s="57">
        <f t="shared" si="0"/>
        <v>2.5000000000005684E-2</v>
      </c>
      <c r="O18" s="57">
        <f t="shared" si="2"/>
        <v>3.5790980672878447E-2</v>
      </c>
      <c r="P18" s="144">
        <f t="shared" si="1"/>
        <v>3.5790980672878447E-2</v>
      </c>
      <c r="Q18" s="28"/>
      <c r="R18" s="28" t="s">
        <v>73</v>
      </c>
      <c r="S18" s="26"/>
      <c r="T18" s="26"/>
      <c r="U18" s="26"/>
      <c r="V18" s="26"/>
      <c r="W18" s="30"/>
      <c r="X18" s="27"/>
      <c r="Y18" s="89" t="s">
        <v>34</v>
      </c>
      <c r="Z18" s="30" t="s">
        <v>9</v>
      </c>
      <c r="AA18" s="34"/>
      <c r="AB18" s="25"/>
    </row>
    <row r="19" spans="1:31" s="33" customFormat="1" x14ac:dyDescent="0.25">
      <c r="A19" s="5" t="s">
        <v>60</v>
      </c>
      <c r="B19" s="26">
        <v>18</v>
      </c>
      <c r="C19" s="26">
        <v>2</v>
      </c>
      <c r="D19" s="26">
        <v>8</v>
      </c>
      <c r="E19" s="25">
        <v>14</v>
      </c>
      <c r="F19" s="25">
        <v>60</v>
      </c>
      <c r="G19" s="25">
        <v>73</v>
      </c>
      <c r="H19" s="26" t="s">
        <v>45</v>
      </c>
      <c r="I19" s="26">
        <v>22</v>
      </c>
      <c r="J19" s="137" t="s">
        <v>51</v>
      </c>
      <c r="K19" s="26">
        <v>14.1</v>
      </c>
      <c r="L19" s="25">
        <v>113.2</v>
      </c>
      <c r="M19" s="25">
        <v>117.3</v>
      </c>
      <c r="N19" s="57">
        <f t="shared" si="0"/>
        <v>4.0999999999999943</v>
      </c>
      <c r="O19" s="57">
        <f t="shared" si="2"/>
        <v>3.6219081272084841</v>
      </c>
      <c r="P19" s="144">
        <f t="shared" si="1"/>
        <v>3.6219081272084841</v>
      </c>
      <c r="Q19" s="28"/>
      <c r="R19" s="28"/>
      <c r="S19" s="26"/>
      <c r="T19" s="26"/>
      <c r="U19" s="26"/>
      <c r="V19" s="26"/>
      <c r="W19" s="30"/>
      <c r="X19" s="27"/>
      <c r="Y19" s="89" t="s">
        <v>34</v>
      </c>
      <c r="Z19" s="30" t="s">
        <v>9</v>
      </c>
      <c r="AA19" s="34"/>
      <c r="AB19" s="25"/>
    </row>
    <row r="20" spans="1:31" s="33" customFormat="1" x14ac:dyDescent="0.25">
      <c r="A20" s="5" t="s">
        <v>60</v>
      </c>
      <c r="B20" s="26">
        <v>19</v>
      </c>
      <c r="C20" s="26">
        <v>2</v>
      </c>
      <c r="D20" s="26">
        <v>8</v>
      </c>
      <c r="E20" s="25">
        <v>15</v>
      </c>
      <c r="F20" s="25">
        <v>66</v>
      </c>
      <c r="G20" s="25">
        <v>80</v>
      </c>
      <c r="H20" s="26">
        <v>22</v>
      </c>
      <c r="I20" s="26">
        <v>22</v>
      </c>
      <c r="J20" s="137"/>
      <c r="K20" s="26">
        <v>13.475</v>
      </c>
      <c r="L20" s="25">
        <v>117.65</v>
      </c>
      <c r="M20" s="25">
        <v>121.1</v>
      </c>
      <c r="N20" s="57">
        <f t="shared" si="0"/>
        <v>3.4499999999999886</v>
      </c>
      <c r="O20" s="57">
        <f t="shared" si="2"/>
        <v>2.9324266893327566</v>
      </c>
      <c r="P20" s="144">
        <f t="shared" si="1"/>
        <v>2.9324266893327566</v>
      </c>
      <c r="Q20" s="28"/>
      <c r="R20" s="28"/>
      <c r="S20" s="26"/>
      <c r="T20" s="26"/>
      <c r="U20" s="26"/>
      <c r="V20" s="26"/>
      <c r="W20" s="30"/>
      <c r="X20" s="27"/>
      <c r="Y20" s="89" t="s">
        <v>34</v>
      </c>
      <c r="Z20" s="30" t="s">
        <v>9</v>
      </c>
      <c r="AA20" s="34"/>
      <c r="AB20" s="25"/>
    </row>
    <row r="21" spans="1:31" x14ac:dyDescent="0.25">
      <c r="A21" s="5" t="s">
        <v>60</v>
      </c>
      <c r="B21" s="25">
        <v>20</v>
      </c>
      <c r="C21" s="25">
        <v>1</v>
      </c>
      <c r="D21" s="26">
        <v>8</v>
      </c>
      <c r="E21" s="5">
        <v>10</v>
      </c>
      <c r="F21" s="5">
        <v>38</v>
      </c>
      <c r="G21" s="5">
        <v>47</v>
      </c>
      <c r="H21" s="4" t="s">
        <v>76</v>
      </c>
      <c r="I21" s="4">
        <v>21</v>
      </c>
      <c r="J21" s="139" t="s">
        <v>64</v>
      </c>
      <c r="K21" s="26">
        <v>11.8</v>
      </c>
      <c r="L21" s="25">
        <v>77.3</v>
      </c>
      <c r="M21" s="25">
        <v>74.900000000000006</v>
      </c>
      <c r="N21" s="57">
        <f t="shared" si="0"/>
        <v>-2.3999999999999915</v>
      </c>
      <c r="O21" s="57">
        <f t="shared" si="2"/>
        <v>-3.1047865459249535</v>
      </c>
      <c r="P21" s="144">
        <f t="shared" si="1"/>
        <v>3.1047865459249535</v>
      </c>
      <c r="Q21" s="28"/>
      <c r="R21" s="28" t="s">
        <v>73</v>
      </c>
      <c r="S21" s="4"/>
      <c r="T21" s="4"/>
      <c r="U21" s="4"/>
      <c r="V21" s="4"/>
      <c r="W21" s="2"/>
      <c r="X21" s="21"/>
      <c r="Y21" s="89" t="s">
        <v>34</v>
      </c>
      <c r="Z21" s="30" t="s">
        <v>9</v>
      </c>
      <c r="AA21" s="17"/>
      <c r="AB21" s="5"/>
    </row>
    <row r="22" spans="1:31" s="33" customFormat="1" x14ac:dyDescent="0.25">
      <c r="A22" s="5" t="s">
        <v>60</v>
      </c>
      <c r="B22" s="26">
        <v>21</v>
      </c>
      <c r="C22" s="26">
        <v>1</v>
      </c>
      <c r="D22" s="26">
        <v>8</v>
      </c>
      <c r="E22" s="25">
        <v>10</v>
      </c>
      <c r="F22" s="25">
        <v>46</v>
      </c>
      <c r="G22" s="25">
        <v>55</v>
      </c>
      <c r="H22" s="26">
        <v>22</v>
      </c>
      <c r="I22" s="26">
        <v>22</v>
      </c>
      <c r="J22" s="137"/>
      <c r="K22" s="26">
        <v>12.7</v>
      </c>
      <c r="L22" s="25">
        <v>86</v>
      </c>
      <c r="M22" s="25">
        <v>89.5</v>
      </c>
      <c r="N22" s="57">
        <f t="shared" si="0"/>
        <v>3.5</v>
      </c>
      <c r="O22" s="57">
        <f t="shared" si="2"/>
        <v>4.0697674418604723</v>
      </c>
      <c r="P22" s="144">
        <f t="shared" si="1"/>
        <v>4.0697674418604723</v>
      </c>
      <c r="Q22" s="28"/>
      <c r="R22" s="28" t="s">
        <v>73</v>
      </c>
      <c r="S22" s="26"/>
      <c r="T22" s="26"/>
      <c r="U22" s="26"/>
      <c r="V22" s="26"/>
      <c r="W22" s="30"/>
      <c r="X22" s="27"/>
      <c r="Y22" s="89" t="s">
        <v>34</v>
      </c>
      <c r="Z22" s="36" t="s">
        <v>9</v>
      </c>
      <c r="AA22" s="34"/>
      <c r="AB22" s="25"/>
    </row>
    <row r="23" spans="1:31" x14ac:dyDescent="0.25">
      <c r="A23" s="5" t="s">
        <v>60</v>
      </c>
      <c r="B23" s="4">
        <v>22</v>
      </c>
      <c r="C23" s="26">
        <v>2</v>
      </c>
      <c r="D23" s="26">
        <v>8</v>
      </c>
      <c r="E23" s="5">
        <v>16</v>
      </c>
      <c r="F23" s="5">
        <v>64</v>
      </c>
      <c r="G23" s="5">
        <v>79</v>
      </c>
      <c r="H23" s="4" t="s">
        <v>65</v>
      </c>
      <c r="I23" s="4">
        <v>22</v>
      </c>
      <c r="J23" s="137" t="s">
        <v>51</v>
      </c>
      <c r="K23" s="26">
        <v>13.6</v>
      </c>
      <c r="L23" s="25">
        <v>117.1</v>
      </c>
      <c r="M23" s="25">
        <v>125.7</v>
      </c>
      <c r="N23" s="57">
        <f t="shared" si="0"/>
        <v>8.6000000000000085</v>
      </c>
      <c r="O23" s="57">
        <f t="shared" si="2"/>
        <v>7.3441502988898399</v>
      </c>
      <c r="P23" s="144">
        <f t="shared" si="1"/>
        <v>7.3441502988898399</v>
      </c>
      <c r="Q23" s="28"/>
      <c r="R23" s="28"/>
      <c r="S23" s="4"/>
      <c r="T23" s="4"/>
      <c r="U23" s="4"/>
      <c r="V23" s="4"/>
      <c r="W23" s="2"/>
      <c r="X23" s="21"/>
      <c r="Y23" s="89" t="s">
        <v>34</v>
      </c>
      <c r="Z23" s="2" t="s">
        <v>9</v>
      </c>
      <c r="AA23" s="17"/>
      <c r="AB23" s="5"/>
    </row>
    <row r="24" spans="1:31" x14ac:dyDescent="0.25">
      <c r="A24" s="5" t="s">
        <v>60</v>
      </c>
      <c r="B24" s="4">
        <v>23</v>
      </c>
      <c r="C24" s="25">
        <v>1</v>
      </c>
      <c r="D24" s="26">
        <v>8</v>
      </c>
      <c r="E24" s="5">
        <v>11</v>
      </c>
      <c r="F24" s="5">
        <v>52</v>
      </c>
      <c r="G24" s="5">
        <v>62</v>
      </c>
      <c r="H24" s="4">
        <v>23</v>
      </c>
      <c r="I24" s="4">
        <v>23</v>
      </c>
      <c r="J24" s="139"/>
      <c r="K24" s="26">
        <v>11.75</v>
      </c>
      <c r="L24" s="25">
        <v>98</v>
      </c>
      <c r="M24" s="25">
        <v>104.1</v>
      </c>
      <c r="N24" s="57">
        <f t="shared" si="0"/>
        <v>6.0999999999999943</v>
      </c>
      <c r="O24" s="57">
        <f t="shared" si="2"/>
        <v>6.2244897959183643</v>
      </c>
      <c r="P24" s="144">
        <f t="shared" si="1"/>
        <v>6.2244897959183643</v>
      </c>
      <c r="Q24" s="28"/>
      <c r="R24" s="28" t="s">
        <v>73</v>
      </c>
      <c r="S24" s="4"/>
      <c r="T24" s="4"/>
      <c r="U24" s="4"/>
      <c r="V24" s="4"/>
      <c r="W24" s="2"/>
      <c r="X24" s="21"/>
      <c r="Y24" s="89" t="s">
        <v>34</v>
      </c>
      <c r="Z24" s="2" t="s">
        <v>9</v>
      </c>
      <c r="AA24" s="17"/>
      <c r="AB24" s="5"/>
    </row>
    <row r="25" spans="1:31" x14ac:dyDescent="0.25">
      <c r="A25" s="128" t="s">
        <v>60</v>
      </c>
      <c r="B25" s="95">
        <v>24</v>
      </c>
      <c r="C25" s="95">
        <v>2</v>
      </c>
      <c r="D25" s="127">
        <v>8</v>
      </c>
      <c r="E25" s="128">
        <v>15</v>
      </c>
      <c r="F25" s="128">
        <v>62</v>
      </c>
      <c r="G25" s="128">
        <v>76</v>
      </c>
      <c r="H25" s="127" t="s">
        <v>71</v>
      </c>
      <c r="I25" s="127">
        <v>22</v>
      </c>
      <c r="J25" s="140" t="s">
        <v>51</v>
      </c>
      <c r="K25" s="127">
        <v>11.35</v>
      </c>
      <c r="L25" s="95">
        <v>118.25</v>
      </c>
      <c r="M25" s="95">
        <v>119.6</v>
      </c>
      <c r="N25" s="57">
        <f t="shared" si="0"/>
        <v>1.3499999999999943</v>
      </c>
      <c r="O25" s="57">
        <f t="shared" si="2"/>
        <v>1.1416490486257924</v>
      </c>
      <c r="P25" s="144">
        <f t="shared" si="1"/>
        <v>1.1416490486257924</v>
      </c>
      <c r="Q25" s="85"/>
      <c r="R25" s="85"/>
      <c r="S25" s="129"/>
      <c r="T25" s="129"/>
      <c r="U25" s="129"/>
      <c r="V25" s="129"/>
      <c r="W25" s="130"/>
      <c r="X25" s="131"/>
      <c r="Y25" s="132" t="s">
        <v>34</v>
      </c>
      <c r="Z25" s="94" t="s">
        <v>9</v>
      </c>
      <c r="AA25" s="133"/>
      <c r="AB25" s="128"/>
    </row>
    <row r="26" spans="1:31" s="30" customFormat="1" x14ac:dyDescent="0.25">
      <c r="A26" s="25" t="s">
        <v>60</v>
      </c>
      <c r="B26" s="26">
        <v>25</v>
      </c>
      <c r="C26" s="26">
        <v>2</v>
      </c>
      <c r="D26" s="127">
        <v>8</v>
      </c>
      <c r="E26" s="25">
        <v>14</v>
      </c>
      <c r="F26" s="25">
        <v>54</v>
      </c>
      <c r="G26" s="25">
        <v>67</v>
      </c>
      <c r="H26" s="25" t="s">
        <v>65</v>
      </c>
      <c r="I26" s="26">
        <v>22</v>
      </c>
      <c r="J26" s="137" t="s">
        <v>51</v>
      </c>
      <c r="K26" s="26">
        <v>13.95</v>
      </c>
      <c r="L26" s="25">
        <v>114</v>
      </c>
      <c r="M26" s="25">
        <v>115.9</v>
      </c>
      <c r="N26" s="57">
        <f t="shared" si="0"/>
        <v>1.9000000000000057</v>
      </c>
      <c r="O26" s="57">
        <f t="shared" si="2"/>
        <v>1.6666666666666607</v>
      </c>
      <c r="P26" s="144">
        <f t="shared" si="1"/>
        <v>1.6666666666666607</v>
      </c>
      <c r="Q26" s="26"/>
      <c r="R26" s="26"/>
      <c r="X26" s="27"/>
      <c r="AA26" s="109"/>
      <c r="AB26" s="25"/>
    </row>
    <row r="27" spans="1:31" s="30" customFormat="1" x14ac:dyDescent="0.25">
      <c r="A27" s="25" t="s">
        <v>60</v>
      </c>
      <c r="B27" s="26">
        <v>26</v>
      </c>
      <c r="C27" s="26">
        <v>2</v>
      </c>
      <c r="D27" s="127">
        <v>8</v>
      </c>
      <c r="E27" s="25">
        <v>14</v>
      </c>
      <c r="F27" s="25">
        <v>67</v>
      </c>
      <c r="G27" s="25">
        <v>80</v>
      </c>
      <c r="H27" s="26">
        <v>22</v>
      </c>
      <c r="I27" s="26">
        <v>22</v>
      </c>
      <c r="J27" s="137"/>
      <c r="K27" s="26">
        <v>11.8</v>
      </c>
      <c r="L27" s="25">
        <v>121.2</v>
      </c>
      <c r="M27" s="25">
        <v>124.5</v>
      </c>
      <c r="N27" s="57">
        <f t="shared" si="0"/>
        <v>3.2999999999999972</v>
      </c>
      <c r="O27" s="57">
        <f t="shared" si="2"/>
        <v>2.7227722772277252</v>
      </c>
      <c r="P27" s="144">
        <f t="shared" si="1"/>
        <v>2.7227722772277252</v>
      </c>
      <c r="W27" s="27"/>
      <c r="Z27" s="109"/>
      <c r="AA27" s="25"/>
    </row>
    <row r="28" spans="1:31" s="30" customFormat="1" x14ac:dyDescent="0.25">
      <c r="A28" s="25" t="s">
        <v>60</v>
      </c>
      <c r="B28" s="26">
        <v>27</v>
      </c>
      <c r="C28" s="26">
        <v>2</v>
      </c>
      <c r="D28" s="127">
        <v>8</v>
      </c>
      <c r="E28" s="25">
        <v>6</v>
      </c>
      <c r="F28" s="25">
        <v>26</v>
      </c>
      <c r="G28" s="25">
        <v>31</v>
      </c>
      <c r="H28" s="26">
        <v>22</v>
      </c>
      <c r="I28" s="26">
        <v>22</v>
      </c>
      <c r="J28" s="137"/>
      <c r="K28" s="26">
        <v>13.7</v>
      </c>
      <c r="L28" s="25">
        <v>49.9</v>
      </c>
      <c r="M28" s="25">
        <v>50.5</v>
      </c>
      <c r="N28" s="57">
        <f t="shared" si="0"/>
        <v>0.60000000000000142</v>
      </c>
      <c r="O28" s="57">
        <f t="shared" si="2"/>
        <v>1.2024048096192397</v>
      </c>
      <c r="P28" s="144">
        <f t="shared" si="1"/>
        <v>1.2024048096192397</v>
      </c>
      <c r="R28" s="28" t="s">
        <v>73</v>
      </c>
      <c r="W28" s="26"/>
      <c r="Z28" s="109"/>
      <c r="AA28" s="25"/>
    </row>
    <row r="29" spans="1:31" s="30" customFormat="1" x14ac:dyDescent="0.25">
      <c r="A29" s="25" t="s">
        <v>60</v>
      </c>
      <c r="B29" s="26">
        <v>28</v>
      </c>
      <c r="C29" s="26">
        <v>2</v>
      </c>
      <c r="D29" s="127">
        <v>8</v>
      </c>
      <c r="E29" s="25">
        <v>14</v>
      </c>
      <c r="F29" s="25">
        <v>62</v>
      </c>
      <c r="G29" s="25">
        <v>75</v>
      </c>
      <c r="H29" s="26">
        <v>22</v>
      </c>
      <c r="I29" s="26">
        <v>22</v>
      </c>
      <c r="J29" s="137"/>
      <c r="K29" s="26">
        <v>12</v>
      </c>
      <c r="L29" s="25">
        <v>118</v>
      </c>
      <c r="M29" s="25">
        <v>122.8</v>
      </c>
      <c r="N29" s="57">
        <f t="shared" si="0"/>
        <v>4.7999999999999972</v>
      </c>
      <c r="O29" s="57">
        <f t="shared" si="2"/>
        <v>4.067796610169494</v>
      </c>
      <c r="P29" s="144">
        <f t="shared" si="1"/>
        <v>4.067796610169494</v>
      </c>
      <c r="W29" s="26"/>
      <c r="Z29" s="109"/>
      <c r="AA29" s="25"/>
    </row>
    <row r="30" spans="1:31" s="30" customFormat="1" x14ac:dyDescent="0.25">
      <c r="A30" s="25" t="s">
        <v>60</v>
      </c>
      <c r="B30" s="26">
        <v>29</v>
      </c>
      <c r="C30" s="26">
        <v>2</v>
      </c>
      <c r="D30" s="127">
        <v>8</v>
      </c>
      <c r="E30" s="25">
        <v>14</v>
      </c>
      <c r="F30" s="25">
        <v>54</v>
      </c>
      <c r="G30" s="25">
        <v>67</v>
      </c>
      <c r="H30" s="26" t="s">
        <v>89</v>
      </c>
      <c r="I30" s="26">
        <v>22</v>
      </c>
      <c r="J30" s="137" t="s">
        <v>51</v>
      </c>
      <c r="K30" s="26">
        <v>12.8</v>
      </c>
      <c r="L30" s="25">
        <v>113.8</v>
      </c>
      <c r="M30" s="25">
        <v>114.4</v>
      </c>
      <c r="N30" s="57">
        <f t="shared" si="0"/>
        <v>0.60000000000000853</v>
      </c>
      <c r="O30" s="57">
        <f t="shared" si="2"/>
        <v>0.52724077328647478</v>
      </c>
      <c r="P30" s="144">
        <f t="shared" si="1"/>
        <v>0.52724077328647478</v>
      </c>
      <c r="W30" s="26"/>
      <c r="Z30" s="109"/>
      <c r="AA30" s="25"/>
    </row>
    <row r="31" spans="1:31" s="98" customFormat="1" x14ac:dyDescent="0.25">
      <c r="A31" s="99"/>
      <c r="B31" s="99"/>
      <c r="C31" s="99"/>
      <c r="D31" s="99"/>
      <c r="E31" s="100"/>
      <c r="F31" s="100"/>
      <c r="G31" s="100"/>
      <c r="H31" s="99"/>
      <c r="I31" s="99"/>
      <c r="J31" s="141"/>
      <c r="K31" s="101"/>
      <c r="L31" s="100"/>
      <c r="M31" s="100"/>
      <c r="N31" s="101">
        <f>AVERAGE(N2:N30)</f>
        <v>0.20948275862068877</v>
      </c>
      <c r="O31" s="101">
        <f>AVERAGE(O2:O30)</f>
        <v>2.8575925102385824E-2</v>
      </c>
      <c r="P31" s="101">
        <f t="shared" ref="P31" si="3">AVERAGE(P2:P30)</f>
        <v>3.3779152048603738</v>
      </c>
      <c r="Q31" s="99"/>
      <c r="R31" s="99"/>
      <c r="S31" s="99"/>
      <c r="T31" s="99"/>
      <c r="U31" s="99"/>
      <c r="V31" s="99"/>
      <c r="W31" s="101"/>
      <c r="X31" s="99"/>
      <c r="Y31" s="99"/>
      <c r="Z31" s="102"/>
      <c r="AA31" s="100"/>
      <c r="AB31" s="99"/>
      <c r="AC31" s="99"/>
      <c r="AD31" s="99"/>
      <c r="AE31" s="99"/>
    </row>
    <row r="32" spans="1:31" x14ac:dyDescent="0.25">
      <c r="A32" s="43"/>
      <c r="B32" s="43"/>
      <c r="C32" s="43"/>
      <c r="D32" s="43"/>
      <c r="E32" s="42"/>
      <c r="F32" s="42"/>
      <c r="G32" s="42"/>
      <c r="H32" s="43"/>
      <c r="I32" s="43"/>
      <c r="J32" s="142"/>
      <c r="K32" s="44"/>
      <c r="L32" s="42"/>
      <c r="M32" s="42"/>
      <c r="N32" s="47"/>
      <c r="O32" s="47"/>
      <c r="P32" s="47"/>
      <c r="Q32" s="43"/>
      <c r="R32" s="43"/>
      <c r="S32" s="43"/>
      <c r="T32" s="43"/>
      <c r="U32" s="43"/>
      <c r="V32" s="43"/>
      <c r="W32" s="44"/>
      <c r="X32" s="43"/>
      <c r="Y32" s="43"/>
      <c r="Z32" s="46"/>
      <c r="AB32" s="43"/>
      <c r="AC32" s="43"/>
      <c r="AD32" s="43"/>
      <c r="AE32" s="43"/>
    </row>
    <row r="33" spans="1:31" x14ac:dyDescent="0.25">
      <c r="A33" s="43"/>
      <c r="B33" s="43"/>
      <c r="C33" s="43"/>
      <c r="D33" s="43"/>
      <c r="E33" s="42"/>
      <c r="F33" s="42"/>
      <c r="G33" s="42"/>
      <c r="H33" s="43"/>
      <c r="I33" s="43"/>
      <c r="J33" s="142"/>
      <c r="K33" s="44"/>
      <c r="L33" s="42"/>
      <c r="M33" s="42"/>
      <c r="N33" s="47"/>
      <c r="O33" s="47"/>
      <c r="P33" s="47"/>
      <c r="Q33" s="43"/>
      <c r="R33" s="43"/>
      <c r="S33" s="43"/>
      <c r="T33" s="43"/>
      <c r="U33" s="43"/>
      <c r="V33" s="43"/>
      <c r="W33" s="44"/>
      <c r="X33" s="43"/>
      <c r="Y33" s="43"/>
      <c r="Z33" s="46"/>
      <c r="AB33" s="43"/>
      <c r="AC33" s="43"/>
      <c r="AD33" s="43"/>
      <c r="AE33" s="43"/>
    </row>
    <row r="34" spans="1:31" x14ac:dyDescent="0.25">
      <c r="A34" s="43"/>
      <c r="B34" s="43"/>
      <c r="C34" s="43"/>
      <c r="D34" s="43"/>
      <c r="E34" s="42"/>
      <c r="F34" s="42"/>
      <c r="G34" s="42"/>
      <c r="H34" s="43"/>
      <c r="I34" s="43"/>
      <c r="J34" s="142"/>
      <c r="K34" s="44"/>
      <c r="L34" s="42"/>
      <c r="M34" s="42"/>
      <c r="N34" s="47"/>
      <c r="O34" s="47"/>
      <c r="P34" s="47"/>
      <c r="Q34" s="43"/>
      <c r="R34" s="43"/>
      <c r="S34" s="43"/>
      <c r="T34" s="43"/>
      <c r="U34" s="43"/>
      <c r="V34" s="43"/>
      <c r="W34" s="44"/>
      <c r="X34" s="43"/>
      <c r="Y34" s="43"/>
      <c r="Z34" s="46"/>
      <c r="AB34" s="43"/>
      <c r="AC34" s="43"/>
      <c r="AD34" s="43"/>
      <c r="AE34" s="43"/>
    </row>
    <row r="35" spans="1:31" x14ac:dyDescent="0.25">
      <c r="A35" s="43"/>
      <c r="B35" s="43"/>
      <c r="C35" s="43"/>
      <c r="D35" s="43"/>
      <c r="E35" s="42"/>
      <c r="F35" s="42"/>
      <c r="G35" s="42"/>
      <c r="H35" s="43"/>
      <c r="I35" s="43"/>
      <c r="J35" s="142"/>
      <c r="K35" s="44"/>
      <c r="L35" s="42"/>
      <c r="M35" s="42"/>
      <c r="N35" s="47"/>
      <c r="O35" s="47"/>
      <c r="P35" s="47"/>
      <c r="Q35" s="43"/>
      <c r="R35" s="43"/>
      <c r="S35" s="43"/>
      <c r="T35" s="43"/>
      <c r="U35" s="43"/>
      <c r="V35" s="43"/>
      <c r="W35" s="44"/>
      <c r="X35" s="43"/>
      <c r="Y35" s="43"/>
      <c r="Z35" s="46"/>
      <c r="AB35" s="43"/>
      <c r="AC35" s="43"/>
      <c r="AD35" s="43"/>
      <c r="AE35" s="43"/>
    </row>
    <row r="36" spans="1:31" x14ac:dyDescent="0.25">
      <c r="A36" s="43"/>
      <c r="B36" s="43"/>
      <c r="C36" s="43"/>
      <c r="D36" s="43"/>
      <c r="E36" s="42"/>
      <c r="F36" s="42"/>
      <c r="G36" s="42"/>
      <c r="H36" s="43"/>
      <c r="I36" s="43"/>
      <c r="J36" s="142"/>
      <c r="K36" s="44"/>
      <c r="L36" s="42"/>
      <c r="M36" s="42"/>
      <c r="N36" s="47"/>
      <c r="O36" s="47"/>
      <c r="P36" s="47"/>
      <c r="Q36" s="43"/>
      <c r="R36" s="43"/>
      <c r="S36" s="43"/>
      <c r="T36" s="43"/>
      <c r="U36" s="43"/>
      <c r="V36" s="43"/>
      <c r="W36" s="44"/>
      <c r="X36" s="43"/>
      <c r="Y36" s="43"/>
      <c r="Z36" s="46"/>
      <c r="AB36" s="43"/>
      <c r="AC36" s="43"/>
      <c r="AD36" s="43"/>
      <c r="AE36" s="43"/>
    </row>
    <row r="37" spans="1:31" x14ac:dyDescent="0.25">
      <c r="A37" s="43"/>
      <c r="B37" s="43"/>
      <c r="C37" s="43"/>
      <c r="D37" s="43"/>
      <c r="E37" s="42"/>
      <c r="F37" s="42"/>
      <c r="G37" s="42"/>
      <c r="H37" s="43"/>
      <c r="I37" s="43"/>
      <c r="J37" s="142"/>
      <c r="K37" s="44"/>
      <c r="L37" s="42"/>
      <c r="M37" s="42"/>
      <c r="N37" s="47"/>
      <c r="O37" s="47"/>
      <c r="P37" s="47"/>
      <c r="Q37" s="43"/>
      <c r="R37" s="43"/>
      <c r="S37" s="43"/>
      <c r="T37" s="43"/>
      <c r="U37" s="43"/>
      <c r="V37" s="43"/>
      <c r="W37" s="44"/>
      <c r="X37" s="43"/>
      <c r="Y37" s="43"/>
      <c r="Z37" s="46"/>
      <c r="AB37" s="43"/>
      <c r="AC37" s="43"/>
      <c r="AD37" s="43"/>
      <c r="AE37" s="43"/>
    </row>
    <row r="38" spans="1:31" x14ac:dyDescent="0.25">
      <c r="A38" s="43"/>
      <c r="B38" s="43"/>
      <c r="C38" s="43"/>
      <c r="D38" s="43"/>
      <c r="E38" s="42"/>
      <c r="F38" s="42"/>
      <c r="G38" s="42"/>
      <c r="H38" s="43"/>
      <c r="I38" s="43"/>
      <c r="J38" s="142"/>
      <c r="K38" s="44"/>
      <c r="L38" s="42"/>
      <c r="M38" s="42"/>
      <c r="N38" s="47"/>
      <c r="O38" s="47"/>
      <c r="P38" s="47"/>
      <c r="Q38" s="43"/>
      <c r="R38" s="43"/>
      <c r="S38" s="43"/>
      <c r="T38" s="43"/>
      <c r="U38" s="43"/>
      <c r="V38" s="43"/>
      <c r="W38" s="44"/>
      <c r="X38" s="43"/>
      <c r="Y38" s="43"/>
      <c r="Z38" s="46"/>
      <c r="AB38" s="43"/>
      <c r="AC38" s="43"/>
      <c r="AD38" s="43"/>
      <c r="AE38" s="43"/>
    </row>
    <row r="39" spans="1:31" x14ac:dyDescent="0.25">
      <c r="A39" s="43"/>
      <c r="B39" s="43"/>
      <c r="C39" s="43"/>
      <c r="D39" s="43"/>
      <c r="E39" s="42"/>
      <c r="F39" s="42"/>
      <c r="G39" s="42"/>
      <c r="H39" s="43"/>
      <c r="I39" s="43"/>
      <c r="J39" s="142"/>
      <c r="K39" s="44"/>
      <c r="L39" s="42"/>
      <c r="M39" s="42"/>
      <c r="N39" s="47"/>
      <c r="O39" s="47"/>
      <c r="P39" s="47"/>
      <c r="Q39" s="43"/>
      <c r="R39" s="43"/>
      <c r="S39" s="43"/>
      <c r="T39" s="43"/>
      <c r="U39" s="43"/>
      <c r="V39" s="43"/>
      <c r="W39" s="44"/>
      <c r="X39" s="43"/>
      <c r="Y39" s="43"/>
      <c r="Z39" s="46"/>
      <c r="AB39" s="43"/>
      <c r="AC39" s="43"/>
      <c r="AD39" s="43"/>
      <c r="AE39" s="43"/>
    </row>
    <row r="40" spans="1:31" x14ac:dyDescent="0.25">
      <c r="A40" s="43"/>
      <c r="B40" s="43"/>
      <c r="C40" s="43"/>
      <c r="D40" s="43"/>
      <c r="E40" s="42"/>
      <c r="F40" s="42"/>
      <c r="G40" s="42"/>
      <c r="H40" s="43"/>
      <c r="I40" s="43"/>
      <c r="J40" s="142"/>
      <c r="K40" s="44"/>
      <c r="L40" s="42"/>
      <c r="M40" s="42"/>
      <c r="N40" s="47"/>
      <c r="O40" s="47"/>
      <c r="P40" s="47"/>
      <c r="Q40" s="43"/>
      <c r="R40" s="43"/>
      <c r="S40" s="43"/>
      <c r="T40" s="43"/>
      <c r="U40" s="43"/>
      <c r="V40" s="43"/>
      <c r="W40" s="44"/>
      <c r="X40" s="43"/>
      <c r="Y40" s="43"/>
      <c r="Z40" s="46"/>
      <c r="AB40" s="43"/>
      <c r="AC40" s="43"/>
      <c r="AD40" s="43"/>
      <c r="AE40" s="43"/>
    </row>
    <row r="41" spans="1:31" x14ac:dyDescent="0.25">
      <c r="A41" s="43"/>
      <c r="B41" s="43"/>
      <c r="C41" s="43"/>
      <c r="D41" s="43"/>
      <c r="E41" s="42"/>
      <c r="F41" s="42"/>
      <c r="G41" s="42"/>
      <c r="H41" s="43"/>
      <c r="I41" s="43"/>
      <c r="J41" s="142"/>
      <c r="K41" s="44"/>
      <c r="L41" s="42"/>
      <c r="M41" s="42"/>
      <c r="N41" s="47"/>
      <c r="O41" s="47"/>
      <c r="P41" s="47"/>
      <c r="Q41" s="43"/>
      <c r="R41" s="43"/>
      <c r="S41" s="43"/>
      <c r="T41" s="43"/>
      <c r="U41" s="43"/>
      <c r="V41" s="43"/>
      <c r="W41" s="44"/>
      <c r="X41" s="43"/>
      <c r="Y41" s="43"/>
      <c r="Z41" s="46"/>
      <c r="AB41" s="43"/>
      <c r="AC41" s="43"/>
      <c r="AD41" s="43"/>
      <c r="AE41" s="43"/>
    </row>
    <row r="42" spans="1:31" x14ac:dyDescent="0.25">
      <c r="A42" s="43"/>
      <c r="B42" s="43"/>
      <c r="C42" s="43"/>
      <c r="D42" s="43"/>
      <c r="E42" s="42"/>
      <c r="F42" s="42"/>
      <c r="G42" s="42"/>
      <c r="H42" s="43"/>
      <c r="I42" s="43"/>
      <c r="J42" s="142"/>
      <c r="K42" s="44"/>
      <c r="L42" s="42"/>
      <c r="M42" s="42"/>
      <c r="N42" s="47"/>
      <c r="O42" s="47"/>
      <c r="P42" s="47"/>
      <c r="Q42" s="43"/>
      <c r="R42" s="43"/>
      <c r="S42" s="43"/>
      <c r="T42" s="43"/>
      <c r="U42" s="43"/>
      <c r="V42" s="43"/>
      <c r="W42" s="44"/>
      <c r="X42" s="43"/>
      <c r="Y42" s="43"/>
      <c r="Z42" s="46"/>
      <c r="AB42" s="43"/>
      <c r="AC42" s="43"/>
      <c r="AD42" s="43"/>
      <c r="AE42" s="43"/>
    </row>
    <row r="43" spans="1:31" x14ac:dyDescent="0.25">
      <c r="A43" s="43"/>
      <c r="B43" s="43"/>
      <c r="C43" s="43"/>
      <c r="D43" s="43"/>
      <c r="E43" s="42"/>
      <c r="F43" s="42"/>
      <c r="G43" s="42"/>
      <c r="H43" s="43"/>
      <c r="I43" s="43"/>
      <c r="J43" s="142"/>
      <c r="K43" s="44"/>
      <c r="L43" s="42"/>
      <c r="M43" s="42"/>
      <c r="N43" s="47"/>
      <c r="O43" s="47"/>
      <c r="P43" s="47"/>
      <c r="Q43" s="43"/>
      <c r="R43" s="43"/>
      <c r="S43" s="43"/>
      <c r="T43" s="43"/>
      <c r="U43" s="43"/>
      <c r="V43" s="43"/>
      <c r="W43" s="44"/>
      <c r="X43" s="43"/>
      <c r="Y43" s="43"/>
      <c r="Z43" s="46"/>
      <c r="AB43" s="43"/>
      <c r="AC43" s="43"/>
      <c r="AD43" s="43"/>
      <c r="AE43" s="43"/>
    </row>
    <row r="44" spans="1:31" x14ac:dyDescent="0.25">
      <c r="A44" s="43"/>
      <c r="B44" s="43"/>
      <c r="C44" s="43"/>
      <c r="D44" s="43"/>
      <c r="E44" s="42"/>
      <c r="F44" s="42"/>
      <c r="G44" s="42"/>
      <c r="H44" s="43"/>
      <c r="I44" s="43"/>
      <c r="J44" s="142"/>
      <c r="K44" s="44"/>
      <c r="L44" s="42"/>
      <c r="M44" s="42"/>
      <c r="N44" s="47"/>
      <c r="O44" s="47"/>
      <c r="P44" s="47"/>
      <c r="Q44" s="43"/>
      <c r="R44" s="43"/>
      <c r="S44" s="43"/>
      <c r="T44" s="43"/>
      <c r="U44" s="43"/>
      <c r="V44" s="43"/>
      <c r="W44" s="44"/>
      <c r="X44" s="43"/>
      <c r="Y44" s="43"/>
      <c r="Z44" s="46"/>
      <c r="AB44" s="43"/>
      <c r="AC44" s="43"/>
      <c r="AD44" s="43"/>
      <c r="AE44" s="43"/>
    </row>
    <row r="45" spans="1:31" x14ac:dyDescent="0.25">
      <c r="A45" s="43"/>
      <c r="B45" s="43"/>
      <c r="C45" s="43"/>
      <c r="D45" s="43"/>
      <c r="E45" s="42"/>
      <c r="F45" s="42"/>
      <c r="G45" s="42"/>
      <c r="H45" s="43"/>
      <c r="I45" s="43"/>
      <c r="J45" s="142"/>
      <c r="K45" s="44"/>
      <c r="L45" s="42"/>
      <c r="M45" s="42"/>
      <c r="N45" s="47"/>
      <c r="O45" s="47"/>
      <c r="P45" s="47"/>
      <c r="Q45" s="43"/>
      <c r="R45" s="43"/>
      <c r="S45" s="43"/>
      <c r="T45" s="43"/>
      <c r="U45" s="43"/>
      <c r="V45" s="43"/>
      <c r="W45" s="44"/>
      <c r="X45" s="43"/>
      <c r="Y45" s="43"/>
      <c r="Z45" s="46"/>
      <c r="AB45" s="43"/>
      <c r="AC45" s="43"/>
      <c r="AD45" s="43"/>
      <c r="AE45" s="43"/>
    </row>
    <row r="46" spans="1:31" x14ac:dyDescent="0.25">
      <c r="A46" s="43"/>
      <c r="B46" s="43"/>
      <c r="C46" s="43"/>
      <c r="D46" s="43"/>
      <c r="E46" s="42"/>
      <c r="F46" s="42"/>
      <c r="G46" s="42"/>
      <c r="H46" s="43"/>
      <c r="I46" s="43"/>
      <c r="J46" s="142"/>
      <c r="K46" s="44"/>
      <c r="L46" s="42"/>
      <c r="M46" s="42"/>
      <c r="N46" s="47"/>
      <c r="O46" s="47"/>
      <c r="P46" s="47"/>
      <c r="Q46" s="43"/>
      <c r="R46" s="43"/>
      <c r="S46" s="43"/>
      <c r="T46" s="43"/>
      <c r="U46" s="43"/>
      <c r="V46" s="43"/>
      <c r="W46" s="44"/>
      <c r="X46" s="43"/>
      <c r="Y46" s="43"/>
      <c r="Z46" s="46"/>
      <c r="AB46" s="43"/>
      <c r="AC46" s="43"/>
      <c r="AD46" s="43"/>
      <c r="AE46" s="43"/>
    </row>
    <row r="47" spans="1:31" x14ac:dyDescent="0.25">
      <c r="A47" s="43"/>
      <c r="B47" s="43"/>
      <c r="C47" s="43"/>
      <c r="D47" s="43"/>
      <c r="E47" s="42"/>
      <c r="F47" s="42"/>
      <c r="G47" s="42"/>
      <c r="H47" s="43"/>
      <c r="I47" s="43"/>
      <c r="J47" s="142"/>
      <c r="K47" s="44"/>
      <c r="L47" s="42"/>
      <c r="M47" s="42"/>
      <c r="N47" s="47"/>
      <c r="O47" s="47"/>
      <c r="P47" s="47"/>
      <c r="Q47" s="43"/>
      <c r="R47" s="43"/>
      <c r="S47" s="43"/>
      <c r="T47" s="43"/>
      <c r="U47" s="43"/>
      <c r="V47" s="43"/>
      <c r="W47" s="44"/>
      <c r="X47" s="43"/>
      <c r="Y47" s="43"/>
      <c r="Z47" s="46"/>
      <c r="AB47" s="43"/>
      <c r="AC47" s="43"/>
      <c r="AD47" s="43"/>
      <c r="AE47" s="43"/>
    </row>
    <row r="48" spans="1:31" x14ac:dyDescent="0.25">
      <c r="A48" s="43"/>
      <c r="B48" s="43"/>
      <c r="C48" s="43"/>
      <c r="D48" s="43"/>
      <c r="E48" s="42"/>
      <c r="F48" s="42"/>
      <c r="G48" s="42"/>
      <c r="H48" s="43"/>
      <c r="I48" s="43"/>
      <c r="J48" s="142"/>
      <c r="K48" s="44"/>
      <c r="L48" s="42"/>
      <c r="M48" s="42"/>
      <c r="N48" s="47"/>
      <c r="O48" s="47"/>
      <c r="P48" s="47"/>
      <c r="Q48" s="43"/>
      <c r="R48" s="43"/>
      <c r="S48" s="43"/>
      <c r="T48" s="43"/>
      <c r="U48" s="43"/>
      <c r="V48" s="43"/>
      <c r="W48" s="44"/>
      <c r="X48" s="43"/>
      <c r="Y48" s="43"/>
      <c r="Z48" s="46"/>
      <c r="AB48" s="43"/>
      <c r="AC48" s="43"/>
      <c r="AD48" s="43"/>
      <c r="AE48" s="43"/>
    </row>
    <row r="49" spans="1:31" x14ac:dyDescent="0.25">
      <c r="A49" s="43"/>
      <c r="B49" s="43"/>
      <c r="C49" s="43"/>
      <c r="D49" s="43"/>
      <c r="E49" s="42"/>
      <c r="F49" s="42"/>
      <c r="G49" s="42"/>
      <c r="H49" s="43"/>
      <c r="I49" s="43"/>
      <c r="J49" s="142"/>
      <c r="K49" s="44"/>
      <c r="L49" s="42"/>
      <c r="M49" s="42"/>
      <c r="N49" s="47"/>
      <c r="O49" s="47"/>
      <c r="P49" s="47"/>
      <c r="Q49" s="43"/>
      <c r="R49" s="43"/>
      <c r="S49" s="43"/>
      <c r="T49" s="43"/>
      <c r="U49" s="43"/>
      <c r="V49" s="43"/>
      <c r="W49" s="44"/>
      <c r="X49" s="43"/>
      <c r="Y49" s="43"/>
      <c r="Z49" s="46"/>
      <c r="AB49" s="43"/>
      <c r="AC49" s="43"/>
      <c r="AD49" s="43"/>
      <c r="AE49" s="43"/>
    </row>
    <row r="50" spans="1:31" x14ac:dyDescent="0.25">
      <c r="A50" s="43"/>
      <c r="B50" s="43"/>
      <c r="C50" s="43"/>
      <c r="D50" s="43"/>
      <c r="E50" s="42"/>
      <c r="F50" s="42"/>
      <c r="G50" s="42"/>
      <c r="H50" s="43"/>
      <c r="I50" s="43"/>
      <c r="J50" s="142"/>
      <c r="K50" s="44"/>
      <c r="L50" s="42"/>
      <c r="M50" s="42"/>
      <c r="N50" s="47"/>
      <c r="O50" s="47"/>
      <c r="P50" s="47"/>
      <c r="Q50" s="43"/>
      <c r="R50" s="43"/>
      <c r="S50" s="43"/>
      <c r="T50" s="43"/>
      <c r="U50" s="43"/>
      <c r="V50" s="43"/>
      <c r="W50" s="44"/>
      <c r="X50" s="43"/>
      <c r="Y50" s="43"/>
      <c r="Z50" s="46"/>
      <c r="AB50" s="43"/>
      <c r="AC50" s="43"/>
      <c r="AD50" s="43"/>
      <c r="AE50" s="43"/>
    </row>
    <row r="51" spans="1:31" x14ac:dyDescent="0.25">
      <c r="A51" s="43"/>
      <c r="B51" s="43"/>
      <c r="C51" s="43"/>
      <c r="D51" s="43"/>
      <c r="E51" s="42"/>
      <c r="F51" s="42"/>
      <c r="G51" s="42"/>
      <c r="H51" s="43"/>
      <c r="I51" s="43"/>
      <c r="J51" s="142"/>
      <c r="K51" s="44"/>
      <c r="L51" s="42"/>
      <c r="M51" s="42"/>
      <c r="N51" s="47"/>
      <c r="O51" s="47"/>
      <c r="P51" s="47"/>
      <c r="Q51" s="43"/>
      <c r="R51" s="43"/>
      <c r="S51" s="43"/>
      <c r="T51" s="43"/>
      <c r="U51" s="43"/>
      <c r="V51" s="43"/>
      <c r="W51" s="44"/>
      <c r="X51" s="43"/>
      <c r="Y51" s="43"/>
      <c r="Z51" s="46"/>
      <c r="AB51" s="43"/>
      <c r="AC51" s="43"/>
      <c r="AD51" s="43"/>
      <c r="AE51" s="43"/>
    </row>
    <row r="52" spans="1:31" x14ac:dyDescent="0.25">
      <c r="A52" s="43"/>
      <c r="B52" s="43"/>
      <c r="C52" s="43"/>
      <c r="D52" s="43"/>
      <c r="E52" s="42"/>
      <c r="F52" s="42"/>
      <c r="G52" s="42"/>
      <c r="H52" s="43"/>
      <c r="I52" s="43"/>
      <c r="J52" s="142"/>
      <c r="K52" s="44"/>
      <c r="L52" s="42"/>
      <c r="M52" s="42"/>
      <c r="N52" s="47"/>
      <c r="O52" s="47"/>
      <c r="P52" s="47"/>
      <c r="Q52" s="43"/>
      <c r="R52" s="43"/>
      <c r="S52" s="43"/>
      <c r="T52" s="43"/>
      <c r="U52" s="43"/>
      <c r="V52" s="43"/>
      <c r="W52" s="44"/>
      <c r="X52" s="43"/>
      <c r="Y52" s="43"/>
      <c r="Z52" s="46"/>
      <c r="AB52" s="43"/>
      <c r="AC52" s="43"/>
      <c r="AD52" s="43"/>
      <c r="AE52" s="43"/>
    </row>
    <row r="53" spans="1:31" x14ac:dyDescent="0.25">
      <c r="A53" s="43"/>
      <c r="B53" s="43"/>
      <c r="C53" s="43"/>
      <c r="D53" s="43"/>
      <c r="E53" s="42"/>
      <c r="F53" s="42"/>
      <c r="G53" s="42"/>
      <c r="H53" s="43"/>
      <c r="I53" s="43"/>
      <c r="J53" s="142"/>
      <c r="K53" s="44"/>
      <c r="L53" s="42"/>
      <c r="M53" s="42"/>
      <c r="N53" s="47"/>
      <c r="O53" s="47"/>
      <c r="P53" s="47"/>
      <c r="Q53" s="43"/>
      <c r="R53" s="43"/>
      <c r="S53" s="43"/>
      <c r="T53" s="43"/>
      <c r="U53" s="43"/>
      <c r="V53" s="43"/>
      <c r="W53" s="44"/>
      <c r="X53" s="43"/>
      <c r="Y53" s="43"/>
      <c r="Z53" s="46"/>
      <c r="AB53" s="43"/>
      <c r="AC53" s="43"/>
      <c r="AD53" s="43"/>
      <c r="AE53" s="43"/>
    </row>
    <row r="54" spans="1:31" x14ac:dyDescent="0.25">
      <c r="A54" s="43"/>
      <c r="B54" s="43"/>
      <c r="C54" s="43"/>
      <c r="D54" s="43"/>
      <c r="E54" s="42"/>
      <c r="F54" s="42"/>
      <c r="G54" s="42"/>
      <c r="H54" s="43"/>
      <c r="I54" s="43"/>
      <c r="J54" s="142"/>
      <c r="K54" s="44"/>
      <c r="L54" s="42"/>
      <c r="M54" s="42"/>
      <c r="N54" s="47"/>
      <c r="O54" s="47"/>
      <c r="P54" s="47"/>
      <c r="Q54" s="43"/>
      <c r="R54" s="43"/>
      <c r="S54" s="43"/>
      <c r="T54" s="43"/>
      <c r="U54" s="43"/>
      <c r="V54" s="43"/>
      <c r="W54" s="44"/>
      <c r="X54" s="43"/>
      <c r="Y54" s="43"/>
      <c r="Z54" s="46"/>
      <c r="AB54" s="43"/>
      <c r="AC54" s="43"/>
      <c r="AD54" s="43"/>
      <c r="AE54" s="43"/>
    </row>
    <row r="55" spans="1:31" x14ac:dyDescent="0.25">
      <c r="A55" s="43"/>
      <c r="B55" s="43"/>
      <c r="C55" s="43"/>
      <c r="D55" s="43"/>
      <c r="E55" s="42"/>
      <c r="F55" s="42"/>
      <c r="G55" s="42"/>
      <c r="H55" s="43"/>
      <c r="I55" s="43"/>
      <c r="J55" s="142"/>
      <c r="K55" s="44"/>
      <c r="L55" s="42"/>
      <c r="M55" s="42"/>
      <c r="N55" s="47"/>
      <c r="O55" s="47"/>
      <c r="P55" s="47"/>
      <c r="Q55" s="43"/>
      <c r="R55" s="43"/>
      <c r="S55" s="43"/>
      <c r="T55" s="43"/>
      <c r="U55" s="43"/>
      <c r="V55" s="43"/>
      <c r="W55" s="44"/>
      <c r="X55" s="43"/>
      <c r="Y55" s="43"/>
      <c r="Z55" s="46"/>
      <c r="AB55" s="43"/>
      <c r="AC55" s="43"/>
      <c r="AD55" s="43"/>
      <c r="AE55" s="43"/>
    </row>
    <row r="56" spans="1:31" x14ac:dyDescent="0.25">
      <c r="A56" s="43"/>
      <c r="B56" s="43"/>
      <c r="C56" s="43"/>
      <c r="D56" s="43"/>
      <c r="E56" s="42"/>
      <c r="F56" s="42"/>
      <c r="G56" s="42"/>
      <c r="H56" s="43"/>
      <c r="I56" s="43"/>
      <c r="J56" s="142"/>
      <c r="K56" s="44"/>
      <c r="L56" s="42"/>
      <c r="M56" s="42"/>
      <c r="N56" s="47"/>
      <c r="O56" s="47"/>
      <c r="P56" s="47"/>
      <c r="Q56" s="43"/>
      <c r="R56" s="43"/>
      <c r="S56" s="43"/>
      <c r="T56" s="43"/>
      <c r="U56" s="43"/>
      <c r="V56" s="43"/>
      <c r="W56" s="44"/>
      <c r="X56" s="43"/>
      <c r="Y56" s="43"/>
      <c r="Z56" s="46"/>
      <c r="AB56" s="43"/>
      <c r="AC56" s="43"/>
      <c r="AD56" s="43"/>
      <c r="AE56" s="43"/>
    </row>
    <row r="57" spans="1:31" x14ac:dyDescent="0.25">
      <c r="A57" s="43"/>
      <c r="B57" s="43"/>
      <c r="C57" s="43"/>
      <c r="D57" s="43"/>
      <c r="E57" s="42"/>
      <c r="F57" s="42"/>
      <c r="G57" s="42"/>
      <c r="H57" s="43"/>
      <c r="I57" s="43"/>
      <c r="J57" s="142"/>
      <c r="K57" s="44"/>
      <c r="L57" s="42"/>
      <c r="M57" s="42"/>
      <c r="N57" s="47"/>
      <c r="O57" s="47"/>
      <c r="P57" s="47"/>
      <c r="Q57" s="43"/>
      <c r="R57" s="43"/>
      <c r="S57" s="43"/>
      <c r="T57" s="43"/>
      <c r="U57" s="43"/>
      <c r="V57" s="43"/>
      <c r="W57" s="44"/>
      <c r="X57" s="43"/>
      <c r="Y57" s="43"/>
      <c r="Z57" s="46"/>
      <c r="AB57" s="43"/>
      <c r="AC57" s="43"/>
      <c r="AD57" s="43"/>
      <c r="AE57" s="43"/>
    </row>
    <row r="58" spans="1:31" x14ac:dyDescent="0.25">
      <c r="A58" s="43"/>
      <c r="B58" s="43"/>
      <c r="C58" s="43"/>
      <c r="D58" s="43"/>
      <c r="E58" s="42"/>
      <c r="F58" s="42"/>
      <c r="G58" s="42"/>
      <c r="H58" s="43"/>
      <c r="I58" s="43"/>
      <c r="J58" s="142"/>
      <c r="K58" s="44"/>
      <c r="L58" s="42"/>
      <c r="M58" s="42"/>
      <c r="N58" s="47"/>
      <c r="O58" s="47"/>
      <c r="P58" s="47"/>
      <c r="Q58" s="43"/>
      <c r="R58" s="43"/>
      <c r="S58" s="43"/>
      <c r="T58" s="43"/>
      <c r="U58" s="43"/>
      <c r="V58" s="43"/>
      <c r="W58" s="44"/>
      <c r="X58" s="43"/>
      <c r="Y58" s="43"/>
      <c r="Z58" s="46"/>
      <c r="AB58" s="43"/>
      <c r="AC58" s="43"/>
      <c r="AD58" s="43"/>
      <c r="AE58" s="43"/>
    </row>
    <row r="59" spans="1:31" x14ac:dyDescent="0.25">
      <c r="A59" s="43"/>
      <c r="B59" s="43"/>
      <c r="C59" s="43"/>
      <c r="D59" s="43"/>
      <c r="E59" s="42"/>
      <c r="F59" s="42"/>
      <c r="G59" s="42"/>
      <c r="H59" s="43"/>
      <c r="I59" s="43"/>
      <c r="J59" s="142"/>
      <c r="K59" s="44"/>
      <c r="L59" s="42"/>
      <c r="M59" s="42"/>
      <c r="N59" s="47"/>
      <c r="O59" s="47"/>
      <c r="P59" s="47"/>
      <c r="Q59" s="43"/>
      <c r="R59" s="43"/>
      <c r="S59" s="43"/>
      <c r="T59" s="43"/>
      <c r="U59" s="43"/>
      <c r="V59" s="43"/>
      <c r="W59" s="44"/>
      <c r="X59" s="43"/>
      <c r="Y59" s="43"/>
      <c r="Z59" s="46"/>
      <c r="AB59" s="43"/>
      <c r="AC59" s="43"/>
      <c r="AD59" s="43"/>
      <c r="AE59" s="43"/>
    </row>
    <row r="60" spans="1:31" x14ac:dyDescent="0.25">
      <c r="A60" s="43"/>
      <c r="B60" s="43"/>
      <c r="C60" s="43"/>
      <c r="D60" s="43"/>
      <c r="E60" s="42"/>
      <c r="F60" s="42"/>
      <c r="G60" s="42"/>
      <c r="H60" s="43"/>
      <c r="I60" s="43"/>
      <c r="J60" s="142"/>
      <c r="K60" s="44"/>
      <c r="L60" s="42"/>
      <c r="M60" s="42"/>
      <c r="N60" s="47"/>
      <c r="O60" s="47"/>
      <c r="P60" s="47"/>
      <c r="Q60" s="43"/>
      <c r="R60" s="43"/>
      <c r="S60" s="43"/>
      <c r="T60" s="43"/>
      <c r="U60" s="43"/>
      <c r="V60" s="43"/>
      <c r="W60" s="44"/>
      <c r="X60" s="43"/>
      <c r="Y60" s="43"/>
      <c r="Z60" s="46"/>
      <c r="AB60" s="43"/>
      <c r="AC60" s="43"/>
      <c r="AD60" s="43"/>
      <c r="AE60" s="43"/>
    </row>
    <row r="61" spans="1:31" x14ac:dyDescent="0.25">
      <c r="A61" s="43"/>
      <c r="B61" s="43"/>
      <c r="C61" s="43"/>
      <c r="D61" s="43"/>
      <c r="E61" s="42"/>
      <c r="F61" s="42"/>
      <c r="G61" s="42"/>
      <c r="H61" s="43"/>
      <c r="I61" s="43"/>
      <c r="J61" s="142"/>
      <c r="K61" s="44"/>
      <c r="L61" s="42"/>
      <c r="M61" s="42"/>
      <c r="N61" s="47"/>
      <c r="O61" s="47"/>
      <c r="P61" s="47"/>
      <c r="Q61" s="43"/>
      <c r="R61" s="43"/>
      <c r="S61" s="43"/>
      <c r="T61" s="43"/>
      <c r="U61" s="43"/>
      <c r="V61" s="43"/>
      <c r="W61" s="44"/>
      <c r="X61" s="43"/>
      <c r="Y61" s="43"/>
      <c r="Z61" s="46"/>
      <c r="AB61" s="43"/>
      <c r="AC61" s="43"/>
      <c r="AD61" s="43"/>
      <c r="AE61" s="43"/>
    </row>
    <row r="62" spans="1:31" x14ac:dyDescent="0.25">
      <c r="A62" s="43"/>
      <c r="B62" s="43"/>
      <c r="C62" s="43"/>
      <c r="D62" s="43"/>
      <c r="E62" s="42"/>
      <c r="F62" s="42"/>
      <c r="G62" s="42"/>
      <c r="H62" s="43"/>
      <c r="I62" s="43"/>
      <c r="J62" s="142"/>
      <c r="K62" s="44"/>
      <c r="L62" s="42"/>
      <c r="M62" s="42"/>
      <c r="N62" s="47"/>
      <c r="O62" s="47"/>
      <c r="P62" s="47"/>
      <c r="Q62" s="43"/>
      <c r="R62" s="43"/>
      <c r="S62" s="43"/>
      <c r="T62" s="43"/>
      <c r="U62" s="43"/>
      <c r="V62" s="43"/>
      <c r="W62" s="44"/>
      <c r="X62" s="43"/>
      <c r="Y62" s="43"/>
      <c r="Z62" s="46"/>
      <c r="AB62" s="43"/>
      <c r="AC62" s="43"/>
      <c r="AD62" s="43"/>
      <c r="AE62" s="43"/>
    </row>
    <row r="63" spans="1:31" x14ac:dyDescent="0.25">
      <c r="A63" s="43"/>
      <c r="B63" s="43"/>
      <c r="C63" s="43"/>
      <c r="D63" s="43"/>
      <c r="E63" s="42"/>
      <c r="F63" s="42"/>
      <c r="G63" s="42"/>
      <c r="H63" s="43"/>
      <c r="I63" s="43"/>
      <c r="J63" s="142"/>
      <c r="K63" s="44"/>
      <c r="L63" s="42"/>
      <c r="M63" s="42"/>
      <c r="N63" s="47"/>
      <c r="O63" s="47"/>
      <c r="P63" s="47"/>
      <c r="Q63" s="43"/>
      <c r="R63" s="43"/>
      <c r="S63" s="43"/>
      <c r="T63" s="43"/>
      <c r="U63" s="43"/>
      <c r="V63" s="43"/>
      <c r="W63" s="44"/>
      <c r="X63" s="43"/>
      <c r="Y63" s="43"/>
      <c r="Z63" s="46"/>
      <c r="AB63" s="43"/>
      <c r="AC63" s="43"/>
      <c r="AD63" s="43"/>
      <c r="AE63" s="43"/>
    </row>
    <row r="64" spans="1:31" x14ac:dyDescent="0.25">
      <c r="A64" s="43"/>
      <c r="B64" s="43"/>
      <c r="C64" s="43"/>
      <c r="D64" s="43"/>
      <c r="E64" s="42"/>
      <c r="F64" s="42"/>
      <c r="G64" s="42"/>
      <c r="H64" s="43"/>
      <c r="I64" s="43"/>
      <c r="J64" s="142"/>
      <c r="K64" s="44"/>
      <c r="L64" s="42"/>
      <c r="M64" s="42"/>
      <c r="N64" s="47"/>
      <c r="O64" s="47"/>
      <c r="P64" s="47"/>
      <c r="Q64" s="43"/>
      <c r="R64" s="43"/>
      <c r="S64" s="43"/>
      <c r="T64" s="43"/>
      <c r="U64" s="43"/>
      <c r="V64" s="43"/>
      <c r="W64" s="44"/>
      <c r="X64" s="43"/>
      <c r="Y64" s="43"/>
      <c r="Z64" s="46"/>
      <c r="AB64" s="43"/>
      <c r="AC64" s="43"/>
      <c r="AD64" s="43"/>
      <c r="AE64" s="43"/>
    </row>
    <row r="65" spans="1:31" x14ac:dyDescent="0.25">
      <c r="A65" s="43"/>
      <c r="B65" s="43"/>
      <c r="C65" s="43"/>
      <c r="D65" s="43"/>
      <c r="E65" s="42"/>
      <c r="F65" s="42"/>
      <c r="G65" s="42"/>
      <c r="H65" s="43"/>
      <c r="I65" s="43"/>
      <c r="J65" s="142"/>
      <c r="K65" s="44"/>
      <c r="L65" s="42"/>
      <c r="M65" s="42"/>
      <c r="N65" s="47"/>
      <c r="O65" s="47"/>
      <c r="P65" s="47"/>
      <c r="Q65" s="43"/>
      <c r="R65" s="43"/>
      <c r="S65" s="43"/>
      <c r="T65" s="43"/>
      <c r="U65" s="43"/>
      <c r="V65" s="43"/>
      <c r="W65" s="44"/>
      <c r="X65" s="43"/>
      <c r="Y65" s="43"/>
      <c r="Z65" s="46"/>
      <c r="AB65" s="43"/>
      <c r="AC65" s="43"/>
      <c r="AD65" s="43"/>
      <c r="AE65" s="43"/>
    </row>
    <row r="66" spans="1:31" x14ac:dyDescent="0.25">
      <c r="A66" s="43"/>
      <c r="B66" s="43"/>
      <c r="C66" s="43"/>
      <c r="D66" s="43"/>
      <c r="E66" s="42"/>
      <c r="F66" s="42"/>
      <c r="G66" s="42"/>
      <c r="H66" s="43"/>
      <c r="I66" s="43"/>
      <c r="J66" s="142"/>
      <c r="K66" s="44"/>
      <c r="L66" s="42"/>
      <c r="M66" s="42"/>
      <c r="N66" s="47"/>
      <c r="O66" s="47"/>
      <c r="P66" s="47"/>
      <c r="Q66" s="43"/>
      <c r="R66" s="43"/>
      <c r="S66" s="43"/>
      <c r="T66" s="43"/>
      <c r="U66" s="43"/>
      <c r="V66" s="43"/>
      <c r="W66" s="44"/>
      <c r="X66" s="43"/>
      <c r="Y66" s="43"/>
      <c r="Z66" s="46"/>
      <c r="AB66" s="43"/>
      <c r="AC66" s="43"/>
      <c r="AD66" s="43"/>
      <c r="AE66" s="43"/>
    </row>
    <row r="67" spans="1:31" x14ac:dyDescent="0.25">
      <c r="A67" s="43"/>
      <c r="B67" s="43"/>
      <c r="C67" s="43"/>
      <c r="D67" s="43"/>
      <c r="E67" s="42"/>
      <c r="F67" s="42"/>
      <c r="G67" s="42"/>
      <c r="H67" s="43"/>
      <c r="I67" s="43"/>
      <c r="J67" s="142"/>
      <c r="K67" s="44"/>
      <c r="L67" s="42"/>
      <c r="M67" s="42"/>
      <c r="N67" s="47"/>
      <c r="O67" s="47"/>
      <c r="P67" s="47"/>
      <c r="Q67" s="43"/>
      <c r="R67" s="43"/>
      <c r="S67" s="43"/>
      <c r="T67" s="43"/>
      <c r="U67" s="43"/>
      <c r="V67" s="43"/>
      <c r="W67" s="44"/>
      <c r="X67" s="43"/>
      <c r="Y67" s="43"/>
      <c r="Z67" s="46"/>
      <c r="AB67" s="43"/>
      <c r="AC67" s="43"/>
      <c r="AD67" s="43"/>
      <c r="AE67" s="43"/>
    </row>
    <row r="68" spans="1:31" x14ac:dyDescent="0.25">
      <c r="A68" s="43"/>
      <c r="B68" s="43"/>
      <c r="C68" s="43"/>
      <c r="D68" s="43"/>
      <c r="E68" s="42"/>
      <c r="F68" s="42"/>
      <c r="G68" s="42"/>
      <c r="H68" s="43"/>
      <c r="I68" s="43"/>
      <c r="J68" s="142"/>
      <c r="K68" s="44"/>
      <c r="L68" s="42"/>
      <c r="M68" s="42"/>
      <c r="N68" s="47"/>
      <c r="O68" s="47"/>
      <c r="P68" s="47"/>
      <c r="Q68" s="43"/>
      <c r="R68" s="43"/>
      <c r="S68" s="43"/>
      <c r="T68" s="43"/>
      <c r="U68" s="43"/>
      <c r="V68" s="43"/>
      <c r="W68" s="44"/>
      <c r="X68" s="43"/>
      <c r="Y68" s="43"/>
      <c r="Z68" s="46"/>
      <c r="AB68" s="43"/>
      <c r="AC68" s="43"/>
      <c r="AD68" s="43"/>
      <c r="AE68" s="43"/>
    </row>
    <row r="69" spans="1:31" x14ac:dyDescent="0.25">
      <c r="A69" s="43"/>
      <c r="B69" s="43"/>
      <c r="C69" s="43"/>
      <c r="D69" s="43"/>
      <c r="E69" s="42"/>
      <c r="F69" s="42"/>
      <c r="G69" s="42"/>
      <c r="H69" s="43"/>
      <c r="I69" s="43"/>
      <c r="J69" s="142"/>
      <c r="K69" s="44"/>
      <c r="L69" s="42"/>
      <c r="M69" s="42"/>
      <c r="N69" s="47"/>
      <c r="O69" s="47"/>
      <c r="P69" s="47"/>
      <c r="Q69" s="43"/>
      <c r="R69" s="43"/>
      <c r="S69" s="43"/>
      <c r="T69" s="43"/>
      <c r="U69" s="43"/>
      <c r="V69" s="43"/>
      <c r="W69" s="44"/>
      <c r="X69" s="43"/>
      <c r="Y69" s="43"/>
      <c r="Z69" s="46"/>
      <c r="AB69" s="43"/>
      <c r="AC69" s="43"/>
      <c r="AD69" s="43"/>
      <c r="AE69" s="43"/>
    </row>
    <row r="70" spans="1:31" x14ac:dyDescent="0.25">
      <c r="A70" s="43"/>
      <c r="B70" s="43"/>
      <c r="C70" s="43"/>
      <c r="D70" s="43"/>
      <c r="E70" s="42"/>
      <c r="F70" s="42"/>
      <c r="G70" s="42"/>
      <c r="H70" s="43"/>
      <c r="I70" s="43"/>
      <c r="J70" s="142"/>
      <c r="K70" s="44"/>
      <c r="L70" s="42"/>
      <c r="M70" s="42"/>
      <c r="N70" s="47"/>
      <c r="O70" s="47"/>
      <c r="P70" s="47"/>
      <c r="Q70" s="43"/>
      <c r="R70" s="43"/>
      <c r="S70" s="43"/>
      <c r="T70" s="43"/>
      <c r="U70" s="43"/>
      <c r="V70" s="43"/>
      <c r="W70" s="44"/>
      <c r="X70" s="43"/>
      <c r="Y70" s="43"/>
      <c r="Z70" s="46"/>
      <c r="AB70" s="43"/>
      <c r="AC70" s="43"/>
      <c r="AD70" s="43"/>
      <c r="AE70" s="43"/>
    </row>
    <row r="71" spans="1:31" x14ac:dyDescent="0.25">
      <c r="A71" s="43"/>
      <c r="B71" s="43"/>
      <c r="C71" s="43"/>
      <c r="D71" s="43"/>
      <c r="E71" s="42"/>
      <c r="F71" s="42"/>
      <c r="G71" s="42"/>
      <c r="H71" s="43"/>
      <c r="I71" s="43"/>
      <c r="J71" s="142"/>
      <c r="K71" s="44"/>
      <c r="L71" s="42"/>
      <c r="M71" s="42"/>
      <c r="N71" s="47"/>
      <c r="O71" s="47"/>
      <c r="P71" s="47"/>
      <c r="Q71" s="43"/>
      <c r="R71" s="43"/>
      <c r="S71" s="43"/>
      <c r="T71" s="43"/>
      <c r="U71" s="43"/>
      <c r="V71" s="43"/>
      <c r="W71" s="44"/>
      <c r="X71" s="43"/>
      <c r="Y71" s="43"/>
      <c r="Z71" s="46"/>
      <c r="AB71" s="43"/>
      <c r="AC71" s="43"/>
      <c r="AD71" s="43"/>
      <c r="AE71" s="43"/>
    </row>
    <row r="72" spans="1:31" x14ac:dyDescent="0.25">
      <c r="A72" s="43"/>
      <c r="B72" s="43"/>
      <c r="C72" s="43"/>
      <c r="D72" s="43"/>
      <c r="E72" s="42"/>
      <c r="F72" s="42"/>
      <c r="G72" s="42"/>
      <c r="H72" s="43"/>
      <c r="I72" s="43"/>
      <c r="J72" s="142"/>
      <c r="K72" s="44"/>
      <c r="L72" s="42"/>
      <c r="M72" s="42"/>
      <c r="N72" s="47"/>
      <c r="O72" s="47"/>
      <c r="P72" s="47"/>
      <c r="Q72" s="43"/>
      <c r="R72" s="43"/>
      <c r="S72" s="43"/>
      <c r="T72" s="43"/>
      <c r="U72" s="43"/>
      <c r="V72" s="43"/>
      <c r="W72" s="44"/>
      <c r="X72" s="43"/>
      <c r="Y72" s="43"/>
      <c r="Z72" s="46"/>
      <c r="AB72" s="43"/>
      <c r="AC72" s="43"/>
      <c r="AD72" s="43"/>
      <c r="AE72" s="43"/>
    </row>
    <row r="73" spans="1:31" x14ac:dyDescent="0.25">
      <c r="A73" s="43"/>
      <c r="B73" s="43"/>
      <c r="C73" s="43"/>
      <c r="D73" s="43"/>
      <c r="E73" s="42"/>
      <c r="F73" s="42"/>
      <c r="G73" s="42"/>
      <c r="H73" s="43"/>
      <c r="I73" s="43"/>
      <c r="J73" s="142"/>
      <c r="K73" s="44"/>
      <c r="L73" s="42"/>
      <c r="M73" s="42"/>
      <c r="N73" s="47"/>
      <c r="O73" s="47"/>
      <c r="P73" s="47"/>
      <c r="Q73" s="43"/>
      <c r="R73" s="43"/>
      <c r="S73" s="43"/>
      <c r="T73" s="43"/>
      <c r="U73" s="43"/>
      <c r="V73" s="43"/>
      <c r="W73" s="44"/>
      <c r="X73" s="43"/>
      <c r="Y73" s="43"/>
      <c r="Z73" s="46"/>
      <c r="AB73" s="43"/>
      <c r="AC73" s="43"/>
      <c r="AD73" s="43"/>
      <c r="AE73" s="43"/>
    </row>
    <row r="74" spans="1:31" x14ac:dyDescent="0.25">
      <c r="A74" s="43"/>
      <c r="B74" s="43"/>
      <c r="C74" s="43"/>
      <c r="D74" s="43"/>
      <c r="E74" s="42"/>
      <c r="F74" s="42"/>
      <c r="G74" s="42"/>
      <c r="H74" s="43"/>
      <c r="I74" s="43"/>
      <c r="J74" s="142"/>
      <c r="K74" s="44"/>
      <c r="L74" s="42"/>
      <c r="M74" s="42"/>
      <c r="N74" s="47"/>
      <c r="O74" s="47"/>
      <c r="P74" s="47"/>
      <c r="Q74" s="43"/>
      <c r="R74" s="43"/>
      <c r="S74" s="43"/>
      <c r="T74" s="43"/>
      <c r="U74" s="43"/>
      <c r="V74" s="43"/>
      <c r="W74" s="44"/>
      <c r="X74" s="43"/>
      <c r="Y74" s="43"/>
      <c r="Z74" s="46"/>
      <c r="AB74" s="43"/>
      <c r="AC74" s="43"/>
      <c r="AD74" s="43"/>
      <c r="AE74" s="43"/>
    </row>
    <row r="75" spans="1:31" x14ac:dyDescent="0.25">
      <c r="A75" s="43"/>
      <c r="B75" s="43"/>
      <c r="C75" s="43"/>
      <c r="D75" s="43"/>
      <c r="E75" s="42"/>
      <c r="F75" s="42"/>
      <c r="G75" s="42"/>
      <c r="H75" s="43"/>
      <c r="I75" s="43"/>
      <c r="J75" s="142"/>
      <c r="K75" s="44"/>
      <c r="L75" s="42"/>
      <c r="M75" s="42"/>
      <c r="N75" s="47"/>
      <c r="O75" s="47"/>
      <c r="P75" s="47"/>
      <c r="Q75" s="43"/>
      <c r="R75" s="43"/>
      <c r="S75" s="43"/>
      <c r="T75" s="43"/>
      <c r="U75" s="43"/>
      <c r="V75" s="43"/>
      <c r="W75" s="44"/>
      <c r="X75" s="43"/>
      <c r="Y75" s="43"/>
      <c r="Z75" s="46"/>
      <c r="AB75" s="43"/>
      <c r="AC75" s="43"/>
      <c r="AD75" s="43"/>
      <c r="AE75" s="43"/>
    </row>
    <row r="76" spans="1:31" x14ac:dyDescent="0.25">
      <c r="A76" s="43"/>
      <c r="B76" s="43"/>
      <c r="C76" s="43"/>
      <c r="D76" s="43"/>
      <c r="E76" s="42"/>
      <c r="F76" s="42"/>
      <c r="G76" s="42"/>
      <c r="H76" s="43"/>
      <c r="I76" s="43"/>
      <c r="J76" s="142"/>
      <c r="K76" s="44"/>
      <c r="L76" s="42"/>
      <c r="M76" s="42"/>
      <c r="N76" s="47"/>
      <c r="O76" s="47"/>
      <c r="P76" s="47"/>
      <c r="Q76" s="43"/>
      <c r="R76" s="43"/>
      <c r="S76" s="43"/>
      <c r="T76" s="43"/>
      <c r="U76" s="43"/>
      <c r="V76" s="43"/>
      <c r="W76" s="44"/>
      <c r="X76" s="43"/>
      <c r="Y76" s="43"/>
      <c r="Z76" s="46"/>
      <c r="AB76" s="43"/>
      <c r="AC76" s="43"/>
      <c r="AD76" s="43"/>
      <c r="AE76" s="43"/>
    </row>
    <row r="77" spans="1:31" x14ac:dyDescent="0.25">
      <c r="A77" s="43"/>
      <c r="B77" s="43"/>
      <c r="C77" s="43"/>
      <c r="D77" s="43"/>
      <c r="E77" s="42"/>
      <c r="F77" s="42"/>
      <c r="G77" s="42"/>
      <c r="H77" s="43"/>
      <c r="I77" s="43"/>
      <c r="J77" s="142"/>
      <c r="K77" s="44"/>
      <c r="L77" s="42"/>
      <c r="M77" s="42"/>
      <c r="N77" s="47"/>
      <c r="O77" s="47"/>
      <c r="P77" s="47"/>
      <c r="Q77" s="43"/>
      <c r="R77" s="43"/>
      <c r="S77" s="43"/>
      <c r="T77" s="43"/>
      <c r="U77" s="43"/>
      <c r="V77" s="43"/>
      <c r="W77" s="44"/>
      <c r="X77" s="43"/>
      <c r="Y77" s="43"/>
      <c r="Z77" s="46"/>
      <c r="AB77" s="43"/>
      <c r="AC77" s="43"/>
      <c r="AD77" s="43"/>
      <c r="AE77" s="43"/>
    </row>
    <row r="78" spans="1:31" x14ac:dyDescent="0.25">
      <c r="A78" s="43"/>
      <c r="B78" s="43"/>
      <c r="C78" s="43"/>
      <c r="D78" s="43"/>
      <c r="E78" s="42"/>
      <c r="F78" s="42"/>
      <c r="G78" s="42"/>
      <c r="H78" s="43"/>
      <c r="I78" s="43"/>
      <c r="J78" s="142"/>
      <c r="K78" s="44"/>
      <c r="L78" s="42"/>
      <c r="M78" s="42"/>
      <c r="N78" s="47"/>
      <c r="O78" s="47"/>
      <c r="P78" s="47"/>
      <c r="Q78" s="43"/>
      <c r="R78" s="43"/>
      <c r="S78" s="43"/>
      <c r="T78" s="43"/>
      <c r="U78" s="43"/>
      <c r="V78" s="43"/>
      <c r="W78" s="44"/>
      <c r="X78" s="43"/>
      <c r="Y78" s="43"/>
      <c r="Z78" s="46"/>
      <c r="AB78" s="43"/>
      <c r="AC78" s="43"/>
      <c r="AD78" s="43"/>
      <c r="AE78" s="43"/>
    </row>
    <row r="79" spans="1:31" x14ac:dyDescent="0.25">
      <c r="A79" s="43"/>
      <c r="B79" s="43"/>
      <c r="C79" s="43"/>
      <c r="D79" s="43"/>
      <c r="E79" s="42"/>
      <c r="F79" s="42"/>
      <c r="G79" s="42"/>
      <c r="H79" s="43"/>
      <c r="I79" s="43"/>
      <c r="J79" s="142"/>
      <c r="K79" s="44"/>
      <c r="L79" s="42"/>
      <c r="M79" s="42"/>
      <c r="N79" s="47"/>
      <c r="O79" s="47"/>
      <c r="P79" s="47"/>
      <c r="Q79" s="43"/>
      <c r="R79" s="43"/>
      <c r="S79" s="43"/>
      <c r="T79" s="43"/>
      <c r="U79" s="43"/>
      <c r="V79" s="43"/>
      <c r="W79" s="44"/>
      <c r="X79" s="43"/>
      <c r="Y79" s="43"/>
      <c r="Z79" s="46"/>
      <c r="AB79" s="43"/>
      <c r="AC79" s="43"/>
      <c r="AD79" s="43"/>
      <c r="AE79" s="43"/>
    </row>
    <row r="80" spans="1:31" x14ac:dyDescent="0.25">
      <c r="A80" s="43"/>
      <c r="B80" s="43"/>
      <c r="C80" s="43"/>
      <c r="D80" s="43"/>
      <c r="E80" s="42"/>
      <c r="F80" s="42"/>
      <c r="G80" s="42"/>
      <c r="H80" s="43"/>
      <c r="I80" s="43"/>
      <c r="J80" s="142"/>
      <c r="K80" s="44"/>
      <c r="L80" s="42"/>
      <c r="M80" s="42"/>
      <c r="N80" s="47"/>
      <c r="O80" s="47"/>
      <c r="P80" s="47"/>
      <c r="Q80" s="43"/>
      <c r="R80" s="43"/>
      <c r="S80" s="43"/>
      <c r="T80" s="43"/>
      <c r="U80" s="43"/>
      <c r="V80" s="43"/>
      <c r="W80" s="44"/>
      <c r="X80" s="43"/>
      <c r="Y80" s="43"/>
      <c r="Z80" s="46"/>
      <c r="AB80" s="43"/>
      <c r="AC80" s="43"/>
      <c r="AD80" s="43"/>
      <c r="AE80" s="43"/>
    </row>
    <row r="81" spans="1:31" x14ac:dyDescent="0.25">
      <c r="A81" s="43"/>
      <c r="B81" s="43"/>
      <c r="C81" s="43"/>
      <c r="D81" s="43"/>
      <c r="E81" s="42"/>
      <c r="F81" s="42"/>
      <c r="G81" s="42"/>
      <c r="H81" s="43"/>
      <c r="I81" s="43"/>
      <c r="J81" s="142"/>
      <c r="K81" s="44"/>
      <c r="L81" s="42"/>
      <c r="M81" s="42"/>
      <c r="N81" s="47"/>
      <c r="O81" s="47"/>
      <c r="P81" s="47"/>
      <c r="Q81" s="43"/>
      <c r="R81" s="43"/>
      <c r="S81" s="43"/>
      <c r="T81" s="43"/>
      <c r="U81" s="43"/>
      <c r="V81" s="43"/>
      <c r="W81" s="44"/>
      <c r="X81" s="43"/>
      <c r="Y81" s="43"/>
      <c r="Z81" s="46"/>
      <c r="AB81" s="43"/>
      <c r="AC81" s="43"/>
      <c r="AD81" s="43"/>
      <c r="AE81" s="43"/>
    </row>
    <row r="82" spans="1:31" x14ac:dyDescent="0.25">
      <c r="A82" s="43"/>
      <c r="B82" s="43"/>
      <c r="C82" s="43"/>
      <c r="D82" s="43"/>
      <c r="E82" s="42"/>
      <c r="F82" s="42"/>
      <c r="G82" s="42"/>
      <c r="H82" s="43"/>
      <c r="I82" s="43"/>
      <c r="J82" s="142"/>
      <c r="K82" s="44"/>
      <c r="L82" s="42"/>
      <c r="M82" s="42"/>
      <c r="N82" s="47"/>
      <c r="O82" s="47"/>
      <c r="P82" s="47"/>
      <c r="Q82" s="43"/>
      <c r="R82" s="43"/>
      <c r="S82" s="43"/>
      <c r="T82" s="43"/>
      <c r="U82" s="43"/>
      <c r="V82" s="43"/>
      <c r="W82" s="44"/>
      <c r="X82" s="43"/>
      <c r="Y82" s="43"/>
      <c r="Z82" s="46"/>
      <c r="AB82" s="43"/>
      <c r="AC82" s="43"/>
      <c r="AD82" s="43"/>
      <c r="AE82" s="43"/>
    </row>
    <row r="83" spans="1:31" x14ac:dyDescent="0.25">
      <c r="A83" s="43"/>
      <c r="B83" s="43"/>
      <c r="C83" s="43"/>
      <c r="D83" s="43"/>
      <c r="E83" s="42"/>
      <c r="F83" s="42"/>
      <c r="G83" s="42"/>
      <c r="H83" s="43"/>
      <c r="I83" s="43"/>
      <c r="J83" s="142"/>
      <c r="K83" s="44"/>
      <c r="L83" s="42"/>
      <c r="M83" s="42"/>
      <c r="N83" s="47"/>
      <c r="O83" s="47"/>
      <c r="P83" s="47"/>
      <c r="Q83" s="43"/>
      <c r="R83" s="43"/>
      <c r="S83" s="43"/>
      <c r="T83" s="43"/>
      <c r="U83" s="43"/>
      <c r="V83" s="43"/>
      <c r="W83" s="44"/>
      <c r="X83" s="43"/>
      <c r="Y83" s="43"/>
      <c r="Z83" s="46"/>
      <c r="AB83" s="43"/>
      <c r="AC83" s="43"/>
      <c r="AD83" s="43"/>
      <c r="AE83" s="43"/>
    </row>
    <row r="84" spans="1:31" x14ac:dyDescent="0.25">
      <c r="A84" s="43"/>
      <c r="B84" s="43"/>
      <c r="C84" s="43"/>
      <c r="D84" s="43"/>
      <c r="E84" s="42"/>
      <c r="F84" s="42"/>
      <c r="G84" s="42"/>
      <c r="H84" s="43"/>
      <c r="I84" s="43"/>
      <c r="J84" s="142"/>
      <c r="K84" s="44"/>
      <c r="L84" s="42"/>
      <c r="M84" s="42"/>
      <c r="N84" s="47"/>
      <c r="O84" s="47"/>
      <c r="P84" s="47"/>
      <c r="Q84" s="43"/>
      <c r="R84" s="43"/>
      <c r="S84" s="43"/>
      <c r="T84" s="43"/>
      <c r="U84" s="43"/>
      <c r="V84" s="43"/>
      <c r="W84" s="44"/>
      <c r="X84" s="43"/>
      <c r="Y84" s="43"/>
      <c r="Z84" s="46"/>
      <c r="AB84" s="43"/>
      <c r="AC84" s="43"/>
      <c r="AD84" s="43"/>
      <c r="AE84" s="43"/>
    </row>
    <row r="85" spans="1:31" x14ac:dyDescent="0.25">
      <c r="A85" s="43"/>
      <c r="B85" s="43"/>
      <c r="C85" s="43"/>
      <c r="D85" s="43"/>
      <c r="E85" s="42"/>
      <c r="F85" s="42"/>
      <c r="G85" s="42"/>
      <c r="H85" s="43"/>
      <c r="I85" s="43"/>
      <c r="J85" s="142"/>
      <c r="K85" s="44"/>
      <c r="L85" s="42"/>
      <c r="M85" s="42"/>
      <c r="N85" s="47"/>
      <c r="O85" s="47"/>
      <c r="P85" s="47"/>
      <c r="Q85" s="43"/>
      <c r="R85" s="43"/>
      <c r="S85" s="43"/>
      <c r="T85" s="43"/>
      <c r="U85" s="43"/>
      <c r="V85" s="43"/>
      <c r="W85" s="44"/>
      <c r="X85" s="43"/>
      <c r="Y85" s="43"/>
      <c r="Z85" s="46"/>
      <c r="AB85" s="43"/>
      <c r="AC85" s="43"/>
      <c r="AD85" s="43"/>
      <c r="AE85" s="43"/>
    </row>
    <row r="86" spans="1:31" x14ac:dyDescent="0.25">
      <c r="A86" s="43"/>
      <c r="B86" s="43"/>
      <c r="C86" s="43"/>
      <c r="D86" s="43"/>
      <c r="E86" s="42"/>
      <c r="F86" s="42"/>
      <c r="G86" s="42"/>
      <c r="H86" s="43"/>
      <c r="I86" s="43"/>
      <c r="J86" s="142"/>
      <c r="K86" s="44"/>
      <c r="L86" s="42"/>
      <c r="M86" s="42"/>
      <c r="N86" s="47"/>
      <c r="O86" s="47"/>
      <c r="P86" s="47"/>
      <c r="Q86" s="43"/>
      <c r="R86" s="43"/>
      <c r="S86" s="43"/>
      <c r="T86" s="43"/>
      <c r="U86" s="43"/>
      <c r="V86" s="43"/>
      <c r="W86" s="44"/>
      <c r="X86" s="43"/>
      <c r="Y86" s="43"/>
      <c r="Z86" s="46"/>
      <c r="AB86" s="43"/>
      <c r="AC86" s="43"/>
      <c r="AD86" s="43"/>
      <c r="AE86" s="43"/>
    </row>
    <row r="87" spans="1:31" x14ac:dyDescent="0.25">
      <c r="A87" s="43"/>
      <c r="B87" s="43"/>
      <c r="C87" s="43"/>
      <c r="D87" s="43"/>
      <c r="E87" s="42"/>
      <c r="F87" s="42"/>
      <c r="G87" s="42"/>
      <c r="H87" s="43"/>
      <c r="I87" s="43"/>
      <c r="J87" s="142"/>
      <c r="K87" s="44"/>
      <c r="L87" s="42"/>
      <c r="M87" s="42"/>
      <c r="N87" s="47"/>
      <c r="O87" s="47"/>
      <c r="P87" s="47"/>
      <c r="Q87" s="43"/>
      <c r="R87" s="43"/>
      <c r="S87" s="43"/>
      <c r="T87" s="43"/>
      <c r="U87" s="43"/>
      <c r="V87" s="43"/>
      <c r="W87" s="44"/>
      <c r="X87" s="43"/>
      <c r="Y87" s="43"/>
      <c r="Z87" s="46"/>
      <c r="AB87" s="43"/>
      <c r="AC87" s="43"/>
      <c r="AD87" s="43"/>
      <c r="AE87" s="43"/>
    </row>
    <row r="88" spans="1:31" x14ac:dyDescent="0.25">
      <c r="A88" s="43"/>
      <c r="B88" s="43"/>
      <c r="C88" s="43"/>
      <c r="D88" s="43"/>
      <c r="E88" s="42"/>
      <c r="F88" s="42"/>
      <c r="G88" s="42"/>
      <c r="H88" s="43"/>
      <c r="I88" s="43"/>
      <c r="J88" s="142"/>
      <c r="K88" s="44"/>
      <c r="L88" s="42"/>
      <c r="M88" s="42"/>
      <c r="N88" s="47"/>
      <c r="O88" s="47"/>
      <c r="P88" s="47"/>
      <c r="Q88" s="43"/>
      <c r="R88" s="43"/>
      <c r="S88" s="43"/>
      <c r="T88" s="43"/>
      <c r="U88" s="43"/>
      <c r="V88" s="43"/>
      <c r="W88" s="44"/>
      <c r="X88" s="43"/>
      <c r="Y88" s="43"/>
      <c r="Z88" s="46"/>
      <c r="AB88" s="43"/>
      <c r="AC88" s="43"/>
      <c r="AD88" s="43"/>
      <c r="AE88" s="43"/>
    </row>
    <row r="89" spans="1:31" x14ac:dyDescent="0.25">
      <c r="A89" s="43"/>
      <c r="B89" s="43"/>
      <c r="C89" s="43"/>
      <c r="D89" s="43"/>
      <c r="E89" s="42"/>
      <c r="F89" s="42"/>
      <c r="G89" s="42"/>
      <c r="H89" s="43"/>
      <c r="I89" s="43"/>
      <c r="J89" s="142"/>
      <c r="K89" s="44"/>
      <c r="L89" s="42"/>
      <c r="M89" s="42"/>
      <c r="N89" s="47"/>
      <c r="O89" s="47"/>
      <c r="P89" s="47"/>
      <c r="Q89" s="43"/>
      <c r="R89" s="43"/>
      <c r="S89" s="43"/>
      <c r="T89" s="43"/>
      <c r="U89" s="43"/>
      <c r="V89" s="43"/>
      <c r="W89" s="44"/>
      <c r="X89" s="43"/>
      <c r="Y89" s="43"/>
      <c r="Z89" s="46"/>
      <c r="AB89" s="43"/>
      <c r="AC89" s="43"/>
      <c r="AD89" s="43"/>
      <c r="AE89" s="43"/>
    </row>
    <row r="90" spans="1:31" x14ac:dyDescent="0.25">
      <c r="A90" s="43"/>
      <c r="B90" s="43"/>
      <c r="C90" s="43"/>
      <c r="D90" s="43"/>
      <c r="E90" s="42"/>
      <c r="F90" s="42"/>
      <c r="G90" s="42"/>
      <c r="H90" s="43"/>
      <c r="I90" s="43"/>
      <c r="J90" s="142"/>
      <c r="K90" s="44"/>
      <c r="L90" s="42"/>
      <c r="M90" s="42"/>
      <c r="N90" s="47"/>
      <c r="O90" s="47"/>
      <c r="P90" s="47"/>
      <c r="Q90" s="43"/>
      <c r="R90" s="43"/>
      <c r="S90" s="43"/>
      <c r="T90" s="43"/>
      <c r="U90" s="43"/>
      <c r="V90" s="43"/>
      <c r="W90" s="44"/>
      <c r="X90" s="43"/>
      <c r="Y90" s="43"/>
      <c r="Z90" s="46"/>
      <c r="AB90" s="43"/>
      <c r="AC90" s="43"/>
      <c r="AD90" s="43"/>
      <c r="AE90" s="43"/>
    </row>
    <row r="91" spans="1:31" x14ac:dyDescent="0.25">
      <c r="A91" s="43"/>
      <c r="B91" s="43"/>
      <c r="C91" s="43"/>
      <c r="D91" s="43"/>
      <c r="E91" s="42"/>
      <c r="F91" s="42"/>
      <c r="G91" s="42"/>
      <c r="H91" s="43"/>
      <c r="I91" s="43"/>
      <c r="J91" s="142"/>
      <c r="K91" s="44"/>
      <c r="L91" s="42"/>
      <c r="M91" s="42"/>
      <c r="N91" s="47"/>
      <c r="O91" s="47"/>
      <c r="P91" s="47"/>
      <c r="Q91" s="43"/>
      <c r="R91" s="43"/>
      <c r="S91" s="43"/>
      <c r="T91" s="43"/>
      <c r="U91" s="43"/>
      <c r="V91" s="43"/>
      <c r="W91" s="44"/>
      <c r="X91" s="43"/>
      <c r="Y91" s="43"/>
      <c r="Z91" s="46"/>
      <c r="AB91" s="43"/>
      <c r="AC91" s="43"/>
      <c r="AD91" s="43"/>
      <c r="AE91" s="43"/>
    </row>
    <row r="92" spans="1:31" x14ac:dyDescent="0.25">
      <c r="A92" s="43"/>
      <c r="B92" s="43"/>
      <c r="C92" s="43"/>
      <c r="D92" s="43"/>
      <c r="E92" s="42"/>
      <c r="F92" s="42"/>
      <c r="G92" s="42"/>
      <c r="H92" s="43"/>
      <c r="I92" s="43"/>
      <c r="J92" s="142"/>
      <c r="K92" s="44"/>
      <c r="L92" s="42"/>
      <c r="M92" s="42"/>
      <c r="N92" s="47"/>
      <c r="O92" s="47"/>
      <c r="P92" s="47"/>
      <c r="Q92" s="43"/>
      <c r="R92" s="43"/>
      <c r="S92" s="43"/>
      <c r="T92" s="43"/>
      <c r="U92" s="43"/>
      <c r="V92" s="43"/>
      <c r="W92" s="44"/>
      <c r="X92" s="43"/>
      <c r="Y92" s="43"/>
      <c r="Z92" s="46"/>
      <c r="AB92" s="43"/>
      <c r="AC92" s="43"/>
      <c r="AD92" s="43"/>
      <c r="AE92" s="43"/>
    </row>
    <row r="93" spans="1:31" x14ac:dyDescent="0.25">
      <c r="A93" s="43"/>
      <c r="B93" s="43"/>
      <c r="C93" s="43"/>
      <c r="D93" s="43"/>
      <c r="E93" s="42"/>
      <c r="F93" s="42"/>
      <c r="G93" s="42"/>
      <c r="H93" s="43"/>
      <c r="I93" s="43"/>
      <c r="J93" s="142"/>
      <c r="K93" s="44"/>
      <c r="L93" s="42"/>
      <c r="M93" s="42"/>
      <c r="N93" s="47"/>
      <c r="O93" s="47"/>
      <c r="P93" s="47"/>
      <c r="Q93" s="43"/>
      <c r="R93" s="43"/>
      <c r="S93" s="43"/>
      <c r="T93" s="43"/>
      <c r="U93" s="43"/>
      <c r="V93" s="43"/>
      <c r="W93" s="44"/>
      <c r="X93" s="43"/>
      <c r="Y93" s="43"/>
      <c r="Z93" s="46"/>
      <c r="AB93" s="43"/>
      <c r="AC93" s="43"/>
      <c r="AD93" s="43"/>
      <c r="AE93" s="43"/>
    </row>
    <row r="94" spans="1:31" x14ac:dyDescent="0.25">
      <c r="A94" s="43"/>
      <c r="B94" s="43"/>
      <c r="C94" s="43"/>
      <c r="D94" s="43"/>
      <c r="E94" s="42"/>
      <c r="F94" s="42"/>
      <c r="G94" s="42"/>
      <c r="H94" s="43"/>
      <c r="I94" s="43"/>
      <c r="J94" s="142"/>
      <c r="K94" s="44"/>
      <c r="L94" s="42"/>
      <c r="M94" s="42"/>
      <c r="N94" s="47"/>
      <c r="O94" s="47"/>
      <c r="P94" s="47"/>
      <c r="Q94" s="43"/>
      <c r="R94" s="43"/>
      <c r="S94" s="43"/>
      <c r="T94" s="43"/>
      <c r="U94" s="43"/>
      <c r="V94" s="43"/>
      <c r="W94" s="44"/>
      <c r="X94" s="43"/>
      <c r="Y94" s="43"/>
      <c r="Z94" s="46"/>
      <c r="AB94" s="43"/>
      <c r="AC94" s="43"/>
      <c r="AD94" s="43"/>
      <c r="AE94" s="43"/>
    </row>
    <row r="95" spans="1:31" x14ac:dyDescent="0.25">
      <c r="A95" s="43"/>
      <c r="B95" s="43"/>
      <c r="C95" s="43"/>
      <c r="D95" s="43"/>
      <c r="E95" s="42"/>
      <c r="F95" s="42"/>
      <c r="G95" s="42"/>
      <c r="H95" s="43"/>
      <c r="I95" s="43"/>
      <c r="J95" s="142"/>
      <c r="K95" s="44"/>
      <c r="L95" s="42"/>
      <c r="M95" s="42"/>
      <c r="N95" s="47"/>
      <c r="O95" s="47"/>
      <c r="P95" s="47"/>
      <c r="Q95" s="43"/>
      <c r="R95" s="43"/>
      <c r="S95" s="43"/>
      <c r="T95" s="43"/>
      <c r="U95" s="43"/>
      <c r="V95" s="43"/>
      <c r="W95" s="44"/>
      <c r="X95" s="43"/>
      <c r="Y95" s="43"/>
      <c r="Z95" s="46"/>
      <c r="AB95" s="43"/>
      <c r="AC95" s="43"/>
      <c r="AD95" s="43"/>
      <c r="AE95" s="43"/>
    </row>
    <row r="96" spans="1:31" x14ac:dyDescent="0.25">
      <c r="A96" s="43"/>
      <c r="B96" s="43"/>
      <c r="C96" s="43"/>
      <c r="D96" s="43"/>
      <c r="E96" s="42"/>
      <c r="F96" s="42"/>
      <c r="G96" s="42"/>
      <c r="H96" s="43"/>
      <c r="I96" s="43"/>
      <c r="J96" s="142"/>
      <c r="K96" s="44"/>
      <c r="L96" s="42"/>
      <c r="M96" s="42"/>
      <c r="N96" s="47"/>
      <c r="O96" s="47"/>
      <c r="P96" s="47"/>
      <c r="Q96" s="43"/>
      <c r="R96" s="43"/>
      <c r="S96" s="43"/>
      <c r="T96" s="43"/>
      <c r="U96" s="43"/>
      <c r="V96" s="43"/>
      <c r="W96" s="44"/>
      <c r="X96" s="43"/>
      <c r="Y96" s="43"/>
      <c r="Z96" s="46"/>
      <c r="AB96" s="43"/>
      <c r="AC96" s="43"/>
      <c r="AD96" s="43"/>
      <c r="AE96" s="43"/>
    </row>
    <row r="97" spans="1:31" x14ac:dyDescent="0.25">
      <c r="A97" s="43"/>
      <c r="B97" s="43"/>
      <c r="C97" s="43"/>
      <c r="D97" s="43"/>
      <c r="E97" s="42"/>
      <c r="F97" s="42"/>
      <c r="G97" s="42"/>
      <c r="H97" s="43"/>
      <c r="I97" s="43"/>
      <c r="J97" s="142"/>
      <c r="K97" s="44"/>
      <c r="L97" s="42"/>
      <c r="M97" s="42"/>
      <c r="N97" s="47"/>
      <c r="O97" s="47"/>
      <c r="P97" s="47"/>
      <c r="Q97" s="43"/>
      <c r="R97" s="43"/>
      <c r="S97" s="43"/>
      <c r="T97" s="43"/>
      <c r="U97" s="43"/>
      <c r="V97" s="43"/>
      <c r="W97" s="44"/>
      <c r="X97" s="43"/>
      <c r="Y97" s="43"/>
      <c r="Z97" s="46"/>
      <c r="AB97" s="43"/>
      <c r="AC97" s="43"/>
      <c r="AD97" s="43"/>
      <c r="AE97" s="43"/>
    </row>
  </sheetData>
  <phoneticPr fontId="11" type="noConversion"/>
  <pageMargins left="0.7" right="0.7" top="0.75" bottom="0.75" header="0.3" footer="0.3"/>
  <pageSetup paperSize="9" orientation="portrait" horizontalDpi="4294967294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1BC54-C052-4148-88A4-9836E9D43CC1}">
  <dimension ref="A1:AE20"/>
  <sheetViews>
    <sheetView zoomScale="90" zoomScaleNormal="90" workbookViewId="0">
      <pane ySplit="1" topLeftCell="A2" activePane="bottomLeft" state="frozen"/>
      <selection pane="bottomLeft" activeCell="O22" sqref="O22"/>
    </sheetView>
  </sheetViews>
  <sheetFormatPr defaultRowHeight="13.8" x14ac:dyDescent="0.25"/>
  <cols>
    <col min="13" max="13" width="8.19921875" bestFit="1" customWidth="1"/>
  </cols>
  <sheetData>
    <row r="1" spans="1:28" ht="138" x14ac:dyDescent="0.25">
      <c r="A1" s="7" t="s">
        <v>17</v>
      </c>
      <c r="B1" s="18" t="s">
        <v>2</v>
      </c>
      <c r="C1" s="91" t="s">
        <v>4</v>
      </c>
      <c r="D1" s="9" t="s">
        <v>3</v>
      </c>
      <c r="E1" s="9" t="s">
        <v>11</v>
      </c>
      <c r="F1" s="9" t="s">
        <v>18</v>
      </c>
      <c r="G1" s="9" t="s">
        <v>5</v>
      </c>
      <c r="H1" s="9" t="s">
        <v>30</v>
      </c>
      <c r="I1" s="9" t="s">
        <v>31</v>
      </c>
      <c r="J1" s="9" t="s">
        <v>33</v>
      </c>
      <c r="K1" s="39" t="s">
        <v>24</v>
      </c>
      <c r="L1" s="39" t="s">
        <v>19</v>
      </c>
      <c r="M1" s="39" t="s">
        <v>20</v>
      </c>
      <c r="N1" s="24" t="s">
        <v>0</v>
      </c>
      <c r="O1" s="24" t="s">
        <v>22</v>
      </c>
      <c r="P1" s="74" t="s">
        <v>35</v>
      </c>
      <c r="Q1" s="78" t="s">
        <v>28</v>
      </c>
      <c r="R1" s="18" t="s">
        <v>14</v>
      </c>
      <c r="S1" s="18" t="s">
        <v>15</v>
      </c>
      <c r="T1" s="41" t="s">
        <v>16</v>
      </c>
      <c r="U1" s="10" t="s">
        <v>7</v>
      </c>
      <c r="V1" s="9" t="s">
        <v>8</v>
      </c>
      <c r="W1" s="1" t="s">
        <v>13</v>
      </c>
      <c r="X1" s="40" t="s">
        <v>6</v>
      </c>
      <c r="Y1" s="9" t="s">
        <v>10</v>
      </c>
      <c r="Z1" s="11" t="s">
        <v>12</v>
      </c>
      <c r="AA1" s="18" t="s">
        <v>1</v>
      </c>
    </row>
    <row r="2" spans="1:28" s="1" customFormat="1" ht="26.25" customHeight="1" x14ac:dyDescent="0.25">
      <c r="A2" s="5" t="s">
        <v>60</v>
      </c>
      <c r="B2" s="61">
        <v>1</v>
      </c>
      <c r="C2" s="5">
        <v>2</v>
      </c>
      <c r="D2" s="25">
        <v>8</v>
      </c>
      <c r="E2" s="55">
        <v>10</v>
      </c>
      <c r="F2" s="55">
        <v>57</v>
      </c>
      <c r="G2" s="55">
        <v>66</v>
      </c>
      <c r="H2" s="87">
        <v>23</v>
      </c>
      <c r="I2" s="55">
        <v>23</v>
      </c>
      <c r="J2" s="135"/>
      <c r="K2" s="56">
        <v>15.45</v>
      </c>
      <c r="L2" s="88">
        <v>117.15</v>
      </c>
      <c r="M2" s="56">
        <v>118.7</v>
      </c>
      <c r="N2" s="57">
        <v>1.5499999999999972</v>
      </c>
      <c r="O2" s="57">
        <v>1.3230900554844105</v>
      </c>
      <c r="P2" s="144">
        <v>1.3230900554844105</v>
      </c>
      <c r="Q2" s="76"/>
      <c r="R2" s="76"/>
      <c r="S2" s="41"/>
      <c r="T2" s="41"/>
      <c r="U2" s="41"/>
      <c r="V2" s="53"/>
      <c r="W2" s="52"/>
      <c r="Y2" s="89" t="s">
        <v>34</v>
      </c>
      <c r="Z2" s="52"/>
      <c r="AA2" s="54"/>
      <c r="AB2" s="18"/>
    </row>
    <row r="3" spans="1:28" s="33" customFormat="1" x14ac:dyDescent="0.25">
      <c r="A3" s="5" t="s">
        <v>60</v>
      </c>
      <c r="B3" s="26">
        <v>5</v>
      </c>
      <c r="C3" s="26">
        <v>2</v>
      </c>
      <c r="D3" s="26">
        <v>8</v>
      </c>
      <c r="E3" s="25">
        <v>15</v>
      </c>
      <c r="F3" s="25">
        <v>61</v>
      </c>
      <c r="G3" s="25">
        <v>75</v>
      </c>
      <c r="H3" s="26" t="s">
        <v>90</v>
      </c>
      <c r="I3" s="26">
        <v>23</v>
      </c>
      <c r="J3" s="137" t="s">
        <v>64</v>
      </c>
      <c r="K3" s="26">
        <v>14.3</v>
      </c>
      <c r="L3" s="25">
        <v>118.4</v>
      </c>
      <c r="M3" s="25">
        <v>122.7</v>
      </c>
      <c r="N3" s="57">
        <f t="shared" ref="N3" si="0">M3-L3</f>
        <v>4.2999999999999972</v>
      </c>
      <c r="O3" s="57">
        <f t="shared" ref="O3" si="1">((M3/L3)-1)*100</f>
        <v>3.6317567567567544</v>
      </c>
      <c r="P3" s="144">
        <f t="shared" ref="P3" si="2">ABS(O3)</f>
        <v>3.6317567567567544</v>
      </c>
      <c r="Q3" s="28"/>
      <c r="R3" s="28"/>
      <c r="S3" s="29"/>
      <c r="T3" s="29"/>
      <c r="U3" s="28"/>
      <c r="V3" s="26"/>
      <c r="W3" s="26"/>
      <c r="X3" s="27"/>
      <c r="Y3" s="89" t="s">
        <v>34</v>
      </c>
      <c r="Z3" s="30" t="s">
        <v>9</v>
      </c>
      <c r="AA3" s="31"/>
      <c r="AB3" s="32"/>
    </row>
    <row r="4" spans="1:28" s="33" customFormat="1" x14ac:dyDescent="0.25">
      <c r="A4" s="5" t="s">
        <v>60</v>
      </c>
      <c r="B4" s="26">
        <v>6</v>
      </c>
      <c r="C4" s="26">
        <v>2</v>
      </c>
      <c r="D4" s="26">
        <v>8</v>
      </c>
      <c r="E4" s="25">
        <v>14</v>
      </c>
      <c r="F4" s="25">
        <v>60</v>
      </c>
      <c r="G4" s="25">
        <v>73</v>
      </c>
      <c r="H4" s="26" t="s">
        <v>45</v>
      </c>
      <c r="I4" s="26">
        <v>22</v>
      </c>
      <c r="J4" s="137" t="s">
        <v>51</v>
      </c>
      <c r="K4" s="26">
        <v>9.1</v>
      </c>
      <c r="L4" s="25">
        <v>114.2</v>
      </c>
      <c r="M4" s="25">
        <v>107.2</v>
      </c>
      <c r="N4" s="57">
        <v>-7</v>
      </c>
      <c r="O4" s="57">
        <v>-6.1295971978984287</v>
      </c>
      <c r="P4" s="144">
        <v>6.1295971978984287</v>
      </c>
      <c r="Q4" s="28"/>
      <c r="R4" s="28"/>
      <c r="S4" s="29"/>
      <c r="T4" s="29"/>
      <c r="U4" s="28"/>
      <c r="V4" s="26"/>
      <c r="W4" s="26"/>
      <c r="X4" s="27"/>
      <c r="Y4" s="89" t="s">
        <v>34</v>
      </c>
      <c r="Z4" s="30" t="s">
        <v>9</v>
      </c>
      <c r="AA4" s="34"/>
      <c r="AB4" s="32"/>
    </row>
    <row r="5" spans="1:28" s="33" customFormat="1" x14ac:dyDescent="0.25">
      <c r="A5" s="5" t="s">
        <v>60</v>
      </c>
      <c r="B5" s="26">
        <v>7</v>
      </c>
      <c r="C5" s="26">
        <v>2</v>
      </c>
      <c r="D5" s="26">
        <v>8</v>
      </c>
      <c r="E5" s="25">
        <v>12</v>
      </c>
      <c r="F5" s="25">
        <v>60</v>
      </c>
      <c r="G5" s="25">
        <v>71</v>
      </c>
      <c r="H5" s="26" t="s">
        <v>68</v>
      </c>
      <c r="I5" s="26">
        <v>22</v>
      </c>
      <c r="J5" s="137" t="s">
        <v>51</v>
      </c>
      <c r="K5" s="26">
        <v>13.5</v>
      </c>
      <c r="L5" s="25">
        <v>114.5</v>
      </c>
      <c r="M5" s="25">
        <v>106.5</v>
      </c>
      <c r="N5" s="57">
        <v>-8</v>
      </c>
      <c r="O5" s="57">
        <v>-6.9868995633187829</v>
      </c>
      <c r="P5" s="144">
        <v>6.9868995633187829</v>
      </c>
      <c r="Q5" s="28"/>
      <c r="R5" s="28"/>
      <c r="S5" s="29"/>
      <c r="T5" s="29"/>
      <c r="U5" s="28"/>
      <c r="V5" s="26"/>
      <c r="W5" s="26"/>
      <c r="X5" s="27"/>
      <c r="Y5" s="89" t="s">
        <v>34</v>
      </c>
      <c r="Z5" s="30" t="s">
        <v>9</v>
      </c>
      <c r="AA5" s="34"/>
      <c r="AB5" s="32"/>
    </row>
    <row r="6" spans="1:28" s="33" customFormat="1" x14ac:dyDescent="0.25">
      <c r="A6" s="5" t="s">
        <v>60</v>
      </c>
      <c r="B6" s="26">
        <v>8</v>
      </c>
      <c r="C6" s="26">
        <v>2</v>
      </c>
      <c r="D6" s="26">
        <v>8</v>
      </c>
      <c r="E6" s="25">
        <v>17</v>
      </c>
      <c r="F6" s="25">
        <v>61</v>
      </c>
      <c r="G6" s="25">
        <v>77</v>
      </c>
      <c r="H6" s="26">
        <v>22</v>
      </c>
      <c r="I6" s="26">
        <v>22</v>
      </c>
      <c r="J6" s="137"/>
      <c r="K6" s="26">
        <v>12.6</v>
      </c>
      <c r="L6" s="25">
        <v>116.4</v>
      </c>
      <c r="M6" s="25">
        <v>116.6</v>
      </c>
      <c r="N6" s="57">
        <v>0.19999999999998863</v>
      </c>
      <c r="O6" s="57">
        <v>0.17182130584192379</v>
      </c>
      <c r="P6" s="144">
        <v>0.17182130584192379</v>
      </c>
      <c r="Q6" s="28"/>
      <c r="R6" s="28"/>
      <c r="S6" s="29"/>
      <c r="T6" s="29"/>
      <c r="U6" s="28"/>
      <c r="V6" s="26"/>
      <c r="W6" s="26"/>
      <c r="X6" s="27"/>
      <c r="Y6" s="89" t="s">
        <v>34</v>
      </c>
      <c r="Z6" s="30"/>
      <c r="AA6" s="34"/>
      <c r="AB6" s="32"/>
    </row>
    <row r="7" spans="1:28" s="33" customFormat="1" x14ac:dyDescent="0.25">
      <c r="A7" s="5" t="s">
        <v>60</v>
      </c>
      <c r="B7" s="26">
        <v>11</v>
      </c>
      <c r="C7" s="26">
        <v>2</v>
      </c>
      <c r="D7" s="26">
        <v>8</v>
      </c>
      <c r="E7" s="25">
        <v>14</v>
      </c>
      <c r="F7" s="25">
        <v>58</v>
      </c>
      <c r="G7" s="25">
        <v>71</v>
      </c>
      <c r="H7" s="26">
        <v>22</v>
      </c>
      <c r="I7" s="26">
        <v>22</v>
      </c>
      <c r="J7" s="137"/>
      <c r="K7" s="26">
        <v>14.05</v>
      </c>
      <c r="L7" s="25">
        <v>112.8</v>
      </c>
      <c r="M7" s="25">
        <v>114</v>
      </c>
      <c r="N7" s="57">
        <v>1.2000000000000028</v>
      </c>
      <c r="O7" s="57">
        <v>1.0638297872340496</v>
      </c>
      <c r="P7" s="144">
        <v>1.0638297872340496</v>
      </c>
      <c r="Q7" s="28"/>
      <c r="R7" s="28"/>
      <c r="S7" s="29"/>
      <c r="T7" s="29"/>
      <c r="U7" s="28"/>
      <c r="V7" s="26"/>
      <c r="W7" s="26"/>
      <c r="X7" s="27"/>
      <c r="Y7" s="89" t="s">
        <v>34</v>
      </c>
      <c r="Z7" s="30"/>
      <c r="AA7" s="34"/>
      <c r="AB7" s="32"/>
    </row>
    <row r="8" spans="1:28" s="38" customFormat="1" x14ac:dyDescent="0.25">
      <c r="A8" s="5" t="s">
        <v>60</v>
      </c>
      <c r="B8" s="25">
        <v>12</v>
      </c>
      <c r="C8" s="26">
        <v>2</v>
      </c>
      <c r="D8" s="26">
        <v>8</v>
      </c>
      <c r="E8" s="25">
        <v>13</v>
      </c>
      <c r="F8" s="25">
        <v>58</v>
      </c>
      <c r="G8" s="25">
        <v>70</v>
      </c>
      <c r="H8" s="26">
        <v>22</v>
      </c>
      <c r="I8" s="26">
        <v>22</v>
      </c>
      <c r="J8" s="138"/>
      <c r="K8" s="25">
        <v>13.45</v>
      </c>
      <c r="L8" s="25">
        <v>114.7</v>
      </c>
      <c r="M8" s="25">
        <v>115.1</v>
      </c>
      <c r="N8" s="57">
        <v>0.39999999999999147</v>
      </c>
      <c r="O8" s="57">
        <v>0.34873583260679464</v>
      </c>
      <c r="P8" s="144">
        <v>0.34873583260679464</v>
      </c>
      <c r="Q8" s="28"/>
      <c r="R8" s="28"/>
      <c r="S8" s="28"/>
      <c r="T8" s="28"/>
      <c r="U8" s="28"/>
      <c r="V8" s="25"/>
      <c r="W8" s="36"/>
      <c r="X8" s="35"/>
      <c r="Y8" s="89" t="s">
        <v>34</v>
      </c>
      <c r="Z8" s="30" t="s">
        <v>9</v>
      </c>
      <c r="AA8" s="37"/>
      <c r="AB8" s="32"/>
    </row>
    <row r="9" spans="1:28" s="33" customFormat="1" x14ac:dyDescent="0.25">
      <c r="A9" s="5" t="s">
        <v>60</v>
      </c>
      <c r="B9" s="26">
        <v>14</v>
      </c>
      <c r="C9" s="26">
        <v>2</v>
      </c>
      <c r="D9" s="26">
        <v>8</v>
      </c>
      <c r="E9" s="25">
        <v>14</v>
      </c>
      <c r="F9" s="25">
        <v>56</v>
      </c>
      <c r="G9" s="25">
        <v>69</v>
      </c>
      <c r="H9" s="26" t="s">
        <v>65</v>
      </c>
      <c r="I9" s="26">
        <v>22</v>
      </c>
      <c r="J9" s="137" t="s">
        <v>51</v>
      </c>
      <c r="K9" s="26">
        <v>13.15</v>
      </c>
      <c r="L9" s="25">
        <v>116.65</v>
      </c>
      <c r="M9" s="25">
        <v>114.4</v>
      </c>
      <c r="N9" s="57">
        <v>-2.25</v>
      </c>
      <c r="O9" s="57">
        <v>-1.928846978139731</v>
      </c>
      <c r="P9" s="144">
        <v>1.928846978139731</v>
      </c>
      <c r="Q9" s="76"/>
      <c r="R9" s="76"/>
      <c r="S9" s="26"/>
      <c r="T9" s="26"/>
      <c r="U9" s="26"/>
      <c r="V9" s="26"/>
      <c r="W9" s="30"/>
      <c r="X9" s="27"/>
      <c r="Y9" s="89" t="s">
        <v>34</v>
      </c>
      <c r="Z9" s="30" t="s">
        <v>9</v>
      </c>
      <c r="AA9" s="34"/>
      <c r="AB9" s="25"/>
    </row>
    <row r="10" spans="1:28" s="33" customFormat="1" x14ac:dyDescent="0.25">
      <c r="A10" s="5" t="s">
        <v>60</v>
      </c>
      <c r="B10" s="26">
        <v>15</v>
      </c>
      <c r="C10" s="26">
        <v>2</v>
      </c>
      <c r="D10" s="26">
        <v>8</v>
      </c>
      <c r="E10" s="25">
        <v>12</v>
      </c>
      <c r="F10" s="25">
        <v>56</v>
      </c>
      <c r="G10" s="25">
        <v>67</v>
      </c>
      <c r="H10" s="26" t="s">
        <v>70</v>
      </c>
      <c r="I10" s="26">
        <v>23</v>
      </c>
      <c r="J10" s="137" t="s">
        <v>51</v>
      </c>
      <c r="K10" s="26">
        <v>14.45</v>
      </c>
      <c r="L10" s="25">
        <v>114.2</v>
      </c>
      <c r="M10" s="25">
        <v>116.25</v>
      </c>
      <c r="N10" s="57">
        <v>2.0499999999999972</v>
      </c>
      <c r="O10" s="57">
        <v>1.7950963222416849</v>
      </c>
      <c r="P10" s="144">
        <v>1.7950963222416849</v>
      </c>
      <c r="Q10" s="28"/>
      <c r="R10" s="28"/>
      <c r="S10" s="26"/>
      <c r="T10" s="26"/>
      <c r="U10" s="26"/>
      <c r="V10" s="26"/>
      <c r="W10" s="30"/>
      <c r="X10" s="27"/>
      <c r="Y10" s="89" t="s">
        <v>34</v>
      </c>
      <c r="Z10" s="30" t="s">
        <v>9</v>
      </c>
      <c r="AA10" s="34"/>
      <c r="AB10" s="25"/>
    </row>
    <row r="11" spans="1:28" x14ac:dyDescent="0.25">
      <c r="A11" s="5" t="s">
        <v>60</v>
      </c>
      <c r="B11" s="25">
        <v>16</v>
      </c>
      <c r="C11" s="26">
        <v>2</v>
      </c>
      <c r="D11" s="26">
        <v>8</v>
      </c>
      <c r="E11" s="5">
        <v>14</v>
      </c>
      <c r="F11" s="5">
        <v>57</v>
      </c>
      <c r="G11" s="5">
        <v>70</v>
      </c>
      <c r="H11" s="4">
        <v>22</v>
      </c>
      <c r="I11" s="4">
        <v>22</v>
      </c>
      <c r="J11" s="139"/>
      <c r="K11" s="26">
        <v>12.1</v>
      </c>
      <c r="L11" s="25">
        <v>114.65</v>
      </c>
      <c r="M11" s="25">
        <v>114.6</v>
      </c>
      <c r="N11" s="57">
        <v>-5.0000000000011369E-2</v>
      </c>
      <c r="O11" s="57">
        <v>-4.3610989969478098E-2</v>
      </c>
      <c r="P11" s="144">
        <v>4.3610989969478098E-2</v>
      </c>
      <c r="Q11" s="76"/>
      <c r="R11" s="76"/>
      <c r="S11" s="4"/>
      <c r="T11" s="4"/>
      <c r="U11" s="4"/>
      <c r="V11" s="4"/>
      <c r="W11" s="2"/>
      <c r="X11" s="21"/>
      <c r="Y11" s="89" t="s">
        <v>34</v>
      </c>
      <c r="Z11" s="30" t="s">
        <v>9</v>
      </c>
      <c r="AA11" s="17"/>
      <c r="AB11" s="5"/>
    </row>
    <row r="12" spans="1:28" s="33" customFormat="1" x14ac:dyDescent="0.25">
      <c r="A12" s="5" t="s">
        <v>60</v>
      </c>
      <c r="B12" s="26">
        <v>18</v>
      </c>
      <c r="C12" s="26">
        <v>2</v>
      </c>
      <c r="D12" s="26">
        <v>8</v>
      </c>
      <c r="E12" s="25">
        <v>14</v>
      </c>
      <c r="F12" s="25">
        <v>60</v>
      </c>
      <c r="G12" s="25">
        <v>73</v>
      </c>
      <c r="H12" s="26" t="s">
        <v>45</v>
      </c>
      <c r="I12" s="26">
        <v>22</v>
      </c>
      <c r="J12" s="137" t="s">
        <v>51</v>
      </c>
      <c r="K12" s="26">
        <v>14.1</v>
      </c>
      <c r="L12" s="25">
        <v>113.2</v>
      </c>
      <c r="M12" s="25">
        <v>117.3</v>
      </c>
      <c r="N12" s="57">
        <v>4.0999999999999943</v>
      </c>
      <c r="O12" s="57">
        <v>3.6219081272084841</v>
      </c>
      <c r="P12" s="144">
        <v>3.6219081272084841</v>
      </c>
      <c r="Q12" s="28"/>
      <c r="R12" s="28"/>
      <c r="S12" s="26"/>
      <c r="T12" s="26"/>
      <c r="U12" s="26"/>
      <c r="V12" s="26"/>
      <c r="W12" s="30"/>
      <c r="X12" s="27"/>
      <c r="Y12" s="89" t="s">
        <v>34</v>
      </c>
      <c r="Z12" s="30" t="s">
        <v>9</v>
      </c>
      <c r="AA12" s="34"/>
      <c r="AB12" s="25"/>
    </row>
    <row r="13" spans="1:28" s="33" customFormat="1" x14ac:dyDescent="0.25">
      <c r="A13" s="5" t="s">
        <v>60</v>
      </c>
      <c r="B13" s="26">
        <v>19</v>
      </c>
      <c r="C13" s="26">
        <v>2</v>
      </c>
      <c r="D13" s="26">
        <v>8</v>
      </c>
      <c r="E13" s="25">
        <v>15</v>
      </c>
      <c r="F13" s="25">
        <v>66</v>
      </c>
      <c r="G13" s="25">
        <v>80</v>
      </c>
      <c r="H13" s="26">
        <v>22</v>
      </c>
      <c r="I13" s="26">
        <v>22</v>
      </c>
      <c r="J13" s="137"/>
      <c r="K13" s="26">
        <v>13.475</v>
      </c>
      <c r="L13" s="25">
        <v>117.65</v>
      </c>
      <c r="M13" s="25">
        <v>121.1</v>
      </c>
      <c r="N13" s="57">
        <v>3.4499999999999886</v>
      </c>
      <c r="O13" s="57">
        <v>2.9324266893327566</v>
      </c>
      <c r="P13" s="144">
        <v>2.9324266893327566</v>
      </c>
      <c r="Q13" s="28"/>
      <c r="R13" s="28"/>
      <c r="S13" s="26"/>
      <c r="T13" s="26"/>
      <c r="U13" s="26"/>
      <c r="V13" s="26"/>
      <c r="W13" s="30"/>
      <c r="X13" s="27"/>
      <c r="Y13" s="89" t="s">
        <v>34</v>
      </c>
      <c r="Z13" s="30" t="s">
        <v>9</v>
      </c>
      <c r="AA13" s="34"/>
      <c r="AB13" s="25"/>
    </row>
    <row r="14" spans="1:28" x14ac:dyDescent="0.25">
      <c r="A14" s="5" t="s">
        <v>60</v>
      </c>
      <c r="B14" s="4">
        <v>22</v>
      </c>
      <c r="C14" s="26">
        <v>2</v>
      </c>
      <c r="D14" s="26">
        <v>8</v>
      </c>
      <c r="E14" s="5">
        <v>16</v>
      </c>
      <c r="F14" s="5">
        <v>64</v>
      </c>
      <c r="G14" s="5">
        <v>79</v>
      </c>
      <c r="H14" s="4" t="s">
        <v>65</v>
      </c>
      <c r="I14" s="4">
        <v>22</v>
      </c>
      <c r="J14" s="137" t="s">
        <v>51</v>
      </c>
      <c r="K14" s="26">
        <v>13.6</v>
      </c>
      <c r="L14" s="25">
        <v>117.1</v>
      </c>
      <c r="M14" s="25">
        <v>125.7</v>
      </c>
      <c r="N14" s="57">
        <f t="shared" ref="N14" si="3">M14-L14</f>
        <v>8.6000000000000085</v>
      </c>
      <c r="O14" s="57">
        <f t="shared" ref="O14" si="4">((M14/L14)-1)*100</f>
        <v>7.3441502988898399</v>
      </c>
      <c r="P14" s="144">
        <f t="shared" ref="P14" si="5">ABS(O14)</f>
        <v>7.3441502988898399</v>
      </c>
      <c r="Q14" s="28"/>
      <c r="R14" s="28"/>
      <c r="S14" s="4"/>
      <c r="T14" s="4"/>
      <c r="U14" s="4"/>
      <c r="V14" s="4"/>
      <c r="W14" s="2"/>
      <c r="X14" s="21"/>
      <c r="Y14" s="89" t="s">
        <v>34</v>
      </c>
      <c r="Z14" s="2" t="s">
        <v>9</v>
      </c>
      <c r="AA14" s="17"/>
      <c r="AB14" s="5"/>
    </row>
    <row r="15" spans="1:28" x14ac:dyDescent="0.25">
      <c r="A15" s="128" t="s">
        <v>60</v>
      </c>
      <c r="B15" s="95">
        <v>24</v>
      </c>
      <c r="C15" s="95">
        <v>2</v>
      </c>
      <c r="D15" s="127">
        <v>8</v>
      </c>
      <c r="E15" s="128">
        <v>15</v>
      </c>
      <c r="F15" s="128">
        <v>62</v>
      </c>
      <c r="G15" s="128">
        <v>76</v>
      </c>
      <c r="H15" s="127" t="s">
        <v>71</v>
      </c>
      <c r="I15" s="127">
        <v>22</v>
      </c>
      <c r="J15" s="140" t="s">
        <v>51</v>
      </c>
      <c r="K15" s="127">
        <v>11.35</v>
      </c>
      <c r="L15" s="95">
        <v>118.25</v>
      </c>
      <c r="M15" s="95">
        <v>119.6</v>
      </c>
      <c r="N15" s="57">
        <v>1.3499999999999943</v>
      </c>
      <c r="O15" s="57">
        <v>1.1416490486257924</v>
      </c>
      <c r="P15" s="144">
        <v>1.1416490486257924</v>
      </c>
      <c r="Q15" s="85"/>
      <c r="R15" s="85"/>
      <c r="S15" s="129"/>
      <c r="T15" s="129"/>
      <c r="U15" s="129"/>
      <c r="V15" s="129"/>
      <c r="W15" s="130"/>
      <c r="X15" s="131"/>
      <c r="Y15" s="132" t="s">
        <v>34</v>
      </c>
      <c r="Z15" s="94" t="s">
        <v>9</v>
      </c>
      <c r="AA15" s="133"/>
      <c r="AB15" s="128"/>
    </row>
    <row r="16" spans="1:28" s="30" customFormat="1" x14ac:dyDescent="0.25">
      <c r="A16" s="25" t="s">
        <v>60</v>
      </c>
      <c r="B16" s="26">
        <v>25</v>
      </c>
      <c r="C16" s="26">
        <v>2</v>
      </c>
      <c r="D16" s="127">
        <v>8</v>
      </c>
      <c r="E16" s="25">
        <v>14</v>
      </c>
      <c r="F16" s="25">
        <v>54</v>
      </c>
      <c r="G16" s="25">
        <v>67</v>
      </c>
      <c r="H16" s="25" t="s">
        <v>65</v>
      </c>
      <c r="I16" s="26">
        <v>22</v>
      </c>
      <c r="J16" s="137" t="s">
        <v>51</v>
      </c>
      <c r="K16" s="26">
        <v>13.95</v>
      </c>
      <c r="L16" s="25">
        <v>114</v>
      </c>
      <c r="M16" s="25">
        <v>115.9</v>
      </c>
      <c r="N16" s="57">
        <v>1.9000000000000057</v>
      </c>
      <c r="O16" s="57">
        <v>1.6666666666666607</v>
      </c>
      <c r="P16" s="144">
        <v>1.6666666666666607</v>
      </c>
      <c r="Q16" s="26"/>
      <c r="R16" s="26"/>
      <c r="X16" s="27"/>
      <c r="AA16" s="109"/>
      <c r="AB16" s="25"/>
    </row>
    <row r="17" spans="1:31" s="30" customFormat="1" x14ac:dyDescent="0.25">
      <c r="A17" s="25" t="s">
        <v>60</v>
      </c>
      <c r="B17" s="26">
        <v>26</v>
      </c>
      <c r="C17" s="26">
        <v>2</v>
      </c>
      <c r="D17" s="127">
        <v>8</v>
      </c>
      <c r="E17" s="25">
        <v>14</v>
      </c>
      <c r="F17" s="25">
        <v>67</v>
      </c>
      <c r="G17" s="25">
        <v>80</v>
      </c>
      <c r="H17" s="26">
        <v>22</v>
      </c>
      <c r="I17" s="26">
        <v>22</v>
      </c>
      <c r="J17" s="137"/>
      <c r="K17" s="26">
        <v>11.8</v>
      </c>
      <c r="L17" s="25">
        <v>121.2</v>
      </c>
      <c r="M17" s="25">
        <v>124.5</v>
      </c>
      <c r="N17" s="57">
        <v>3.2999999999999972</v>
      </c>
      <c r="O17" s="57">
        <v>2.7227722772277252</v>
      </c>
      <c r="P17" s="144">
        <v>2.7227722772277252</v>
      </c>
      <c r="W17" s="27"/>
      <c r="Z17" s="109"/>
      <c r="AA17" s="25"/>
    </row>
    <row r="18" spans="1:31" s="30" customFormat="1" x14ac:dyDescent="0.25">
      <c r="A18" s="25" t="s">
        <v>60</v>
      </c>
      <c r="B18" s="26">
        <v>28</v>
      </c>
      <c r="C18" s="26">
        <v>2</v>
      </c>
      <c r="D18" s="127">
        <v>8</v>
      </c>
      <c r="E18" s="25">
        <v>14</v>
      </c>
      <c r="F18" s="25">
        <v>62</v>
      </c>
      <c r="G18" s="25">
        <v>75</v>
      </c>
      <c r="H18" s="26">
        <v>22</v>
      </c>
      <c r="I18" s="26">
        <v>22</v>
      </c>
      <c r="J18" s="137"/>
      <c r="K18" s="26">
        <v>12</v>
      </c>
      <c r="L18" s="25">
        <v>118</v>
      </c>
      <c r="M18" s="25">
        <v>122.8</v>
      </c>
      <c r="N18" s="57">
        <v>4.7999999999999972</v>
      </c>
      <c r="O18" s="57">
        <v>4.067796610169494</v>
      </c>
      <c r="P18" s="144">
        <v>4.067796610169494</v>
      </c>
      <c r="W18" s="26"/>
      <c r="Z18" s="109"/>
      <c r="AA18" s="25"/>
    </row>
    <row r="19" spans="1:31" s="30" customFormat="1" x14ac:dyDescent="0.25">
      <c r="A19" s="25" t="s">
        <v>60</v>
      </c>
      <c r="B19" s="26">
        <v>29</v>
      </c>
      <c r="C19" s="26">
        <v>2</v>
      </c>
      <c r="D19" s="127">
        <v>8</v>
      </c>
      <c r="E19" s="25">
        <v>14</v>
      </c>
      <c r="F19" s="25">
        <v>54</v>
      </c>
      <c r="G19" s="25">
        <v>67</v>
      </c>
      <c r="H19" s="26" t="s">
        <v>89</v>
      </c>
      <c r="I19" s="26">
        <v>22</v>
      </c>
      <c r="J19" s="137" t="s">
        <v>51</v>
      </c>
      <c r="K19" s="26">
        <v>12.8</v>
      </c>
      <c r="L19" s="25">
        <v>113.8</v>
      </c>
      <c r="M19" s="25">
        <v>114.4</v>
      </c>
      <c r="N19" s="57">
        <f t="shared" ref="N19" si="6">M19-L19</f>
        <v>0.60000000000000853</v>
      </c>
      <c r="O19" s="57">
        <f t="shared" ref="O19" si="7">((M19/L19)-1)*100</f>
        <v>0.52724077328647478</v>
      </c>
      <c r="P19" s="144">
        <f t="shared" ref="P19" si="8">ABS(O19)</f>
        <v>0.52724077328647478</v>
      </c>
      <c r="W19" s="26"/>
      <c r="Z19" s="109"/>
      <c r="AA19" s="25"/>
    </row>
    <row r="20" spans="1:31" s="98" customFormat="1" x14ac:dyDescent="0.25">
      <c r="A20" s="99"/>
      <c r="B20" s="99"/>
      <c r="C20" s="99"/>
      <c r="D20" s="99"/>
      <c r="E20" s="100"/>
      <c r="F20" s="100"/>
      <c r="G20" s="100"/>
      <c r="H20" s="99"/>
      <c r="I20" s="99"/>
      <c r="J20" s="141"/>
      <c r="K20" s="101"/>
      <c r="L20" s="100"/>
      <c r="M20" s="100"/>
      <c r="N20" s="101">
        <f>AVERAGE(N2:N19)</f>
        <v>1.1388888888888866</v>
      </c>
      <c r="O20" s="101">
        <f>AVERAGE(O2:O19)</f>
        <v>0.95944365679146815</v>
      </c>
      <c r="P20" s="101">
        <f>AVERAGE(P2:P19)</f>
        <v>2.635994182272182</v>
      </c>
      <c r="Q20" s="99"/>
      <c r="R20" s="99"/>
      <c r="S20" s="99"/>
      <c r="T20" s="99"/>
      <c r="U20" s="99"/>
      <c r="V20" s="99"/>
      <c r="W20" s="101"/>
      <c r="X20" s="99"/>
      <c r="Y20" s="99"/>
      <c r="Z20" s="102"/>
      <c r="AA20" s="100"/>
      <c r="AB20" s="99"/>
      <c r="AC20" s="99"/>
      <c r="AD20" s="99"/>
      <c r="AE20" s="99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44"/>
  <sheetViews>
    <sheetView tabSelected="1" topLeftCell="E1" zoomScaleNormal="100" workbookViewId="0">
      <pane ySplit="1" topLeftCell="A12" activePane="bottomLeft" state="frozen"/>
      <selection pane="bottomLeft" activeCell="N26" sqref="N26"/>
    </sheetView>
  </sheetViews>
  <sheetFormatPr defaultRowHeight="13.8" x14ac:dyDescent="0.25"/>
  <cols>
    <col min="1" max="1" width="15.5" customWidth="1"/>
    <col min="2" max="2" width="10.296875" customWidth="1"/>
    <col min="3" max="3" width="10.59765625" customWidth="1"/>
    <col min="4" max="4" width="13.8984375" customWidth="1"/>
    <col min="5" max="5" width="14.296875" customWidth="1"/>
    <col min="6" max="6" width="15.69921875" customWidth="1"/>
    <col min="7" max="7" width="13.3984375" customWidth="1"/>
    <col min="8" max="8" width="12.59765625" customWidth="1"/>
    <col min="9" max="9" width="13.59765625" customWidth="1"/>
    <col min="10" max="10" width="15.09765625" customWidth="1"/>
    <col min="11" max="11" width="11.3984375" customWidth="1"/>
    <col min="12" max="12" width="11.5" customWidth="1"/>
    <col min="13" max="13" width="16.8984375" customWidth="1"/>
    <col min="14" max="15" width="16.69921875" customWidth="1"/>
    <col min="16" max="16" width="17.19921875" customWidth="1"/>
    <col min="17" max="17" width="9.19921875" style="6" customWidth="1"/>
    <col min="18" max="18" width="29.69921875" style="6" bestFit="1" customWidth="1"/>
    <col min="19" max="19" width="8.796875" style="147"/>
    <col min="20" max="24" width="8.796875" style="43"/>
    <col min="25" max="25" width="12" style="43" customWidth="1"/>
    <col min="26" max="27" width="8.796875" style="43"/>
  </cols>
  <sheetData>
    <row r="1" spans="1:27" ht="82.8" x14ac:dyDescent="0.25">
      <c r="A1" s="18" t="s">
        <v>17</v>
      </c>
      <c r="B1" s="18" t="s">
        <v>2</v>
      </c>
      <c r="C1" s="65" t="s">
        <v>4</v>
      </c>
      <c r="D1" s="18" t="s">
        <v>3</v>
      </c>
      <c r="E1" s="18" t="s">
        <v>11</v>
      </c>
      <c r="F1" s="18" t="s">
        <v>18</v>
      </c>
      <c r="G1" s="18" t="s">
        <v>5</v>
      </c>
      <c r="H1" s="18" t="s">
        <v>30</v>
      </c>
      <c r="I1" s="18" t="s">
        <v>31</v>
      </c>
      <c r="J1" s="166" t="s">
        <v>33</v>
      </c>
      <c r="K1" s="103" t="s">
        <v>24</v>
      </c>
      <c r="L1" s="103" t="s">
        <v>19</v>
      </c>
      <c r="M1" s="103" t="s">
        <v>20</v>
      </c>
      <c r="N1" s="104" t="s">
        <v>0</v>
      </c>
      <c r="O1" s="104" t="s">
        <v>22</v>
      </c>
      <c r="P1" s="108" t="s">
        <v>35</v>
      </c>
      <c r="Q1" s="65" t="s">
        <v>28</v>
      </c>
      <c r="R1" s="65" t="s">
        <v>66</v>
      </c>
      <c r="S1" s="148"/>
      <c r="T1" s="148"/>
      <c r="U1" s="149"/>
      <c r="V1" s="148"/>
      <c r="W1" s="146"/>
      <c r="X1" s="148"/>
      <c r="Y1" s="148"/>
      <c r="Z1" s="150"/>
      <c r="AA1" s="148"/>
    </row>
    <row r="2" spans="1:27" x14ac:dyDescent="0.25">
      <c r="A2" s="5" t="s">
        <v>61</v>
      </c>
      <c r="B2" s="55">
        <v>1</v>
      </c>
      <c r="C2" s="5">
        <v>2</v>
      </c>
      <c r="D2" s="25">
        <v>8</v>
      </c>
      <c r="E2" s="55">
        <v>6</v>
      </c>
      <c r="F2" s="55">
        <v>26</v>
      </c>
      <c r="G2" s="55">
        <v>31</v>
      </c>
      <c r="H2" s="92" t="s">
        <v>71</v>
      </c>
      <c r="I2" s="55">
        <v>21</v>
      </c>
      <c r="J2" s="137" t="s">
        <v>51</v>
      </c>
      <c r="K2" s="56">
        <v>12.5</v>
      </c>
      <c r="L2" s="88">
        <v>48.3</v>
      </c>
      <c r="M2" s="56">
        <v>52.4</v>
      </c>
      <c r="N2" s="57">
        <f>M2-L2</f>
        <v>4.1000000000000014</v>
      </c>
      <c r="O2" s="57">
        <f t="shared" ref="O2:O9" si="0">((M2/L2)-1)*100</f>
        <v>8.4886128364389357</v>
      </c>
      <c r="P2" s="80">
        <f t="shared" ref="P2:P9" si="1">ABS(O2)</f>
        <v>8.4886128364389357</v>
      </c>
      <c r="Q2" s="75"/>
      <c r="R2" s="28" t="s">
        <v>73</v>
      </c>
      <c r="S2" s="150"/>
      <c r="T2" s="151"/>
      <c r="U2" s="150"/>
      <c r="V2" s="152"/>
      <c r="W2" s="150"/>
      <c r="X2" s="150"/>
      <c r="Y2" s="150"/>
      <c r="Z2" s="150"/>
    </row>
    <row r="3" spans="1:27" x14ac:dyDescent="0.25">
      <c r="A3" s="5" t="s">
        <v>61</v>
      </c>
      <c r="B3" s="56">
        <v>2</v>
      </c>
      <c r="C3" s="5">
        <v>2</v>
      </c>
      <c r="D3" s="25">
        <v>8</v>
      </c>
      <c r="E3" s="5">
        <v>9</v>
      </c>
      <c r="F3" s="5">
        <v>35</v>
      </c>
      <c r="G3" s="5">
        <v>43</v>
      </c>
      <c r="H3" s="92" t="s">
        <v>91</v>
      </c>
      <c r="I3" s="5">
        <v>21</v>
      </c>
      <c r="J3" s="137" t="s">
        <v>51</v>
      </c>
      <c r="K3" s="25">
        <v>12.7</v>
      </c>
      <c r="L3" s="86">
        <v>67.150000000000006</v>
      </c>
      <c r="M3" s="86">
        <v>67.7</v>
      </c>
      <c r="N3" s="57">
        <f t="shared" ref="N3:N31" si="2">M3-L3</f>
        <v>0.54999999999999716</v>
      </c>
      <c r="O3" s="57">
        <f t="shared" si="0"/>
        <v>0.81906180193596079</v>
      </c>
      <c r="P3" s="80">
        <f t="shared" si="1"/>
        <v>0.81906180193596079</v>
      </c>
      <c r="Q3" s="25"/>
      <c r="R3" s="28" t="s">
        <v>73</v>
      </c>
      <c r="S3" s="42"/>
      <c r="T3" s="42"/>
      <c r="U3" s="42"/>
      <c r="V3" s="153"/>
      <c r="W3" s="42"/>
      <c r="X3" s="120"/>
      <c r="Y3" s="154"/>
      <c r="Z3" s="155"/>
    </row>
    <row r="4" spans="1:27" x14ac:dyDescent="0.25">
      <c r="A4" s="5" t="s">
        <v>61</v>
      </c>
      <c r="B4" s="55">
        <v>3</v>
      </c>
      <c r="C4" s="5">
        <v>2</v>
      </c>
      <c r="D4" s="25">
        <v>8</v>
      </c>
      <c r="E4" s="5">
        <v>11</v>
      </c>
      <c r="F4" s="5">
        <v>49</v>
      </c>
      <c r="G4" s="5">
        <v>59</v>
      </c>
      <c r="H4" s="5" t="s">
        <v>87</v>
      </c>
      <c r="I4" s="5">
        <v>21</v>
      </c>
      <c r="J4" s="137" t="s">
        <v>51</v>
      </c>
      <c r="K4" s="25">
        <v>12.7</v>
      </c>
      <c r="L4" s="86">
        <v>92</v>
      </c>
      <c r="M4" s="86">
        <v>92.6</v>
      </c>
      <c r="N4" s="57">
        <f t="shared" si="2"/>
        <v>0.59999999999999432</v>
      </c>
      <c r="O4" s="57">
        <f t="shared" si="0"/>
        <v>0.65217391304346339</v>
      </c>
      <c r="P4" s="80">
        <f t="shared" si="1"/>
        <v>0.65217391304346339</v>
      </c>
      <c r="Q4" s="25"/>
      <c r="R4" s="25"/>
      <c r="S4" s="42"/>
      <c r="T4" s="42"/>
      <c r="U4" s="42"/>
      <c r="V4" s="60"/>
      <c r="W4" s="42"/>
      <c r="Y4" s="156"/>
      <c r="Z4" s="155"/>
    </row>
    <row r="5" spans="1:27" x14ac:dyDescent="0.25">
      <c r="A5" s="5" t="s">
        <v>61</v>
      </c>
      <c r="B5" s="56">
        <v>4</v>
      </c>
      <c r="C5" s="4">
        <v>2</v>
      </c>
      <c r="D5" s="25">
        <v>8</v>
      </c>
      <c r="E5" s="5">
        <v>12</v>
      </c>
      <c r="F5" s="5">
        <v>55</v>
      </c>
      <c r="G5" s="5">
        <v>66</v>
      </c>
      <c r="H5" s="26" t="s">
        <v>71</v>
      </c>
      <c r="I5" s="26">
        <v>21</v>
      </c>
      <c r="J5" s="137" t="s">
        <v>51</v>
      </c>
      <c r="K5" s="26">
        <v>11.8</v>
      </c>
      <c r="L5" s="25">
        <v>95.4</v>
      </c>
      <c r="M5" s="25">
        <v>92.8</v>
      </c>
      <c r="N5" s="57">
        <f t="shared" si="2"/>
        <v>-2.6000000000000085</v>
      </c>
      <c r="O5" s="57">
        <f t="shared" si="0"/>
        <v>-2.7253668763102867</v>
      </c>
      <c r="P5" s="80">
        <f t="shared" si="1"/>
        <v>2.7253668763102867</v>
      </c>
      <c r="Q5" s="25"/>
      <c r="R5" s="25"/>
      <c r="S5" s="42"/>
      <c r="T5" s="42"/>
      <c r="U5" s="44"/>
      <c r="V5" s="60"/>
      <c r="W5" s="42"/>
      <c r="Y5" s="157"/>
      <c r="Z5" s="155"/>
    </row>
    <row r="6" spans="1:27" x14ac:dyDescent="0.25">
      <c r="A6" s="5" t="s">
        <v>61</v>
      </c>
      <c r="B6" s="55">
        <v>5</v>
      </c>
      <c r="C6" s="26">
        <v>1</v>
      </c>
      <c r="D6" s="25">
        <v>8</v>
      </c>
      <c r="E6" s="25">
        <v>1</v>
      </c>
      <c r="F6" s="25">
        <v>3</v>
      </c>
      <c r="G6" s="25">
        <v>3</v>
      </c>
      <c r="H6" s="26" t="s">
        <v>81</v>
      </c>
      <c r="I6" s="26">
        <v>23</v>
      </c>
      <c r="J6" s="137" t="s">
        <v>51</v>
      </c>
      <c r="K6" s="26">
        <v>6</v>
      </c>
      <c r="L6" s="25">
        <v>6</v>
      </c>
      <c r="M6" s="25">
        <v>6</v>
      </c>
      <c r="N6" s="57">
        <f t="shared" si="2"/>
        <v>0</v>
      </c>
      <c r="O6" s="57">
        <f t="shared" si="0"/>
        <v>0</v>
      </c>
      <c r="P6" s="80">
        <f t="shared" si="1"/>
        <v>0</v>
      </c>
      <c r="Q6" s="25"/>
      <c r="R6" s="25" t="s">
        <v>78</v>
      </c>
      <c r="S6" s="49"/>
      <c r="T6" s="47"/>
      <c r="U6" s="47"/>
      <c r="V6" s="50"/>
      <c r="W6" s="42"/>
      <c r="X6" s="45"/>
      <c r="Y6" s="158"/>
      <c r="Z6" s="159"/>
    </row>
    <row r="7" spans="1:27" x14ac:dyDescent="0.25">
      <c r="A7" s="5" t="s">
        <v>61</v>
      </c>
      <c r="B7" s="56">
        <v>6</v>
      </c>
      <c r="C7" s="26">
        <v>1</v>
      </c>
      <c r="D7" s="25">
        <v>8</v>
      </c>
      <c r="E7" s="25">
        <v>11</v>
      </c>
      <c r="F7" s="25">
        <v>49</v>
      </c>
      <c r="G7" s="25">
        <v>59</v>
      </c>
      <c r="H7" s="26" t="s">
        <v>32</v>
      </c>
      <c r="I7" s="26">
        <v>21</v>
      </c>
      <c r="J7" s="137" t="s">
        <v>51</v>
      </c>
      <c r="K7" s="26">
        <v>11.4</v>
      </c>
      <c r="L7" s="25">
        <v>91.4</v>
      </c>
      <c r="M7" s="25">
        <v>96</v>
      </c>
      <c r="N7" s="57">
        <f t="shared" si="2"/>
        <v>4.5999999999999943</v>
      </c>
      <c r="O7" s="57">
        <f t="shared" si="0"/>
        <v>5.032822757111588</v>
      </c>
      <c r="P7" s="80">
        <f t="shared" si="1"/>
        <v>5.032822757111588</v>
      </c>
      <c r="Q7" s="25"/>
      <c r="R7" s="25"/>
      <c r="S7" s="49"/>
      <c r="T7" s="47"/>
      <c r="U7" s="47"/>
      <c r="V7" s="50"/>
      <c r="W7" s="42"/>
      <c r="X7" s="45"/>
      <c r="Y7" s="48"/>
      <c r="Z7" s="159"/>
    </row>
    <row r="8" spans="1:27" x14ac:dyDescent="0.25">
      <c r="A8" s="5" t="s">
        <v>61</v>
      </c>
      <c r="B8" s="55">
        <v>7</v>
      </c>
      <c r="C8" s="26">
        <v>2</v>
      </c>
      <c r="D8" s="25">
        <v>8</v>
      </c>
      <c r="E8" s="25">
        <v>12</v>
      </c>
      <c r="F8" s="25">
        <v>47</v>
      </c>
      <c r="G8" s="25">
        <v>59</v>
      </c>
      <c r="H8" s="26">
        <v>21</v>
      </c>
      <c r="I8" s="26">
        <v>21</v>
      </c>
      <c r="J8" s="137"/>
      <c r="K8" s="26">
        <v>13.8</v>
      </c>
      <c r="L8" s="25">
        <v>88.8</v>
      </c>
      <c r="M8" s="25">
        <v>90</v>
      </c>
      <c r="N8" s="57">
        <f t="shared" si="2"/>
        <v>1.2000000000000028</v>
      </c>
      <c r="O8" s="57">
        <f t="shared" si="0"/>
        <v>1.3513513513513598</v>
      </c>
      <c r="P8" s="80">
        <f t="shared" si="1"/>
        <v>1.3513513513513598</v>
      </c>
      <c r="Q8" s="25"/>
      <c r="R8" s="25"/>
      <c r="S8" s="49"/>
      <c r="T8" s="47"/>
      <c r="U8" s="47"/>
      <c r="V8" s="50"/>
      <c r="W8" s="42"/>
      <c r="X8" s="45"/>
      <c r="Y8" s="48"/>
      <c r="Z8" s="159"/>
    </row>
    <row r="9" spans="1:27" x14ac:dyDescent="0.25">
      <c r="A9" s="5" t="s">
        <v>61</v>
      </c>
      <c r="B9" s="56">
        <v>8</v>
      </c>
      <c r="C9" s="26">
        <v>2</v>
      </c>
      <c r="D9" s="25">
        <v>8</v>
      </c>
      <c r="E9" s="25">
        <v>12</v>
      </c>
      <c r="F9" s="25">
        <v>48</v>
      </c>
      <c r="G9" s="25">
        <v>59</v>
      </c>
      <c r="H9" s="26">
        <v>21</v>
      </c>
      <c r="I9" s="26">
        <v>21</v>
      </c>
      <c r="J9" s="137"/>
      <c r="K9" s="26">
        <v>11.3</v>
      </c>
      <c r="L9" s="25">
        <v>90.3</v>
      </c>
      <c r="M9" s="25">
        <v>88.6</v>
      </c>
      <c r="N9" s="57">
        <f t="shared" si="2"/>
        <v>-1.7000000000000028</v>
      </c>
      <c r="O9" s="57">
        <f t="shared" si="0"/>
        <v>-1.8826135105204922</v>
      </c>
      <c r="P9" s="80">
        <f t="shared" si="1"/>
        <v>1.8826135105204922</v>
      </c>
      <c r="Q9" s="25"/>
      <c r="R9" s="25"/>
      <c r="S9" s="49"/>
      <c r="T9" s="47"/>
      <c r="U9" s="47"/>
      <c r="V9" s="50"/>
      <c r="W9" s="42"/>
      <c r="X9" s="45"/>
      <c r="Y9" s="48"/>
      <c r="Z9" s="159"/>
      <c r="AA9" s="46"/>
    </row>
    <row r="10" spans="1:27" x14ac:dyDescent="0.25">
      <c r="A10" s="5" t="s">
        <v>61</v>
      </c>
      <c r="B10" s="55">
        <v>9</v>
      </c>
      <c r="C10" s="26">
        <v>2</v>
      </c>
      <c r="D10" s="25">
        <v>8</v>
      </c>
      <c r="E10" s="25">
        <v>11</v>
      </c>
      <c r="F10" s="25">
        <v>48</v>
      </c>
      <c r="G10" s="25">
        <v>58</v>
      </c>
      <c r="H10" s="26" t="s">
        <v>87</v>
      </c>
      <c r="I10" s="26">
        <v>23</v>
      </c>
      <c r="J10" s="137" t="s">
        <v>64</v>
      </c>
      <c r="K10" s="26">
        <v>16.100000000000001</v>
      </c>
      <c r="L10" s="25">
        <v>90.3</v>
      </c>
      <c r="M10" s="25">
        <v>97</v>
      </c>
      <c r="N10" s="57">
        <f t="shared" si="2"/>
        <v>6.7000000000000028</v>
      </c>
      <c r="O10" s="57">
        <f>((M10/L10)-1)*100</f>
        <v>7.4197120708748621</v>
      </c>
      <c r="P10" s="80">
        <f>ABS(O10)</f>
        <v>7.4197120708748621</v>
      </c>
      <c r="Q10" s="25"/>
      <c r="R10" s="25"/>
      <c r="S10" s="49"/>
      <c r="T10" s="47"/>
      <c r="U10" s="47"/>
      <c r="V10" s="50"/>
      <c r="W10" s="42"/>
      <c r="X10" s="45"/>
      <c r="Y10" s="48"/>
      <c r="Z10" s="159"/>
    </row>
    <row r="11" spans="1:27" x14ac:dyDescent="0.25">
      <c r="A11" s="5" t="s">
        <v>61</v>
      </c>
      <c r="B11" s="56">
        <v>10</v>
      </c>
      <c r="C11" s="26">
        <v>2</v>
      </c>
      <c r="D11" s="25">
        <v>8</v>
      </c>
      <c r="E11" s="25">
        <v>11</v>
      </c>
      <c r="F11" s="25">
        <v>46</v>
      </c>
      <c r="G11" s="25">
        <v>56</v>
      </c>
      <c r="H11" s="26" t="s">
        <v>75</v>
      </c>
      <c r="I11" s="26">
        <v>22</v>
      </c>
      <c r="J11" s="137" t="s">
        <v>51</v>
      </c>
      <c r="K11" s="26">
        <v>14</v>
      </c>
      <c r="L11" s="25">
        <v>90.1</v>
      </c>
      <c r="M11" s="25">
        <v>92.6</v>
      </c>
      <c r="N11" s="57">
        <f t="shared" si="2"/>
        <v>2.5</v>
      </c>
      <c r="O11" s="57">
        <f t="shared" ref="O11:O31" si="3">((M11/L11)-1)*100</f>
        <v>2.7746947835738167</v>
      </c>
      <c r="P11" s="80">
        <f t="shared" ref="P11:P31" si="4">ABS(O11)</f>
        <v>2.7746947835738167</v>
      </c>
      <c r="Q11" s="25" t="s">
        <v>27</v>
      </c>
      <c r="R11" s="25"/>
      <c r="S11" s="49"/>
      <c r="T11" s="47"/>
      <c r="U11" s="47"/>
      <c r="V11" s="50"/>
      <c r="W11" s="42"/>
      <c r="X11" s="45"/>
      <c r="Y11" s="48"/>
      <c r="Z11" s="159"/>
    </row>
    <row r="12" spans="1:27" x14ac:dyDescent="0.25">
      <c r="A12" s="5" t="s">
        <v>61</v>
      </c>
      <c r="B12" s="55">
        <v>11</v>
      </c>
      <c r="C12" s="26">
        <v>2</v>
      </c>
      <c r="D12" s="25">
        <v>8</v>
      </c>
      <c r="E12" s="25">
        <v>12</v>
      </c>
      <c r="F12" s="25">
        <v>52</v>
      </c>
      <c r="G12" s="25">
        <v>63</v>
      </c>
      <c r="H12" s="26">
        <v>23</v>
      </c>
      <c r="I12" s="26">
        <v>23</v>
      </c>
      <c r="J12" s="137"/>
      <c r="K12" s="26">
        <v>11.3</v>
      </c>
      <c r="L12" s="25">
        <v>92.7</v>
      </c>
      <c r="M12" s="25">
        <v>102.8</v>
      </c>
      <c r="N12" s="57">
        <f t="shared" si="2"/>
        <v>10.099999999999994</v>
      </c>
      <c r="O12" s="57">
        <f t="shared" si="3"/>
        <v>10.895361380798274</v>
      </c>
      <c r="P12" s="80">
        <f t="shared" si="4"/>
        <v>10.895361380798274</v>
      </c>
      <c r="Q12" s="25"/>
      <c r="R12" s="25"/>
      <c r="S12" s="49"/>
      <c r="T12" s="47"/>
      <c r="U12" s="47"/>
      <c r="V12" s="50"/>
      <c r="W12" s="42"/>
      <c r="X12" s="45"/>
      <c r="Y12" s="48"/>
      <c r="Z12" s="159"/>
    </row>
    <row r="13" spans="1:27" x14ac:dyDescent="0.25">
      <c r="A13" s="5" t="s">
        <v>61</v>
      </c>
      <c r="B13" s="56">
        <v>12</v>
      </c>
      <c r="C13" s="26">
        <v>2</v>
      </c>
      <c r="D13" s="25">
        <v>8</v>
      </c>
      <c r="E13" s="25">
        <v>12</v>
      </c>
      <c r="F13" s="25">
        <v>46</v>
      </c>
      <c r="G13" s="25">
        <v>57</v>
      </c>
      <c r="H13" s="26">
        <v>21</v>
      </c>
      <c r="I13" s="26">
        <v>21</v>
      </c>
      <c r="J13" s="138"/>
      <c r="K13" s="25">
        <v>13.5</v>
      </c>
      <c r="L13" s="25">
        <v>92.55</v>
      </c>
      <c r="M13" s="25">
        <v>91.2</v>
      </c>
      <c r="N13" s="57">
        <f t="shared" si="2"/>
        <v>-1.3499999999999943</v>
      </c>
      <c r="O13" s="57">
        <f t="shared" si="3"/>
        <v>-1.4586709886547755</v>
      </c>
      <c r="P13" s="80">
        <f t="shared" si="4"/>
        <v>1.4586709886547755</v>
      </c>
      <c r="Q13" s="25"/>
      <c r="R13" s="25"/>
      <c r="S13" s="49"/>
      <c r="T13" s="49"/>
      <c r="U13" s="51"/>
      <c r="V13" s="160"/>
      <c r="W13" s="42"/>
      <c r="X13" s="45"/>
      <c r="Y13" s="161"/>
      <c r="Z13" s="159"/>
    </row>
    <row r="14" spans="1:27" x14ac:dyDescent="0.25">
      <c r="A14" s="5" t="s">
        <v>61</v>
      </c>
      <c r="B14" s="55">
        <v>13</v>
      </c>
      <c r="C14" s="26">
        <v>2</v>
      </c>
      <c r="D14" s="25">
        <v>8</v>
      </c>
      <c r="E14" s="5">
        <v>10</v>
      </c>
      <c r="F14" s="5">
        <v>48</v>
      </c>
      <c r="G14" s="5">
        <v>57</v>
      </c>
      <c r="H14" s="4" t="s">
        <v>76</v>
      </c>
      <c r="I14" s="4">
        <v>22.5</v>
      </c>
      <c r="J14" s="126" t="s">
        <v>46</v>
      </c>
      <c r="K14" s="26">
        <v>13.4</v>
      </c>
      <c r="L14" s="25">
        <v>91.7</v>
      </c>
      <c r="M14" s="25">
        <v>96.1</v>
      </c>
      <c r="N14" s="57">
        <f t="shared" si="2"/>
        <v>4.3999999999999915</v>
      </c>
      <c r="O14" s="57">
        <f t="shared" si="3"/>
        <v>4.7982551799345519</v>
      </c>
      <c r="P14" s="80">
        <f t="shared" si="4"/>
        <v>4.7982551799345519</v>
      </c>
      <c r="Q14" s="25"/>
      <c r="R14" s="25"/>
      <c r="S14" s="44"/>
      <c r="T14" s="44"/>
      <c r="V14" s="60"/>
      <c r="W14" s="42"/>
      <c r="X14" s="120"/>
      <c r="Y14" s="46"/>
      <c r="Z14" s="42"/>
    </row>
    <row r="15" spans="1:27" s="6" customFormat="1" x14ac:dyDescent="0.25">
      <c r="A15" s="5" t="s">
        <v>61</v>
      </c>
      <c r="B15" s="171">
        <v>14</v>
      </c>
      <c r="C15" s="25">
        <v>1</v>
      </c>
      <c r="D15" s="25">
        <v>8</v>
      </c>
      <c r="E15" s="25">
        <v>9</v>
      </c>
      <c r="F15" s="25">
        <v>45</v>
      </c>
      <c r="G15" s="25">
        <v>53</v>
      </c>
      <c r="H15" s="25">
        <v>21</v>
      </c>
      <c r="I15" s="25">
        <v>21</v>
      </c>
      <c r="J15" s="25"/>
      <c r="K15" s="25">
        <v>12.2</v>
      </c>
      <c r="L15" s="25">
        <v>90.25</v>
      </c>
      <c r="M15" s="25">
        <v>81.599999999999994</v>
      </c>
      <c r="N15" s="172">
        <f t="shared" si="2"/>
        <v>-8.6500000000000057</v>
      </c>
      <c r="O15" s="172">
        <f t="shared" si="3"/>
        <v>-9.5844875346260405</v>
      </c>
      <c r="P15" s="25">
        <f t="shared" si="4"/>
        <v>9.5844875346260405</v>
      </c>
      <c r="Q15" s="173" t="s">
        <v>27</v>
      </c>
      <c r="R15" s="173" t="s">
        <v>85</v>
      </c>
      <c r="S15" s="42"/>
      <c r="T15" s="42"/>
      <c r="U15" s="42"/>
      <c r="V15" s="153"/>
      <c r="W15" s="42"/>
      <c r="X15" s="42"/>
      <c r="Y15" s="42"/>
      <c r="Z15" s="42"/>
      <c r="AA15" s="42"/>
    </row>
    <row r="16" spans="1:27" x14ac:dyDescent="0.25">
      <c r="A16" s="5" t="s">
        <v>61</v>
      </c>
      <c r="B16" s="55">
        <v>15</v>
      </c>
      <c r="C16" s="26">
        <v>2</v>
      </c>
      <c r="D16" s="25">
        <v>8</v>
      </c>
      <c r="E16" s="25">
        <v>12</v>
      </c>
      <c r="F16" s="25">
        <v>51</v>
      </c>
      <c r="G16" s="25">
        <v>62</v>
      </c>
      <c r="H16" s="26">
        <v>22</v>
      </c>
      <c r="I16" s="26">
        <v>22</v>
      </c>
      <c r="J16" s="137"/>
      <c r="K16" s="26">
        <v>11.85</v>
      </c>
      <c r="L16" s="25">
        <v>90.15</v>
      </c>
      <c r="M16" s="25">
        <v>90.8</v>
      </c>
      <c r="N16" s="57">
        <f t="shared" si="2"/>
        <v>0.64999999999999147</v>
      </c>
      <c r="O16" s="57">
        <f t="shared" si="3"/>
        <v>0.72102052135329942</v>
      </c>
      <c r="P16" s="80">
        <f t="shared" si="4"/>
        <v>0.72102052135329942</v>
      </c>
      <c r="Q16" s="25"/>
      <c r="R16" s="25"/>
      <c r="S16" s="44"/>
      <c r="T16" s="44"/>
      <c r="V16" s="60"/>
      <c r="W16" s="42"/>
      <c r="Y16" s="46"/>
      <c r="Z16" s="42"/>
    </row>
    <row r="17" spans="1:26" x14ac:dyDescent="0.25">
      <c r="A17" s="5" t="s">
        <v>61</v>
      </c>
      <c r="B17" s="56">
        <v>16</v>
      </c>
      <c r="C17" s="26">
        <v>3</v>
      </c>
      <c r="D17" s="25">
        <v>8</v>
      </c>
      <c r="E17" s="5">
        <v>10</v>
      </c>
      <c r="F17" s="5">
        <v>47</v>
      </c>
      <c r="G17" s="5">
        <v>56</v>
      </c>
      <c r="H17" s="4" t="s">
        <v>32</v>
      </c>
      <c r="I17" s="4">
        <v>21</v>
      </c>
      <c r="J17" s="139" t="s">
        <v>51</v>
      </c>
      <c r="K17" s="26">
        <v>10.85</v>
      </c>
      <c r="L17" s="25">
        <v>93.8</v>
      </c>
      <c r="M17" s="25">
        <v>86.1</v>
      </c>
      <c r="N17" s="57">
        <f t="shared" si="2"/>
        <v>-7.7000000000000028</v>
      </c>
      <c r="O17" s="57">
        <f t="shared" si="3"/>
        <v>-8.208955223880599</v>
      </c>
      <c r="P17" s="80">
        <f t="shared" si="4"/>
        <v>8.208955223880599</v>
      </c>
      <c r="Q17" s="93" t="s">
        <v>27</v>
      </c>
      <c r="R17" s="75"/>
      <c r="S17" s="44"/>
      <c r="T17" s="44"/>
      <c r="V17" s="60"/>
      <c r="W17" s="42"/>
      <c r="X17" s="45"/>
      <c r="Y17" s="46"/>
      <c r="Z17" s="42"/>
    </row>
    <row r="18" spans="1:26" x14ac:dyDescent="0.25">
      <c r="A18" s="5" t="s">
        <v>61</v>
      </c>
      <c r="B18" s="55">
        <v>17</v>
      </c>
      <c r="C18" s="26">
        <v>2</v>
      </c>
      <c r="D18" s="25">
        <v>8</v>
      </c>
      <c r="E18" s="25">
        <v>11</v>
      </c>
      <c r="F18" s="25">
        <v>42</v>
      </c>
      <c r="G18" s="25">
        <v>52</v>
      </c>
      <c r="H18" s="26">
        <v>22</v>
      </c>
      <c r="I18" s="26">
        <v>22</v>
      </c>
      <c r="J18" s="137"/>
      <c r="K18" s="26">
        <v>14</v>
      </c>
      <c r="L18" s="25">
        <v>91.6</v>
      </c>
      <c r="M18" s="25">
        <v>85.1</v>
      </c>
      <c r="N18" s="57">
        <f t="shared" si="2"/>
        <v>-6.5</v>
      </c>
      <c r="O18" s="57">
        <f t="shared" si="3"/>
        <v>-7.0960698689956363</v>
      </c>
      <c r="P18" s="80">
        <f t="shared" si="4"/>
        <v>7.0960698689956363</v>
      </c>
      <c r="Q18" s="25" t="s">
        <v>27</v>
      </c>
      <c r="R18" s="25"/>
      <c r="S18" s="44"/>
      <c r="T18" s="44"/>
      <c r="V18" s="60"/>
      <c r="W18" s="42"/>
      <c r="X18" s="45"/>
      <c r="Y18" s="46"/>
      <c r="Z18" s="42"/>
    </row>
    <row r="19" spans="1:26" x14ac:dyDescent="0.25">
      <c r="A19" s="5" t="s">
        <v>61</v>
      </c>
      <c r="B19" s="56">
        <v>18</v>
      </c>
      <c r="C19" s="26">
        <v>2</v>
      </c>
      <c r="D19" s="25">
        <v>8</v>
      </c>
      <c r="E19" s="25">
        <v>11</v>
      </c>
      <c r="F19" s="25">
        <v>45</v>
      </c>
      <c r="G19" s="25">
        <v>55</v>
      </c>
      <c r="H19" s="26" t="s">
        <v>77</v>
      </c>
      <c r="I19" s="26">
        <v>22</v>
      </c>
      <c r="J19" s="137" t="s">
        <v>46</v>
      </c>
      <c r="K19" s="26">
        <v>14.9</v>
      </c>
      <c r="L19" s="25">
        <v>89.7</v>
      </c>
      <c r="M19" s="25">
        <v>88.3</v>
      </c>
      <c r="N19" s="57">
        <f t="shared" si="2"/>
        <v>-1.4000000000000057</v>
      </c>
      <c r="O19" s="57">
        <f t="shared" si="3"/>
        <v>-1.5607580824972156</v>
      </c>
      <c r="P19" s="80">
        <f t="shared" si="4"/>
        <v>1.5607580824972156</v>
      </c>
      <c r="Q19" s="25"/>
      <c r="R19" s="25"/>
      <c r="S19" s="44"/>
      <c r="T19" s="44"/>
      <c r="V19" s="60"/>
      <c r="W19" s="42"/>
      <c r="X19" s="45"/>
      <c r="Y19" s="46"/>
      <c r="Z19" s="42"/>
    </row>
    <row r="20" spans="1:26" x14ac:dyDescent="0.25">
      <c r="A20" s="5" t="s">
        <v>61</v>
      </c>
      <c r="B20" s="56">
        <v>19</v>
      </c>
      <c r="C20" s="26">
        <v>2</v>
      </c>
      <c r="D20" s="25">
        <v>8</v>
      </c>
      <c r="E20" s="25">
        <v>13</v>
      </c>
      <c r="F20" s="25">
        <v>45</v>
      </c>
      <c r="G20" s="25">
        <v>57</v>
      </c>
      <c r="H20" s="26" t="s">
        <v>65</v>
      </c>
      <c r="I20" s="26">
        <v>23</v>
      </c>
      <c r="J20" s="137" t="s">
        <v>79</v>
      </c>
      <c r="K20" s="26">
        <v>16.2</v>
      </c>
      <c r="L20" s="25">
        <v>96.1</v>
      </c>
      <c r="M20" s="25">
        <v>96.8</v>
      </c>
      <c r="N20" s="57">
        <f t="shared" si="2"/>
        <v>0.70000000000000284</v>
      </c>
      <c r="O20" s="57">
        <f t="shared" si="3"/>
        <v>0.72840790842871872</v>
      </c>
      <c r="P20" s="80">
        <f t="shared" si="4"/>
        <v>0.72840790842871872</v>
      </c>
      <c r="Q20" s="25"/>
      <c r="R20" s="25" t="s">
        <v>84</v>
      </c>
      <c r="S20" s="44"/>
      <c r="T20" s="44"/>
      <c r="V20" s="60"/>
      <c r="W20" s="42"/>
      <c r="X20" s="45"/>
      <c r="Y20" s="46"/>
      <c r="Z20" s="42"/>
    </row>
    <row r="21" spans="1:26" x14ac:dyDescent="0.25">
      <c r="A21" s="5" t="s">
        <v>61</v>
      </c>
      <c r="B21" s="56">
        <v>20</v>
      </c>
      <c r="C21" s="26">
        <v>2</v>
      </c>
      <c r="D21" s="25">
        <v>8</v>
      </c>
      <c r="E21" s="5">
        <v>12</v>
      </c>
      <c r="F21" s="5">
        <v>48</v>
      </c>
      <c r="G21" s="5">
        <v>59</v>
      </c>
      <c r="H21" s="4" t="s">
        <v>80</v>
      </c>
      <c r="I21" s="4">
        <v>23</v>
      </c>
      <c r="J21" s="139" t="s">
        <v>64</v>
      </c>
      <c r="K21" s="26">
        <v>15</v>
      </c>
      <c r="L21" s="25">
        <v>94.1</v>
      </c>
      <c r="M21" s="25">
        <v>95</v>
      </c>
      <c r="N21" s="57">
        <f t="shared" si="2"/>
        <v>0.90000000000000568</v>
      </c>
      <c r="O21" s="57">
        <f t="shared" si="3"/>
        <v>0.95642933049946421</v>
      </c>
      <c r="P21" s="80">
        <f t="shared" si="4"/>
        <v>0.95642933049946421</v>
      </c>
      <c r="Q21" s="25"/>
      <c r="R21" s="25"/>
      <c r="S21" s="44"/>
      <c r="T21" s="44"/>
      <c r="V21" s="60"/>
      <c r="W21" s="42"/>
      <c r="X21" s="45"/>
      <c r="Y21" s="46"/>
      <c r="Z21" s="42"/>
    </row>
    <row r="22" spans="1:26" x14ac:dyDescent="0.25">
      <c r="A22" s="5" t="s">
        <v>61</v>
      </c>
      <c r="B22" s="55">
        <v>21</v>
      </c>
      <c r="C22" s="26">
        <v>2</v>
      </c>
      <c r="D22" s="25">
        <v>8</v>
      </c>
      <c r="E22" s="25">
        <v>8</v>
      </c>
      <c r="F22" s="25">
        <v>30</v>
      </c>
      <c r="G22" s="25">
        <v>37</v>
      </c>
      <c r="H22" s="26" t="s">
        <v>81</v>
      </c>
      <c r="I22" s="26">
        <v>23</v>
      </c>
      <c r="J22" s="139" t="s">
        <v>51</v>
      </c>
      <c r="K22" s="26">
        <v>15.5</v>
      </c>
      <c r="L22" s="25">
        <v>65.599999999999994</v>
      </c>
      <c r="M22" s="25">
        <v>65.3</v>
      </c>
      <c r="N22" s="57">
        <f t="shared" si="2"/>
        <v>-0.29999999999999716</v>
      </c>
      <c r="O22" s="57">
        <f t="shared" si="3"/>
        <v>-0.45731707317072656</v>
      </c>
      <c r="P22" s="80">
        <f t="shared" si="4"/>
        <v>0.45731707317072656</v>
      </c>
      <c r="Q22" s="25"/>
      <c r="R22" s="25" t="s">
        <v>73</v>
      </c>
      <c r="S22" s="44"/>
      <c r="T22" s="44"/>
      <c r="V22" s="60"/>
      <c r="W22" s="42"/>
      <c r="X22" s="120"/>
      <c r="Y22" s="46"/>
      <c r="Z22" s="42"/>
    </row>
    <row r="23" spans="1:26" x14ac:dyDescent="0.25">
      <c r="A23" s="5" t="s">
        <v>61</v>
      </c>
      <c r="B23" s="56">
        <v>22</v>
      </c>
      <c r="C23" s="26">
        <v>2</v>
      </c>
      <c r="D23" s="25">
        <v>8</v>
      </c>
      <c r="E23" s="5">
        <v>11</v>
      </c>
      <c r="F23" s="5">
        <v>42</v>
      </c>
      <c r="G23" s="5">
        <v>52</v>
      </c>
      <c r="H23" s="4" t="s">
        <v>71</v>
      </c>
      <c r="I23" s="4">
        <v>22</v>
      </c>
      <c r="J23" s="137" t="s">
        <v>64</v>
      </c>
      <c r="K23" s="26">
        <v>11.35</v>
      </c>
      <c r="L23" s="25">
        <v>90.5</v>
      </c>
      <c r="M23" s="25">
        <v>90</v>
      </c>
      <c r="N23" s="57">
        <f t="shared" si="2"/>
        <v>-0.5</v>
      </c>
      <c r="O23" s="57">
        <f t="shared" si="3"/>
        <v>-0.55248618784530246</v>
      </c>
      <c r="P23" s="80">
        <f t="shared" si="4"/>
        <v>0.55248618784530246</v>
      </c>
      <c r="Q23" s="25"/>
      <c r="R23" s="25" t="s">
        <v>84</v>
      </c>
      <c r="S23" s="44"/>
      <c r="T23" s="44"/>
      <c r="V23" s="60"/>
      <c r="W23" s="42"/>
      <c r="Y23" s="46"/>
      <c r="Z23" s="42"/>
    </row>
    <row r="24" spans="1:26" x14ac:dyDescent="0.25">
      <c r="A24" s="5" t="s">
        <v>61</v>
      </c>
      <c r="B24" s="55">
        <v>23</v>
      </c>
      <c r="C24" s="26">
        <v>2</v>
      </c>
      <c r="D24" s="25">
        <v>8</v>
      </c>
      <c r="E24" s="5">
        <v>11</v>
      </c>
      <c r="F24" s="5">
        <v>50</v>
      </c>
      <c r="G24" s="5">
        <v>60</v>
      </c>
      <c r="H24" s="4">
        <v>23</v>
      </c>
      <c r="I24" s="4">
        <v>23</v>
      </c>
      <c r="J24" s="139"/>
      <c r="K24" s="26">
        <v>14.4</v>
      </c>
      <c r="L24" s="25">
        <v>91.2</v>
      </c>
      <c r="M24" s="25">
        <v>95</v>
      </c>
      <c r="N24" s="57">
        <f t="shared" si="2"/>
        <v>3.7999999999999972</v>
      </c>
      <c r="O24" s="57">
        <f t="shared" si="3"/>
        <v>4.1666666666666741</v>
      </c>
      <c r="P24" s="80">
        <f t="shared" si="4"/>
        <v>4.1666666666666741</v>
      </c>
      <c r="Q24" s="25"/>
      <c r="R24" s="25"/>
      <c r="S24" s="44"/>
      <c r="T24" s="44"/>
      <c r="V24" s="60"/>
      <c r="W24" s="42"/>
      <c r="Y24" s="46"/>
      <c r="Z24" s="42"/>
    </row>
    <row r="25" spans="1:26" x14ac:dyDescent="0.25">
      <c r="A25" s="5" t="s">
        <v>61</v>
      </c>
      <c r="B25" s="56">
        <v>24</v>
      </c>
      <c r="C25" s="26">
        <v>2</v>
      </c>
      <c r="D25" s="25">
        <v>8</v>
      </c>
      <c r="E25" s="5">
        <v>11</v>
      </c>
      <c r="F25" s="5">
        <v>46</v>
      </c>
      <c r="G25" s="5">
        <v>56</v>
      </c>
      <c r="H25" s="26" t="s">
        <v>82</v>
      </c>
      <c r="I25" s="26">
        <v>21</v>
      </c>
      <c r="J25" s="139" t="s">
        <v>51</v>
      </c>
      <c r="K25" s="26">
        <v>10.5</v>
      </c>
      <c r="L25" s="25">
        <v>89</v>
      </c>
      <c r="M25" s="25">
        <v>83.9</v>
      </c>
      <c r="N25" s="57">
        <f t="shared" si="2"/>
        <v>-5.0999999999999943</v>
      </c>
      <c r="O25" s="57">
        <f t="shared" si="3"/>
        <v>-5.7303370786516812</v>
      </c>
      <c r="P25" s="80">
        <f t="shared" si="4"/>
        <v>5.7303370786516812</v>
      </c>
      <c r="Q25" s="25"/>
      <c r="R25" s="25"/>
      <c r="S25" s="44"/>
      <c r="T25" s="44"/>
      <c r="V25" s="60"/>
      <c r="W25" s="42"/>
      <c r="X25" s="45"/>
      <c r="Y25" s="46"/>
      <c r="Z25" s="42"/>
    </row>
    <row r="26" spans="1:26" x14ac:dyDescent="0.25">
      <c r="A26" s="5" t="s">
        <v>61</v>
      </c>
      <c r="B26" s="55">
        <v>25</v>
      </c>
      <c r="C26" s="26">
        <v>2</v>
      </c>
      <c r="D26" s="25">
        <v>8</v>
      </c>
      <c r="E26" s="25">
        <v>11</v>
      </c>
      <c r="F26" s="25">
        <v>46</v>
      </c>
      <c r="G26" s="25">
        <v>56</v>
      </c>
      <c r="H26" s="25" t="s">
        <v>76</v>
      </c>
      <c r="I26" s="26">
        <v>22</v>
      </c>
      <c r="J26" s="137" t="s">
        <v>64</v>
      </c>
      <c r="K26" s="26">
        <v>13.7</v>
      </c>
      <c r="L26" s="25">
        <v>90.4</v>
      </c>
      <c r="M26" s="25">
        <v>91.8</v>
      </c>
      <c r="N26" s="57">
        <f t="shared" si="2"/>
        <v>1.3999999999999915</v>
      </c>
      <c r="O26" s="57">
        <f t="shared" si="3"/>
        <v>1.5486725663716783</v>
      </c>
      <c r="P26" s="80">
        <f t="shared" si="4"/>
        <v>1.5486725663716783</v>
      </c>
      <c r="Q26" s="25"/>
      <c r="R26" s="25"/>
      <c r="S26" s="45"/>
      <c r="T26" s="45"/>
      <c r="U26" s="45"/>
      <c r="V26" s="50"/>
      <c r="W26" s="45"/>
      <c r="X26" s="45"/>
      <c r="Y26" s="48"/>
      <c r="Z26" s="49"/>
    </row>
    <row r="27" spans="1:26" x14ac:dyDescent="0.25">
      <c r="A27" s="5" t="s">
        <v>61</v>
      </c>
      <c r="B27" s="56">
        <v>26</v>
      </c>
      <c r="C27" s="26">
        <v>2</v>
      </c>
      <c r="D27" s="25">
        <v>8</v>
      </c>
      <c r="E27" s="25">
        <v>12</v>
      </c>
      <c r="F27" s="25">
        <v>47</v>
      </c>
      <c r="G27" s="25">
        <v>58</v>
      </c>
      <c r="H27" s="26">
        <v>21</v>
      </c>
      <c r="I27" s="26">
        <v>21</v>
      </c>
      <c r="J27" s="137"/>
      <c r="K27" s="26">
        <v>10.7</v>
      </c>
      <c r="L27" s="25">
        <v>90</v>
      </c>
      <c r="M27" s="25">
        <v>86.4</v>
      </c>
      <c r="N27" s="57">
        <f t="shared" si="2"/>
        <v>-3.5999999999999943</v>
      </c>
      <c r="O27" s="57">
        <f t="shared" si="3"/>
        <v>-3.9999999999999925</v>
      </c>
      <c r="P27" s="80">
        <f t="shared" si="4"/>
        <v>3.9999999999999925</v>
      </c>
      <c r="Q27" s="25"/>
      <c r="R27" s="25"/>
      <c r="S27" s="43"/>
    </row>
    <row r="28" spans="1:26" x14ac:dyDescent="0.25">
      <c r="A28" s="5" t="s">
        <v>61</v>
      </c>
      <c r="B28" s="55">
        <v>27</v>
      </c>
      <c r="C28" s="26">
        <v>2</v>
      </c>
      <c r="D28" s="25">
        <v>8</v>
      </c>
      <c r="E28" s="25">
        <v>10</v>
      </c>
      <c r="F28" s="25">
        <v>41</v>
      </c>
      <c r="G28" s="25">
        <v>50</v>
      </c>
      <c r="H28" s="26" t="s">
        <v>76</v>
      </c>
      <c r="I28" s="26">
        <v>23</v>
      </c>
      <c r="J28" s="137" t="s">
        <v>64</v>
      </c>
      <c r="K28" s="26">
        <v>12.2</v>
      </c>
      <c r="L28" s="25">
        <v>85.8</v>
      </c>
      <c r="M28" s="25">
        <v>84.2</v>
      </c>
      <c r="N28" s="57">
        <f t="shared" si="2"/>
        <v>-1.5999999999999943</v>
      </c>
      <c r="O28" s="57">
        <f t="shared" si="3"/>
        <v>-1.8648018648018572</v>
      </c>
      <c r="P28" s="80">
        <f t="shared" si="4"/>
        <v>1.8648018648018572</v>
      </c>
      <c r="Q28" s="25" t="s">
        <v>27</v>
      </c>
      <c r="R28" s="25"/>
      <c r="S28" s="43"/>
    </row>
    <row r="29" spans="1:26" x14ac:dyDescent="0.25">
      <c r="A29" s="5" t="s">
        <v>61</v>
      </c>
      <c r="B29" s="56">
        <v>28</v>
      </c>
      <c r="C29" s="26">
        <v>2</v>
      </c>
      <c r="D29" s="25">
        <v>8</v>
      </c>
      <c r="E29" s="25">
        <v>11</v>
      </c>
      <c r="F29" s="25">
        <v>48</v>
      </c>
      <c r="G29" s="25">
        <v>58</v>
      </c>
      <c r="H29" s="26" t="s">
        <v>63</v>
      </c>
      <c r="I29" s="26">
        <v>22</v>
      </c>
      <c r="J29" s="137" t="s">
        <v>64</v>
      </c>
      <c r="K29" s="26">
        <v>12.75</v>
      </c>
      <c r="L29" s="25">
        <v>89.8</v>
      </c>
      <c r="M29" s="25">
        <v>87.5</v>
      </c>
      <c r="N29" s="57">
        <f t="shared" si="2"/>
        <v>-2.2999999999999972</v>
      </c>
      <c r="O29" s="57">
        <f t="shared" si="3"/>
        <v>-2.5612472160356337</v>
      </c>
      <c r="P29" s="80">
        <f t="shared" si="4"/>
        <v>2.5612472160356337</v>
      </c>
      <c r="Q29" s="25" t="s">
        <v>27</v>
      </c>
      <c r="R29" s="25" t="s">
        <v>72</v>
      </c>
      <c r="S29" s="43"/>
    </row>
    <row r="30" spans="1:26" x14ac:dyDescent="0.25">
      <c r="A30" s="5" t="s">
        <v>61</v>
      </c>
      <c r="B30" s="55">
        <v>29</v>
      </c>
      <c r="C30" s="26">
        <v>2</v>
      </c>
      <c r="D30" s="25">
        <v>8</v>
      </c>
      <c r="E30" s="25">
        <v>9</v>
      </c>
      <c r="F30" s="25">
        <v>45</v>
      </c>
      <c r="G30" s="25">
        <v>53</v>
      </c>
      <c r="H30" s="26">
        <v>21</v>
      </c>
      <c r="I30" s="26">
        <v>21</v>
      </c>
      <c r="J30" s="137"/>
      <c r="K30" s="26">
        <v>12.5</v>
      </c>
      <c r="L30" s="25">
        <v>85.8</v>
      </c>
      <c r="M30" s="25">
        <v>80.8</v>
      </c>
      <c r="N30" s="57">
        <f t="shared" si="2"/>
        <v>-5</v>
      </c>
      <c r="O30" s="57">
        <f t="shared" si="3"/>
        <v>-5.8275058275058296</v>
      </c>
      <c r="P30" s="80">
        <f t="shared" si="4"/>
        <v>5.8275058275058296</v>
      </c>
      <c r="Q30" s="25"/>
      <c r="R30" s="25"/>
      <c r="S30" s="43"/>
    </row>
    <row r="31" spans="1:26" x14ac:dyDescent="0.25">
      <c r="A31" s="5" t="s">
        <v>61</v>
      </c>
      <c r="B31" s="55">
        <v>30</v>
      </c>
      <c r="C31" s="26">
        <v>2</v>
      </c>
      <c r="D31" s="25">
        <v>8</v>
      </c>
      <c r="E31" s="25">
        <v>2</v>
      </c>
      <c r="F31" s="25">
        <v>8</v>
      </c>
      <c r="G31" s="25">
        <v>9</v>
      </c>
      <c r="H31" s="26" t="s">
        <v>83</v>
      </c>
      <c r="I31" s="26">
        <v>25</v>
      </c>
      <c r="J31" s="137" t="s">
        <v>79</v>
      </c>
      <c r="K31" s="26">
        <v>15.7</v>
      </c>
      <c r="L31" s="25">
        <v>18.3</v>
      </c>
      <c r="M31" s="25">
        <v>18</v>
      </c>
      <c r="N31" s="57">
        <f t="shared" si="2"/>
        <v>-0.30000000000000071</v>
      </c>
      <c r="O31" s="57">
        <f t="shared" si="3"/>
        <v>-1.6393442622950838</v>
      </c>
      <c r="P31" s="80">
        <f t="shared" si="4"/>
        <v>1.6393442622950838</v>
      </c>
      <c r="Q31" s="25"/>
      <c r="R31" s="25" t="s">
        <v>73</v>
      </c>
      <c r="S31" s="43"/>
    </row>
    <row r="32" spans="1:26" x14ac:dyDescent="0.25">
      <c r="A32" s="112"/>
      <c r="B32" s="112"/>
      <c r="C32" s="112"/>
      <c r="D32" s="112"/>
      <c r="E32" s="97"/>
      <c r="F32" s="97"/>
      <c r="G32" s="97"/>
      <c r="H32" s="112"/>
      <c r="I32" s="112"/>
      <c r="J32" s="167"/>
      <c r="K32" s="113"/>
      <c r="L32" s="97"/>
      <c r="M32" s="97"/>
      <c r="N32" s="113">
        <f>AVERAGE(N2:N31)</f>
        <v>-0.21333333333333435</v>
      </c>
      <c r="O32" s="113">
        <f>AVERAGE(O2:O31)</f>
        <v>-0.15989061758028353</v>
      </c>
      <c r="P32" s="113">
        <f>AVERAGE(P2:P31)</f>
        <v>3.5167734888057938</v>
      </c>
      <c r="Q32" s="97"/>
      <c r="R32" s="97"/>
      <c r="S32" s="43"/>
    </row>
    <row r="33" spans="17:18" s="43" customFormat="1" x14ac:dyDescent="0.25">
      <c r="Q33" s="42"/>
      <c r="R33" s="42"/>
    </row>
    <row r="34" spans="17:18" s="43" customFormat="1" x14ac:dyDescent="0.25">
      <c r="Q34" s="42"/>
      <c r="R34" s="42"/>
    </row>
    <row r="35" spans="17:18" s="43" customFormat="1" x14ac:dyDescent="0.25">
      <c r="Q35" s="42"/>
      <c r="R35" s="42"/>
    </row>
    <row r="36" spans="17:18" s="43" customFormat="1" x14ac:dyDescent="0.25">
      <c r="Q36" s="42"/>
      <c r="R36" s="42"/>
    </row>
    <row r="37" spans="17:18" s="43" customFormat="1" x14ac:dyDescent="0.25">
      <c r="Q37" s="42"/>
      <c r="R37" s="42"/>
    </row>
    <row r="38" spans="17:18" s="43" customFormat="1" x14ac:dyDescent="0.25">
      <c r="Q38" s="42"/>
      <c r="R38" s="42"/>
    </row>
    <row r="39" spans="17:18" s="43" customFormat="1" x14ac:dyDescent="0.25">
      <c r="Q39" s="42"/>
      <c r="R39" s="42"/>
    </row>
    <row r="40" spans="17:18" s="43" customFormat="1" x14ac:dyDescent="0.25">
      <c r="Q40" s="42"/>
      <c r="R40" s="42"/>
    </row>
    <row r="41" spans="17:18" s="43" customFormat="1" x14ac:dyDescent="0.25">
      <c r="Q41" s="42"/>
      <c r="R41" s="42"/>
    </row>
    <row r="42" spans="17:18" s="43" customFormat="1" x14ac:dyDescent="0.25">
      <c r="Q42" s="42"/>
      <c r="R42" s="42"/>
    </row>
    <row r="43" spans="17:18" s="43" customFormat="1" x14ac:dyDescent="0.25">
      <c r="Q43" s="42"/>
      <c r="R43" s="42"/>
    </row>
    <row r="44" spans="17:18" s="43" customFormat="1" x14ac:dyDescent="0.25">
      <c r="Q44" s="42"/>
      <c r="R44" s="42"/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102EE-B9FF-41F7-9F9C-C1FA6E7D77D0}">
  <dimension ref="A1:AA27"/>
  <sheetViews>
    <sheetView workbookViewId="0">
      <pane ySplit="1" topLeftCell="A17" activePane="bottomLeft" state="frozen"/>
      <selection pane="bottomLeft" sqref="A1:XFD31"/>
    </sheetView>
  </sheetViews>
  <sheetFormatPr defaultRowHeight="13.8" x14ac:dyDescent="0.25"/>
  <cols>
    <col min="15" max="15" width="12" bestFit="1" customWidth="1"/>
  </cols>
  <sheetData>
    <row r="1" spans="1:27" ht="151.80000000000001" x14ac:dyDescent="0.25">
      <c r="A1" s="7" t="s">
        <v>17</v>
      </c>
      <c r="B1" s="8" t="s">
        <v>2</v>
      </c>
      <c r="C1" s="8" t="s">
        <v>4</v>
      </c>
      <c r="D1" s="9" t="s">
        <v>3</v>
      </c>
      <c r="E1" s="9" t="s">
        <v>11</v>
      </c>
      <c r="F1" s="9" t="s">
        <v>18</v>
      </c>
      <c r="G1" s="9" t="s">
        <v>5</v>
      </c>
      <c r="H1" s="9" t="s">
        <v>30</v>
      </c>
      <c r="I1" s="9" t="s">
        <v>31</v>
      </c>
      <c r="J1" s="9" t="s">
        <v>33</v>
      </c>
      <c r="K1" s="39" t="s">
        <v>24</v>
      </c>
      <c r="L1" s="39" t="s">
        <v>19</v>
      </c>
      <c r="M1" s="39" t="s">
        <v>23</v>
      </c>
      <c r="N1" s="24" t="s">
        <v>21</v>
      </c>
      <c r="O1" s="79" t="s">
        <v>22</v>
      </c>
      <c r="P1" s="74" t="s">
        <v>35</v>
      </c>
      <c r="Q1" s="65" t="s">
        <v>29</v>
      </c>
      <c r="R1" s="62" t="s">
        <v>14</v>
      </c>
      <c r="S1" s="62" t="s">
        <v>15</v>
      </c>
      <c r="T1" s="52" t="s">
        <v>16</v>
      </c>
      <c r="U1" s="10" t="s">
        <v>7</v>
      </c>
      <c r="V1" s="9" t="s">
        <v>8</v>
      </c>
      <c r="W1" s="1" t="s">
        <v>13</v>
      </c>
      <c r="X1" s="9" t="s">
        <v>6</v>
      </c>
      <c r="Y1" s="9" t="s">
        <v>10</v>
      </c>
      <c r="Z1" s="11" t="s">
        <v>12</v>
      </c>
      <c r="AA1" s="62" t="s">
        <v>1</v>
      </c>
    </row>
    <row r="2" spans="1:27" x14ac:dyDescent="0.25">
      <c r="A2" s="5" t="s">
        <v>61</v>
      </c>
      <c r="B2" s="55">
        <v>3</v>
      </c>
      <c r="C2" s="5">
        <v>2</v>
      </c>
      <c r="D2" s="25">
        <v>8</v>
      </c>
      <c r="E2" s="5">
        <v>11</v>
      </c>
      <c r="F2" s="5">
        <v>49</v>
      </c>
      <c r="G2" s="5">
        <v>59</v>
      </c>
      <c r="H2" s="5">
        <v>21</v>
      </c>
      <c r="I2" s="5">
        <v>21</v>
      </c>
      <c r="J2" s="137"/>
      <c r="K2" s="25">
        <v>11.9</v>
      </c>
      <c r="L2" s="86">
        <v>92</v>
      </c>
      <c r="M2" s="86">
        <v>91.5</v>
      </c>
      <c r="N2" s="57">
        <f t="shared" ref="N2" si="0">M2-L2</f>
        <v>-0.5</v>
      </c>
      <c r="O2" s="57">
        <f t="shared" ref="O2" si="1">((M2/L2)-1)*100</f>
        <v>-0.54347826086956763</v>
      </c>
      <c r="P2" s="80">
        <f t="shared" ref="P2" si="2">ABS(O2)</f>
        <v>0.54347826086956763</v>
      </c>
      <c r="Q2" s="25"/>
      <c r="R2" s="25"/>
      <c r="S2" s="42"/>
      <c r="T2" s="42"/>
      <c r="U2" s="42"/>
      <c r="V2" s="60"/>
      <c r="W2" s="42"/>
      <c r="X2" s="43"/>
      <c r="Y2" s="156"/>
      <c r="Z2" s="155"/>
      <c r="AA2" s="43"/>
    </row>
    <row r="3" spans="1:27" x14ac:dyDescent="0.25">
      <c r="A3" s="5" t="s">
        <v>61</v>
      </c>
      <c r="B3" s="56">
        <v>4</v>
      </c>
      <c r="C3" s="4">
        <v>2</v>
      </c>
      <c r="D3" s="25">
        <v>8</v>
      </c>
      <c r="E3" s="5">
        <v>12</v>
      </c>
      <c r="F3" s="5">
        <v>55</v>
      </c>
      <c r="G3" s="5">
        <v>66</v>
      </c>
      <c r="H3" s="26" t="s">
        <v>71</v>
      </c>
      <c r="I3" s="26">
        <v>21</v>
      </c>
      <c r="J3" s="137" t="s">
        <v>51</v>
      </c>
      <c r="K3" s="26">
        <v>11.8</v>
      </c>
      <c r="L3" s="25">
        <v>95.4</v>
      </c>
      <c r="M3" s="25">
        <v>99.6</v>
      </c>
      <c r="N3" s="57">
        <v>4.1999999999999886</v>
      </c>
      <c r="O3" s="57">
        <v>4.4025157232704171</v>
      </c>
      <c r="P3" s="80">
        <v>4.4025157232704171</v>
      </c>
      <c r="Q3" s="25"/>
      <c r="R3" s="25"/>
      <c r="S3" s="42"/>
      <c r="T3" s="42"/>
      <c r="U3" s="44"/>
      <c r="V3" s="60"/>
      <c r="W3" s="42"/>
      <c r="X3" s="43"/>
      <c r="Y3" s="157"/>
      <c r="Z3" s="155"/>
      <c r="AA3" s="43"/>
    </row>
    <row r="4" spans="1:27" x14ac:dyDescent="0.25">
      <c r="A4" s="5" t="s">
        <v>61</v>
      </c>
      <c r="B4" s="56">
        <v>6</v>
      </c>
      <c r="C4" s="26">
        <v>1</v>
      </c>
      <c r="D4" s="25">
        <v>8</v>
      </c>
      <c r="E4" s="25">
        <v>11</v>
      </c>
      <c r="F4" s="25">
        <v>49</v>
      </c>
      <c r="G4" s="25">
        <v>59</v>
      </c>
      <c r="H4" s="26" t="s">
        <v>32</v>
      </c>
      <c r="I4" s="26">
        <v>21</v>
      </c>
      <c r="J4" s="137" t="s">
        <v>51</v>
      </c>
      <c r="K4" s="26">
        <v>11.9</v>
      </c>
      <c r="L4" s="25">
        <v>91.4</v>
      </c>
      <c r="M4" s="25">
        <v>96.3</v>
      </c>
      <c r="N4" s="57">
        <v>4.8999999999999915</v>
      </c>
      <c r="O4" s="57">
        <v>5.3610503282275568</v>
      </c>
      <c r="P4" s="80">
        <v>5.3610503282275568</v>
      </c>
      <c r="Q4" s="25"/>
      <c r="R4" s="25"/>
      <c r="S4" s="49"/>
      <c r="T4" s="47"/>
      <c r="U4" s="47"/>
      <c r="V4" s="50"/>
      <c r="W4" s="42"/>
      <c r="X4" s="45"/>
      <c r="Y4" s="48"/>
      <c r="Z4" s="159"/>
      <c r="AA4" s="43"/>
    </row>
    <row r="5" spans="1:27" x14ac:dyDescent="0.25">
      <c r="A5" s="5" t="s">
        <v>61</v>
      </c>
      <c r="B5" s="55">
        <v>7</v>
      </c>
      <c r="C5" s="26">
        <v>2</v>
      </c>
      <c r="D5" s="25">
        <v>8</v>
      </c>
      <c r="E5" s="25">
        <v>12</v>
      </c>
      <c r="F5" s="25">
        <v>47</v>
      </c>
      <c r="G5" s="25">
        <v>59</v>
      </c>
      <c r="H5" s="26">
        <v>21</v>
      </c>
      <c r="I5" s="26">
        <v>21</v>
      </c>
      <c r="J5" s="137"/>
      <c r="K5" s="26">
        <v>13.8</v>
      </c>
      <c r="L5" s="25">
        <v>88.8</v>
      </c>
      <c r="M5" s="25">
        <v>89.9</v>
      </c>
      <c r="N5" s="57">
        <v>1.1000000000000085</v>
      </c>
      <c r="O5" s="57">
        <v>1.2387387387387427</v>
      </c>
      <c r="P5" s="80">
        <v>1.2387387387387427</v>
      </c>
      <c r="Q5" s="25"/>
      <c r="R5" s="25"/>
      <c r="S5" s="49"/>
      <c r="T5" s="47"/>
      <c r="U5" s="47"/>
      <c r="V5" s="50"/>
      <c r="W5" s="42"/>
      <c r="X5" s="45"/>
      <c r="Y5" s="48"/>
      <c r="Z5" s="159"/>
      <c r="AA5" s="43"/>
    </row>
    <row r="6" spans="1:27" x14ac:dyDescent="0.25">
      <c r="A6" s="5" t="s">
        <v>61</v>
      </c>
      <c r="B6" s="56">
        <v>8</v>
      </c>
      <c r="C6" s="26">
        <v>2</v>
      </c>
      <c r="D6" s="25">
        <v>8</v>
      </c>
      <c r="E6" s="25">
        <v>12</v>
      </c>
      <c r="F6" s="25">
        <v>48</v>
      </c>
      <c r="G6" s="25">
        <v>59</v>
      </c>
      <c r="H6" s="26">
        <v>21</v>
      </c>
      <c r="I6" s="26">
        <v>21</v>
      </c>
      <c r="J6" s="137"/>
      <c r="K6" s="26">
        <v>11.95</v>
      </c>
      <c r="L6" s="25">
        <v>90.3</v>
      </c>
      <c r="M6" s="25">
        <v>88.9</v>
      </c>
      <c r="N6" s="57">
        <v>-1.3999999999999915</v>
      </c>
      <c r="O6" s="57">
        <v>-1.5503875968992165</v>
      </c>
      <c r="P6" s="80">
        <v>1.5503875968992165</v>
      </c>
      <c r="Q6" s="25"/>
      <c r="R6" s="25"/>
      <c r="S6" s="49"/>
      <c r="T6" s="47"/>
      <c r="U6" s="47"/>
      <c r="V6" s="50"/>
      <c r="W6" s="42"/>
      <c r="X6" s="45"/>
      <c r="Y6" s="48"/>
      <c r="Z6" s="159"/>
      <c r="AA6" s="46"/>
    </row>
    <row r="7" spans="1:27" x14ac:dyDescent="0.25">
      <c r="A7" s="5" t="s">
        <v>61</v>
      </c>
      <c r="B7" s="55">
        <v>9</v>
      </c>
      <c r="C7" s="26">
        <v>2</v>
      </c>
      <c r="D7" s="25">
        <v>8</v>
      </c>
      <c r="E7" s="25">
        <v>11</v>
      </c>
      <c r="F7" s="25">
        <v>48</v>
      </c>
      <c r="G7" s="25">
        <v>58</v>
      </c>
      <c r="H7" s="26" t="s">
        <v>76</v>
      </c>
      <c r="I7" s="26">
        <v>22</v>
      </c>
      <c r="J7" s="137" t="s">
        <v>64</v>
      </c>
      <c r="K7" s="26">
        <v>15.8</v>
      </c>
      <c r="L7" s="25">
        <v>90.3</v>
      </c>
      <c r="M7" s="25">
        <v>93.1</v>
      </c>
      <c r="N7" s="57">
        <v>2.7999999999999972</v>
      </c>
      <c r="O7" s="57">
        <v>3.1007751937984551</v>
      </c>
      <c r="P7" s="80">
        <v>3.1007751937984551</v>
      </c>
      <c r="Q7" s="25"/>
      <c r="R7" s="25"/>
      <c r="S7" s="49"/>
      <c r="T7" s="47"/>
      <c r="U7" s="47"/>
      <c r="V7" s="50"/>
      <c r="W7" s="42"/>
      <c r="X7" s="45"/>
      <c r="Y7" s="48"/>
      <c r="Z7" s="159"/>
      <c r="AA7" s="43"/>
    </row>
    <row r="8" spans="1:27" x14ac:dyDescent="0.25">
      <c r="A8" s="5" t="s">
        <v>61</v>
      </c>
      <c r="B8" s="55">
        <v>11</v>
      </c>
      <c r="C8" s="26">
        <v>2</v>
      </c>
      <c r="D8" s="25">
        <v>8</v>
      </c>
      <c r="E8" s="25">
        <v>12</v>
      </c>
      <c r="F8" s="25">
        <v>52</v>
      </c>
      <c r="G8" s="25">
        <v>63</v>
      </c>
      <c r="H8" s="26">
        <v>21</v>
      </c>
      <c r="I8" s="26">
        <v>21</v>
      </c>
      <c r="J8" s="137"/>
      <c r="K8" s="26">
        <v>11.5</v>
      </c>
      <c r="L8" s="25">
        <v>92.7</v>
      </c>
      <c r="M8" s="25">
        <v>95.1</v>
      </c>
      <c r="N8" s="57">
        <v>2.3999999999999915</v>
      </c>
      <c r="O8" s="57">
        <v>2.5889967637540368</v>
      </c>
      <c r="P8" s="80">
        <v>2.5889967637540368</v>
      </c>
      <c r="Q8" s="25"/>
      <c r="R8" s="25"/>
      <c r="S8" s="49"/>
      <c r="T8" s="47"/>
      <c r="U8" s="47"/>
      <c r="V8" s="50"/>
      <c r="W8" s="42"/>
      <c r="X8" s="45"/>
      <c r="Y8" s="48"/>
      <c r="Z8" s="159"/>
      <c r="AA8" s="43"/>
    </row>
    <row r="9" spans="1:27" x14ac:dyDescent="0.25">
      <c r="A9" s="5" t="s">
        <v>61</v>
      </c>
      <c r="B9" s="56">
        <v>12</v>
      </c>
      <c r="C9" s="26">
        <v>2</v>
      </c>
      <c r="D9" s="25">
        <v>8</v>
      </c>
      <c r="E9" s="25">
        <v>12</v>
      </c>
      <c r="F9" s="25">
        <v>46</v>
      </c>
      <c r="G9" s="25">
        <v>57</v>
      </c>
      <c r="H9" s="26">
        <v>21</v>
      </c>
      <c r="I9" s="26">
        <v>21</v>
      </c>
      <c r="J9" s="138"/>
      <c r="K9" s="25">
        <v>13.5</v>
      </c>
      <c r="L9" s="25">
        <v>92.55</v>
      </c>
      <c r="M9" s="25">
        <v>91.2</v>
      </c>
      <c r="N9" s="57">
        <v>-1.3499999999999943</v>
      </c>
      <c r="O9" s="57">
        <v>-1.4586709886547755</v>
      </c>
      <c r="P9" s="80">
        <v>1.4586709886547755</v>
      </c>
      <c r="Q9" s="25"/>
      <c r="R9" s="25"/>
      <c r="S9" s="49"/>
      <c r="T9" s="49"/>
      <c r="U9" s="51"/>
      <c r="V9" s="160"/>
      <c r="W9" s="42"/>
      <c r="X9" s="45"/>
      <c r="Y9" s="161"/>
      <c r="Z9" s="159"/>
      <c r="AA9" s="43"/>
    </row>
    <row r="10" spans="1:27" x14ac:dyDescent="0.25">
      <c r="A10" s="5" t="s">
        <v>61</v>
      </c>
      <c r="B10" s="55">
        <v>13</v>
      </c>
      <c r="C10" s="26">
        <v>2</v>
      </c>
      <c r="D10" s="25">
        <v>8</v>
      </c>
      <c r="E10" s="5">
        <v>10</v>
      </c>
      <c r="F10" s="5">
        <v>48</v>
      </c>
      <c r="G10" s="5">
        <v>57</v>
      </c>
      <c r="H10" s="4" t="s">
        <v>76</v>
      </c>
      <c r="I10" s="4">
        <v>22.5</v>
      </c>
      <c r="J10" s="126" t="s">
        <v>46</v>
      </c>
      <c r="K10" s="26">
        <v>13.4</v>
      </c>
      <c r="L10" s="25">
        <v>91.7</v>
      </c>
      <c r="M10" s="25">
        <v>96.1</v>
      </c>
      <c r="N10" s="57">
        <v>4.3999999999999915</v>
      </c>
      <c r="O10" s="57">
        <v>4.7982551799345519</v>
      </c>
      <c r="P10" s="80">
        <v>4.7982551799345519</v>
      </c>
      <c r="Q10" s="25"/>
      <c r="R10" s="25"/>
      <c r="S10" s="44"/>
      <c r="T10" s="44"/>
      <c r="U10" s="43"/>
      <c r="V10" s="60"/>
      <c r="W10" s="42"/>
      <c r="X10" s="120"/>
      <c r="Y10" s="46"/>
      <c r="Z10" s="42"/>
      <c r="AA10" s="43"/>
    </row>
    <row r="11" spans="1:27" x14ac:dyDescent="0.25">
      <c r="A11" s="5" t="s">
        <v>61</v>
      </c>
      <c r="B11" s="55">
        <v>15</v>
      </c>
      <c r="C11" s="26">
        <v>2</v>
      </c>
      <c r="D11" s="25">
        <v>8</v>
      </c>
      <c r="E11" s="25">
        <v>12</v>
      </c>
      <c r="F11" s="25">
        <v>51</v>
      </c>
      <c r="G11" s="25">
        <v>62</v>
      </c>
      <c r="H11" s="26">
        <v>22</v>
      </c>
      <c r="I11" s="26">
        <v>22</v>
      </c>
      <c r="J11" s="137"/>
      <c r="K11" s="26">
        <v>11.85</v>
      </c>
      <c r="L11" s="25">
        <v>90.15</v>
      </c>
      <c r="M11" s="25">
        <v>90.8</v>
      </c>
      <c r="N11" s="57">
        <v>0.64999999999999147</v>
      </c>
      <c r="O11" s="57">
        <v>0.72102052135329942</v>
      </c>
      <c r="P11" s="80">
        <v>0.72102052135329942</v>
      </c>
      <c r="Q11" s="25"/>
      <c r="R11" s="25"/>
      <c r="S11" s="44"/>
      <c r="T11" s="44"/>
      <c r="U11" s="43"/>
      <c r="V11" s="60"/>
      <c r="W11" s="42"/>
      <c r="X11" s="43"/>
      <c r="Y11" s="46"/>
      <c r="Z11" s="42"/>
      <c r="AA11" s="43"/>
    </row>
    <row r="12" spans="1:27" x14ac:dyDescent="0.25">
      <c r="A12" s="5" t="s">
        <v>61</v>
      </c>
      <c r="B12" s="56">
        <v>18</v>
      </c>
      <c r="C12" s="26">
        <v>2</v>
      </c>
      <c r="D12" s="25">
        <v>8</v>
      </c>
      <c r="E12" s="25">
        <v>11</v>
      </c>
      <c r="F12" s="25">
        <v>45</v>
      </c>
      <c r="G12" s="25">
        <v>55</v>
      </c>
      <c r="H12" s="26" t="s">
        <v>77</v>
      </c>
      <c r="I12" s="26">
        <v>22</v>
      </c>
      <c r="J12" s="137" t="s">
        <v>46</v>
      </c>
      <c r="K12" s="26">
        <v>14.9</v>
      </c>
      <c r="L12" s="25">
        <v>89.7</v>
      </c>
      <c r="M12" s="25">
        <v>88.3</v>
      </c>
      <c r="N12" s="57">
        <v>-1.4000000000000057</v>
      </c>
      <c r="O12" s="57">
        <v>-1.5607580824972156</v>
      </c>
      <c r="P12" s="80">
        <v>1.5607580824972156</v>
      </c>
      <c r="Q12" s="25"/>
      <c r="R12" s="25"/>
      <c r="S12" s="44"/>
      <c r="T12" s="44"/>
      <c r="U12" s="43"/>
      <c r="V12" s="60"/>
      <c r="W12" s="42"/>
      <c r="X12" s="45"/>
      <c r="Y12" s="46"/>
      <c r="Z12" s="42"/>
      <c r="AA12" s="43"/>
    </row>
    <row r="13" spans="1:27" x14ac:dyDescent="0.25">
      <c r="A13" s="5" t="s">
        <v>61</v>
      </c>
      <c r="B13" s="56">
        <v>19</v>
      </c>
      <c r="C13" s="26">
        <v>2</v>
      </c>
      <c r="D13" s="25">
        <v>8</v>
      </c>
      <c r="E13" s="25">
        <v>13</v>
      </c>
      <c r="F13" s="25">
        <v>45</v>
      </c>
      <c r="G13" s="25">
        <v>57</v>
      </c>
      <c r="H13" s="26" t="s">
        <v>65</v>
      </c>
      <c r="I13" s="26">
        <v>23</v>
      </c>
      <c r="J13" s="137" t="s">
        <v>79</v>
      </c>
      <c r="K13" s="26">
        <v>16.2</v>
      </c>
      <c r="L13" s="25">
        <v>96.1</v>
      </c>
      <c r="M13" s="25">
        <v>96.8</v>
      </c>
      <c r="N13" s="57">
        <v>0.70000000000000284</v>
      </c>
      <c r="O13" s="57">
        <v>0.72840790842871872</v>
      </c>
      <c r="P13" s="80">
        <v>0.72840790842871872</v>
      </c>
      <c r="Q13" s="25"/>
      <c r="R13" s="25" t="s">
        <v>84</v>
      </c>
      <c r="S13" s="44"/>
      <c r="T13" s="44"/>
      <c r="U13" s="43"/>
      <c r="V13" s="60"/>
      <c r="W13" s="42"/>
      <c r="X13" s="45"/>
      <c r="Y13" s="46"/>
      <c r="Z13" s="42"/>
      <c r="AA13" s="43"/>
    </row>
    <row r="14" spans="1:27" x14ac:dyDescent="0.25">
      <c r="A14" s="5" t="s">
        <v>61</v>
      </c>
      <c r="B14" s="56">
        <v>20</v>
      </c>
      <c r="C14" s="26">
        <v>2</v>
      </c>
      <c r="D14" s="25">
        <v>8</v>
      </c>
      <c r="E14" s="5">
        <v>12</v>
      </c>
      <c r="F14" s="5">
        <v>48</v>
      </c>
      <c r="G14" s="5">
        <v>59</v>
      </c>
      <c r="H14" s="4" t="s">
        <v>80</v>
      </c>
      <c r="I14" s="4">
        <v>23</v>
      </c>
      <c r="J14" s="139" t="s">
        <v>64</v>
      </c>
      <c r="K14" s="26">
        <v>15</v>
      </c>
      <c r="L14" s="25">
        <v>94.1</v>
      </c>
      <c r="M14" s="25">
        <v>95</v>
      </c>
      <c r="N14" s="57">
        <v>0.90000000000000568</v>
      </c>
      <c r="O14" s="57">
        <v>0.95642933049946421</v>
      </c>
      <c r="P14" s="80">
        <v>0.95642933049946421</v>
      </c>
      <c r="Q14" s="25"/>
      <c r="R14" s="25"/>
      <c r="S14" s="44"/>
      <c r="T14" s="44"/>
      <c r="U14" s="43"/>
      <c r="V14" s="60"/>
      <c r="W14" s="42"/>
      <c r="X14" s="45"/>
      <c r="Y14" s="46"/>
      <c r="Z14" s="42"/>
      <c r="AA14" s="43"/>
    </row>
    <row r="15" spans="1:27" x14ac:dyDescent="0.25">
      <c r="A15" s="5" t="s">
        <v>61</v>
      </c>
      <c r="B15" s="56">
        <v>22</v>
      </c>
      <c r="C15" s="26">
        <v>2</v>
      </c>
      <c r="D15" s="25">
        <v>8</v>
      </c>
      <c r="E15" s="5">
        <v>11</v>
      </c>
      <c r="F15" s="5">
        <v>42</v>
      </c>
      <c r="G15" s="5">
        <v>52</v>
      </c>
      <c r="H15" s="4" t="s">
        <v>71</v>
      </c>
      <c r="I15" s="4">
        <v>22</v>
      </c>
      <c r="J15" s="137" t="s">
        <v>64</v>
      </c>
      <c r="K15" s="26">
        <v>11.35</v>
      </c>
      <c r="L15" s="25">
        <v>90.5</v>
      </c>
      <c r="M15" s="25">
        <v>90</v>
      </c>
      <c r="N15" s="57">
        <v>-0.5</v>
      </c>
      <c r="O15" s="57">
        <v>-0.55248618784530246</v>
      </c>
      <c r="P15" s="80">
        <v>0.55248618784530246</v>
      </c>
      <c r="Q15" s="25"/>
      <c r="R15" s="25" t="s">
        <v>84</v>
      </c>
      <c r="S15" s="44"/>
      <c r="T15" s="44"/>
      <c r="U15" s="43"/>
      <c r="V15" s="60"/>
      <c r="W15" s="42"/>
      <c r="X15" s="43"/>
      <c r="Y15" s="46"/>
      <c r="Z15" s="42"/>
      <c r="AA15" s="43"/>
    </row>
    <row r="16" spans="1:27" x14ac:dyDescent="0.25">
      <c r="A16" s="5" t="s">
        <v>61</v>
      </c>
      <c r="B16" s="55">
        <v>23</v>
      </c>
      <c r="C16" s="26">
        <v>2</v>
      </c>
      <c r="D16" s="25">
        <v>8</v>
      </c>
      <c r="E16" s="5">
        <v>11</v>
      </c>
      <c r="F16" s="5">
        <v>50</v>
      </c>
      <c r="G16" s="5">
        <v>60</v>
      </c>
      <c r="H16" s="4">
        <v>23</v>
      </c>
      <c r="I16" s="4">
        <v>23</v>
      </c>
      <c r="J16" s="139"/>
      <c r="K16" s="26">
        <v>14.4</v>
      </c>
      <c r="L16" s="25">
        <v>91.2</v>
      </c>
      <c r="M16" s="25">
        <v>95</v>
      </c>
      <c r="N16" s="57">
        <v>3.7999999999999972</v>
      </c>
      <c r="O16" s="57">
        <v>4.1666666666666741</v>
      </c>
      <c r="P16" s="80">
        <v>4.1666666666666741</v>
      </c>
      <c r="Q16" s="25"/>
      <c r="R16" s="25"/>
      <c r="S16" s="44"/>
      <c r="T16" s="44"/>
      <c r="U16" s="43"/>
      <c r="V16" s="60"/>
      <c r="W16" s="42"/>
      <c r="X16" s="43"/>
      <c r="Y16" s="46"/>
      <c r="Z16" s="42"/>
      <c r="AA16" s="43"/>
    </row>
    <row r="17" spans="1:27" x14ac:dyDescent="0.25">
      <c r="A17" s="5" t="s">
        <v>61</v>
      </c>
      <c r="B17" s="56">
        <v>24</v>
      </c>
      <c r="C17" s="26">
        <v>2</v>
      </c>
      <c r="D17" s="25">
        <v>8</v>
      </c>
      <c r="E17" s="5">
        <v>11</v>
      </c>
      <c r="F17" s="5">
        <v>46</v>
      </c>
      <c r="G17" s="5">
        <v>56</v>
      </c>
      <c r="H17" s="26" t="s">
        <v>82</v>
      </c>
      <c r="I17" s="26">
        <v>21</v>
      </c>
      <c r="J17" s="139" t="s">
        <v>51</v>
      </c>
      <c r="K17" s="26">
        <v>10.5</v>
      </c>
      <c r="L17" s="25">
        <v>89</v>
      </c>
      <c r="M17" s="25">
        <v>83.9</v>
      </c>
      <c r="N17" s="57">
        <v>-5.0999999999999943</v>
      </c>
      <c r="O17" s="57">
        <v>-5.7303370786516812</v>
      </c>
      <c r="P17" s="80">
        <v>5.7303370786516812</v>
      </c>
      <c r="Q17" s="25"/>
      <c r="R17" s="25"/>
      <c r="S17" s="44"/>
      <c r="T17" s="44"/>
      <c r="U17" s="43"/>
      <c r="V17" s="60"/>
      <c r="W17" s="42"/>
      <c r="X17" s="45"/>
      <c r="Y17" s="46"/>
      <c r="Z17" s="42"/>
      <c r="AA17" s="43"/>
    </row>
    <row r="18" spans="1:27" x14ac:dyDescent="0.25">
      <c r="A18" s="5" t="s">
        <v>61</v>
      </c>
      <c r="B18" s="55">
        <v>25</v>
      </c>
      <c r="C18" s="26">
        <v>2</v>
      </c>
      <c r="D18" s="25">
        <v>8</v>
      </c>
      <c r="E18" s="25">
        <v>11</v>
      </c>
      <c r="F18" s="25">
        <v>46</v>
      </c>
      <c r="G18" s="25">
        <v>56</v>
      </c>
      <c r="H18" s="25" t="s">
        <v>76</v>
      </c>
      <c r="I18" s="26">
        <v>22</v>
      </c>
      <c r="J18" s="137" t="s">
        <v>64</v>
      </c>
      <c r="K18" s="26">
        <v>13.9</v>
      </c>
      <c r="L18" s="25">
        <v>90.4</v>
      </c>
      <c r="M18" s="25">
        <v>92</v>
      </c>
      <c r="N18" s="57">
        <v>1.5999999999999943</v>
      </c>
      <c r="O18" s="57">
        <v>1.7699115044247815</v>
      </c>
      <c r="P18" s="80">
        <v>1.7699115044247815</v>
      </c>
      <c r="Q18" s="25"/>
      <c r="R18" s="25"/>
      <c r="S18" s="162"/>
      <c r="T18" s="162"/>
      <c r="U18" s="162"/>
      <c r="V18" s="163"/>
      <c r="W18" s="162"/>
      <c r="X18" s="162"/>
      <c r="Y18" s="164"/>
      <c r="Z18" s="165"/>
      <c r="AA18" s="43"/>
    </row>
    <row r="19" spans="1:27" x14ac:dyDescent="0.25">
      <c r="A19" s="5" t="s">
        <v>61</v>
      </c>
      <c r="B19" s="56">
        <v>26</v>
      </c>
      <c r="C19" s="26">
        <v>2</v>
      </c>
      <c r="D19" s="25">
        <v>8</v>
      </c>
      <c r="E19" s="25">
        <v>12</v>
      </c>
      <c r="F19" s="25">
        <v>47</v>
      </c>
      <c r="G19" s="25">
        <v>58</v>
      </c>
      <c r="H19" s="26">
        <v>21</v>
      </c>
      <c r="I19" s="26">
        <v>21</v>
      </c>
      <c r="J19" s="137"/>
      <c r="K19" s="26">
        <v>10.7</v>
      </c>
      <c r="L19" s="25">
        <v>90</v>
      </c>
      <c r="M19" s="25">
        <v>86.4</v>
      </c>
      <c r="N19" s="57">
        <v>-3.5999999999999943</v>
      </c>
      <c r="O19" s="57">
        <v>-3.9999999999999925</v>
      </c>
      <c r="P19" s="80">
        <v>3.9999999999999925</v>
      </c>
      <c r="Q19" s="25"/>
      <c r="R19" s="25"/>
      <c r="S19" s="43"/>
      <c r="T19" s="43"/>
      <c r="U19" s="43"/>
      <c r="V19" s="43"/>
      <c r="W19" s="43"/>
      <c r="X19" s="43"/>
      <c r="Y19" s="43"/>
      <c r="Z19" s="43"/>
      <c r="AA19" s="43"/>
    </row>
    <row r="20" spans="1:27" x14ac:dyDescent="0.25">
      <c r="A20" s="5" t="s">
        <v>61</v>
      </c>
      <c r="B20" s="55">
        <v>29</v>
      </c>
      <c r="C20" s="26">
        <v>2</v>
      </c>
      <c r="D20" s="25">
        <v>8</v>
      </c>
      <c r="E20" s="25">
        <v>9</v>
      </c>
      <c r="F20" s="25">
        <v>45</v>
      </c>
      <c r="G20" s="25">
        <v>53</v>
      </c>
      <c r="H20" s="26">
        <v>21</v>
      </c>
      <c r="I20" s="26">
        <v>21</v>
      </c>
      <c r="J20" s="137"/>
      <c r="K20" s="26">
        <v>12.5</v>
      </c>
      <c r="L20" s="25">
        <v>85.8</v>
      </c>
      <c r="M20" s="25">
        <v>80.8</v>
      </c>
      <c r="N20" s="57">
        <v>-5</v>
      </c>
      <c r="O20" s="57">
        <v>-5.8275058275058296</v>
      </c>
      <c r="P20" s="80">
        <v>5.8275058275058296</v>
      </c>
      <c r="Q20" s="25"/>
      <c r="R20" s="25"/>
      <c r="S20" s="43"/>
      <c r="T20" s="43"/>
      <c r="U20" s="43"/>
      <c r="V20" s="43"/>
      <c r="W20" s="43"/>
      <c r="X20" s="43"/>
      <c r="Y20" s="43"/>
      <c r="Z20" s="43"/>
      <c r="AA20" s="43"/>
    </row>
    <row r="21" spans="1:27" x14ac:dyDescent="0.25">
      <c r="A21" s="5"/>
      <c r="B21" s="4"/>
      <c r="C21" s="26"/>
      <c r="D21" s="26"/>
      <c r="E21" s="4"/>
      <c r="F21" s="4"/>
      <c r="G21" s="4"/>
      <c r="H21" s="4"/>
      <c r="I21" s="5"/>
      <c r="J21" s="4"/>
      <c r="K21" s="25"/>
      <c r="L21" s="25"/>
      <c r="M21" s="25"/>
      <c r="N21" s="58"/>
      <c r="O21" s="72"/>
      <c r="P21" s="74"/>
      <c r="Q21" s="4"/>
      <c r="R21" s="4"/>
      <c r="S21" s="4"/>
      <c r="T21" s="4"/>
      <c r="U21" s="2"/>
      <c r="V21" s="21"/>
      <c r="W21" s="3"/>
      <c r="X21" s="2"/>
      <c r="Y21" s="17"/>
      <c r="Z21" s="5"/>
    </row>
    <row r="22" spans="1:27" x14ac:dyDescent="0.25">
      <c r="A22" s="5"/>
      <c r="B22" s="4"/>
      <c r="C22" s="25"/>
      <c r="D22" s="26"/>
      <c r="E22" s="4"/>
      <c r="F22" s="4"/>
      <c r="G22" s="4"/>
      <c r="H22" s="4"/>
      <c r="I22" s="5"/>
      <c r="J22" s="4"/>
      <c r="K22" s="25"/>
      <c r="L22" s="25"/>
      <c r="M22" s="25"/>
      <c r="N22" s="58"/>
      <c r="O22" s="72"/>
      <c r="P22" s="74"/>
      <c r="Q22" s="4"/>
      <c r="R22" s="4"/>
      <c r="S22" s="4"/>
      <c r="T22" s="4"/>
      <c r="U22" s="2"/>
      <c r="V22" s="21"/>
      <c r="W22" s="3"/>
      <c r="X22" s="2"/>
      <c r="Y22" s="17"/>
      <c r="Z22" s="5"/>
    </row>
    <row r="23" spans="1:27" x14ac:dyDescent="0.25">
      <c r="A23" s="5"/>
      <c r="B23" s="25"/>
      <c r="C23" s="25"/>
      <c r="D23" s="26"/>
      <c r="E23" s="4"/>
      <c r="F23" s="4"/>
      <c r="G23" s="4"/>
      <c r="H23" s="4"/>
      <c r="I23" s="5"/>
      <c r="J23" s="4"/>
      <c r="K23" s="25"/>
      <c r="L23" s="25"/>
      <c r="M23" s="25"/>
      <c r="N23" s="58"/>
      <c r="O23" s="72"/>
      <c r="P23" s="74"/>
      <c r="Q23" s="4"/>
      <c r="R23" s="4"/>
      <c r="S23" s="4"/>
      <c r="T23" s="4"/>
      <c r="U23" s="2"/>
      <c r="V23" s="21"/>
      <c r="W23" s="3"/>
      <c r="X23" s="30"/>
      <c r="Y23" s="17"/>
      <c r="Z23" s="5"/>
    </row>
    <row r="24" spans="1:27" x14ac:dyDescent="0.25">
      <c r="N24" s="168">
        <f t="shared" ref="N24:O24" si="3">AVERAGE(N2:N23)</f>
        <v>0.45263157894736739</v>
      </c>
      <c r="O24" s="168">
        <f t="shared" si="3"/>
        <v>0.4531128334827958</v>
      </c>
      <c r="P24" s="168">
        <f>AVERAGE(P2:P23)</f>
        <v>2.6871785201063303</v>
      </c>
    </row>
    <row r="25" spans="1:27" x14ac:dyDescent="0.25">
      <c r="N25" s="169">
        <f t="shared" ref="N25:O25" si="4">(STDEV(N2:N23))</f>
        <v>2.9894478161717446</v>
      </c>
      <c r="O25" s="169">
        <f t="shared" si="4"/>
        <v>3.3159632267272494</v>
      </c>
      <c r="P25" s="169">
        <f>(STDEV(P2:P23))</f>
        <v>1.894792456475646</v>
      </c>
    </row>
    <row r="26" spans="1:27" x14ac:dyDescent="0.25">
      <c r="N26" s="98">
        <f t="shared" ref="N26:O26" si="5">MAX(N2:N23)</f>
        <v>4.8999999999999915</v>
      </c>
      <c r="O26" s="98">
        <f t="shared" si="5"/>
        <v>5.3610503282275568</v>
      </c>
      <c r="P26" s="98">
        <f>MAX(P2:P23)</f>
        <v>5.8275058275058296</v>
      </c>
    </row>
    <row r="27" spans="1:27" x14ac:dyDescent="0.25">
      <c r="N27" s="98">
        <f t="shared" ref="N27:O27" si="6">MIN(N2:N23)</f>
        <v>-5.0999999999999943</v>
      </c>
      <c r="O27" s="98">
        <f t="shared" si="6"/>
        <v>-5.8275058275058296</v>
      </c>
      <c r="P27" s="98">
        <f>MIN(P2:P23)</f>
        <v>0.54347826086956763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3F274-2EAE-4D59-8DF3-45EAE6553D83}">
  <dimension ref="A1:R31"/>
  <sheetViews>
    <sheetView topLeftCell="H4" workbookViewId="0">
      <selection activeCell="Q14" sqref="Q14"/>
    </sheetView>
  </sheetViews>
  <sheetFormatPr defaultRowHeight="13.8" x14ac:dyDescent="0.25"/>
  <cols>
    <col min="1" max="1" width="13" customWidth="1"/>
    <col min="2" max="2" width="10.09765625" customWidth="1"/>
    <col min="3" max="3" width="16.796875" customWidth="1"/>
    <col min="4" max="4" width="16" customWidth="1"/>
    <col min="5" max="5" width="15.69921875" customWidth="1"/>
    <col min="6" max="6" width="18.5" customWidth="1"/>
    <col min="7" max="7" width="19.69921875" customWidth="1"/>
    <col min="8" max="8" width="14.796875" customWidth="1"/>
    <col min="9" max="9" width="14.19921875" customWidth="1"/>
    <col min="10" max="10" width="16.09765625" customWidth="1"/>
    <col min="11" max="11" width="14.8984375" customWidth="1"/>
    <col min="12" max="12" width="13.59765625" customWidth="1"/>
    <col min="13" max="13" width="16.5" customWidth="1"/>
    <col min="14" max="14" width="21.59765625" customWidth="1"/>
    <col min="15" max="15" width="18.09765625" customWidth="1"/>
    <col min="16" max="16" width="28.296875" customWidth="1"/>
    <col min="17" max="17" width="12.8984375" customWidth="1"/>
    <col min="18" max="18" width="12.3984375" customWidth="1"/>
  </cols>
  <sheetData>
    <row r="1" spans="1:18" ht="69" x14ac:dyDescent="0.25">
      <c r="A1" s="7" t="s">
        <v>17</v>
      </c>
      <c r="B1" s="18" t="s">
        <v>2</v>
      </c>
      <c r="C1" s="18" t="s">
        <v>4</v>
      </c>
      <c r="D1" s="18" t="s">
        <v>3</v>
      </c>
      <c r="E1" s="18" t="s">
        <v>11</v>
      </c>
      <c r="F1" s="18" t="s">
        <v>18</v>
      </c>
      <c r="G1" s="18" t="s">
        <v>5</v>
      </c>
      <c r="H1" s="18" t="s">
        <v>30</v>
      </c>
      <c r="I1" s="18" t="s">
        <v>31</v>
      </c>
      <c r="J1" s="121" t="s">
        <v>33</v>
      </c>
      <c r="K1" s="103" t="s">
        <v>24</v>
      </c>
      <c r="L1" s="103" t="s">
        <v>19</v>
      </c>
      <c r="M1" s="103" t="s">
        <v>20</v>
      </c>
      <c r="N1" s="104" t="s">
        <v>21</v>
      </c>
      <c r="O1" s="104" t="s">
        <v>22</v>
      </c>
      <c r="P1" s="86" t="s">
        <v>35</v>
      </c>
      <c r="Q1" s="65" t="s">
        <v>25</v>
      </c>
      <c r="R1" s="65" t="s">
        <v>26</v>
      </c>
    </row>
    <row r="2" spans="1:18" x14ac:dyDescent="0.25">
      <c r="A2" s="5" t="s">
        <v>86</v>
      </c>
      <c r="B2" s="55">
        <v>1</v>
      </c>
      <c r="C2" s="26">
        <v>2</v>
      </c>
      <c r="D2" s="26">
        <v>8</v>
      </c>
      <c r="E2" s="68">
        <v>9</v>
      </c>
      <c r="F2" s="68">
        <v>38</v>
      </c>
      <c r="G2" s="68">
        <v>46</v>
      </c>
      <c r="H2" s="92" t="s">
        <v>71</v>
      </c>
      <c r="I2" s="68">
        <v>22</v>
      </c>
      <c r="J2" s="124" t="s">
        <v>64</v>
      </c>
      <c r="K2" s="70">
        <v>14.15</v>
      </c>
      <c r="L2" s="88">
        <v>82.45</v>
      </c>
      <c r="M2" s="87">
        <v>77</v>
      </c>
      <c r="N2" s="72">
        <f>M2-L2</f>
        <v>-5.4500000000000028</v>
      </c>
      <c r="O2" s="72">
        <f>((M2/L2)-1)*100</f>
        <v>-6.6100667070952079</v>
      </c>
      <c r="P2" s="80">
        <f>ABS(O2)</f>
        <v>6.6100667070952079</v>
      </c>
      <c r="Q2" s="75"/>
      <c r="R2" s="18"/>
    </row>
    <row r="3" spans="1:18" x14ac:dyDescent="0.25">
      <c r="A3" s="5" t="s">
        <v>86</v>
      </c>
      <c r="B3" s="56">
        <v>2</v>
      </c>
      <c r="C3" s="26">
        <v>2</v>
      </c>
      <c r="D3" s="26">
        <v>8</v>
      </c>
      <c r="E3" s="68">
        <v>9</v>
      </c>
      <c r="F3" s="68">
        <v>39</v>
      </c>
      <c r="G3" s="68">
        <v>47</v>
      </c>
      <c r="H3" s="92">
        <v>23</v>
      </c>
      <c r="I3" s="68">
        <v>23</v>
      </c>
      <c r="J3" s="125"/>
      <c r="K3" s="70">
        <v>13.55</v>
      </c>
      <c r="L3" s="88">
        <v>83.85</v>
      </c>
      <c r="M3" s="87">
        <v>84.05</v>
      </c>
      <c r="N3" s="72">
        <f t="shared" ref="N3:N29" si="0">M3-L3</f>
        <v>0.20000000000000284</v>
      </c>
      <c r="O3" s="72">
        <f t="shared" ref="O3:O29" si="1">((M3/L3)-1)*100</f>
        <v>0.23852116875373586</v>
      </c>
      <c r="P3" s="80">
        <f t="shared" ref="P3:P29" si="2">ABS(O3)</f>
        <v>0.23852116875373586</v>
      </c>
      <c r="Q3" s="71"/>
      <c r="R3" s="18"/>
    </row>
    <row r="4" spans="1:18" x14ac:dyDescent="0.25">
      <c r="A4" s="5" t="s">
        <v>86</v>
      </c>
      <c r="B4" s="55">
        <v>3</v>
      </c>
      <c r="C4" s="26">
        <v>3</v>
      </c>
      <c r="D4" s="26">
        <v>8</v>
      </c>
      <c r="E4" s="68">
        <v>11</v>
      </c>
      <c r="F4" s="68">
        <v>41</v>
      </c>
      <c r="G4" s="68">
        <v>51</v>
      </c>
      <c r="H4" s="92">
        <v>21</v>
      </c>
      <c r="I4" s="68">
        <v>21</v>
      </c>
      <c r="J4" s="123"/>
      <c r="K4" s="70">
        <v>11.45</v>
      </c>
      <c r="L4" s="88">
        <v>84.35</v>
      </c>
      <c r="M4" s="87">
        <v>78.5</v>
      </c>
      <c r="N4" s="72">
        <f t="shared" si="0"/>
        <v>-5.8499999999999943</v>
      </c>
      <c r="O4" s="72">
        <f t="shared" si="1"/>
        <v>-6.9353882631890906</v>
      </c>
      <c r="P4" s="80">
        <f t="shared" si="2"/>
        <v>6.9353882631890906</v>
      </c>
      <c r="Q4" s="71"/>
      <c r="R4" s="18"/>
    </row>
    <row r="5" spans="1:18" x14ac:dyDescent="0.25">
      <c r="A5" s="5" t="s">
        <v>86</v>
      </c>
      <c r="B5" s="56">
        <v>4</v>
      </c>
      <c r="C5" s="26">
        <v>2</v>
      </c>
      <c r="D5" s="26">
        <v>8</v>
      </c>
      <c r="E5" s="68">
        <v>9</v>
      </c>
      <c r="F5" s="68">
        <v>34</v>
      </c>
      <c r="G5" s="68">
        <v>42</v>
      </c>
      <c r="H5" s="92" t="s">
        <v>63</v>
      </c>
      <c r="I5" s="68">
        <v>23</v>
      </c>
      <c r="J5" s="123" t="s">
        <v>64</v>
      </c>
      <c r="K5" s="70">
        <v>12.45</v>
      </c>
      <c r="L5" s="88">
        <v>70.75</v>
      </c>
      <c r="M5" s="87">
        <v>70.900000000000006</v>
      </c>
      <c r="N5" s="72">
        <f t="shared" si="0"/>
        <v>0.15000000000000568</v>
      </c>
      <c r="O5" s="72">
        <f t="shared" si="1"/>
        <v>0.21201413427562876</v>
      </c>
      <c r="P5" s="80">
        <f t="shared" si="2"/>
        <v>0.21201413427562876</v>
      </c>
      <c r="Q5" s="65" t="s">
        <v>73</v>
      </c>
      <c r="R5" s="18"/>
    </row>
    <row r="6" spans="1:18" x14ac:dyDescent="0.25">
      <c r="A6" s="5" t="s">
        <v>86</v>
      </c>
      <c r="B6" s="55">
        <v>5</v>
      </c>
      <c r="C6" s="26">
        <v>2</v>
      </c>
      <c r="D6" s="26">
        <v>8</v>
      </c>
      <c r="E6" s="70">
        <v>11</v>
      </c>
      <c r="F6" s="70">
        <v>48</v>
      </c>
      <c r="G6" s="70">
        <v>58</v>
      </c>
      <c r="H6" s="81">
        <v>21</v>
      </c>
      <c r="I6" s="70">
        <v>21</v>
      </c>
      <c r="J6" s="122"/>
      <c r="K6" s="70">
        <v>13.45</v>
      </c>
      <c r="L6" s="88">
        <v>85.8</v>
      </c>
      <c r="M6" s="88">
        <v>84.25</v>
      </c>
      <c r="N6" s="72">
        <f t="shared" si="0"/>
        <v>-1.5499999999999972</v>
      </c>
      <c r="O6" s="72">
        <f t="shared" si="1"/>
        <v>-1.8065268065267981</v>
      </c>
      <c r="P6" s="80">
        <f t="shared" si="2"/>
        <v>1.8065268065267981</v>
      </c>
      <c r="Q6" s="65"/>
      <c r="R6" s="75"/>
    </row>
    <row r="7" spans="1:18" x14ac:dyDescent="0.25">
      <c r="A7" s="5" t="s">
        <v>86</v>
      </c>
      <c r="B7" s="56">
        <v>6</v>
      </c>
      <c r="C7" s="26">
        <v>2</v>
      </c>
      <c r="D7" s="26">
        <v>8</v>
      </c>
      <c r="E7" s="70">
        <v>12</v>
      </c>
      <c r="F7" s="70">
        <v>46</v>
      </c>
      <c r="G7" s="70">
        <v>57</v>
      </c>
      <c r="H7" s="93">
        <v>21</v>
      </c>
      <c r="I7" s="70">
        <v>21</v>
      </c>
      <c r="J7" s="123"/>
      <c r="K7" s="70">
        <v>13.7</v>
      </c>
      <c r="L7" s="88">
        <v>87.5</v>
      </c>
      <c r="M7" s="88">
        <v>83.95</v>
      </c>
      <c r="N7" s="72">
        <f t="shared" si="0"/>
        <v>-3.5499999999999972</v>
      </c>
      <c r="O7" s="72">
        <f t="shared" si="1"/>
        <v>-4.0571428571428587</v>
      </c>
      <c r="P7" s="80">
        <f t="shared" si="2"/>
        <v>4.0571428571428587</v>
      </c>
      <c r="Q7" s="65"/>
      <c r="R7" s="75"/>
    </row>
    <row r="8" spans="1:18" x14ac:dyDescent="0.25">
      <c r="A8" s="5" t="s">
        <v>86</v>
      </c>
      <c r="B8" s="55">
        <v>7</v>
      </c>
      <c r="C8" s="26">
        <v>1</v>
      </c>
      <c r="D8" s="26">
        <v>8</v>
      </c>
      <c r="E8" s="68">
        <v>8</v>
      </c>
      <c r="F8" s="68">
        <v>40</v>
      </c>
      <c r="G8" s="68">
        <v>47</v>
      </c>
      <c r="H8" s="93" t="s">
        <v>83</v>
      </c>
      <c r="I8" s="68">
        <v>25</v>
      </c>
      <c r="J8" s="123" t="s">
        <v>64</v>
      </c>
      <c r="K8" s="70">
        <v>12</v>
      </c>
      <c r="L8" s="88">
        <v>80.599999999999994</v>
      </c>
      <c r="M8" s="87">
        <v>83.2</v>
      </c>
      <c r="N8" s="72">
        <f t="shared" si="0"/>
        <v>2.6000000000000085</v>
      </c>
      <c r="O8" s="72">
        <f t="shared" si="1"/>
        <v>3.2258064516129226</v>
      </c>
      <c r="P8" s="80">
        <f t="shared" si="2"/>
        <v>3.2258064516129226</v>
      </c>
      <c r="Q8" s="93"/>
      <c r="R8" s="93"/>
    </row>
    <row r="9" spans="1:18" x14ac:dyDescent="0.25">
      <c r="A9" s="5" t="s">
        <v>86</v>
      </c>
      <c r="B9" s="56">
        <v>8</v>
      </c>
      <c r="C9" s="26">
        <v>1</v>
      </c>
      <c r="D9" s="26">
        <v>8</v>
      </c>
      <c r="E9" s="68">
        <v>9</v>
      </c>
      <c r="F9" s="68">
        <v>47</v>
      </c>
      <c r="G9" s="68">
        <v>55</v>
      </c>
      <c r="H9" s="93">
        <v>21</v>
      </c>
      <c r="I9" s="70">
        <v>21</v>
      </c>
      <c r="J9" s="123"/>
      <c r="K9" s="70">
        <v>12.1</v>
      </c>
      <c r="L9" s="88">
        <v>85.7</v>
      </c>
      <c r="M9" s="87">
        <v>82.1</v>
      </c>
      <c r="N9" s="72">
        <f t="shared" si="0"/>
        <v>-3.6000000000000085</v>
      </c>
      <c r="O9" s="72">
        <f t="shared" si="1"/>
        <v>-4.2007001166861286</v>
      </c>
      <c r="P9" s="80">
        <f t="shared" si="2"/>
        <v>4.2007001166861286</v>
      </c>
      <c r="Q9" s="88"/>
      <c r="R9" s="75"/>
    </row>
    <row r="10" spans="1:18" x14ac:dyDescent="0.25">
      <c r="A10" s="5" t="s">
        <v>86</v>
      </c>
      <c r="B10" s="55">
        <v>9</v>
      </c>
      <c r="C10" s="26">
        <v>2</v>
      </c>
      <c r="D10" s="26">
        <v>8</v>
      </c>
      <c r="E10" s="70">
        <v>8</v>
      </c>
      <c r="F10" s="70">
        <v>44</v>
      </c>
      <c r="G10" s="70">
        <v>51</v>
      </c>
      <c r="H10" s="93" t="s">
        <v>65</v>
      </c>
      <c r="I10" s="70">
        <v>23</v>
      </c>
      <c r="J10" s="139" t="s">
        <v>51</v>
      </c>
      <c r="K10" s="70">
        <v>14.7</v>
      </c>
      <c r="L10" s="88">
        <v>85.5</v>
      </c>
      <c r="M10" s="88">
        <v>85.2</v>
      </c>
      <c r="N10" s="72">
        <f t="shared" si="0"/>
        <v>-0.29999999999999716</v>
      </c>
      <c r="O10" s="72">
        <f t="shared" si="1"/>
        <v>-0.35087719298245723</v>
      </c>
      <c r="P10" s="80">
        <f t="shared" si="2"/>
        <v>0.35087719298245723</v>
      </c>
      <c r="Q10" s="70"/>
      <c r="R10" s="75"/>
    </row>
    <row r="11" spans="1:18" x14ac:dyDescent="0.25">
      <c r="A11" s="5" t="s">
        <v>86</v>
      </c>
      <c r="B11" s="56">
        <v>10</v>
      </c>
      <c r="C11" s="26">
        <v>2</v>
      </c>
      <c r="D11" s="26">
        <v>8</v>
      </c>
      <c r="E11" s="26">
        <v>7</v>
      </c>
      <c r="F11" s="26">
        <v>44</v>
      </c>
      <c r="G11" s="26">
        <v>50</v>
      </c>
      <c r="H11" s="93">
        <v>22</v>
      </c>
      <c r="I11" s="70">
        <v>22</v>
      </c>
      <c r="J11" s="126"/>
      <c r="K11" s="25">
        <v>11.95</v>
      </c>
      <c r="L11" s="25">
        <v>84.7</v>
      </c>
      <c r="M11" s="90">
        <v>78.7</v>
      </c>
      <c r="N11" s="72">
        <f t="shared" si="0"/>
        <v>-6</v>
      </c>
      <c r="O11" s="72">
        <f t="shared" si="1"/>
        <v>-7.0838252656434513</v>
      </c>
      <c r="P11" s="80">
        <f t="shared" si="2"/>
        <v>7.0838252656434513</v>
      </c>
      <c r="Q11" s="26"/>
      <c r="R11" s="105"/>
    </row>
    <row r="12" spans="1:18" x14ac:dyDescent="0.25">
      <c r="A12" s="5" t="s">
        <v>86</v>
      </c>
      <c r="B12" s="55">
        <v>11</v>
      </c>
      <c r="C12" s="26">
        <v>2</v>
      </c>
      <c r="D12" s="26">
        <v>8</v>
      </c>
      <c r="E12" s="26">
        <v>10</v>
      </c>
      <c r="F12" s="26">
        <v>49</v>
      </c>
      <c r="G12" s="26">
        <v>58</v>
      </c>
      <c r="H12" s="25" t="s">
        <v>65</v>
      </c>
      <c r="I12" s="70">
        <v>23</v>
      </c>
      <c r="J12" s="126" t="s">
        <v>64</v>
      </c>
      <c r="K12" s="25">
        <v>12.4</v>
      </c>
      <c r="L12" s="25">
        <v>87.5</v>
      </c>
      <c r="M12" s="90">
        <v>88.3</v>
      </c>
      <c r="N12" s="72">
        <f t="shared" si="0"/>
        <v>0.79999999999999716</v>
      </c>
      <c r="O12" s="72">
        <f t="shared" si="1"/>
        <v>0.91428571428571193</v>
      </c>
      <c r="P12" s="80">
        <f t="shared" si="2"/>
        <v>0.91428571428571193</v>
      </c>
      <c r="Q12" s="26"/>
      <c r="R12" s="77"/>
    </row>
    <row r="13" spans="1:18" x14ac:dyDescent="0.25">
      <c r="A13" s="5" t="s">
        <v>86</v>
      </c>
      <c r="B13" s="56">
        <v>12</v>
      </c>
      <c r="C13" s="26">
        <v>1</v>
      </c>
      <c r="D13" s="26">
        <v>8</v>
      </c>
      <c r="E13" s="93">
        <v>12</v>
      </c>
      <c r="F13" s="93">
        <v>47</v>
      </c>
      <c r="G13" s="93">
        <v>58</v>
      </c>
      <c r="H13" s="25" t="s">
        <v>83</v>
      </c>
      <c r="I13" s="70">
        <v>23</v>
      </c>
      <c r="J13" s="137" t="s">
        <v>46</v>
      </c>
      <c r="K13" s="25">
        <v>7.15</v>
      </c>
      <c r="L13" s="25">
        <v>85.35</v>
      </c>
      <c r="M13" s="90">
        <v>87.6</v>
      </c>
      <c r="N13" s="72">
        <f t="shared" si="0"/>
        <v>2.25</v>
      </c>
      <c r="O13" s="72">
        <f t="shared" si="1"/>
        <v>2.6362038664323295</v>
      </c>
      <c r="P13" s="80">
        <f t="shared" si="2"/>
        <v>2.6362038664323295</v>
      </c>
      <c r="Q13" s="26"/>
      <c r="R13" s="145" t="s">
        <v>27</v>
      </c>
    </row>
    <row r="14" spans="1:18" x14ac:dyDescent="0.25">
      <c r="A14" s="5" t="s">
        <v>86</v>
      </c>
      <c r="B14" s="55">
        <v>13</v>
      </c>
      <c r="C14" s="26">
        <v>2</v>
      </c>
      <c r="D14" s="26">
        <v>8</v>
      </c>
      <c r="E14" s="26">
        <v>11</v>
      </c>
      <c r="F14" s="26">
        <v>46</v>
      </c>
      <c r="G14" s="26">
        <v>56</v>
      </c>
      <c r="H14" s="25">
        <v>21</v>
      </c>
      <c r="I14" s="70">
        <v>21</v>
      </c>
      <c r="J14" s="126"/>
      <c r="K14" s="25">
        <v>13.55</v>
      </c>
      <c r="L14" s="25">
        <v>89.2</v>
      </c>
      <c r="M14" s="90">
        <v>81.900000000000006</v>
      </c>
      <c r="N14" s="72">
        <f t="shared" si="0"/>
        <v>-7.2999999999999972</v>
      </c>
      <c r="O14" s="72">
        <f t="shared" si="1"/>
        <v>-8.1838565022421488</v>
      </c>
      <c r="P14" s="80">
        <f t="shared" si="2"/>
        <v>8.1838565022421488</v>
      </c>
      <c r="Q14" s="26"/>
      <c r="R14" s="77"/>
    </row>
    <row r="15" spans="1:18" x14ac:dyDescent="0.25">
      <c r="A15" s="5" t="s">
        <v>86</v>
      </c>
      <c r="B15" s="56">
        <v>14</v>
      </c>
      <c r="C15" s="25">
        <v>2</v>
      </c>
      <c r="D15" s="26">
        <v>8</v>
      </c>
      <c r="E15" s="26">
        <v>11</v>
      </c>
      <c r="F15" s="26">
        <v>45</v>
      </c>
      <c r="G15" s="26">
        <v>55</v>
      </c>
      <c r="H15" s="25" t="s">
        <v>87</v>
      </c>
      <c r="I15" s="70">
        <v>21</v>
      </c>
      <c r="J15" s="126" t="s">
        <v>51</v>
      </c>
      <c r="K15" s="25">
        <v>12.95</v>
      </c>
      <c r="L15" s="25">
        <v>88.4</v>
      </c>
      <c r="M15" s="90">
        <v>88.3</v>
      </c>
      <c r="N15" s="72">
        <f t="shared" si="0"/>
        <v>-0.10000000000000853</v>
      </c>
      <c r="O15" s="72">
        <f t="shared" si="1"/>
        <v>-0.11312217194571206</v>
      </c>
      <c r="P15" s="80">
        <f t="shared" si="2"/>
        <v>0.11312217194571206</v>
      </c>
      <c r="Q15" s="26"/>
      <c r="R15" s="105"/>
    </row>
    <row r="16" spans="1:18" x14ac:dyDescent="0.25">
      <c r="A16" s="5" t="s">
        <v>86</v>
      </c>
      <c r="B16" s="55">
        <v>15</v>
      </c>
      <c r="C16" s="26">
        <v>2</v>
      </c>
      <c r="D16" s="26">
        <v>8</v>
      </c>
      <c r="E16" s="26">
        <v>5</v>
      </c>
      <c r="F16" s="26">
        <v>18</v>
      </c>
      <c r="G16" s="26">
        <v>22</v>
      </c>
      <c r="H16" s="25">
        <v>23</v>
      </c>
      <c r="I16" s="70">
        <v>23</v>
      </c>
      <c r="J16" s="126"/>
      <c r="K16" s="25">
        <v>15.75</v>
      </c>
      <c r="L16" s="25">
        <v>41.25</v>
      </c>
      <c r="M16" s="90">
        <v>63.85</v>
      </c>
      <c r="N16" s="72">
        <f t="shared" si="0"/>
        <v>22.6</v>
      </c>
      <c r="O16" s="72">
        <f t="shared" si="1"/>
        <v>54.787878787878782</v>
      </c>
      <c r="P16" s="80">
        <f t="shared" si="2"/>
        <v>54.787878787878782</v>
      </c>
      <c r="Q16" s="26" t="s">
        <v>73</v>
      </c>
      <c r="R16" s="77"/>
    </row>
    <row r="17" spans="1:18" x14ac:dyDescent="0.25">
      <c r="A17" s="5" t="s">
        <v>86</v>
      </c>
      <c r="B17" s="56">
        <v>16</v>
      </c>
      <c r="C17" s="26">
        <v>2</v>
      </c>
      <c r="D17" s="26">
        <v>8</v>
      </c>
      <c r="E17" s="26">
        <v>8</v>
      </c>
      <c r="F17" s="26">
        <v>34</v>
      </c>
      <c r="G17" s="26">
        <v>41</v>
      </c>
      <c r="H17" s="25">
        <v>21</v>
      </c>
      <c r="I17" s="70">
        <v>21</v>
      </c>
      <c r="J17" s="126"/>
      <c r="K17" s="25">
        <v>12</v>
      </c>
      <c r="L17" s="25">
        <v>60.4</v>
      </c>
      <c r="M17" s="90">
        <v>58.4</v>
      </c>
      <c r="N17" s="72">
        <f t="shared" si="0"/>
        <v>-2</v>
      </c>
      <c r="O17" s="72">
        <f t="shared" si="1"/>
        <v>-3.3112582781456901</v>
      </c>
      <c r="P17" s="80">
        <f t="shared" si="2"/>
        <v>3.3112582781456901</v>
      </c>
      <c r="Q17" s="26" t="s">
        <v>73</v>
      </c>
      <c r="R17" s="77"/>
    </row>
    <row r="18" spans="1:18" x14ac:dyDescent="0.25">
      <c r="A18" s="5" t="s">
        <v>86</v>
      </c>
      <c r="B18" s="55">
        <v>17</v>
      </c>
      <c r="C18" s="25">
        <v>3</v>
      </c>
      <c r="D18" s="26">
        <v>8</v>
      </c>
      <c r="E18" s="4">
        <v>11</v>
      </c>
      <c r="F18" s="4">
        <v>43</v>
      </c>
      <c r="G18" s="4">
        <v>53</v>
      </c>
      <c r="H18" s="25">
        <v>23</v>
      </c>
      <c r="I18" s="68">
        <v>23</v>
      </c>
      <c r="J18" s="126"/>
      <c r="K18" s="25">
        <v>11.5</v>
      </c>
      <c r="L18" s="25">
        <v>86.85</v>
      </c>
      <c r="M18" s="90">
        <v>88.4</v>
      </c>
      <c r="N18" s="72">
        <f t="shared" si="0"/>
        <v>1.5500000000000114</v>
      </c>
      <c r="O18" s="72">
        <f t="shared" si="1"/>
        <v>1.7846862406448061</v>
      </c>
      <c r="P18" s="80">
        <f t="shared" si="2"/>
        <v>1.7846862406448061</v>
      </c>
      <c r="Q18" s="26"/>
      <c r="R18" s="77"/>
    </row>
    <row r="19" spans="1:18" x14ac:dyDescent="0.25">
      <c r="A19" s="5" t="s">
        <v>86</v>
      </c>
      <c r="B19" s="56">
        <v>18</v>
      </c>
      <c r="C19" s="25">
        <v>2</v>
      </c>
      <c r="D19" s="26">
        <v>8</v>
      </c>
      <c r="E19" s="4">
        <v>11</v>
      </c>
      <c r="F19" s="4">
        <v>40</v>
      </c>
      <c r="G19" s="4">
        <v>50</v>
      </c>
      <c r="H19" s="25">
        <v>22</v>
      </c>
      <c r="I19" s="68">
        <v>22</v>
      </c>
      <c r="J19" s="126"/>
      <c r="K19" s="25">
        <v>14.3</v>
      </c>
      <c r="L19" s="25">
        <v>80.5</v>
      </c>
      <c r="M19" s="90">
        <v>78.7</v>
      </c>
      <c r="N19" s="72">
        <f t="shared" si="0"/>
        <v>-1.7999999999999972</v>
      </c>
      <c r="O19" s="72">
        <f t="shared" si="1"/>
        <v>-2.2360248447204967</v>
      </c>
      <c r="P19" s="80">
        <f t="shared" si="2"/>
        <v>2.2360248447204967</v>
      </c>
      <c r="Q19" s="105"/>
      <c r="R19" s="4"/>
    </row>
    <row r="20" spans="1:18" x14ac:dyDescent="0.25">
      <c r="A20" s="5" t="s">
        <v>86</v>
      </c>
      <c r="B20" s="56">
        <v>19</v>
      </c>
      <c r="C20" s="25">
        <v>2</v>
      </c>
      <c r="D20" s="26">
        <v>8</v>
      </c>
      <c r="E20" s="25">
        <v>9</v>
      </c>
      <c r="F20" s="25">
        <v>40</v>
      </c>
      <c r="G20" s="25">
        <v>48</v>
      </c>
      <c r="H20" s="25" t="s">
        <v>71</v>
      </c>
      <c r="I20" s="25">
        <v>21</v>
      </c>
      <c r="J20" s="36" t="s">
        <v>51</v>
      </c>
      <c r="K20" s="25">
        <v>12.15</v>
      </c>
      <c r="L20" s="25">
        <v>81.3</v>
      </c>
      <c r="M20" s="25">
        <v>74.900000000000006</v>
      </c>
      <c r="N20" s="72">
        <f t="shared" si="0"/>
        <v>-6.3999999999999915</v>
      </c>
      <c r="O20" s="72">
        <f t="shared" si="1"/>
        <v>-7.8720787207872007</v>
      </c>
      <c r="P20" s="80">
        <f t="shared" si="2"/>
        <v>7.8720787207872007</v>
      </c>
      <c r="Q20" s="25"/>
      <c r="R20" s="25"/>
    </row>
    <row r="21" spans="1:18" x14ac:dyDescent="0.25">
      <c r="A21" s="5" t="s">
        <v>86</v>
      </c>
      <c r="B21" s="56">
        <v>20</v>
      </c>
      <c r="C21" s="25">
        <v>2</v>
      </c>
      <c r="D21" s="26">
        <v>8</v>
      </c>
      <c r="E21" s="26">
        <v>10</v>
      </c>
      <c r="F21" s="26">
        <v>44</v>
      </c>
      <c r="G21" s="26">
        <v>53</v>
      </c>
      <c r="H21" s="5">
        <v>24</v>
      </c>
      <c r="I21" s="93">
        <v>24</v>
      </c>
      <c r="J21" s="116"/>
      <c r="K21" s="5">
        <v>13.9</v>
      </c>
      <c r="L21" s="5">
        <v>86.8</v>
      </c>
      <c r="M21" s="26">
        <v>87</v>
      </c>
      <c r="N21" s="72">
        <f t="shared" si="0"/>
        <v>0.20000000000000284</v>
      </c>
      <c r="O21" s="72">
        <f t="shared" si="1"/>
        <v>0.23041474654377225</v>
      </c>
      <c r="P21" s="80">
        <f t="shared" si="2"/>
        <v>0.23041474654377225</v>
      </c>
      <c r="Q21" s="26"/>
      <c r="R21" s="26"/>
    </row>
    <row r="22" spans="1:18" x14ac:dyDescent="0.25">
      <c r="A22" s="5" t="s">
        <v>86</v>
      </c>
      <c r="B22" s="55">
        <v>21</v>
      </c>
      <c r="C22" s="25">
        <v>2</v>
      </c>
      <c r="D22" s="26">
        <v>8</v>
      </c>
      <c r="E22" s="26">
        <v>11</v>
      </c>
      <c r="F22" s="26">
        <v>43</v>
      </c>
      <c r="G22" s="26">
        <v>53</v>
      </c>
      <c r="H22" s="5">
        <v>21</v>
      </c>
      <c r="I22" s="93">
        <v>21</v>
      </c>
      <c r="J22" s="116"/>
      <c r="K22" s="5">
        <v>13.2</v>
      </c>
      <c r="L22" s="5">
        <v>86.9</v>
      </c>
      <c r="M22" s="26">
        <v>86.2</v>
      </c>
      <c r="N22" s="72">
        <f t="shared" si="0"/>
        <v>-0.70000000000000284</v>
      </c>
      <c r="O22" s="72">
        <f t="shared" si="1"/>
        <v>-0.80552359033372323</v>
      </c>
      <c r="P22" s="80">
        <f t="shared" si="2"/>
        <v>0.80552359033372323</v>
      </c>
      <c r="Q22" s="26"/>
      <c r="R22" s="26"/>
    </row>
    <row r="23" spans="1:18" x14ac:dyDescent="0.25">
      <c r="A23" s="5" t="s">
        <v>86</v>
      </c>
      <c r="B23" s="56">
        <v>22</v>
      </c>
      <c r="C23" s="25">
        <v>2</v>
      </c>
      <c r="D23" s="26">
        <v>8</v>
      </c>
      <c r="E23" s="26">
        <v>7</v>
      </c>
      <c r="F23" s="26">
        <v>33</v>
      </c>
      <c r="G23" s="26">
        <v>39</v>
      </c>
      <c r="H23" s="25">
        <v>21</v>
      </c>
      <c r="I23" s="93">
        <v>21</v>
      </c>
      <c r="J23" s="126"/>
      <c r="K23" s="5">
        <v>12.7</v>
      </c>
      <c r="L23" s="5">
        <v>69.099999999999994</v>
      </c>
      <c r="M23" s="26">
        <v>63</v>
      </c>
      <c r="N23" s="72">
        <f t="shared" si="0"/>
        <v>-6.0999999999999943</v>
      </c>
      <c r="O23" s="72">
        <f t="shared" si="1"/>
        <v>-8.827785817655565</v>
      </c>
      <c r="P23" s="80">
        <f t="shared" si="2"/>
        <v>8.827785817655565</v>
      </c>
      <c r="Q23" s="26" t="s">
        <v>73</v>
      </c>
      <c r="R23" s="26"/>
    </row>
    <row r="24" spans="1:18" x14ac:dyDescent="0.25">
      <c r="A24" s="5" t="s">
        <v>86</v>
      </c>
      <c r="B24" s="55">
        <v>23</v>
      </c>
      <c r="C24" s="25">
        <v>2</v>
      </c>
      <c r="D24" s="26">
        <v>8</v>
      </c>
      <c r="E24" s="26">
        <v>11</v>
      </c>
      <c r="F24" s="26">
        <v>43</v>
      </c>
      <c r="G24" s="26">
        <v>53</v>
      </c>
      <c r="H24" s="25">
        <v>21</v>
      </c>
      <c r="I24" s="93">
        <v>21</v>
      </c>
      <c r="J24" s="126"/>
      <c r="K24" s="5">
        <v>11.2</v>
      </c>
      <c r="L24" s="5">
        <v>84.4</v>
      </c>
      <c r="M24" s="26">
        <v>77.8</v>
      </c>
      <c r="N24" s="72">
        <f t="shared" si="0"/>
        <v>-6.6000000000000085</v>
      </c>
      <c r="O24" s="72">
        <f t="shared" si="1"/>
        <v>-7.8199052132701503</v>
      </c>
      <c r="P24" s="80">
        <f t="shared" si="2"/>
        <v>7.8199052132701503</v>
      </c>
      <c r="Q24" s="26"/>
      <c r="R24" s="26"/>
    </row>
    <row r="25" spans="1:18" x14ac:dyDescent="0.25">
      <c r="A25" s="5" t="s">
        <v>86</v>
      </c>
      <c r="B25" s="56">
        <v>24</v>
      </c>
      <c r="C25" s="25">
        <v>2</v>
      </c>
      <c r="D25" s="26">
        <v>8</v>
      </c>
      <c r="E25" s="26">
        <v>9</v>
      </c>
      <c r="F25" s="26">
        <v>39</v>
      </c>
      <c r="G25" s="26">
        <v>47</v>
      </c>
      <c r="H25" s="25" t="s">
        <v>71</v>
      </c>
      <c r="I25" s="93">
        <v>21</v>
      </c>
      <c r="J25" s="126" t="s">
        <v>51</v>
      </c>
      <c r="K25" s="5">
        <v>14.5</v>
      </c>
      <c r="L25" s="5">
        <v>83.1</v>
      </c>
      <c r="M25" s="26">
        <v>76</v>
      </c>
      <c r="N25" s="72">
        <f t="shared" si="0"/>
        <v>-7.0999999999999943</v>
      </c>
      <c r="O25" s="72">
        <f t="shared" si="1"/>
        <v>-8.5439229843561897</v>
      </c>
      <c r="P25" s="80">
        <f t="shared" si="2"/>
        <v>8.5439229843561897</v>
      </c>
      <c r="Q25" s="26"/>
      <c r="R25" s="26"/>
    </row>
    <row r="26" spans="1:18" x14ac:dyDescent="0.25">
      <c r="A26" s="5" t="s">
        <v>86</v>
      </c>
      <c r="B26" s="55">
        <v>25</v>
      </c>
      <c r="C26" s="25">
        <v>1</v>
      </c>
      <c r="D26" s="26">
        <v>8</v>
      </c>
      <c r="E26" s="26">
        <v>8</v>
      </c>
      <c r="F26" s="26">
        <v>48</v>
      </c>
      <c r="G26" s="26">
        <v>55</v>
      </c>
      <c r="H26" s="25">
        <v>21</v>
      </c>
      <c r="I26" s="93">
        <v>21</v>
      </c>
      <c r="J26" s="116"/>
      <c r="K26" s="5">
        <v>10.8</v>
      </c>
      <c r="L26" s="5">
        <v>88.4</v>
      </c>
      <c r="M26" s="26">
        <v>87.25</v>
      </c>
      <c r="N26" s="72">
        <f t="shared" si="0"/>
        <v>-1.1500000000000057</v>
      </c>
      <c r="O26" s="72">
        <f t="shared" si="1"/>
        <v>-1.3009049773755721</v>
      </c>
      <c r="P26" s="80">
        <f t="shared" si="2"/>
        <v>1.3009049773755721</v>
      </c>
      <c r="Q26" s="26"/>
      <c r="R26" s="26"/>
    </row>
    <row r="27" spans="1:18" x14ac:dyDescent="0.25">
      <c r="A27" s="5" t="s">
        <v>86</v>
      </c>
      <c r="B27" s="56">
        <v>26</v>
      </c>
      <c r="C27" s="25">
        <v>2</v>
      </c>
      <c r="D27" s="26">
        <v>8</v>
      </c>
      <c r="E27" s="26">
        <v>9</v>
      </c>
      <c r="F27" s="26">
        <v>43</v>
      </c>
      <c r="G27" s="26">
        <v>51</v>
      </c>
      <c r="H27" s="25">
        <v>23</v>
      </c>
      <c r="I27" s="93">
        <v>23</v>
      </c>
      <c r="J27" s="126"/>
      <c r="K27" s="5">
        <v>13.074999999999999</v>
      </c>
      <c r="L27" s="5">
        <v>88.4</v>
      </c>
      <c r="M27" s="26">
        <v>84.7</v>
      </c>
      <c r="N27" s="72">
        <f t="shared" si="0"/>
        <v>-3.7000000000000028</v>
      </c>
      <c r="O27" s="72">
        <f t="shared" si="1"/>
        <v>-4.1855203619909576</v>
      </c>
      <c r="P27" s="80">
        <f t="shared" si="2"/>
        <v>4.1855203619909576</v>
      </c>
      <c r="Q27" s="26"/>
      <c r="R27" s="26"/>
    </row>
    <row r="28" spans="1:18" x14ac:dyDescent="0.25">
      <c r="A28" s="5" t="s">
        <v>86</v>
      </c>
      <c r="B28" s="55">
        <v>27</v>
      </c>
      <c r="C28" s="25">
        <v>2</v>
      </c>
      <c r="D28" s="26">
        <v>8</v>
      </c>
      <c r="E28" s="26">
        <v>11</v>
      </c>
      <c r="F28" s="26">
        <v>43</v>
      </c>
      <c r="G28" s="26">
        <v>53</v>
      </c>
      <c r="H28" s="25">
        <v>22</v>
      </c>
      <c r="I28" s="93">
        <v>22</v>
      </c>
      <c r="J28" s="116"/>
      <c r="K28" s="5">
        <v>13.7</v>
      </c>
      <c r="L28" s="5">
        <v>84</v>
      </c>
      <c r="M28" s="26">
        <v>83.1</v>
      </c>
      <c r="N28" s="72">
        <f t="shared" si="0"/>
        <v>-0.90000000000000568</v>
      </c>
      <c r="O28" s="72">
        <f t="shared" si="1"/>
        <v>-1.0714285714285787</v>
      </c>
      <c r="P28" s="80">
        <f t="shared" si="2"/>
        <v>1.0714285714285787</v>
      </c>
      <c r="Q28" s="26"/>
      <c r="R28" s="26"/>
    </row>
    <row r="29" spans="1:18" x14ac:dyDescent="0.25">
      <c r="A29" s="5" t="s">
        <v>86</v>
      </c>
      <c r="B29" s="56">
        <v>28</v>
      </c>
      <c r="C29" s="25">
        <v>2</v>
      </c>
      <c r="D29" s="26">
        <v>8</v>
      </c>
      <c r="E29" s="26">
        <v>9</v>
      </c>
      <c r="F29" s="26">
        <v>46</v>
      </c>
      <c r="G29" s="26">
        <v>54</v>
      </c>
      <c r="H29" s="25">
        <v>21</v>
      </c>
      <c r="I29" s="93">
        <v>21</v>
      </c>
      <c r="J29" s="116"/>
      <c r="K29" s="5">
        <v>13.4</v>
      </c>
      <c r="L29" s="5">
        <v>86.3</v>
      </c>
      <c r="M29" s="26">
        <v>85.3</v>
      </c>
      <c r="N29" s="72">
        <f t="shared" si="0"/>
        <v>-1</v>
      </c>
      <c r="O29" s="72">
        <f t="shared" si="1"/>
        <v>-1.1587485515643148</v>
      </c>
      <c r="P29" s="80">
        <f t="shared" si="2"/>
        <v>1.1587485515643148</v>
      </c>
      <c r="Q29" s="26"/>
      <c r="R29" s="26"/>
    </row>
    <row r="30" spans="1:18" x14ac:dyDescent="0.25">
      <c r="A30" s="5"/>
      <c r="B30" s="55"/>
      <c r="C30" s="112"/>
      <c r="D30" s="112"/>
      <c r="E30" s="112"/>
      <c r="F30" s="112"/>
      <c r="G30" s="112"/>
      <c r="H30" s="97"/>
      <c r="I30" s="112"/>
      <c r="J30" s="119"/>
      <c r="K30" s="97"/>
      <c r="L30" s="113"/>
      <c r="M30" s="113"/>
      <c r="N30" s="112">
        <f>AVERAGE(N2:N29)</f>
        <v>-1.4571428571428562</v>
      </c>
      <c r="O30" s="112">
        <f>AVERAGE(O2:O29)</f>
        <v>-0.80159988159480733</v>
      </c>
      <c r="P30" s="112">
        <f>AVERAGE(P2:P29)</f>
        <v>5.3751578180539283</v>
      </c>
      <c r="Q30" s="113"/>
      <c r="R30" s="112"/>
    </row>
    <row r="31" spans="1:18" x14ac:dyDescent="0.25">
      <c r="A31" s="33"/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</row>
  </sheetData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7D4D8-056D-488F-9332-0AD16744951C}">
  <dimension ref="A1:AA27"/>
  <sheetViews>
    <sheetView topLeftCell="F1" workbookViewId="0">
      <selection activeCell="P1" sqref="P1"/>
    </sheetView>
  </sheetViews>
  <sheetFormatPr defaultRowHeight="13.8" x14ac:dyDescent="0.25"/>
  <cols>
    <col min="16" max="16" width="15.19921875" customWidth="1"/>
  </cols>
  <sheetData>
    <row r="1" spans="1:27" ht="151.80000000000001" x14ac:dyDescent="0.25">
      <c r="A1" s="7" t="s">
        <v>17</v>
      </c>
      <c r="B1" s="8" t="s">
        <v>2</v>
      </c>
      <c r="C1" s="8" t="s">
        <v>4</v>
      </c>
      <c r="D1" s="9" t="s">
        <v>3</v>
      </c>
      <c r="E1" s="9" t="s">
        <v>11</v>
      </c>
      <c r="F1" s="9" t="s">
        <v>18</v>
      </c>
      <c r="G1" s="9" t="s">
        <v>5</v>
      </c>
      <c r="H1" s="9" t="s">
        <v>30</v>
      </c>
      <c r="I1" s="9" t="s">
        <v>31</v>
      </c>
      <c r="J1" s="9" t="s">
        <v>33</v>
      </c>
      <c r="K1" s="39" t="s">
        <v>24</v>
      </c>
      <c r="L1" s="39" t="s">
        <v>19</v>
      </c>
      <c r="M1" s="39" t="s">
        <v>23</v>
      </c>
      <c r="N1" s="24" t="s">
        <v>21</v>
      </c>
      <c r="O1" s="79" t="s">
        <v>22</v>
      </c>
      <c r="P1" s="170" t="s">
        <v>35</v>
      </c>
      <c r="Q1" s="65" t="s">
        <v>29</v>
      </c>
      <c r="R1" s="62" t="s">
        <v>14</v>
      </c>
      <c r="S1" s="62" t="s">
        <v>15</v>
      </c>
      <c r="T1" s="52" t="s">
        <v>16</v>
      </c>
      <c r="U1" s="10" t="s">
        <v>7</v>
      </c>
      <c r="V1" s="9" t="s">
        <v>8</v>
      </c>
      <c r="W1" s="1" t="s">
        <v>13</v>
      </c>
      <c r="X1" s="9" t="s">
        <v>6</v>
      </c>
      <c r="Y1" s="9" t="s">
        <v>10</v>
      </c>
      <c r="Z1" s="11" t="s">
        <v>12</v>
      </c>
      <c r="AA1" s="62" t="s">
        <v>1</v>
      </c>
    </row>
    <row r="2" spans="1:27" x14ac:dyDescent="0.25">
      <c r="A2" s="5" t="s">
        <v>86</v>
      </c>
      <c r="B2" s="55">
        <v>1</v>
      </c>
      <c r="C2" s="26">
        <v>2</v>
      </c>
      <c r="D2" s="26">
        <v>8</v>
      </c>
      <c r="E2" s="68">
        <v>9</v>
      </c>
      <c r="F2" s="68">
        <v>38</v>
      </c>
      <c r="G2" s="68">
        <v>46</v>
      </c>
      <c r="H2" s="92" t="s">
        <v>71</v>
      </c>
      <c r="I2" s="68">
        <v>22</v>
      </c>
      <c r="J2" s="124" t="s">
        <v>64</v>
      </c>
      <c r="K2" s="70">
        <v>14.15</v>
      </c>
      <c r="L2" s="88">
        <v>82.45</v>
      </c>
      <c r="M2" s="87">
        <v>77</v>
      </c>
      <c r="N2" s="72">
        <v>-5.4500000000000028</v>
      </c>
      <c r="O2" s="72">
        <v>-6.6100667070952079</v>
      </c>
      <c r="P2" s="80">
        <v>6.6100667070952079</v>
      </c>
      <c r="Q2" s="75"/>
      <c r="R2" s="18"/>
    </row>
    <row r="3" spans="1:27" x14ac:dyDescent="0.25">
      <c r="A3" s="5" t="s">
        <v>86</v>
      </c>
      <c r="B3" s="56">
        <v>2</v>
      </c>
      <c r="C3" s="26">
        <v>2</v>
      </c>
      <c r="D3" s="26">
        <v>8</v>
      </c>
      <c r="E3" s="68">
        <v>9</v>
      </c>
      <c r="F3" s="68">
        <v>39</v>
      </c>
      <c r="G3" s="68">
        <v>47</v>
      </c>
      <c r="H3" s="92">
        <v>23</v>
      </c>
      <c r="I3" s="68">
        <v>23</v>
      </c>
      <c r="J3" s="125"/>
      <c r="K3" s="70">
        <v>13.55</v>
      </c>
      <c r="L3" s="88">
        <v>83.85</v>
      </c>
      <c r="M3" s="87">
        <v>84.05</v>
      </c>
      <c r="N3" s="72">
        <v>0.20000000000000284</v>
      </c>
      <c r="O3" s="72">
        <v>0.23852116875373586</v>
      </c>
      <c r="P3" s="80">
        <v>0.23852116875373586</v>
      </c>
      <c r="Q3" s="71"/>
      <c r="R3" s="18"/>
    </row>
    <row r="4" spans="1:27" x14ac:dyDescent="0.25">
      <c r="A4" s="5" t="s">
        <v>86</v>
      </c>
      <c r="B4" s="55">
        <v>3</v>
      </c>
      <c r="C4" s="26">
        <v>3</v>
      </c>
      <c r="D4" s="26">
        <v>8</v>
      </c>
      <c r="E4" s="68">
        <v>11</v>
      </c>
      <c r="F4" s="68">
        <v>41</v>
      </c>
      <c r="G4" s="68">
        <v>51</v>
      </c>
      <c r="H4" s="92">
        <v>21</v>
      </c>
      <c r="I4" s="68">
        <v>21</v>
      </c>
      <c r="J4" s="123"/>
      <c r="K4" s="70">
        <v>11.45</v>
      </c>
      <c r="L4" s="88">
        <v>84.35</v>
      </c>
      <c r="M4" s="87">
        <v>78.5</v>
      </c>
      <c r="N4" s="72">
        <v>-5.8499999999999943</v>
      </c>
      <c r="O4" s="72">
        <v>-6.9353882631890906</v>
      </c>
      <c r="P4" s="80">
        <v>6.9353882631890906</v>
      </c>
      <c r="Q4" s="71"/>
      <c r="R4" s="18"/>
    </row>
    <row r="5" spans="1:27" x14ac:dyDescent="0.25">
      <c r="A5" s="5" t="s">
        <v>86</v>
      </c>
      <c r="B5" s="55">
        <v>5</v>
      </c>
      <c r="C5" s="26">
        <v>2</v>
      </c>
      <c r="D5" s="26">
        <v>8</v>
      </c>
      <c r="E5" s="70">
        <v>11</v>
      </c>
      <c r="F5" s="70">
        <v>48</v>
      </c>
      <c r="G5" s="70">
        <v>58</v>
      </c>
      <c r="H5" s="81">
        <v>21</v>
      </c>
      <c r="I5" s="70">
        <v>21</v>
      </c>
      <c r="J5" s="122"/>
      <c r="K5" s="70">
        <v>13.45</v>
      </c>
      <c r="L5" s="88">
        <v>85.8</v>
      </c>
      <c r="M5" s="88">
        <v>84.25</v>
      </c>
      <c r="N5" s="72">
        <v>-1.5499999999999972</v>
      </c>
      <c r="O5" s="72">
        <v>-1.8065268065267981</v>
      </c>
      <c r="P5" s="80">
        <v>1.8065268065267981</v>
      </c>
      <c r="Q5" s="65"/>
      <c r="R5" s="75"/>
    </row>
    <row r="6" spans="1:27" x14ac:dyDescent="0.25">
      <c r="A6" s="5" t="s">
        <v>86</v>
      </c>
      <c r="B6" s="56">
        <v>6</v>
      </c>
      <c r="C6" s="26">
        <v>2</v>
      </c>
      <c r="D6" s="26">
        <v>8</v>
      </c>
      <c r="E6" s="70">
        <v>12</v>
      </c>
      <c r="F6" s="70">
        <v>46</v>
      </c>
      <c r="G6" s="70">
        <v>57</v>
      </c>
      <c r="H6" s="93">
        <v>21</v>
      </c>
      <c r="I6" s="70">
        <v>21</v>
      </c>
      <c r="J6" s="123"/>
      <c r="K6" s="70">
        <v>13.7</v>
      </c>
      <c r="L6" s="88">
        <v>87.5</v>
      </c>
      <c r="M6" s="88">
        <v>83.95</v>
      </c>
      <c r="N6" s="72">
        <v>-3.5499999999999972</v>
      </c>
      <c r="O6" s="72">
        <v>-4.0571428571428587</v>
      </c>
      <c r="P6" s="80">
        <v>4.0571428571428587</v>
      </c>
      <c r="Q6" s="65"/>
      <c r="R6" s="75"/>
    </row>
    <row r="7" spans="1:27" x14ac:dyDescent="0.25">
      <c r="A7" s="5" t="s">
        <v>86</v>
      </c>
      <c r="B7" s="55">
        <v>7</v>
      </c>
      <c r="C7" s="26">
        <v>1</v>
      </c>
      <c r="D7" s="26">
        <v>8</v>
      </c>
      <c r="E7" s="68">
        <v>8</v>
      </c>
      <c r="F7" s="68">
        <v>40</v>
      </c>
      <c r="G7" s="68">
        <v>47</v>
      </c>
      <c r="H7" s="93" t="s">
        <v>83</v>
      </c>
      <c r="I7" s="68">
        <v>25</v>
      </c>
      <c r="J7" s="123" t="s">
        <v>64</v>
      </c>
      <c r="K7" s="70">
        <v>12</v>
      </c>
      <c r="L7" s="88">
        <v>80.599999999999994</v>
      </c>
      <c r="M7" s="87">
        <v>83.2</v>
      </c>
      <c r="N7" s="72">
        <v>2.6000000000000085</v>
      </c>
      <c r="O7" s="72">
        <v>3.2258064516129226</v>
      </c>
      <c r="P7" s="80">
        <v>3.2258064516129226</v>
      </c>
      <c r="Q7" s="93"/>
      <c r="R7" s="93"/>
    </row>
    <row r="8" spans="1:27" x14ac:dyDescent="0.25">
      <c r="A8" s="5" t="s">
        <v>86</v>
      </c>
      <c r="B8" s="56">
        <v>8</v>
      </c>
      <c r="C8" s="26">
        <v>1</v>
      </c>
      <c r="D8" s="26">
        <v>8</v>
      </c>
      <c r="E8" s="68">
        <v>9</v>
      </c>
      <c r="F8" s="68">
        <v>47</v>
      </c>
      <c r="G8" s="68">
        <v>55</v>
      </c>
      <c r="H8" s="93">
        <v>21</v>
      </c>
      <c r="I8" s="70">
        <v>21</v>
      </c>
      <c r="J8" s="123"/>
      <c r="K8" s="70">
        <v>12.1</v>
      </c>
      <c r="L8" s="88">
        <v>85.7</v>
      </c>
      <c r="M8" s="87">
        <v>82.1</v>
      </c>
      <c r="N8" s="72">
        <v>-3.6000000000000085</v>
      </c>
      <c r="O8" s="72">
        <v>-4.2007001166861286</v>
      </c>
      <c r="P8" s="80">
        <v>4.2007001166861286</v>
      </c>
      <c r="Q8" s="88"/>
      <c r="R8" s="75"/>
    </row>
    <row r="9" spans="1:27" x14ac:dyDescent="0.25">
      <c r="A9" s="5" t="s">
        <v>86</v>
      </c>
      <c r="B9" s="55">
        <v>9</v>
      </c>
      <c r="C9" s="26">
        <v>2</v>
      </c>
      <c r="D9" s="26">
        <v>8</v>
      </c>
      <c r="E9" s="70">
        <v>8</v>
      </c>
      <c r="F9" s="70">
        <v>44</v>
      </c>
      <c r="G9" s="70">
        <v>51</v>
      </c>
      <c r="H9" s="93" t="s">
        <v>65</v>
      </c>
      <c r="I9" s="70">
        <v>23</v>
      </c>
      <c r="J9" s="139" t="s">
        <v>51</v>
      </c>
      <c r="K9" s="70">
        <v>14.7</v>
      </c>
      <c r="L9" s="88">
        <v>85.5</v>
      </c>
      <c r="M9" s="88">
        <v>85.2</v>
      </c>
      <c r="N9" s="72">
        <v>-0.29999999999999716</v>
      </c>
      <c r="O9" s="72">
        <v>-0.35087719298245723</v>
      </c>
      <c r="P9" s="80">
        <v>0.35087719298245723</v>
      </c>
      <c r="Q9" s="70"/>
      <c r="R9" s="75"/>
    </row>
    <row r="10" spans="1:27" x14ac:dyDescent="0.25">
      <c r="A10" s="5" t="s">
        <v>86</v>
      </c>
      <c r="B10" s="56">
        <v>10</v>
      </c>
      <c r="C10" s="26">
        <v>2</v>
      </c>
      <c r="D10" s="26">
        <v>8</v>
      </c>
      <c r="E10" s="26">
        <v>7</v>
      </c>
      <c r="F10" s="26">
        <v>44</v>
      </c>
      <c r="G10" s="26">
        <v>50</v>
      </c>
      <c r="H10" s="93">
        <v>22</v>
      </c>
      <c r="I10" s="70">
        <v>22</v>
      </c>
      <c r="J10" s="126"/>
      <c r="K10" s="25">
        <v>11.95</v>
      </c>
      <c r="L10" s="25">
        <v>84.7</v>
      </c>
      <c r="M10" s="90">
        <v>78.7</v>
      </c>
      <c r="N10" s="72">
        <v>-6</v>
      </c>
      <c r="O10" s="72">
        <v>-7.0838252656434513</v>
      </c>
      <c r="P10" s="80">
        <v>7.0838252656434513</v>
      </c>
      <c r="Q10" s="26"/>
      <c r="R10" s="105"/>
    </row>
    <row r="11" spans="1:27" x14ac:dyDescent="0.25">
      <c r="A11" s="5" t="s">
        <v>86</v>
      </c>
      <c r="B11" s="55">
        <v>11</v>
      </c>
      <c r="C11" s="26">
        <v>2</v>
      </c>
      <c r="D11" s="26">
        <v>8</v>
      </c>
      <c r="E11" s="26">
        <v>10</v>
      </c>
      <c r="F11" s="26">
        <v>49</v>
      </c>
      <c r="G11" s="26">
        <v>58</v>
      </c>
      <c r="H11" s="25" t="s">
        <v>65</v>
      </c>
      <c r="I11" s="70">
        <v>23</v>
      </c>
      <c r="J11" s="126" t="s">
        <v>64</v>
      </c>
      <c r="K11" s="25">
        <v>12.4</v>
      </c>
      <c r="L11" s="25">
        <v>87.5</v>
      </c>
      <c r="M11" s="90">
        <v>88.3</v>
      </c>
      <c r="N11" s="72">
        <v>0.79999999999999716</v>
      </c>
      <c r="O11" s="72">
        <v>0.91428571428571193</v>
      </c>
      <c r="P11" s="80">
        <v>0.91428571428571193</v>
      </c>
      <c r="Q11" s="26"/>
      <c r="R11" s="77"/>
    </row>
    <row r="12" spans="1:27" x14ac:dyDescent="0.25">
      <c r="A12" s="5" t="s">
        <v>86</v>
      </c>
      <c r="B12" s="55">
        <v>13</v>
      </c>
      <c r="C12" s="26">
        <v>2</v>
      </c>
      <c r="D12" s="26">
        <v>8</v>
      </c>
      <c r="E12" s="26">
        <v>11</v>
      </c>
      <c r="F12" s="26">
        <v>46</v>
      </c>
      <c r="G12" s="26">
        <v>56</v>
      </c>
      <c r="H12" s="25">
        <v>21</v>
      </c>
      <c r="I12" s="70">
        <v>21</v>
      </c>
      <c r="J12" s="126"/>
      <c r="K12" s="25">
        <v>13.55</v>
      </c>
      <c r="L12" s="25">
        <v>89.2</v>
      </c>
      <c r="M12" s="90">
        <v>81.900000000000006</v>
      </c>
      <c r="N12" s="72">
        <v>-7.2999999999999972</v>
      </c>
      <c r="O12" s="72">
        <v>-8.1838565022421488</v>
      </c>
      <c r="P12" s="80">
        <v>8.1838565022421488</v>
      </c>
      <c r="Q12" s="26"/>
      <c r="R12" s="77"/>
    </row>
    <row r="13" spans="1:27" x14ac:dyDescent="0.25">
      <c r="A13" s="5" t="s">
        <v>86</v>
      </c>
      <c r="B13" s="56">
        <v>14</v>
      </c>
      <c r="C13" s="25">
        <v>2</v>
      </c>
      <c r="D13" s="26">
        <v>8</v>
      </c>
      <c r="E13" s="26">
        <v>11</v>
      </c>
      <c r="F13" s="26">
        <v>45</v>
      </c>
      <c r="G13" s="26">
        <v>55</v>
      </c>
      <c r="H13" s="25" t="s">
        <v>87</v>
      </c>
      <c r="I13" s="70">
        <v>21</v>
      </c>
      <c r="J13" s="126" t="s">
        <v>51</v>
      </c>
      <c r="K13" s="25">
        <v>12.95</v>
      </c>
      <c r="L13" s="25">
        <v>88.4</v>
      </c>
      <c r="M13" s="90">
        <v>88.3</v>
      </c>
      <c r="N13" s="72">
        <v>-0.10000000000000853</v>
      </c>
      <c r="O13" s="72">
        <v>-0.11312217194571206</v>
      </c>
      <c r="P13" s="80">
        <v>0.11312217194571206</v>
      </c>
      <c r="Q13" s="26"/>
      <c r="R13" s="105"/>
    </row>
    <row r="14" spans="1:27" x14ac:dyDescent="0.25">
      <c r="A14" s="5" t="s">
        <v>86</v>
      </c>
      <c r="B14" s="55">
        <v>17</v>
      </c>
      <c r="C14" s="25">
        <v>3</v>
      </c>
      <c r="D14" s="26">
        <v>8</v>
      </c>
      <c r="E14" s="4">
        <v>11</v>
      </c>
      <c r="F14" s="4">
        <v>43</v>
      </c>
      <c r="G14" s="4">
        <v>53</v>
      </c>
      <c r="H14" s="25">
        <v>23</v>
      </c>
      <c r="I14" s="68">
        <v>23</v>
      </c>
      <c r="J14" s="126"/>
      <c r="K14" s="25">
        <v>11.5</v>
      </c>
      <c r="L14" s="25">
        <v>86.85</v>
      </c>
      <c r="M14" s="90">
        <v>88.4</v>
      </c>
      <c r="N14" s="72">
        <v>1.5500000000000114</v>
      </c>
      <c r="O14" s="72">
        <v>1.7846862406448061</v>
      </c>
      <c r="P14" s="80">
        <v>1.7846862406448061</v>
      </c>
      <c r="Q14" s="26"/>
      <c r="R14" s="77"/>
    </row>
    <row r="15" spans="1:27" x14ac:dyDescent="0.25">
      <c r="A15" s="5" t="s">
        <v>86</v>
      </c>
      <c r="B15" s="56">
        <v>18</v>
      </c>
      <c r="C15" s="25">
        <v>2</v>
      </c>
      <c r="D15" s="26">
        <v>8</v>
      </c>
      <c r="E15" s="4">
        <v>11</v>
      </c>
      <c r="F15" s="4">
        <v>40</v>
      </c>
      <c r="G15" s="4">
        <v>50</v>
      </c>
      <c r="H15" s="25">
        <v>22</v>
      </c>
      <c r="I15" s="68">
        <v>22</v>
      </c>
      <c r="J15" s="126"/>
      <c r="K15" s="25">
        <v>14.3</v>
      </c>
      <c r="L15" s="25">
        <v>80.5</v>
      </c>
      <c r="M15" s="90">
        <v>78.7</v>
      </c>
      <c r="N15" s="72">
        <v>-1.7999999999999972</v>
      </c>
      <c r="O15" s="72">
        <v>-2.2360248447204967</v>
      </c>
      <c r="P15" s="80">
        <v>2.2360248447204967</v>
      </c>
      <c r="Q15" s="105"/>
      <c r="R15" s="4"/>
    </row>
    <row r="16" spans="1:27" x14ac:dyDescent="0.25">
      <c r="A16" s="5" t="s">
        <v>86</v>
      </c>
      <c r="B16" s="56">
        <v>19</v>
      </c>
      <c r="C16" s="25">
        <v>2</v>
      </c>
      <c r="D16" s="26">
        <v>8</v>
      </c>
      <c r="E16" s="25">
        <v>9</v>
      </c>
      <c r="F16" s="25">
        <v>40</v>
      </c>
      <c r="G16" s="25">
        <v>48</v>
      </c>
      <c r="H16" s="25" t="s">
        <v>71</v>
      </c>
      <c r="I16" s="25">
        <v>21</v>
      </c>
      <c r="J16" s="36" t="s">
        <v>51</v>
      </c>
      <c r="K16" s="25">
        <v>12.15</v>
      </c>
      <c r="L16" s="25">
        <v>81.3</v>
      </c>
      <c r="M16" s="25">
        <v>74.900000000000006</v>
      </c>
      <c r="N16" s="72">
        <v>-6.3999999999999915</v>
      </c>
      <c r="O16" s="72">
        <v>-7.8720787207872007</v>
      </c>
      <c r="P16" s="80">
        <v>7.8720787207872007</v>
      </c>
      <c r="Q16" s="25"/>
      <c r="R16" s="25"/>
    </row>
    <row r="17" spans="1:18" x14ac:dyDescent="0.25">
      <c r="A17" s="5" t="s">
        <v>86</v>
      </c>
      <c r="B17" s="56">
        <v>20</v>
      </c>
      <c r="C17" s="25">
        <v>2</v>
      </c>
      <c r="D17" s="26">
        <v>8</v>
      </c>
      <c r="E17" s="26">
        <v>10</v>
      </c>
      <c r="F17" s="26">
        <v>44</v>
      </c>
      <c r="G17" s="26">
        <v>53</v>
      </c>
      <c r="H17" s="5">
        <v>24</v>
      </c>
      <c r="I17" s="93">
        <v>24</v>
      </c>
      <c r="J17" s="116"/>
      <c r="K17" s="5">
        <v>13.9</v>
      </c>
      <c r="L17" s="5">
        <v>86.8</v>
      </c>
      <c r="M17" s="26">
        <v>87</v>
      </c>
      <c r="N17" s="72">
        <v>0.20000000000000284</v>
      </c>
      <c r="O17" s="72">
        <v>0.23041474654377225</v>
      </c>
      <c r="P17" s="80">
        <v>0.23041474654377225</v>
      </c>
      <c r="Q17" s="26"/>
      <c r="R17" s="26"/>
    </row>
    <row r="18" spans="1:18" x14ac:dyDescent="0.25">
      <c r="A18" s="5" t="s">
        <v>86</v>
      </c>
      <c r="B18" s="55">
        <v>21</v>
      </c>
      <c r="C18" s="25">
        <v>2</v>
      </c>
      <c r="D18" s="26">
        <v>8</v>
      </c>
      <c r="E18" s="26">
        <v>11</v>
      </c>
      <c r="F18" s="26">
        <v>43</v>
      </c>
      <c r="G18" s="26">
        <v>53</v>
      </c>
      <c r="H18" s="5">
        <v>21</v>
      </c>
      <c r="I18" s="93">
        <v>21</v>
      </c>
      <c r="J18" s="116"/>
      <c r="K18" s="5">
        <v>13.2</v>
      </c>
      <c r="L18" s="5">
        <v>86.9</v>
      </c>
      <c r="M18" s="26">
        <v>86.2</v>
      </c>
      <c r="N18" s="72">
        <v>-0.70000000000000284</v>
      </c>
      <c r="O18" s="72">
        <v>-0.80552359033372323</v>
      </c>
      <c r="P18" s="80">
        <v>0.80552359033372323</v>
      </c>
      <c r="Q18" s="26"/>
      <c r="R18" s="26"/>
    </row>
    <row r="19" spans="1:18" x14ac:dyDescent="0.25">
      <c r="A19" s="5" t="s">
        <v>86</v>
      </c>
      <c r="B19" s="55">
        <v>23</v>
      </c>
      <c r="C19" s="25">
        <v>2</v>
      </c>
      <c r="D19" s="26">
        <v>8</v>
      </c>
      <c r="E19" s="26">
        <v>11</v>
      </c>
      <c r="F19" s="26">
        <v>43</v>
      </c>
      <c r="G19" s="26">
        <v>53</v>
      </c>
      <c r="H19" s="25">
        <v>21</v>
      </c>
      <c r="I19" s="93">
        <v>21</v>
      </c>
      <c r="J19" s="126"/>
      <c r="K19" s="5">
        <v>11.2</v>
      </c>
      <c r="L19" s="5">
        <v>84.4</v>
      </c>
      <c r="M19" s="26">
        <v>77.8</v>
      </c>
      <c r="N19" s="72">
        <v>-6.6000000000000085</v>
      </c>
      <c r="O19" s="72">
        <v>-7.8199052132701503</v>
      </c>
      <c r="P19" s="80">
        <v>7.8199052132701503</v>
      </c>
      <c r="Q19" s="26"/>
      <c r="R19" s="26"/>
    </row>
    <row r="20" spans="1:18" x14ac:dyDescent="0.25">
      <c r="A20" s="5" t="s">
        <v>86</v>
      </c>
      <c r="B20" s="56">
        <v>24</v>
      </c>
      <c r="C20" s="25">
        <v>2</v>
      </c>
      <c r="D20" s="26">
        <v>8</v>
      </c>
      <c r="E20" s="26">
        <v>9</v>
      </c>
      <c r="F20" s="26">
        <v>39</v>
      </c>
      <c r="G20" s="26">
        <v>47</v>
      </c>
      <c r="H20" s="25" t="s">
        <v>71</v>
      </c>
      <c r="I20" s="93">
        <v>21</v>
      </c>
      <c r="J20" s="126" t="s">
        <v>51</v>
      </c>
      <c r="K20" s="5">
        <v>14.5</v>
      </c>
      <c r="L20" s="5">
        <v>83.1</v>
      </c>
      <c r="M20" s="26">
        <v>76</v>
      </c>
      <c r="N20" s="72">
        <v>-7.0999999999999943</v>
      </c>
      <c r="O20" s="72">
        <v>-8.5439229843561897</v>
      </c>
      <c r="P20" s="80">
        <v>8.5439229843561897</v>
      </c>
      <c r="Q20" s="26"/>
      <c r="R20" s="26"/>
    </row>
    <row r="21" spans="1:18" x14ac:dyDescent="0.25">
      <c r="A21" s="5" t="s">
        <v>86</v>
      </c>
      <c r="B21" s="55">
        <v>25</v>
      </c>
      <c r="C21" s="25">
        <v>1</v>
      </c>
      <c r="D21" s="26">
        <v>8</v>
      </c>
      <c r="E21" s="26">
        <v>8</v>
      </c>
      <c r="F21" s="26">
        <v>48</v>
      </c>
      <c r="G21" s="26">
        <v>55</v>
      </c>
      <c r="H21" s="25">
        <v>21</v>
      </c>
      <c r="I21" s="93">
        <v>21</v>
      </c>
      <c r="J21" s="116"/>
      <c r="K21" s="5">
        <v>10.8</v>
      </c>
      <c r="L21" s="5">
        <v>88.4</v>
      </c>
      <c r="M21" s="26">
        <v>87.25</v>
      </c>
      <c r="N21" s="72">
        <v>-1.1500000000000057</v>
      </c>
      <c r="O21" s="72">
        <v>-1.3009049773755721</v>
      </c>
      <c r="P21" s="80">
        <v>1.3009049773755721</v>
      </c>
      <c r="Q21" s="26"/>
      <c r="R21" s="26"/>
    </row>
    <row r="22" spans="1:18" x14ac:dyDescent="0.25">
      <c r="A22" s="5" t="s">
        <v>86</v>
      </c>
      <c r="B22" s="56">
        <v>26</v>
      </c>
      <c r="C22" s="25">
        <v>2</v>
      </c>
      <c r="D22" s="26">
        <v>8</v>
      </c>
      <c r="E22" s="26">
        <v>9</v>
      </c>
      <c r="F22" s="26">
        <v>43</v>
      </c>
      <c r="G22" s="26">
        <v>51</v>
      </c>
      <c r="H22" s="25">
        <v>23</v>
      </c>
      <c r="I22" s="93">
        <v>23</v>
      </c>
      <c r="J22" s="126"/>
      <c r="K22" s="5">
        <v>13.074999999999999</v>
      </c>
      <c r="L22" s="5">
        <v>88.4</v>
      </c>
      <c r="M22" s="26">
        <v>84.7</v>
      </c>
      <c r="N22" s="72">
        <v>-3.7000000000000028</v>
      </c>
      <c r="O22" s="72">
        <v>-4.1855203619909576</v>
      </c>
      <c r="P22" s="80">
        <v>4.1855203619909576</v>
      </c>
      <c r="Q22" s="26"/>
      <c r="R22" s="26"/>
    </row>
    <row r="23" spans="1:18" x14ac:dyDescent="0.25">
      <c r="A23" s="5" t="s">
        <v>86</v>
      </c>
      <c r="B23" s="55">
        <v>27</v>
      </c>
      <c r="C23" s="25">
        <v>2</v>
      </c>
      <c r="D23" s="26">
        <v>8</v>
      </c>
      <c r="E23" s="26">
        <v>11</v>
      </c>
      <c r="F23" s="26">
        <v>43</v>
      </c>
      <c r="G23" s="26">
        <v>53</v>
      </c>
      <c r="H23" s="25">
        <v>22</v>
      </c>
      <c r="I23" s="93">
        <v>22</v>
      </c>
      <c r="J23" s="116"/>
      <c r="K23" s="5">
        <v>13.7</v>
      </c>
      <c r="L23" s="5">
        <v>84</v>
      </c>
      <c r="M23" s="26">
        <v>83.1</v>
      </c>
      <c r="N23" s="72">
        <v>-0.90000000000000568</v>
      </c>
      <c r="O23" s="72">
        <v>-1.0714285714285787</v>
      </c>
      <c r="P23" s="80">
        <v>1.0714285714285787</v>
      </c>
      <c r="Q23" s="26"/>
      <c r="R23" s="26"/>
    </row>
    <row r="24" spans="1:18" x14ac:dyDescent="0.25">
      <c r="A24" s="5" t="s">
        <v>86</v>
      </c>
      <c r="B24" s="56">
        <v>28</v>
      </c>
      <c r="C24" s="25">
        <v>2</v>
      </c>
      <c r="D24" s="26">
        <v>8</v>
      </c>
      <c r="E24" s="26">
        <v>9</v>
      </c>
      <c r="F24" s="26">
        <v>46</v>
      </c>
      <c r="G24" s="26">
        <v>54</v>
      </c>
      <c r="H24" s="25">
        <v>21</v>
      </c>
      <c r="I24" s="93">
        <v>21</v>
      </c>
      <c r="J24" s="116"/>
      <c r="K24" s="5">
        <v>13.4</v>
      </c>
      <c r="L24" s="5">
        <v>86.3</v>
      </c>
      <c r="M24" s="26">
        <v>85.3</v>
      </c>
      <c r="N24" s="72">
        <v>-1</v>
      </c>
      <c r="O24" s="72">
        <v>-1.1587485515643148</v>
      </c>
      <c r="P24" s="80">
        <v>1.1587485515643148</v>
      </c>
      <c r="Q24" s="26"/>
      <c r="R24" s="26"/>
    </row>
    <row r="25" spans="1:18" x14ac:dyDescent="0.25">
      <c r="N25" s="169">
        <f t="shared" ref="N25:O25" si="0">(STDEV(N2:N23))</f>
        <v>3.0823123382696553</v>
      </c>
      <c r="O25" s="169">
        <f t="shared" si="0"/>
        <v>3.6540356296593792</v>
      </c>
      <c r="P25" s="169">
        <f>(STDEV(P2:P23))</f>
        <v>3.0497769717321916</v>
      </c>
    </row>
    <row r="26" spans="1:18" x14ac:dyDescent="0.25">
      <c r="N26" s="98">
        <f t="shared" ref="N26:O26" si="1">MAX(N2:N23)</f>
        <v>2.6000000000000085</v>
      </c>
      <c r="O26" s="98">
        <f t="shared" si="1"/>
        <v>3.2258064516129226</v>
      </c>
      <c r="P26" s="98">
        <f>MAX(P2:P23)</f>
        <v>8.5439229843561897</v>
      </c>
    </row>
    <row r="27" spans="1:18" x14ac:dyDescent="0.25">
      <c r="N27" s="98">
        <f t="shared" ref="N27:O27" si="2">MIN(N2:N23)</f>
        <v>-7.2999999999999972</v>
      </c>
      <c r="O27" s="98">
        <f t="shared" si="2"/>
        <v>-8.5439229843561897</v>
      </c>
      <c r="P27" s="98">
        <f>MIN(P2:P23)</f>
        <v>0.11312217194571206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8</vt:i4>
      </vt:variant>
    </vt:vector>
  </HeadingPairs>
  <TitlesOfParts>
    <vt:vector size="8" baseType="lpstr">
      <vt:lpstr>col 41</vt:lpstr>
      <vt:lpstr>col 41 no vacats</vt:lpstr>
      <vt:lpstr>col 42</vt:lpstr>
      <vt:lpstr>COL 42 no vacats</vt:lpstr>
      <vt:lpstr>COL43</vt:lpstr>
      <vt:lpstr>COL 43 no vacats</vt:lpstr>
      <vt:lpstr>col 44</vt:lpstr>
      <vt:lpstr>COL 44 no vacats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rivka</cp:lastModifiedBy>
  <dcterms:created xsi:type="dcterms:W3CDTF">2018-12-11T10:11:34Z</dcterms:created>
  <dcterms:modified xsi:type="dcterms:W3CDTF">2020-11-17T14:27:26Z</dcterms:modified>
</cp:coreProperties>
</file>