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shba\Dropbox\Eshbal\Documents\ניסוי ישעיהו\"/>
    </mc:Choice>
  </mc:AlternateContent>
  <xr:revisionPtr revIDLastSave="0" documentId="13_ncr:1_{BECFA86C-4CA4-442C-B4E6-3C027CBFEF39}" xr6:coauthVersionLast="45" xr6:coauthVersionMax="45" xr10:uidLastSave="{00000000-0000-0000-0000-000000000000}"/>
  <bookViews>
    <workbookView xWindow="-108" yWindow="-108" windowWidth="23256" windowHeight="13176" activeTab="1" xr2:uid="{1EE7E3B2-C4BA-4BF9-9BDE-E23071E7524E}"/>
  </bookViews>
  <sheets>
    <sheet name="גיליון1" sheetId="1" r:id="rId1"/>
    <sheet name="GIS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2" i="2" l="1"/>
  <c r="T12" i="2"/>
  <c r="U12" i="2"/>
  <c r="N12" i="2"/>
  <c r="O12" i="2"/>
  <c r="P12" i="2"/>
  <c r="S11" i="2"/>
  <c r="T11" i="2"/>
  <c r="U11" i="2"/>
  <c r="N11" i="2"/>
  <c r="O11" i="2"/>
  <c r="P11" i="2" l="1"/>
  <c r="S10" i="2"/>
  <c r="T10" i="2"/>
  <c r="U10" i="2"/>
  <c r="N10" i="2"/>
  <c r="O10" i="2"/>
  <c r="P10" i="2" s="1"/>
  <c r="S9" i="2" l="1"/>
  <c r="T9" i="2"/>
  <c r="U9" i="2" s="1"/>
  <c r="N9" i="2"/>
  <c r="O9" i="2"/>
  <c r="P9" i="2" l="1"/>
  <c r="T8" i="2"/>
  <c r="U8" i="2" s="1"/>
  <c r="T7" i="2"/>
  <c r="U7" i="2" s="1"/>
  <c r="T6" i="2"/>
  <c r="S8" i="2"/>
  <c r="S7" i="2"/>
  <c r="S6" i="2"/>
  <c r="O8" i="2"/>
  <c r="P8" i="2" s="1"/>
  <c r="O7" i="2"/>
  <c r="P7" i="2" s="1"/>
  <c r="O6" i="2"/>
  <c r="N8" i="2"/>
  <c r="N7" i="2"/>
  <c r="N6" i="2"/>
  <c r="U6" i="2" l="1"/>
  <c r="P6" i="2"/>
  <c r="T5" i="2"/>
  <c r="T4" i="2"/>
  <c r="U4" i="2" s="1"/>
  <c r="T3" i="2"/>
  <c r="U3" i="2" s="1"/>
  <c r="S5" i="2"/>
  <c r="S4" i="2"/>
  <c r="S3" i="2"/>
  <c r="O5" i="2"/>
  <c r="O4" i="2"/>
  <c r="P4" i="2" s="1"/>
  <c r="O3" i="2"/>
  <c r="P3" i="2" s="1"/>
  <c r="N5" i="2"/>
  <c r="N4" i="2"/>
  <c r="N3" i="2"/>
  <c r="N16" i="2" l="1"/>
  <c r="N14" i="2"/>
  <c r="N13" i="2"/>
  <c r="N15" i="2"/>
  <c r="P5" i="2"/>
  <c r="O14" i="2"/>
  <c r="O15" i="2"/>
  <c r="O16" i="2"/>
  <c r="O13" i="2"/>
  <c r="U5" i="2"/>
  <c r="T2" i="2"/>
  <c r="T13" i="2" s="1"/>
  <c r="S2" i="2"/>
  <c r="S14" i="2" s="1"/>
  <c r="N2" i="2"/>
  <c r="O2" i="2"/>
  <c r="S13" i="2" l="1"/>
  <c r="S15" i="2"/>
  <c r="S16" i="2"/>
  <c r="T15" i="2"/>
  <c r="T16" i="2"/>
  <c r="T14" i="2"/>
  <c r="P13" i="2"/>
  <c r="P14" i="2"/>
  <c r="P16" i="2"/>
  <c r="P15" i="2"/>
  <c r="P2" i="2"/>
  <c r="U2" i="2"/>
  <c r="U14" i="2" s="1"/>
  <c r="U16" i="2" l="1"/>
  <c r="U15" i="2"/>
  <c r="U13" i="2"/>
</calcChain>
</file>

<file path=xl/sharedStrings.xml><?xml version="1.0" encoding="utf-8"?>
<sst xmlns="http://schemas.openxmlformats.org/spreadsheetml/2006/main" count="67" uniqueCount="52">
  <si>
    <t>רוחב</t>
  </si>
  <si>
    <t>גובה</t>
  </si>
  <si>
    <t>בסמ</t>
  </si>
  <si>
    <t>כמה שוורות חרג</t>
  </si>
  <si>
    <t>כמה סמ' חרג</t>
  </si>
  <si>
    <t>אחוזים</t>
  </si>
  <si>
    <t>נוסחאות</t>
  </si>
  <si>
    <t>font size - yellow
(pt)</t>
  </si>
  <si>
    <t>font size - red
(pt)</t>
  </si>
  <si>
    <t>לפי מה נבחר גדול הפונט בשורה</t>
  </si>
  <si>
    <t>col 1</t>
  </si>
  <si>
    <t>col 2</t>
  </si>
  <si>
    <t>col 3</t>
  </si>
  <si>
    <t>col 4</t>
  </si>
  <si>
    <t>number of words in the col</t>
  </si>
  <si>
    <t>number of characters of the col (without spaces)</t>
  </si>
  <si>
    <t>number of characters of the col (spaces included)</t>
  </si>
  <si>
    <t>Difference between the measured col and the reconstructed col</t>
  </si>
  <si>
    <t>Difference between the measured col and the reconstructed col (%)</t>
  </si>
  <si>
    <t>Difference between the measured col and the reconstructed col (%, abs.)</t>
  </si>
  <si>
    <r>
      <t xml:space="preserve">number </t>
    </r>
    <r>
      <rPr>
        <sz val="11"/>
        <color theme="1"/>
        <rFont val="Arial"/>
        <family val="2"/>
        <scheme val="minor"/>
      </rPr>
      <t>Col</t>
    </r>
  </si>
  <si>
    <t>number of word of the matched line</t>
  </si>
  <si>
    <t>number of lines matched</t>
  </si>
  <si>
    <t>Distance between rows (pt)</t>
  </si>
  <si>
    <t>Limits col (mm)</t>
  </si>
  <si>
    <t>20.5-28</t>
  </si>
  <si>
    <t>frequency</t>
  </si>
  <si>
    <t xml:space="preserve"> Number of Rows of original col length</t>
  </si>
  <si>
    <t xml:space="preserve"> Number of Rows of reconstructed col length</t>
  </si>
  <si>
    <t>beginning of line vacat</t>
  </si>
  <si>
    <t>middle line vacat</t>
  </si>
  <si>
    <t>end of line vacat</t>
  </si>
  <si>
    <t>note</t>
  </si>
  <si>
    <t>16-25</t>
  </si>
  <si>
    <t>original col length hige (in mm, H)</t>
  </si>
  <si>
    <t>reconstructed col length hige (in mm, H)</t>
  </si>
  <si>
    <t>16-30</t>
  </si>
  <si>
    <t>col 5</t>
  </si>
  <si>
    <t>col 6</t>
  </si>
  <si>
    <t>col 7</t>
  </si>
  <si>
    <t>17-28</t>
  </si>
  <si>
    <t>20-28</t>
  </si>
  <si>
    <t>average</t>
  </si>
  <si>
    <t>20-25</t>
  </si>
  <si>
    <t>col 8</t>
  </si>
  <si>
    <t>col 9</t>
  </si>
  <si>
    <t>col 10</t>
  </si>
  <si>
    <t>col 11</t>
  </si>
  <si>
    <t>18-27</t>
  </si>
  <si>
    <t>21-30</t>
  </si>
  <si>
    <t>שונות גדולה בגלל חריגה ניכרת מהשורות</t>
  </si>
  <si>
    <t>שונות גדולה בגלל צפיפות האותיות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</si>
</sst>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rial"/>
      <family val="2"/>
      <charset val="177"/>
      <scheme val="minor"/>
    </font>
    <font>
      <b/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8"/>
      <name val="Arial"/>
      <family val="2"/>
      <charset val="177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2" fillId="0" borderId="6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0" fontId="0" fillId="0" borderId="6" xfId="0" applyBorder="1"/>
    <xf numFmtId="0" fontId="1" fillId="0" borderId="6" xfId="0" applyFont="1" applyBorder="1" applyAlignment="1">
      <alignment horizontal="center" vertical="center" wrapText="1"/>
    </xf>
    <xf numFmtId="0" fontId="0" fillId="5" borderId="6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left"/>
    </xf>
    <xf numFmtId="0" fontId="2" fillId="5" borderId="6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6" xfId="0" applyFill="1" applyBorder="1" applyAlignment="1">
      <alignment horizontal="center"/>
    </xf>
    <xf numFmtId="0" fontId="0" fillId="4" borderId="7" xfId="0" applyFill="1" applyBorder="1" applyAlignment="1">
      <alignment horizontal="center" vertical="center"/>
    </xf>
    <xf numFmtId="0" fontId="0" fillId="4" borderId="7" xfId="0" applyFill="1" applyBorder="1"/>
    <xf numFmtId="0" fontId="0" fillId="5" borderId="7" xfId="0" applyFill="1" applyBorder="1" applyAlignment="1">
      <alignment horizontal="center" vertical="center"/>
    </xf>
    <xf numFmtId="0" fontId="0" fillId="4" borderId="4" xfId="0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7" xfId="0" applyBorder="1"/>
    <xf numFmtId="0" fontId="0" fillId="0" borderId="6" xfId="0" applyFill="1" applyBorder="1" applyAlignment="1">
      <alignment horizontal="center" vertical="center"/>
    </xf>
    <xf numFmtId="0" fontId="0" fillId="0" borderId="6" xfId="0" applyFill="1" applyBorder="1" applyAlignment="1">
      <alignment horizontal="center"/>
    </xf>
    <xf numFmtId="0" fontId="2" fillId="0" borderId="6" xfId="0" applyFont="1" applyFill="1" applyBorder="1" applyAlignment="1">
      <alignment horizontal="center" vertical="center" wrapText="1"/>
    </xf>
    <xf numFmtId="0" fontId="0" fillId="5" borderId="7" xfId="0" applyFill="1" applyBorder="1" applyAlignment="1">
      <alignment horizontal="center"/>
    </xf>
    <xf numFmtId="0" fontId="0" fillId="0" borderId="6" xfId="0" applyBorder="1" applyAlignment="1">
      <alignment horizontal="right" vertical="center"/>
    </xf>
    <xf numFmtId="2" fontId="0" fillId="0" borderId="6" xfId="0" applyNumberFormat="1" applyBorder="1" applyAlignment="1">
      <alignment horizontal="center" vertical="center"/>
    </xf>
    <xf numFmtId="2" fontId="0" fillId="4" borderId="4" xfId="0" applyNumberFormat="1" applyFill="1" applyBorder="1" applyAlignment="1">
      <alignment horizontal="center" vertical="center"/>
    </xf>
    <xf numFmtId="2" fontId="2" fillId="5" borderId="6" xfId="0" applyNumberFormat="1" applyFont="1" applyFill="1" applyBorder="1" applyAlignment="1">
      <alignment horizontal="center" vertical="center" wrapText="1"/>
    </xf>
    <xf numFmtId="2" fontId="0" fillId="5" borderId="6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59B85-CBA1-420D-A6D3-04F7B38B7EAF}">
  <dimension ref="A1:G1"/>
  <sheetViews>
    <sheetView rightToLeft="1" view="pageBreakPreview" zoomScale="110" zoomScaleNormal="100" zoomScaleSheetLayoutView="110" workbookViewId="0">
      <selection activeCell="U1" sqref="U1"/>
    </sheetView>
  </sheetViews>
  <sheetFormatPr defaultRowHeight="13.8" x14ac:dyDescent="0.25"/>
  <cols>
    <col min="5" max="5" width="18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0237E-425C-4D1A-9484-59F7C8C9ECF0}">
  <dimension ref="A1:Y16"/>
  <sheetViews>
    <sheetView tabSelected="1" topLeftCell="F1" workbookViewId="0">
      <selection activeCell="Q2" sqref="Q2:Q12"/>
    </sheetView>
  </sheetViews>
  <sheetFormatPr defaultRowHeight="13.8" x14ac:dyDescent="0.25"/>
  <cols>
    <col min="1" max="1" width="12.8984375" customWidth="1"/>
    <col min="2" max="2" width="12" customWidth="1"/>
    <col min="3" max="3" width="13.3984375" customWidth="1"/>
    <col min="4" max="4" width="16.3984375" customWidth="1"/>
    <col min="5" max="5" width="16.796875" customWidth="1"/>
    <col min="6" max="6" width="14.796875" customWidth="1"/>
    <col min="7" max="8" width="8.796875" style="15"/>
    <col min="12" max="12" width="17.5" customWidth="1"/>
    <col min="13" max="13" width="20.59765625" customWidth="1"/>
    <col min="14" max="14" width="18.796875" customWidth="1"/>
    <col min="15" max="15" width="24.5" customWidth="1"/>
    <col min="16" max="16" width="19.5" style="15" customWidth="1"/>
    <col min="17" max="17" width="20.796875" style="15" customWidth="1"/>
    <col min="18" max="18" width="18.19921875" style="15" customWidth="1"/>
    <col min="19" max="19" width="17.8984375" style="15" customWidth="1"/>
    <col min="20" max="20" width="20.296875" style="15" customWidth="1"/>
    <col min="21" max="21" width="19.69921875" style="15" customWidth="1"/>
    <col min="22" max="22" width="12.5" customWidth="1"/>
    <col min="23" max="23" width="11.796875" customWidth="1"/>
    <col min="24" max="24" width="10.59765625" bestFit="1" customWidth="1"/>
    <col min="25" max="25" width="36.19921875" customWidth="1"/>
  </cols>
  <sheetData>
    <row r="1" spans="1:25" ht="76.8" customHeight="1" x14ac:dyDescent="0.25">
      <c r="A1" s="1" t="s">
        <v>20</v>
      </c>
      <c r="B1" s="2" t="s">
        <v>22</v>
      </c>
      <c r="C1" s="3" t="s">
        <v>21</v>
      </c>
      <c r="D1" s="3" t="s">
        <v>14</v>
      </c>
      <c r="E1" s="3" t="s">
        <v>15</v>
      </c>
      <c r="F1" s="3" t="s">
        <v>16</v>
      </c>
      <c r="G1" s="13" t="s">
        <v>23</v>
      </c>
      <c r="H1" s="6" t="s">
        <v>24</v>
      </c>
      <c r="I1" s="3" t="s">
        <v>7</v>
      </c>
      <c r="J1" s="3" t="s">
        <v>8</v>
      </c>
      <c r="K1" s="3" t="s">
        <v>9</v>
      </c>
      <c r="L1" s="4" t="s">
        <v>34</v>
      </c>
      <c r="M1" s="4" t="s">
        <v>35</v>
      </c>
      <c r="N1" s="5" t="s">
        <v>17</v>
      </c>
      <c r="O1" s="5" t="s">
        <v>18</v>
      </c>
      <c r="P1" s="13" t="s">
        <v>19</v>
      </c>
      <c r="Q1" s="18" t="s">
        <v>27</v>
      </c>
      <c r="R1" s="18" t="s">
        <v>28</v>
      </c>
      <c r="S1" s="19" t="s">
        <v>17</v>
      </c>
      <c r="T1" s="19" t="s">
        <v>18</v>
      </c>
      <c r="U1" s="13" t="s">
        <v>19</v>
      </c>
      <c r="V1" s="13" t="s">
        <v>29</v>
      </c>
      <c r="W1" s="13" t="s">
        <v>30</v>
      </c>
      <c r="X1" s="13" t="s">
        <v>31</v>
      </c>
      <c r="Y1" s="13" t="s">
        <v>32</v>
      </c>
    </row>
    <row r="2" spans="1:25" x14ac:dyDescent="0.25">
      <c r="A2" s="7" t="s">
        <v>10</v>
      </c>
      <c r="B2" s="11">
        <v>3</v>
      </c>
      <c r="C2" s="9">
        <v>39</v>
      </c>
      <c r="D2" s="8">
        <v>362</v>
      </c>
      <c r="E2" s="8">
        <v>1527</v>
      </c>
      <c r="F2" s="8">
        <v>1862</v>
      </c>
      <c r="G2" s="9">
        <v>16</v>
      </c>
      <c r="H2" s="9">
        <v>112.4</v>
      </c>
      <c r="I2" s="8" t="s">
        <v>25</v>
      </c>
      <c r="J2" s="8">
        <v>22</v>
      </c>
      <c r="K2" s="16" t="s">
        <v>26</v>
      </c>
      <c r="L2" s="8">
        <v>159.6</v>
      </c>
      <c r="M2" s="8">
        <v>142.80000000000001</v>
      </c>
      <c r="N2" s="10">
        <f>M2-L2</f>
        <v>-16.799999999999983</v>
      </c>
      <c r="O2" s="10">
        <f>((M2/L2)-1)*100</f>
        <v>-10.526315789473673</v>
      </c>
      <c r="P2" s="34">
        <f>ABS(O2)</f>
        <v>10.526315789473673</v>
      </c>
      <c r="Q2" s="8">
        <v>29</v>
      </c>
      <c r="R2" s="9">
        <v>26</v>
      </c>
      <c r="S2" s="9">
        <f>R2-Q2</f>
        <v>-3</v>
      </c>
      <c r="T2" s="9">
        <f>((R2/Q2)-1)*100</f>
        <v>-10.344827586206895</v>
      </c>
      <c r="U2" s="34">
        <f>ABS(T2)</f>
        <v>10.344827586206895</v>
      </c>
      <c r="V2" s="9">
        <v>1</v>
      </c>
      <c r="W2" s="9">
        <v>4</v>
      </c>
      <c r="X2" s="9">
        <v>4</v>
      </c>
      <c r="Y2" s="12"/>
    </row>
    <row r="3" spans="1:25" x14ac:dyDescent="0.25">
      <c r="A3" s="7" t="s">
        <v>11</v>
      </c>
      <c r="B3" s="11">
        <v>3</v>
      </c>
      <c r="C3" s="9">
        <v>36</v>
      </c>
      <c r="D3" s="8">
        <v>364</v>
      </c>
      <c r="E3" s="8">
        <v>1542</v>
      </c>
      <c r="F3" s="8">
        <v>1904</v>
      </c>
      <c r="G3" s="9">
        <v>17</v>
      </c>
      <c r="H3" s="9">
        <v>117.3</v>
      </c>
      <c r="I3" s="8" t="s">
        <v>33</v>
      </c>
      <c r="J3" s="8">
        <v>23</v>
      </c>
      <c r="K3" s="8" t="s">
        <v>26</v>
      </c>
      <c r="L3" s="8">
        <v>160.9</v>
      </c>
      <c r="M3" s="8">
        <v>170.4</v>
      </c>
      <c r="N3" s="10">
        <f t="shared" ref="N3:N12" si="0">M3-L3</f>
        <v>9.5</v>
      </c>
      <c r="O3" s="10">
        <f t="shared" ref="O3:O12" si="1">((M3/L3)-1)*100</f>
        <v>5.904288377874467</v>
      </c>
      <c r="P3" s="34">
        <f t="shared" ref="P3:P12" si="2">ABS(O3)</f>
        <v>5.904288377874467</v>
      </c>
      <c r="Q3" s="8">
        <v>29</v>
      </c>
      <c r="R3" s="9">
        <v>29</v>
      </c>
      <c r="S3" s="9">
        <f t="shared" ref="S3:S12" si="3">R3-Q3</f>
        <v>0</v>
      </c>
      <c r="T3" s="9">
        <f t="shared" ref="T3:T12" si="4">((R3/Q3)-1)*100</f>
        <v>0</v>
      </c>
      <c r="U3" s="34">
        <f t="shared" ref="U3:U12" si="5">ABS(T3)</f>
        <v>0</v>
      </c>
      <c r="V3" s="9">
        <v>0</v>
      </c>
      <c r="W3" s="9">
        <v>3</v>
      </c>
      <c r="X3" s="9">
        <v>7</v>
      </c>
      <c r="Y3" s="12"/>
    </row>
    <row r="4" spans="1:25" x14ac:dyDescent="0.25">
      <c r="A4" s="7" t="s">
        <v>12</v>
      </c>
      <c r="B4" s="11">
        <v>3</v>
      </c>
      <c r="C4" s="9">
        <v>28</v>
      </c>
      <c r="D4" s="8">
        <v>303</v>
      </c>
      <c r="E4" s="8">
        <v>1278</v>
      </c>
      <c r="F4" s="8">
        <v>1580</v>
      </c>
      <c r="G4" s="9">
        <v>17</v>
      </c>
      <c r="H4" s="9">
        <v>93</v>
      </c>
      <c r="I4" s="8" t="s">
        <v>36</v>
      </c>
      <c r="J4" s="8">
        <v>21</v>
      </c>
      <c r="K4" s="8" t="s">
        <v>26</v>
      </c>
      <c r="L4" s="8">
        <v>165.4</v>
      </c>
      <c r="M4" s="8">
        <v>157.9</v>
      </c>
      <c r="N4" s="10">
        <f t="shared" si="0"/>
        <v>-7.5</v>
      </c>
      <c r="O4" s="10">
        <f t="shared" si="1"/>
        <v>-4.5344619105199495</v>
      </c>
      <c r="P4" s="34">
        <f t="shared" si="2"/>
        <v>4.5344619105199495</v>
      </c>
      <c r="Q4" s="8">
        <v>30</v>
      </c>
      <c r="R4" s="9">
        <v>27</v>
      </c>
      <c r="S4" s="9">
        <f t="shared" si="3"/>
        <v>-3</v>
      </c>
      <c r="T4" s="9">
        <f t="shared" si="4"/>
        <v>-9.9999999999999982</v>
      </c>
      <c r="U4" s="34">
        <f t="shared" si="5"/>
        <v>9.9999999999999982</v>
      </c>
      <c r="V4" s="9">
        <v>0</v>
      </c>
      <c r="W4" s="9">
        <v>5</v>
      </c>
      <c r="X4" s="9">
        <v>5</v>
      </c>
      <c r="Y4" s="12"/>
    </row>
    <row r="5" spans="1:25" x14ac:dyDescent="0.25">
      <c r="A5" s="7" t="s">
        <v>13</v>
      </c>
      <c r="B5" s="11">
        <v>3</v>
      </c>
      <c r="C5" s="9">
        <v>29</v>
      </c>
      <c r="D5" s="8">
        <v>263</v>
      </c>
      <c r="E5" s="8">
        <v>1156</v>
      </c>
      <c r="F5" s="8">
        <v>1418</v>
      </c>
      <c r="G5" s="9">
        <v>17</v>
      </c>
      <c r="H5" s="9">
        <v>84.3</v>
      </c>
      <c r="I5" s="8" t="s">
        <v>36</v>
      </c>
      <c r="J5" s="8">
        <v>23</v>
      </c>
      <c r="K5" s="8" t="s">
        <v>26</v>
      </c>
      <c r="L5" s="8">
        <v>156.9</v>
      </c>
      <c r="M5" s="8">
        <v>171.75</v>
      </c>
      <c r="N5" s="10">
        <f t="shared" si="0"/>
        <v>14.849999999999994</v>
      </c>
      <c r="O5" s="10">
        <f t="shared" si="1"/>
        <v>9.46462715105163</v>
      </c>
      <c r="P5" s="34">
        <f t="shared" si="2"/>
        <v>9.46462715105163</v>
      </c>
      <c r="Q5" s="8">
        <v>28</v>
      </c>
      <c r="R5" s="9">
        <v>28.7</v>
      </c>
      <c r="S5" s="9">
        <f t="shared" si="3"/>
        <v>0.69999999999999929</v>
      </c>
      <c r="T5" s="9">
        <f t="shared" si="4"/>
        <v>2.4999999999999911</v>
      </c>
      <c r="U5" s="34">
        <f t="shared" si="5"/>
        <v>2.4999999999999911</v>
      </c>
      <c r="V5" s="9">
        <v>1</v>
      </c>
      <c r="W5" s="9">
        <v>1</v>
      </c>
      <c r="X5" s="9">
        <v>3</v>
      </c>
      <c r="Y5" s="12"/>
    </row>
    <row r="6" spans="1:25" x14ac:dyDescent="0.25">
      <c r="A6" s="7" t="s">
        <v>37</v>
      </c>
      <c r="B6" s="11">
        <v>3</v>
      </c>
      <c r="C6" s="9">
        <v>28</v>
      </c>
      <c r="D6" s="8">
        <v>257</v>
      </c>
      <c r="E6" s="8">
        <v>1137</v>
      </c>
      <c r="F6" s="8">
        <v>1393</v>
      </c>
      <c r="G6" s="9">
        <v>16</v>
      </c>
      <c r="H6" s="9">
        <v>82.6</v>
      </c>
      <c r="I6" s="8" t="s">
        <v>40</v>
      </c>
      <c r="J6" s="8">
        <v>24</v>
      </c>
      <c r="K6" s="12" t="s">
        <v>42</v>
      </c>
      <c r="L6" s="8">
        <v>159</v>
      </c>
      <c r="M6" s="8">
        <v>166.3</v>
      </c>
      <c r="N6" s="10">
        <f t="shared" si="0"/>
        <v>7.3000000000000114</v>
      </c>
      <c r="O6" s="10">
        <f t="shared" si="1"/>
        <v>4.5911949685534692</v>
      </c>
      <c r="P6" s="34">
        <f t="shared" si="2"/>
        <v>4.5911949685534692</v>
      </c>
      <c r="Q6" s="8">
        <v>28</v>
      </c>
      <c r="R6" s="9">
        <v>30</v>
      </c>
      <c r="S6" s="9">
        <f t="shared" si="3"/>
        <v>2</v>
      </c>
      <c r="T6" s="9">
        <f t="shared" si="4"/>
        <v>7.1428571428571397</v>
      </c>
      <c r="U6" s="34">
        <f t="shared" si="5"/>
        <v>7.1428571428571397</v>
      </c>
      <c r="V6" s="9">
        <v>0</v>
      </c>
      <c r="W6" s="9">
        <v>4</v>
      </c>
      <c r="X6" s="9">
        <v>3</v>
      </c>
      <c r="Y6" s="12"/>
    </row>
    <row r="7" spans="1:25" x14ac:dyDescent="0.25">
      <c r="A7" s="7" t="s">
        <v>38</v>
      </c>
      <c r="B7" s="11">
        <v>3</v>
      </c>
      <c r="C7" s="9">
        <v>27</v>
      </c>
      <c r="D7" s="8">
        <v>290</v>
      </c>
      <c r="E7" s="8">
        <v>1247</v>
      </c>
      <c r="F7" s="8">
        <v>1536</v>
      </c>
      <c r="G7" s="9">
        <v>15</v>
      </c>
      <c r="H7" s="9">
        <v>81.125</v>
      </c>
      <c r="I7" s="8" t="s">
        <v>41</v>
      </c>
      <c r="J7" s="8">
        <v>23</v>
      </c>
      <c r="K7" s="8" t="s">
        <v>26</v>
      </c>
      <c r="L7" s="8">
        <v>164.125</v>
      </c>
      <c r="M7" s="8">
        <v>176.77500000000001</v>
      </c>
      <c r="N7" s="10">
        <f t="shared" si="0"/>
        <v>12.650000000000006</v>
      </c>
      <c r="O7" s="10">
        <f t="shared" si="1"/>
        <v>7.7075399847677195</v>
      </c>
      <c r="P7" s="34">
        <f t="shared" si="2"/>
        <v>7.7075399847677195</v>
      </c>
      <c r="Q7" s="8">
        <v>28</v>
      </c>
      <c r="R7" s="9">
        <v>32.299999999999997</v>
      </c>
      <c r="S7" s="9">
        <f t="shared" si="3"/>
        <v>4.2999999999999972</v>
      </c>
      <c r="T7" s="9">
        <f t="shared" si="4"/>
        <v>15.357142857142847</v>
      </c>
      <c r="U7" s="34">
        <f t="shared" si="5"/>
        <v>15.357142857142847</v>
      </c>
      <c r="V7" s="9">
        <v>0</v>
      </c>
      <c r="W7" s="9">
        <v>4</v>
      </c>
      <c r="X7" s="9">
        <v>2</v>
      </c>
      <c r="Y7" s="12" t="s">
        <v>50</v>
      </c>
    </row>
    <row r="8" spans="1:25" x14ac:dyDescent="0.25">
      <c r="A8" s="7" t="s">
        <v>39</v>
      </c>
      <c r="B8" s="11">
        <v>3</v>
      </c>
      <c r="C8" s="9">
        <v>29</v>
      </c>
      <c r="D8" s="8">
        <v>306</v>
      </c>
      <c r="E8" s="8">
        <v>1336</v>
      </c>
      <c r="F8" s="8">
        <v>1642</v>
      </c>
      <c r="G8" s="9">
        <v>16</v>
      </c>
      <c r="H8" s="9">
        <v>97.875</v>
      </c>
      <c r="I8" s="8" t="s">
        <v>43</v>
      </c>
      <c r="J8" s="8">
        <v>22</v>
      </c>
      <c r="K8" s="8" t="s">
        <v>26</v>
      </c>
      <c r="L8" s="8">
        <v>162.375</v>
      </c>
      <c r="M8" s="8">
        <v>156.79</v>
      </c>
      <c r="N8" s="10">
        <f t="shared" si="0"/>
        <v>-5.585000000000008</v>
      </c>
      <c r="O8" s="10">
        <f t="shared" si="1"/>
        <v>-3.4395688991532003</v>
      </c>
      <c r="P8" s="34">
        <f t="shared" si="2"/>
        <v>3.4395688991532003</v>
      </c>
      <c r="Q8" s="8">
        <v>29</v>
      </c>
      <c r="R8" s="9">
        <v>28</v>
      </c>
      <c r="S8" s="9">
        <f t="shared" si="3"/>
        <v>-1</v>
      </c>
      <c r="T8" s="9">
        <f t="shared" si="4"/>
        <v>-3.4482758620689613</v>
      </c>
      <c r="U8" s="34">
        <f t="shared" si="5"/>
        <v>3.4482758620689613</v>
      </c>
      <c r="V8" s="9">
        <v>0</v>
      </c>
      <c r="W8" s="9">
        <v>4</v>
      </c>
      <c r="X8" s="9">
        <v>3</v>
      </c>
      <c r="Y8" s="12"/>
    </row>
    <row r="9" spans="1:25" x14ac:dyDescent="0.25">
      <c r="A9" s="29" t="s">
        <v>44</v>
      </c>
      <c r="B9" s="30">
        <v>3</v>
      </c>
      <c r="C9" s="29">
        <v>37</v>
      </c>
      <c r="D9" s="31">
        <v>340</v>
      </c>
      <c r="E9" s="31">
        <v>1573</v>
      </c>
      <c r="F9" s="31">
        <v>1912</v>
      </c>
      <c r="G9" s="9">
        <v>16</v>
      </c>
      <c r="H9" s="9">
        <v>110.05</v>
      </c>
      <c r="I9" s="31" t="s">
        <v>43</v>
      </c>
      <c r="J9" s="31">
        <v>22</v>
      </c>
      <c r="K9" s="31" t="s">
        <v>42</v>
      </c>
      <c r="L9" s="31">
        <v>162.5</v>
      </c>
      <c r="M9" s="31">
        <v>159.767</v>
      </c>
      <c r="N9" s="10">
        <f t="shared" si="0"/>
        <v>-2.7330000000000041</v>
      </c>
      <c r="O9" s="10">
        <f t="shared" si="1"/>
        <v>-1.681846153846156</v>
      </c>
      <c r="P9" s="34">
        <f t="shared" si="2"/>
        <v>1.681846153846156</v>
      </c>
      <c r="Q9" s="9">
        <v>29</v>
      </c>
      <c r="R9" s="9">
        <v>28.7</v>
      </c>
      <c r="S9" s="9">
        <f t="shared" si="3"/>
        <v>-0.30000000000000071</v>
      </c>
      <c r="T9" s="9">
        <f t="shared" si="4"/>
        <v>-1.0344827586206917</v>
      </c>
      <c r="U9" s="34">
        <f t="shared" si="5"/>
        <v>1.0344827586206917</v>
      </c>
      <c r="V9" s="12"/>
      <c r="W9" s="12"/>
      <c r="X9" s="12"/>
      <c r="Y9" s="12"/>
    </row>
    <row r="10" spans="1:25" x14ac:dyDescent="0.25">
      <c r="A10" s="29" t="s">
        <v>45</v>
      </c>
      <c r="B10" s="30">
        <v>3</v>
      </c>
      <c r="C10" s="29">
        <v>46</v>
      </c>
      <c r="D10" s="31">
        <v>426</v>
      </c>
      <c r="E10" s="31">
        <v>1875</v>
      </c>
      <c r="F10" s="31">
        <v>2300</v>
      </c>
      <c r="G10" s="9">
        <v>16</v>
      </c>
      <c r="H10" s="9">
        <v>119.3</v>
      </c>
      <c r="I10" s="31" t="s">
        <v>48</v>
      </c>
      <c r="J10" s="31">
        <v>22</v>
      </c>
      <c r="K10" s="31" t="s">
        <v>26</v>
      </c>
      <c r="L10" s="31">
        <v>160.4</v>
      </c>
      <c r="M10" s="31">
        <v>158.5</v>
      </c>
      <c r="N10" s="10">
        <f t="shared" si="0"/>
        <v>-1.9000000000000057</v>
      </c>
      <c r="O10" s="10">
        <f t="shared" si="1"/>
        <v>-1.1845386533665847</v>
      </c>
      <c r="P10" s="34">
        <f t="shared" si="2"/>
        <v>1.1845386533665847</v>
      </c>
      <c r="Q10" s="9">
        <v>29</v>
      </c>
      <c r="R10" s="9">
        <v>28</v>
      </c>
      <c r="S10" s="9">
        <f t="shared" si="3"/>
        <v>-1</v>
      </c>
      <c r="T10" s="9">
        <f t="shared" si="4"/>
        <v>-3.4482758620689613</v>
      </c>
      <c r="U10" s="34">
        <f t="shared" si="5"/>
        <v>3.4482758620689613</v>
      </c>
      <c r="V10" s="29">
        <v>0</v>
      </c>
      <c r="W10" s="29">
        <v>5</v>
      </c>
      <c r="X10" s="29">
        <v>1</v>
      </c>
      <c r="Y10" s="12"/>
    </row>
    <row r="11" spans="1:25" s="15" customFormat="1" x14ac:dyDescent="0.25">
      <c r="A11" s="29" t="s">
        <v>46</v>
      </c>
      <c r="B11" s="9">
        <v>3</v>
      </c>
      <c r="C11" s="9">
        <v>32</v>
      </c>
      <c r="D11" s="9">
        <v>323</v>
      </c>
      <c r="E11" s="9">
        <v>1424</v>
      </c>
      <c r="F11" s="9">
        <v>1746</v>
      </c>
      <c r="G11" s="9">
        <v>17</v>
      </c>
      <c r="H11" s="9">
        <v>97.3</v>
      </c>
      <c r="I11" s="9" t="s">
        <v>49</v>
      </c>
      <c r="J11" s="9">
        <v>23</v>
      </c>
      <c r="K11" s="9" t="s">
        <v>26</v>
      </c>
      <c r="L11" s="9">
        <v>158.5</v>
      </c>
      <c r="M11" s="9">
        <v>164.125</v>
      </c>
      <c r="N11" s="9">
        <f t="shared" si="0"/>
        <v>5.625</v>
      </c>
      <c r="O11" s="9">
        <f t="shared" si="1"/>
        <v>3.5488958990536279</v>
      </c>
      <c r="P11" s="34">
        <f t="shared" si="2"/>
        <v>3.5488958990536279</v>
      </c>
      <c r="Q11" s="9">
        <v>29</v>
      </c>
      <c r="R11" s="9">
        <v>28</v>
      </c>
      <c r="S11" s="9">
        <f t="shared" si="3"/>
        <v>-1</v>
      </c>
      <c r="T11" s="9">
        <f t="shared" si="4"/>
        <v>-3.4482758620689613</v>
      </c>
      <c r="U11" s="34">
        <f t="shared" si="5"/>
        <v>3.4482758620689613</v>
      </c>
      <c r="V11" s="9">
        <v>0</v>
      </c>
      <c r="W11" s="9">
        <v>1</v>
      </c>
      <c r="X11" s="9">
        <v>3</v>
      </c>
      <c r="Y11" s="9"/>
    </row>
    <row r="12" spans="1:25" s="15" customFormat="1" x14ac:dyDescent="0.25">
      <c r="A12" s="29" t="s">
        <v>47</v>
      </c>
      <c r="B12" s="9">
        <v>3</v>
      </c>
      <c r="C12" s="9">
        <v>37</v>
      </c>
      <c r="D12" s="9">
        <v>359</v>
      </c>
      <c r="E12" s="9">
        <v>1649</v>
      </c>
      <c r="F12" s="9">
        <v>2007</v>
      </c>
      <c r="G12" s="9">
        <v>15</v>
      </c>
      <c r="H12" s="9">
        <v>98</v>
      </c>
      <c r="I12" s="9" t="s">
        <v>41</v>
      </c>
      <c r="J12" s="9">
        <v>23</v>
      </c>
      <c r="K12" s="9" t="s">
        <v>26</v>
      </c>
      <c r="L12" s="9">
        <v>159</v>
      </c>
      <c r="M12" s="9">
        <v>187.99299999999999</v>
      </c>
      <c r="N12" s="9">
        <f t="shared" si="0"/>
        <v>28.992999999999995</v>
      </c>
      <c r="O12" s="9">
        <f t="shared" si="1"/>
        <v>18.234591194968552</v>
      </c>
      <c r="P12" s="34">
        <f t="shared" si="2"/>
        <v>18.234591194968552</v>
      </c>
      <c r="Q12" s="9">
        <v>29</v>
      </c>
      <c r="R12" s="9">
        <v>35.5</v>
      </c>
      <c r="S12" s="9">
        <f t="shared" si="3"/>
        <v>6.5</v>
      </c>
      <c r="T12" s="9">
        <f t="shared" si="4"/>
        <v>22.413793103448263</v>
      </c>
      <c r="U12" s="34">
        <f t="shared" si="5"/>
        <v>22.413793103448263</v>
      </c>
      <c r="V12" s="9">
        <v>0</v>
      </c>
      <c r="W12" s="9">
        <v>0</v>
      </c>
      <c r="X12" s="9">
        <v>1</v>
      </c>
      <c r="Y12" s="33" t="s">
        <v>51</v>
      </c>
    </row>
    <row r="13" spans="1:25" x14ac:dyDescent="0.25">
      <c r="A13" s="23"/>
      <c r="B13" s="32"/>
      <c r="C13" s="24"/>
      <c r="D13" s="24"/>
      <c r="E13" s="24"/>
      <c r="F13" s="24"/>
      <c r="G13" s="25"/>
      <c r="H13" s="25"/>
      <c r="I13" s="24"/>
      <c r="J13" s="24"/>
      <c r="K13" s="24"/>
      <c r="L13" s="23"/>
      <c r="M13" s="23"/>
      <c r="N13" s="26">
        <f>AVERAGE(N2:N12)</f>
        <v>4.036363636363637</v>
      </c>
      <c r="O13" s="26">
        <f>AVERAGE(O2:O12)</f>
        <v>2.5531278336281726</v>
      </c>
      <c r="P13" s="35">
        <f>AVERAGE(P2:P12)</f>
        <v>6.4379880893299113</v>
      </c>
      <c r="Q13" s="20"/>
      <c r="R13" s="21"/>
      <c r="S13" s="26">
        <f>AVERAGE(S2:S12)</f>
        <v>0.38181818181818145</v>
      </c>
      <c r="T13" s="26">
        <f>AVERAGE(T2:T12)</f>
        <v>1.4263322884012517</v>
      </c>
      <c r="U13" s="35">
        <f>AVERAGE(U2:U12)</f>
        <v>7.1943573667711549</v>
      </c>
      <c r="V13" s="27"/>
      <c r="W13" s="27"/>
      <c r="X13" s="27"/>
      <c r="Y13" s="28"/>
    </row>
    <row r="14" spans="1:25" x14ac:dyDescent="0.25">
      <c r="N14" s="17">
        <f>STDEV(N2:N12)</f>
        <v>12.640674992046327</v>
      </c>
      <c r="O14" s="17">
        <f>STDEV(O2:O12)</f>
        <v>7.9103980476107969</v>
      </c>
      <c r="P14" s="36">
        <f>STDEV(P2:P12)</f>
        <v>4.9144934100868536</v>
      </c>
      <c r="Q14" s="14"/>
      <c r="R14" s="14"/>
      <c r="S14" s="17">
        <f>STDEV(S2:S12)</f>
        <v>2.9106075591938469</v>
      </c>
      <c r="T14" s="17">
        <f>STDEV(T2:T12)</f>
        <v>10.083992939529763</v>
      </c>
      <c r="U14" s="36">
        <f>STDEV(U2:U12)</f>
        <v>6.8549342862072598</v>
      </c>
      <c r="V14" s="9"/>
      <c r="W14" s="9"/>
      <c r="X14" s="9"/>
      <c r="Y14" s="12"/>
    </row>
    <row r="15" spans="1:25" x14ac:dyDescent="0.25">
      <c r="N15" s="22">
        <f>MAX(N2:N12)</f>
        <v>28.992999999999995</v>
      </c>
      <c r="O15" s="22">
        <f>MAX(O2:O12)</f>
        <v>18.234591194968552</v>
      </c>
      <c r="P15" s="37">
        <f>MAX(P2:P12)</f>
        <v>18.234591194968552</v>
      </c>
      <c r="Q15" s="14"/>
      <c r="R15" s="14"/>
      <c r="S15" s="22">
        <f>MAX(S2:S12)</f>
        <v>6.5</v>
      </c>
      <c r="T15" s="22">
        <f>MAX(T2:T12)</f>
        <v>22.413793103448263</v>
      </c>
      <c r="U15" s="37">
        <f>MAX(U2:U12)</f>
        <v>22.413793103448263</v>
      </c>
      <c r="V15" s="9"/>
      <c r="W15" s="9"/>
      <c r="X15" s="9"/>
      <c r="Y15" s="12"/>
    </row>
    <row r="16" spans="1:25" x14ac:dyDescent="0.25">
      <c r="N16" s="22">
        <f>MIN(N2:N12)</f>
        <v>-16.799999999999983</v>
      </c>
      <c r="O16" s="22">
        <f>MIN(O2:O12)</f>
        <v>-10.526315789473673</v>
      </c>
      <c r="P16" s="37">
        <f>MIN(P2:P12)</f>
        <v>1.1845386533665847</v>
      </c>
      <c r="Q16" s="14"/>
      <c r="R16" s="14"/>
      <c r="S16" s="22">
        <f>MIN(S2:S12)</f>
        <v>-3</v>
      </c>
      <c r="T16" s="22">
        <f>MIN(T2:T12)</f>
        <v>-10.344827586206895</v>
      </c>
      <c r="U16" s="37">
        <f>MIN(U2:U12)</f>
        <v>0</v>
      </c>
      <c r="V16" s="9"/>
      <c r="W16" s="9"/>
      <c r="X16" s="9"/>
      <c r="Y16" s="12"/>
    </row>
  </sheetData>
  <phoneticPr fontId="3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2</vt:i4>
      </vt:variant>
    </vt:vector>
  </HeadingPairs>
  <TitlesOfParts>
    <vt:vector size="2" baseType="lpstr">
      <vt:lpstr>גיליון1</vt:lpstr>
      <vt:lpstr>GIS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rivka</dc:creator>
  <cp:lastModifiedBy>eshbal ratson</cp:lastModifiedBy>
  <dcterms:created xsi:type="dcterms:W3CDTF">2020-11-08T18:58:56Z</dcterms:created>
  <dcterms:modified xsi:type="dcterms:W3CDTF">2021-01-06T20:48:34Z</dcterms:modified>
</cp:coreProperties>
</file>