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hba\Dropbox\פונטים\1QS - עינת\"/>
    </mc:Choice>
  </mc:AlternateContent>
  <xr:revisionPtr revIDLastSave="0" documentId="13_ncr:1_{E9C4CE52-0F89-4922-ABF1-3A0DCDD0102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phase 3" sheetId="2" r:id="rId2"/>
    <sheet name="phase 3 version 1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2" l="1"/>
  <c r="I14" i="2"/>
  <c r="I3" i="2"/>
  <c r="I4" i="2"/>
  <c r="I5" i="2"/>
  <c r="I6" i="2"/>
  <c r="I7" i="2"/>
  <c r="I8" i="2"/>
  <c r="I9" i="2"/>
  <c r="I10" i="2"/>
  <c r="I11" i="2"/>
  <c r="I12" i="2"/>
  <c r="I2" i="2"/>
  <c r="G12" i="2"/>
  <c r="H12" i="2" s="1"/>
  <c r="H11" i="2"/>
  <c r="G11" i="2"/>
  <c r="G10" i="2"/>
  <c r="H10" i="2" s="1"/>
  <c r="G9" i="2"/>
  <c r="H9" i="2" s="1"/>
  <c r="H8" i="2"/>
  <c r="G8" i="2"/>
  <c r="G7" i="2"/>
  <c r="H7" i="2" s="1"/>
  <c r="G6" i="2"/>
  <c r="H6" i="2" s="1"/>
  <c r="H5" i="2"/>
  <c r="G5" i="2"/>
  <c r="G4" i="2"/>
  <c r="H4" i="2" s="1"/>
  <c r="G3" i="2"/>
  <c r="H3" i="2" s="1"/>
  <c r="H2" i="2"/>
  <c r="E14" i="3"/>
  <c r="E13" i="3"/>
  <c r="E3" i="3"/>
  <c r="E4" i="3"/>
  <c r="E5" i="3"/>
  <c r="E6" i="3"/>
  <c r="E7" i="3"/>
  <c r="E8" i="3"/>
  <c r="E9" i="3"/>
  <c r="E10" i="3"/>
  <c r="E11" i="3"/>
  <c r="E12" i="3"/>
  <c r="E2" i="3"/>
  <c r="D12" i="3"/>
  <c r="D11" i="3"/>
  <c r="D10" i="3"/>
  <c r="D9" i="3"/>
  <c r="D8" i="3"/>
  <c r="D7" i="3"/>
  <c r="D6" i="3"/>
  <c r="D5" i="3"/>
  <c r="D4" i="3"/>
  <c r="D3" i="3"/>
  <c r="H14" i="2" l="1"/>
  <c r="H13" i="2"/>
  <c r="D30" i="1"/>
  <c r="E33" i="1" l="1"/>
  <c r="G29" i="1"/>
  <c r="E29" i="1"/>
  <c r="F29" i="1"/>
  <c r="E30" i="1"/>
  <c r="F30" i="1"/>
  <c r="G30" i="1"/>
  <c r="E31" i="1"/>
  <c r="F31" i="1"/>
  <c r="G31" i="1"/>
  <c r="E32" i="1"/>
  <c r="F32" i="1"/>
  <c r="G32" i="1"/>
  <c r="D32" i="1"/>
  <c r="D31" i="1"/>
  <c r="D29" i="1"/>
  <c r="E18" i="1"/>
  <c r="I19" i="1"/>
  <c r="J19" i="1" s="1"/>
  <c r="I22" i="1"/>
  <c r="J22" i="1" s="1"/>
  <c r="I26" i="1"/>
  <c r="J26" i="1" s="1"/>
  <c r="I28" i="1"/>
  <c r="J28" i="1" s="1"/>
  <c r="H19" i="1"/>
  <c r="H20" i="1"/>
  <c r="I20" i="1" s="1"/>
  <c r="J20" i="1" s="1"/>
  <c r="H21" i="1"/>
  <c r="H22" i="1"/>
  <c r="H23" i="1"/>
  <c r="H24" i="1"/>
  <c r="I24" i="1" s="1"/>
  <c r="J24" i="1" s="1"/>
  <c r="H25" i="1"/>
  <c r="I25" i="1" s="1"/>
  <c r="J25" i="1" s="1"/>
  <c r="H26" i="1"/>
  <c r="H27" i="1"/>
  <c r="I27" i="1" s="1"/>
  <c r="J27" i="1" s="1"/>
  <c r="H28" i="1"/>
  <c r="J18" i="1"/>
  <c r="I18" i="1"/>
  <c r="H18" i="1"/>
  <c r="E19" i="1"/>
  <c r="E20" i="1"/>
  <c r="E21" i="1"/>
  <c r="E22" i="1"/>
  <c r="E23" i="1"/>
  <c r="E24" i="1"/>
  <c r="E25" i="1"/>
  <c r="E26" i="1"/>
  <c r="E27" i="1"/>
  <c r="E28" i="1"/>
  <c r="H30" i="1" l="1"/>
  <c r="I23" i="1"/>
  <c r="J23" i="1" s="1"/>
  <c r="H31" i="1"/>
  <c r="H32" i="1"/>
  <c r="H29" i="1"/>
  <c r="I21" i="1"/>
  <c r="K3" i="1"/>
  <c r="K4" i="1"/>
  <c r="K5" i="1"/>
  <c r="K6" i="1"/>
  <c r="K7" i="1"/>
  <c r="K8" i="1"/>
  <c r="K9" i="1"/>
  <c r="K10" i="1"/>
  <c r="K11" i="1"/>
  <c r="K12" i="1"/>
  <c r="K2" i="1"/>
  <c r="J13" i="1"/>
  <c r="I30" i="1" l="1"/>
  <c r="I32" i="1"/>
  <c r="J21" i="1"/>
  <c r="I31" i="1"/>
  <c r="I29" i="1"/>
  <c r="K13" i="1"/>
  <c r="J29" i="1" l="1"/>
  <c r="J30" i="1"/>
  <c r="J31" i="1"/>
  <c r="J32" i="1"/>
</calcChain>
</file>

<file path=xl/sharedStrings.xml><?xml version="1.0" encoding="utf-8"?>
<sst xmlns="http://schemas.openxmlformats.org/spreadsheetml/2006/main" count="62" uniqueCount="40">
  <si>
    <t>space between the lines (pt)</t>
  </si>
  <si>
    <t>number of lines mistake</t>
  </si>
  <si>
    <t>col.</t>
  </si>
  <si>
    <t>Matched letters size (pt)
yellow</t>
  </si>
  <si>
    <t>reconstructed letters size (pt)
red</t>
  </si>
  <si>
    <t>X</t>
  </si>
  <si>
    <t>16-21</t>
  </si>
  <si>
    <t>beginning of line vacat</t>
  </si>
  <si>
    <t>middle line vacat</t>
  </si>
  <si>
    <t>end of line vacat</t>
  </si>
  <si>
    <t>4.5 חסרות</t>
  </si>
  <si>
    <t>שתי מילים חורגות</t>
  </si>
  <si>
    <t xml:space="preserve"> שורה אחת עודף 1</t>
  </si>
  <si>
    <t>חסר 0.5 שורה</t>
  </si>
  <si>
    <t>note</t>
  </si>
  <si>
    <t>המון מחיקות!</t>
  </si>
  <si>
    <t>חסרות 7.5 שורות</t>
  </si>
  <si>
    <t>שבע מילים עודפות\חורגות</t>
  </si>
  <si>
    <t>כתיבה צפופה ובין השורות</t>
  </si>
  <si>
    <t>חסרות 2.2 שורות</t>
  </si>
  <si>
    <t>חסרה 0.5 שורה</t>
  </si>
  <si>
    <t>טור קצה ולכן הכל צפוץ וקטן יותר</t>
  </si>
  <si>
    <t>חסרות 3.8 שורות</t>
  </si>
  <si>
    <t>col</t>
  </si>
  <si>
    <t>יותר מכל הטור</t>
  </si>
  <si>
    <t>error (font 17)</t>
  </si>
  <si>
    <t>error (font 18)</t>
  </si>
  <si>
    <t>Column of 1QS</t>
  </si>
  <si>
    <t>Error (# of lines)</t>
  </si>
  <si>
    <t>Error %</t>
  </si>
  <si>
    <t># of lines in the column</t>
  </si>
  <si>
    <t>Height cm</t>
  </si>
  <si>
    <t>reconstructed height</t>
  </si>
  <si>
    <t>error cm</t>
  </si>
  <si>
    <t>error %</t>
  </si>
  <si>
    <t>error % abs</t>
  </si>
  <si>
    <t>error</t>
  </si>
  <si>
    <t># of lines until the end of the column</t>
  </si>
  <si>
    <t>error(%)</t>
  </si>
  <si>
    <t>abs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</si>
</sst>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 readingOrder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Margin of Error</a:t>
            </a:r>
            <a:r>
              <a:rPr lang="en-US" baseline="0"/>
              <a:t> for Rconstruction of Several Consecutive Columns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'phase 3'!$E$2:$E$12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0.5</c:v>
                </c:pt>
                <c:pt idx="3">
                  <c:v>-1.5</c:v>
                </c:pt>
                <c:pt idx="4">
                  <c:v>-3.8</c:v>
                </c:pt>
                <c:pt idx="5">
                  <c:v>-6.5</c:v>
                </c:pt>
                <c:pt idx="6">
                  <c:v>-12.5</c:v>
                </c:pt>
                <c:pt idx="7">
                  <c:v>-18.5</c:v>
                </c:pt>
                <c:pt idx="8">
                  <c:v>-19.2</c:v>
                </c:pt>
                <c:pt idx="9">
                  <c:v>-20.7</c:v>
                </c:pt>
                <c:pt idx="10">
                  <c:v>-22.5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2-4387-917D-9EB42EE1B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728488"/>
        <c:axId val="520730784"/>
      </c:lineChart>
      <c:catAx>
        <c:axId val="52072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Column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20730784"/>
        <c:crosses val="autoZero"/>
        <c:auto val="1"/>
        <c:lblAlgn val="ctr"/>
        <c:lblOffset val="100"/>
        <c:noMultiLvlLbl val="0"/>
      </c:catAx>
      <c:valAx>
        <c:axId val="52073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extra lines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2072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112395</xdr:colOff>
      <xdr:row>12</xdr:row>
      <xdr:rowOff>50165</xdr:rowOff>
    </xdr:from>
    <xdr:to>
      <xdr:col>19</xdr:col>
      <xdr:colOff>478155</xdr:colOff>
      <xdr:row>27</xdr:row>
      <xdr:rowOff>31115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B2075-607D-4005-9705-2B6CDF1B9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opLeftCell="A8" workbookViewId="0">
      <selection activeCell="C17" sqref="C17:C28"/>
    </sheetView>
  </sheetViews>
  <sheetFormatPr defaultRowHeight="13.8" x14ac:dyDescent="0.25"/>
  <cols>
    <col min="2" max="2" width="17" customWidth="1"/>
    <col min="3" max="3" width="21.19921875" customWidth="1"/>
    <col min="4" max="4" width="20.5" customWidth="1"/>
    <col min="5" max="5" width="16.19921875" customWidth="1"/>
    <col min="6" max="6" width="12" customWidth="1"/>
  </cols>
  <sheetData>
    <row r="1" spans="1:14" ht="43.5" customHeight="1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7</v>
      </c>
      <c r="G1" s="2" t="s">
        <v>8</v>
      </c>
      <c r="H1" s="2" t="s">
        <v>9</v>
      </c>
      <c r="I1" s="2" t="s">
        <v>14</v>
      </c>
      <c r="J1" s="1"/>
      <c r="K1" s="1"/>
      <c r="L1" s="1"/>
      <c r="M1" s="1"/>
      <c r="N1" s="1"/>
    </row>
    <row r="2" spans="1:14" x14ac:dyDescent="0.25">
      <c r="A2" s="3">
        <v>1</v>
      </c>
      <c r="B2" s="6" t="s">
        <v>6</v>
      </c>
      <c r="C2" s="5">
        <v>17</v>
      </c>
      <c r="D2" s="5">
        <v>23</v>
      </c>
      <c r="E2" s="5" t="s">
        <v>12</v>
      </c>
      <c r="F2" s="5">
        <v>1</v>
      </c>
      <c r="G2" s="5" t="s">
        <v>5</v>
      </c>
      <c r="H2" s="5">
        <v>1</v>
      </c>
      <c r="I2" s="4"/>
      <c r="J2">
        <v>0</v>
      </c>
      <c r="K2">
        <f>ABS(J2)</f>
        <v>0</v>
      </c>
    </row>
    <row r="3" spans="1:14" x14ac:dyDescent="0.25">
      <c r="A3" s="3">
        <v>2</v>
      </c>
      <c r="B3" s="6" t="s">
        <v>6</v>
      </c>
      <c r="C3" s="5">
        <v>17</v>
      </c>
      <c r="D3" s="5">
        <v>23</v>
      </c>
      <c r="E3" s="5">
        <v>0</v>
      </c>
      <c r="F3" s="5">
        <v>2</v>
      </c>
      <c r="G3" s="5" t="s">
        <v>5</v>
      </c>
      <c r="H3" s="5">
        <v>1</v>
      </c>
      <c r="I3" s="4"/>
      <c r="J3" s="12">
        <v>-1</v>
      </c>
      <c r="K3">
        <f t="shared" ref="K3:K12" si="0">ABS(J3)</f>
        <v>1</v>
      </c>
    </row>
    <row r="4" spans="1:14" x14ac:dyDescent="0.25">
      <c r="A4" s="3">
        <v>3</v>
      </c>
      <c r="B4" s="6" t="s">
        <v>6</v>
      </c>
      <c r="C4" s="5">
        <v>17</v>
      </c>
      <c r="D4" s="5">
        <v>20</v>
      </c>
      <c r="E4" s="5" t="s">
        <v>10</v>
      </c>
      <c r="F4" s="5">
        <v>1</v>
      </c>
      <c r="G4" s="5" t="s">
        <v>5</v>
      </c>
      <c r="H4" s="5">
        <v>1</v>
      </c>
      <c r="I4" s="4"/>
      <c r="J4">
        <v>-2.5</v>
      </c>
      <c r="K4">
        <f t="shared" si="0"/>
        <v>2.5</v>
      </c>
    </row>
    <row r="5" spans="1:14" x14ac:dyDescent="0.25">
      <c r="A5" s="3">
        <v>4</v>
      </c>
      <c r="B5" s="6" t="s">
        <v>6</v>
      </c>
      <c r="C5" s="5">
        <v>18</v>
      </c>
      <c r="D5" s="5">
        <v>24</v>
      </c>
      <c r="E5" s="5" t="s">
        <v>13</v>
      </c>
      <c r="F5" s="5">
        <v>3</v>
      </c>
      <c r="G5" s="5" t="s">
        <v>5</v>
      </c>
      <c r="H5" s="5">
        <v>2</v>
      </c>
      <c r="I5" s="4"/>
      <c r="J5">
        <v>-1.5</v>
      </c>
      <c r="K5">
        <f t="shared" si="0"/>
        <v>1.5</v>
      </c>
    </row>
    <row r="6" spans="1:14" x14ac:dyDescent="0.25">
      <c r="A6" s="3">
        <v>5</v>
      </c>
      <c r="B6" s="6" t="s">
        <v>6</v>
      </c>
      <c r="C6" s="5">
        <v>17</v>
      </c>
      <c r="D6" s="5">
        <v>24</v>
      </c>
      <c r="E6" s="7">
        <v>1.1000000000000001</v>
      </c>
      <c r="F6" s="5">
        <v>1</v>
      </c>
      <c r="G6" s="5">
        <v>2</v>
      </c>
      <c r="H6" s="5" t="s">
        <v>5</v>
      </c>
      <c r="I6" s="4"/>
      <c r="J6" s="12">
        <v>-2.2000000000000002</v>
      </c>
      <c r="K6">
        <f t="shared" si="0"/>
        <v>2.2000000000000002</v>
      </c>
    </row>
    <row r="7" spans="1:14" x14ac:dyDescent="0.25">
      <c r="A7" s="3">
        <v>6</v>
      </c>
      <c r="B7" s="6" t="s">
        <v>6</v>
      </c>
      <c r="C7" s="5">
        <v>17</v>
      </c>
      <c r="D7" s="5">
        <v>25</v>
      </c>
      <c r="E7" s="5" t="s">
        <v>11</v>
      </c>
      <c r="F7" s="5">
        <v>1</v>
      </c>
      <c r="G7" s="5">
        <v>1</v>
      </c>
      <c r="H7" s="5">
        <v>1</v>
      </c>
      <c r="I7" s="4"/>
      <c r="J7" s="12">
        <v>-3</v>
      </c>
      <c r="K7">
        <f t="shared" si="0"/>
        <v>3</v>
      </c>
    </row>
    <row r="8" spans="1:14" x14ac:dyDescent="0.25">
      <c r="A8" s="3">
        <v>7</v>
      </c>
      <c r="B8" s="6" t="s">
        <v>6</v>
      </c>
      <c r="C8" s="5">
        <v>17</v>
      </c>
      <c r="D8" s="5">
        <v>21</v>
      </c>
      <c r="E8" s="5" t="s">
        <v>16</v>
      </c>
      <c r="F8" s="5">
        <v>3</v>
      </c>
      <c r="G8" s="5">
        <v>5</v>
      </c>
      <c r="H8" s="5">
        <v>5</v>
      </c>
      <c r="I8" s="8" t="s">
        <v>15</v>
      </c>
      <c r="J8" s="13">
        <v>-4.5</v>
      </c>
      <c r="K8">
        <f t="shared" si="0"/>
        <v>4.5</v>
      </c>
    </row>
    <row r="9" spans="1:14" ht="27.6" x14ac:dyDescent="0.25">
      <c r="A9" s="3">
        <v>8</v>
      </c>
      <c r="B9" s="6" t="s">
        <v>6</v>
      </c>
      <c r="C9" s="5">
        <v>18</v>
      </c>
      <c r="D9" s="5">
        <v>24</v>
      </c>
      <c r="E9" s="11" t="s">
        <v>17</v>
      </c>
      <c r="F9" s="5">
        <v>1</v>
      </c>
      <c r="G9" s="5">
        <v>4</v>
      </c>
      <c r="H9" s="5">
        <v>1</v>
      </c>
      <c r="I9" s="10" t="s">
        <v>18</v>
      </c>
      <c r="J9" s="13">
        <v>-0.5</v>
      </c>
      <c r="K9">
        <f t="shared" si="0"/>
        <v>0.5</v>
      </c>
    </row>
    <row r="10" spans="1:14" x14ac:dyDescent="0.25">
      <c r="A10" s="3">
        <v>9</v>
      </c>
      <c r="B10" s="6" t="s">
        <v>6</v>
      </c>
      <c r="C10" s="5">
        <v>18</v>
      </c>
      <c r="D10" s="5">
        <v>24</v>
      </c>
      <c r="E10" s="5" t="s">
        <v>19</v>
      </c>
      <c r="F10" s="5">
        <v>1</v>
      </c>
      <c r="G10" s="5">
        <v>3</v>
      </c>
      <c r="H10" s="5">
        <v>1</v>
      </c>
      <c r="I10" s="4"/>
      <c r="J10" s="13">
        <v>-2.2000000000000002</v>
      </c>
      <c r="K10">
        <f t="shared" si="0"/>
        <v>2.2000000000000002</v>
      </c>
    </row>
    <row r="11" spans="1:14" x14ac:dyDescent="0.25">
      <c r="A11" s="3">
        <v>10</v>
      </c>
      <c r="B11" s="6" t="s">
        <v>6</v>
      </c>
      <c r="C11" s="5">
        <v>18</v>
      </c>
      <c r="D11" s="5">
        <v>24</v>
      </c>
      <c r="E11" s="5" t="s">
        <v>20</v>
      </c>
      <c r="F11" s="5" t="s">
        <v>5</v>
      </c>
      <c r="G11" s="5">
        <v>3</v>
      </c>
      <c r="H11" s="5" t="s">
        <v>5</v>
      </c>
      <c r="I11" s="4"/>
      <c r="J11" s="13">
        <v>-1.5</v>
      </c>
      <c r="K11">
        <f t="shared" si="0"/>
        <v>1.5</v>
      </c>
    </row>
    <row r="12" spans="1:14" ht="55.2" x14ac:dyDescent="0.25">
      <c r="A12" s="3">
        <v>11</v>
      </c>
      <c r="B12" s="6" t="s">
        <v>6</v>
      </c>
      <c r="C12" s="5">
        <v>17</v>
      </c>
      <c r="D12" s="5">
        <v>18</v>
      </c>
      <c r="E12" s="5" t="s">
        <v>22</v>
      </c>
      <c r="F12" s="5" t="s">
        <v>5</v>
      </c>
      <c r="G12" s="5">
        <v>2</v>
      </c>
      <c r="H12" s="5">
        <v>1</v>
      </c>
      <c r="I12" s="9" t="s">
        <v>21</v>
      </c>
      <c r="J12" s="13">
        <v>-1.5</v>
      </c>
      <c r="K12">
        <f t="shared" si="0"/>
        <v>1.5</v>
      </c>
    </row>
    <row r="13" spans="1:14" x14ac:dyDescent="0.25">
      <c r="J13">
        <f>AVERAGE(J2:J12)</f>
        <v>-1.8545454545454545</v>
      </c>
      <c r="K13">
        <f>AVERAGE(K2:K12)</f>
        <v>1.8545454545454545</v>
      </c>
    </row>
    <row r="17" spans="2:10" ht="15.6" x14ac:dyDescent="0.25">
      <c r="B17" s="14" t="s">
        <v>27</v>
      </c>
      <c r="C17" t="s">
        <v>30</v>
      </c>
      <c r="D17" s="14" t="s">
        <v>28</v>
      </c>
      <c r="E17" t="s">
        <v>29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</row>
    <row r="18" spans="2:10" ht="15.6" x14ac:dyDescent="0.25">
      <c r="B18" s="15">
        <v>1</v>
      </c>
      <c r="C18">
        <v>23</v>
      </c>
      <c r="D18" s="15">
        <v>0</v>
      </c>
      <c r="E18">
        <f t="shared" ref="E18:E28" si="1">100*D18/C18</f>
        <v>0</v>
      </c>
      <c r="F18">
        <v>17.649999999999999</v>
      </c>
      <c r="G18">
        <v>18.25</v>
      </c>
      <c r="H18">
        <f>G18-F18</f>
        <v>0.60000000000000142</v>
      </c>
      <c r="I18" s="17">
        <f>100*H18/F18</f>
        <v>3.3994334277620482</v>
      </c>
      <c r="J18" s="17">
        <f>ABS(I18)</f>
        <v>3.3994334277620482</v>
      </c>
    </row>
    <row r="19" spans="2:10" ht="15.6" x14ac:dyDescent="0.25">
      <c r="B19" s="15">
        <v>2</v>
      </c>
      <c r="C19">
        <v>26</v>
      </c>
      <c r="D19" s="15">
        <v>1</v>
      </c>
      <c r="E19" s="16">
        <f t="shared" si="1"/>
        <v>3.8461538461538463</v>
      </c>
      <c r="F19">
        <v>20.14</v>
      </c>
      <c r="G19">
        <v>19.690000000000001</v>
      </c>
      <c r="H19">
        <f t="shared" ref="H19:H28" si="2">G19-F19</f>
        <v>-0.44999999999999929</v>
      </c>
      <c r="I19" s="17">
        <f t="shared" ref="I19:I28" si="3">100*H19/F19</f>
        <v>-2.2343594836146936</v>
      </c>
      <c r="J19" s="17">
        <f t="shared" ref="J19:J28" si="4">ABS(I19)</f>
        <v>2.2343594836146936</v>
      </c>
    </row>
    <row r="20" spans="2:10" ht="15.6" x14ac:dyDescent="0.25">
      <c r="B20" s="15">
        <v>3</v>
      </c>
      <c r="C20">
        <v>26</v>
      </c>
      <c r="D20" s="15">
        <v>2.5</v>
      </c>
      <c r="E20" s="16">
        <f t="shared" si="1"/>
        <v>9.615384615384615</v>
      </c>
      <c r="F20">
        <v>20.09</v>
      </c>
      <c r="G20">
        <v>16.64</v>
      </c>
      <c r="H20">
        <f t="shared" si="2"/>
        <v>-3.4499999999999993</v>
      </c>
      <c r="I20" s="17">
        <f t="shared" si="3"/>
        <v>-17.172722747635635</v>
      </c>
      <c r="J20" s="17">
        <f t="shared" si="4"/>
        <v>17.172722747635635</v>
      </c>
    </row>
    <row r="21" spans="2:10" ht="15.6" x14ac:dyDescent="0.25">
      <c r="B21" s="15">
        <v>4</v>
      </c>
      <c r="C21">
        <v>26</v>
      </c>
      <c r="D21" s="15">
        <v>1.5</v>
      </c>
      <c r="E21" s="16">
        <f t="shared" si="1"/>
        <v>5.7692307692307692</v>
      </c>
      <c r="F21">
        <v>20.97</v>
      </c>
      <c r="G21">
        <v>20.67</v>
      </c>
      <c r="H21">
        <f t="shared" si="2"/>
        <v>-0.29999999999999716</v>
      </c>
      <c r="I21" s="17">
        <f t="shared" si="3"/>
        <v>-1.4306151645207303</v>
      </c>
      <c r="J21" s="17">
        <f t="shared" si="4"/>
        <v>1.4306151645207303</v>
      </c>
    </row>
    <row r="22" spans="2:10" ht="15.6" x14ac:dyDescent="0.25">
      <c r="B22" s="15">
        <v>5</v>
      </c>
      <c r="C22">
        <v>26</v>
      </c>
      <c r="D22" s="15">
        <v>2.2000000000000002</v>
      </c>
      <c r="E22" s="16">
        <f t="shared" si="1"/>
        <v>8.4615384615384635</v>
      </c>
      <c r="F22">
        <v>20.3</v>
      </c>
      <c r="G22">
        <v>19.91</v>
      </c>
      <c r="H22">
        <f t="shared" si="2"/>
        <v>-0.39000000000000057</v>
      </c>
      <c r="I22" s="17">
        <f t="shared" si="3"/>
        <v>-1.921182266009855</v>
      </c>
      <c r="J22" s="17">
        <f t="shared" si="4"/>
        <v>1.921182266009855</v>
      </c>
    </row>
    <row r="23" spans="2:10" ht="15.6" x14ac:dyDescent="0.25">
      <c r="B23" s="15">
        <v>6</v>
      </c>
      <c r="C23">
        <v>27</v>
      </c>
      <c r="D23" s="15">
        <v>2.5</v>
      </c>
      <c r="E23" s="16">
        <f t="shared" si="1"/>
        <v>9.2592592592592595</v>
      </c>
      <c r="F23">
        <v>20.8</v>
      </c>
      <c r="G23">
        <v>20.46</v>
      </c>
      <c r="H23">
        <f t="shared" si="2"/>
        <v>-0.33999999999999986</v>
      </c>
      <c r="I23" s="17">
        <f t="shared" si="3"/>
        <v>-1.6346153846153839</v>
      </c>
      <c r="J23" s="17">
        <f t="shared" si="4"/>
        <v>1.6346153846153839</v>
      </c>
    </row>
    <row r="24" spans="2:10" ht="15.6" x14ac:dyDescent="0.25">
      <c r="B24" s="15">
        <v>7</v>
      </c>
      <c r="C24">
        <v>25</v>
      </c>
      <c r="D24" s="15">
        <v>4.5</v>
      </c>
      <c r="E24" s="16">
        <f t="shared" si="1"/>
        <v>18</v>
      </c>
      <c r="F24">
        <v>20.97</v>
      </c>
      <c r="G24">
        <v>14.36</v>
      </c>
      <c r="H24">
        <f t="shared" si="2"/>
        <v>-6.6099999999999994</v>
      </c>
      <c r="I24" s="17">
        <f t="shared" si="3"/>
        <v>-31.52122079160706</v>
      </c>
      <c r="J24" s="17">
        <f t="shared" si="4"/>
        <v>31.52122079160706</v>
      </c>
    </row>
    <row r="25" spans="2:10" ht="15.6" x14ac:dyDescent="0.25">
      <c r="B25" s="15">
        <v>8</v>
      </c>
      <c r="C25">
        <v>26</v>
      </c>
      <c r="D25" s="15">
        <v>0.5</v>
      </c>
      <c r="E25" s="16">
        <f t="shared" si="1"/>
        <v>1.9230769230769231</v>
      </c>
      <c r="F25">
        <v>20</v>
      </c>
      <c r="G25">
        <v>21.5</v>
      </c>
      <c r="H25">
        <f t="shared" si="2"/>
        <v>1.5</v>
      </c>
      <c r="I25" s="17">
        <f t="shared" si="3"/>
        <v>7.5</v>
      </c>
      <c r="J25" s="17">
        <f t="shared" si="4"/>
        <v>7.5</v>
      </c>
    </row>
    <row r="26" spans="2:10" ht="15.6" x14ac:dyDescent="0.25">
      <c r="B26" s="15">
        <v>9</v>
      </c>
      <c r="C26">
        <v>26</v>
      </c>
      <c r="D26" s="15">
        <v>2.2000000000000002</v>
      </c>
      <c r="E26" s="16">
        <f t="shared" si="1"/>
        <v>8.4615384615384635</v>
      </c>
      <c r="F26">
        <v>21.49</v>
      </c>
      <c r="G26">
        <v>19.64</v>
      </c>
      <c r="H26">
        <f t="shared" si="2"/>
        <v>-1.8499999999999979</v>
      </c>
      <c r="I26" s="17">
        <f t="shared" si="3"/>
        <v>-8.6086551884597391</v>
      </c>
      <c r="J26" s="17">
        <f t="shared" si="4"/>
        <v>8.6086551884597391</v>
      </c>
    </row>
    <row r="27" spans="2:10" ht="15.6" x14ac:dyDescent="0.25">
      <c r="B27" s="15">
        <v>10</v>
      </c>
      <c r="C27">
        <v>26</v>
      </c>
      <c r="D27" s="15">
        <v>1.5</v>
      </c>
      <c r="E27" s="16">
        <f t="shared" si="1"/>
        <v>5.7692307692307692</v>
      </c>
      <c r="F27">
        <v>21.08</v>
      </c>
      <c r="G27">
        <v>20.55</v>
      </c>
      <c r="H27">
        <f t="shared" si="2"/>
        <v>-0.52999999999999758</v>
      </c>
      <c r="I27" s="17">
        <f t="shared" si="3"/>
        <v>-2.5142314990512222</v>
      </c>
      <c r="J27" s="17">
        <f t="shared" si="4"/>
        <v>2.5142314990512222</v>
      </c>
    </row>
    <row r="28" spans="2:10" ht="15.6" x14ac:dyDescent="0.25">
      <c r="B28" s="15">
        <v>11</v>
      </c>
      <c r="C28">
        <v>22</v>
      </c>
      <c r="D28" s="15">
        <v>1.5</v>
      </c>
      <c r="E28" s="16">
        <f t="shared" si="1"/>
        <v>6.8181818181818183</v>
      </c>
      <c r="F28">
        <v>15.24</v>
      </c>
      <c r="G28">
        <v>13</v>
      </c>
      <c r="H28">
        <f t="shared" si="2"/>
        <v>-2.2400000000000002</v>
      </c>
      <c r="I28" s="17">
        <f t="shared" si="3"/>
        <v>-14.698162729658794</v>
      </c>
      <c r="J28" s="17">
        <f t="shared" si="4"/>
        <v>14.698162729658794</v>
      </c>
    </row>
    <row r="29" spans="2:10" x14ac:dyDescent="0.25">
      <c r="D29">
        <f>MAX(D18:D28)</f>
        <v>4.5</v>
      </c>
      <c r="E29">
        <f t="shared" ref="E29:J29" si="5">MAX(E18:E28)</f>
        <v>18</v>
      </c>
      <c r="F29">
        <f t="shared" si="5"/>
        <v>21.49</v>
      </c>
      <c r="G29">
        <f>MAX(G18:G28)</f>
        <v>21.5</v>
      </c>
      <c r="H29">
        <f t="shared" si="5"/>
        <v>1.5</v>
      </c>
      <c r="I29">
        <f t="shared" si="5"/>
        <v>7.5</v>
      </c>
      <c r="J29">
        <f t="shared" si="5"/>
        <v>31.52122079160706</v>
      </c>
    </row>
    <row r="30" spans="2:10" x14ac:dyDescent="0.25">
      <c r="D30" s="17">
        <f>MIN(D18:D28)</f>
        <v>0</v>
      </c>
      <c r="E30" s="17">
        <f t="shared" ref="E30:J30" si="6">MIN(E18:E28)</f>
        <v>0</v>
      </c>
      <c r="F30" s="17">
        <f t="shared" si="6"/>
        <v>15.24</v>
      </c>
      <c r="G30" s="17">
        <f t="shared" si="6"/>
        <v>13</v>
      </c>
      <c r="H30" s="17">
        <f t="shared" si="6"/>
        <v>-6.6099999999999994</v>
      </c>
      <c r="I30" s="17">
        <f t="shared" si="6"/>
        <v>-31.52122079160706</v>
      </c>
      <c r="J30" s="17">
        <f t="shared" si="6"/>
        <v>1.4306151645207303</v>
      </c>
    </row>
    <row r="31" spans="2:10" x14ac:dyDescent="0.25">
      <c r="D31" s="17">
        <f>AVERAGE(D18:D28)</f>
        <v>1.8090909090909089</v>
      </c>
      <c r="E31" s="17">
        <f t="shared" ref="E31:J31" si="7">AVERAGE(E18:E28)</f>
        <v>7.0839631748722658</v>
      </c>
      <c r="F31" s="17">
        <f t="shared" si="7"/>
        <v>19.884545454545457</v>
      </c>
      <c r="G31" s="17">
        <f t="shared" si="7"/>
        <v>18.606363636363639</v>
      </c>
      <c r="H31" s="17">
        <f t="shared" si="7"/>
        <v>-1.2781818181818172</v>
      </c>
      <c r="I31" s="17">
        <f t="shared" si="7"/>
        <v>-6.4396665297646418</v>
      </c>
      <c r="J31" s="17">
        <f t="shared" si="7"/>
        <v>8.4213816984486503</v>
      </c>
    </row>
    <row r="32" spans="2:10" x14ac:dyDescent="0.25">
      <c r="D32" s="17">
        <f>STDEV(D18:D28)</f>
        <v>1.201211509647278</v>
      </c>
      <c r="E32" s="17">
        <f t="shared" ref="E32:J32" si="8">STDEV(E18:E28)</f>
        <v>4.7426118080141384</v>
      </c>
      <c r="F32" s="17">
        <f t="shared" si="8"/>
        <v>1.8455208675946397</v>
      </c>
      <c r="G32" s="17">
        <f t="shared" si="8"/>
        <v>2.7792814637142218</v>
      </c>
      <c r="H32" s="17">
        <f t="shared" si="8"/>
        <v>2.2251868154463712</v>
      </c>
      <c r="I32" s="17">
        <f t="shared" si="8"/>
        <v>11.00000809930558</v>
      </c>
      <c r="J32" s="17">
        <f t="shared" si="8"/>
        <v>9.4130110495395662</v>
      </c>
    </row>
    <row r="33" spans="5:5" x14ac:dyDescent="0.25">
      <c r="E33" s="16">
        <f>AVERAGE(E18:E23, E25:E28)</f>
        <v>5.9923594923594923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I2" sqref="I2:I14"/>
    </sheetView>
  </sheetViews>
  <sheetFormatPr defaultRowHeight="13.8" x14ac:dyDescent="0.25"/>
  <sheetData>
    <row r="1" spans="1:9" x14ac:dyDescent="0.25">
      <c r="A1" t="s">
        <v>23</v>
      </c>
      <c r="B1" t="s">
        <v>25</v>
      </c>
      <c r="E1" t="s">
        <v>26</v>
      </c>
      <c r="F1" t="s">
        <v>30</v>
      </c>
      <c r="G1" t="s">
        <v>37</v>
      </c>
      <c r="H1" t="s">
        <v>38</v>
      </c>
      <c r="I1" t="s">
        <v>39</v>
      </c>
    </row>
    <row r="2" spans="1:9" x14ac:dyDescent="0.25">
      <c r="A2">
        <v>1</v>
      </c>
      <c r="B2">
        <v>0</v>
      </c>
      <c r="E2">
        <v>1</v>
      </c>
      <c r="F2">
        <v>23</v>
      </c>
      <c r="G2">
        <v>23</v>
      </c>
      <c r="H2">
        <f>E2*100/G2</f>
        <v>4.3478260869565215</v>
      </c>
      <c r="I2" s="17">
        <f>ABS(H2)</f>
        <v>4.3478260869565215</v>
      </c>
    </row>
    <row r="3" spans="1:9" x14ac:dyDescent="0.25">
      <c r="A3">
        <v>2</v>
      </c>
      <c r="B3">
        <v>-0.2</v>
      </c>
      <c r="E3">
        <v>1.5</v>
      </c>
      <c r="F3">
        <v>26</v>
      </c>
      <c r="G3">
        <f>SUM(F2:F3)</f>
        <v>49</v>
      </c>
      <c r="H3">
        <f t="shared" ref="H3:H12" si="0">E3*100/G3</f>
        <v>3.0612244897959182</v>
      </c>
      <c r="I3" s="17">
        <f t="shared" ref="I3:I12" si="1">ABS(H3)</f>
        <v>3.0612244897959182</v>
      </c>
    </row>
    <row r="4" spans="1:9" x14ac:dyDescent="0.25">
      <c r="A4">
        <v>3</v>
      </c>
      <c r="B4">
        <v>-3.5</v>
      </c>
      <c r="E4">
        <v>0.5</v>
      </c>
      <c r="F4">
        <v>26</v>
      </c>
      <c r="G4">
        <f>SUM(F2:F4)</f>
        <v>75</v>
      </c>
      <c r="H4">
        <f t="shared" si="0"/>
        <v>0.66666666666666663</v>
      </c>
      <c r="I4" s="17">
        <f t="shared" si="1"/>
        <v>0.66666666666666663</v>
      </c>
    </row>
    <row r="5" spans="1:9" x14ac:dyDescent="0.25">
      <c r="A5">
        <v>4</v>
      </c>
      <c r="B5">
        <v>-4.5</v>
      </c>
      <c r="E5">
        <v>-1.5</v>
      </c>
      <c r="F5">
        <v>26</v>
      </c>
      <c r="G5">
        <f>SUM(F2:F5)</f>
        <v>101</v>
      </c>
      <c r="H5">
        <f t="shared" si="0"/>
        <v>-1.4851485148514851</v>
      </c>
      <c r="I5" s="17">
        <f t="shared" si="1"/>
        <v>1.4851485148514851</v>
      </c>
    </row>
    <row r="6" spans="1:9" x14ac:dyDescent="0.25">
      <c r="A6">
        <v>5</v>
      </c>
      <c r="B6">
        <v>-6.3</v>
      </c>
      <c r="E6">
        <v>-3.8</v>
      </c>
      <c r="F6">
        <v>26</v>
      </c>
      <c r="G6">
        <f>SUM(F2:F6)</f>
        <v>127</v>
      </c>
      <c r="H6">
        <f t="shared" si="0"/>
        <v>-2.9921259842519685</v>
      </c>
      <c r="I6" s="17">
        <f t="shared" si="1"/>
        <v>2.9921259842519685</v>
      </c>
    </row>
    <row r="7" spans="1:9" x14ac:dyDescent="0.25">
      <c r="A7">
        <v>6</v>
      </c>
      <c r="B7">
        <v>-9.5</v>
      </c>
      <c r="E7">
        <v>-6.5</v>
      </c>
      <c r="F7">
        <v>27</v>
      </c>
      <c r="G7">
        <f>SUM(F2:F7)</f>
        <v>154</v>
      </c>
      <c r="H7">
        <f t="shared" si="0"/>
        <v>-4.220779220779221</v>
      </c>
      <c r="I7" s="17">
        <f t="shared" si="1"/>
        <v>4.220779220779221</v>
      </c>
    </row>
    <row r="8" spans="1:9" x14ac:dyDescent="0.25">
      <c r="A8">
        <v>7</v>
      </c>
      <c r="B8">
        <v>-14.5</v>
      </c>
      <c r="E8">
        <v>-12.5</v>
      </c>
      <c r="F8">
        <v>25</v>
      </c>
      <c r="G8">
        <f>SUM(F2:F8)</f>
        <v>179</v>
      </c>
      <c r="H8">
        <f t="shared" si="0"/>
        <v>-6.983240223463687</v>
      </c>
      <c r="I8" s="17">
        <f t="shared" si="1"/>
        <v>6.983240223463687</v>
      </c>
    </row>
    <row r="9" spans="1:9" x14ac:dyDescent="0.25">
      <c r="A9">
        <v>8</v>
      </c>
      <c r="B9">
        <v>-21.5</v>
      </c>
      <c r="E9">
        <v>-18.5</v>
      </c>
      <c r="F9">
        <v>26</v>
      </c>
      <c r="G9">
        <f>SUM(F2:F9)</f>
        <v>205</v>
      </c>
      <c r="H9">
        <f t="shared" si="0"/>
        <v>-9.0243902439024382</v>
      </c>
      <c r="I9" s="17">
        <f t="shared" si="1"/>
        <v>9.0243902439024382</v>
      </c>
    </row>
    <row r="10" spans="1:9" x14ac:dyDescent="0.25">
      <c r="A10">
        <v>9</v>
      </c>
      <c r="B10">
        <v>-20.5</v>
      </c>
      <c r="E10">
        <v>-19.2</v>
      </c>
      <c r="F10">
        <v>26</v>
      </c>
      <c r="G10">
        <f>SUM(F2:F10)</f>
        <v>231</v>
      </c>
      <c r="H10">
        <f t="shared" si="0"/>
        <v>-8.3116883116883109</v>
      </c>
      <c r="I10" s="17">
        <f t="shared" si="1"/>
        <v>8.3116883116883109</v>
      </c>
    </row>
    <row r="11" spans="1:9" x14ac:dyDescent="0.25">
      <c r="A11">
        <v>10</v>
      </c>
      <c r="B11">
        <v>-22.5</v>
      </c>
      <c r="E11">
        <v>-20.7</v>
      </c>
      <c r="F11">
        <v>26</v>
      </c>
      <c r="G11">
        <f>SUM(F2:F11)</f>
        <v>257</v>
      </c>
      <c r="H11">
        <f t="shared" si="0"/>
        <v>-8.054474708171206</v>
      </c>
      <c r="I11" s="17">
        <f t="shared" si="1"/>
        <v>8.054474708171206</v>
      </c>
    </row>
    <row r="12" spans="1:9" x14ac:dyDescent="0.25">
      <c r="A12">
        <v>11</v>
      </c>
      <c r="B12">
        <v>-22.7</v>
      </c>
      <c r="C12" t="s">
        <v>24</v>
      </c>
      <c r="E12">
        <v>-22.5</v>
      </c>
      <c r="F12">
        <v>22</v>
      </c>
      <c r="G12">
        <f>SUM(F2:F12)</f>
        <v>279</v>
      </c>
      <c r="H12">
        <f t="shared" si="0"/>
        <v>-8.064516129032258</v>
      </c>
      <c r="I12" s="17">
        <f t="shared" si="1"/>
        <v>8.064516129032258</v>
      </c>
    </row>
    <row r="13" spans="1:9" x14ac:dyDescent="0.25">
      <c r="H13">
        <f>AVERAGE(H2:H12)</f>
        <v>-3.7327860084292244</v>
      </c>
      <c r="I13" s="17">
        <f>AVERAGE(I2:I12)</f>
        <v>5.2010982345054249</v>
      </c>
    </row>
    <row r="14" spans="1:9" x14ac:dyDescent="0.25">
      <c r="H14">
        <f>STDEV(H2:H12)</f>
        <v>4.8334500785946721</v>
      </c>
      <c r="I14" s="17">
        <f>STDEV(I2:I12)</f>
        <v>2.9887681502571133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E2" sqref="E2:E14"/>
    </sheetView>
  </sheetViews>
  <sheetFormatPr defaultRowHeight="13.8" x14ac:dyDescent="0.25"/>
  <sheetData>
    <row r="1" spans="1:5" x14ac:dyDescent="0.25">
      <c r="A1" t="s">
        <v>23</v>
      </c>
      <c r="B1" t="s">
        <v>36</v>
      </c>
      <c r="C1" t="s">
        <v>30</v>
      </c>
      <c r="D1" t="s">
        <v>37</v>
      </c>
      <c r="E1" t="s">
        <v>38</v>
      </c>
    </row>
    <row r="2" spans="1:5" x14ac:dyDescent="0.25">
      <c r="A2">
        <v>1</v>
      </c>
      <c r="B2">
        <v>1</v>
      </c>
      <c r="C2">
        <v>23</v>
      </c>
      <c r="D2">
        <v>23</v>
      </c>
      <c r="E2" s="17">
        <f>B2*100/D2</f>
        <v>4.3478260869565215</v>
      </c>
    </row>
    <row r="3" spans="1:5" x14ac:dyDescent="0.25">
      <c r="A3">
        <v>2</v>
      </c>
      <c r="B3">
        <v>6.5</v>
      </c>
      <c r="C3">
        <v>26</v>
      </c>
      <c r="D3">
        <f>SUM(C2:C3)</f>
        <v>49</v>
      </c>
      <c r="E3" s="17">
        <f t="shared" ref="E3:E12" si="0">B3*100/D3</f>
        <v>13.26530612244898</v>
      </c>
    </row>
    <row r="4" spans="1:5" x14ac:dyDescent="0.25">
      <c r="A4">
        <v>3</v>
      </c>
      <c r="B4">
        <v>9.4</v>
      </c>
      <c r="C4">
        <v>26</v>
      </c>
      <c r="D4">
        <f>SUM(C2:C4)</f>
        <v>75</v>
      </c>
      <c r="E4" s="17">
        <f t="shared" si="0"/>
        <v>12.533333333333333</v>
      </c>
    </row>
    <row r="5" spans="1:5" x14ac:dyDescent="0.25">
      <c r="A5">
        <v>4</v>
      </c>
      <c r="B5">
        <v>26.5</v>
      </c>
      <c r="C5">
        <v>26</v>
      </c>
      <c r="D5">
        <f>SUM(C2:C5)</f>
        <v>101</v>
      </c>
      <c r="E5" s="17">
        <f t="shared" si="0"/>
        <v>26.237623762376238</v>
      </c>
    </row>
    <row r="6" spans="1:5" x14ac:dyDescent="0.25">
      <c r="A6">
        <v>5</v>
      </c>
      <c r="B6">
        <v>49.3</v>
      </c>
      <c r="C6">
        <v>26</v>
      </c>
      <c r="D6">
        <f>SUM(C2:C6)</f>
        <v>127</v>
      </c>
      <c r="E6" s="17">
        <f t="shared" si="0"/>
        <v>38.818897637795274</v>
      </c>
    </row>
    <row r="7" spans="1:5" x14ac:dyDescent="0.25">
      <c r="A7">
        <v>6</v>
      </c>
      <c r="B7">
        <v>72.8</v>
      </c>
      <c r="C7">
        <v>27</v>
      </c>
      <c r="D7">
        <f>SUM(C2:C7)</f>
        <v>154</v>
      </c>
      <c r="E7" s="17">
        <f t="shared" si="0"/>
        <v>47.272727272727273</v>
      </c>
    </row>
    <row r="8" spans="1:5" x14ac:dyDescent="0.25">
      <c r="A8">
        <v>7</v>
      </c>
      <c r="B8">
        <v>82.8</v>
      </c>
      <c r="C8">
        <v>25</v>
      </c>
      <c r="D8">
        <f>SUM(C2:C8)</f>
        <v>179</v>
      </c>
      <c r="E8" s="17">
        <f t="shared" si="0"/>
        <v>46.256983240223462</v>
      </c>
    </row>
    <row r="9" spans="1:5" x14ac:dyDescent="0.25">
      <c r="A9">
        <v>8</v>
      </c>
      <c r="B9">
        <v>93.6</v>
      </c>
      <c r="C9">
        <v>26</v>
      </c>
      <c r="D9">
        <f>SUM(C2:C9)</f>
        <v>205</v>
      </c>
      <c r="E9" s="17">
        <f t="shared" si="0"/>
        <v>45.658536585365852</v>
      </c>
    </row>
    <row r="10" spans="1:5" x14ac:dyDescent="0.25">
      <c r="A10">
        <v>9</v>
      </c>
      <c r="B10">
        <v>107.3</v>
      </c>
      <c r="C10">
        <v>26</v>
      </c>
      <c r="D10">
        <f>SUM(C2:C10)</f>
        <v>231</v>
      </c>
      <c r="E10" s="17">
        <f t="shared" si="0"/>
        <v>46.450216450216452</v>
      </c>
    </row>
    <row r="11" spans="1:5" x14ac:dyDescent="0.25">
      <c r="A11">
        <v>10</v>
      </c>
      <c r="B11">
        <v>124.3</v>
      </c>
      <c r="C11">
        <v>26</v>
      </c>
      <c r="D11">
        <f>SUM(C2:C11)</f>
        <v>257</v>
      </c>
      <c r="E11" s="17">
        <f t="shared" si="0"/>
        <v>48.365758754863812</v>
      </c>
    </row>
    <row r="12" spans="1:5" x14ac:dyDescent="0.25">
      <c r="A12">
        <v>11</v>
      </c>
      <c r="B12">
        <v>139.1</v>
      </c>
      <c r="C12">
        <v>22</v>
      </c>
      <c r="D12">
        <f>SUM(C2:C12)</f>
        <v>279</v>
      </c>
      <c r="E12" s="17">
        <f t="shared" si="0"/>
        <v>49.856630824372758</v>
      </c>
    </row>
    <row r="13" spans="1:5" x14ac:dyDescent="0.25">
      <c r="E13" s="17">
        <f>AVERAGE(E2:E12)</f>
        <v>34.460349097334536</v>
      </c>
    </row>
    <row r="14" spans="1:5" x14ac:dyDescent="0.25">
      <c r="E14" s="17">
        <f>STDEV(E2:E12)</f>
        <v>17.106366969393481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phase 3</vt:lpstr>
      <vt:lpstr>phase 3 version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eshbal ratson</cp:lastModifiedBy>
  <dcterms:created xsi:type="dcterms:W3CDTF">2019-09-25T11:36:14Z</dcterms:created>
  <dcterms:modified xsi:type="dcterms:W3CDTF">2021-01-08T21:17:14Z</dcterms:modified>
</cp:coreProperties>
</file>