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hba\Dropbox\פונטים\11Q5 -פונט מגילת תהילים\ניסוי תהילים\"/>
    </mc:Choice>
  </mc:AlternateContent>
  <xr:revisionPtr revIDLastSave="0" documentId="13_ncr:1_{FB063D6B-3C98-4314-A25C-293DA6661256}" xr6:coauthVersionLast="45" xr6:coauthVersionMax="45" xr10:uidLastSave="{00000000-0000-0000-0000-000000000000}"/>
  <bookViews>
    <workbookView xWindow="-108" yWindow="-108" windowWidth="23256" windowHeight="13176" xr2:uid="{E0F7A0A5-B8D8-4E5E-A0D9-80E9B7F9F3A7}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" i="1" l="1"/>
  <c r="S11" i="1"/>
  <c r="S10" i="1"/>
  <c r="S9" i="1"/>
  <c r="S8" i="1"/>
  <c r="S7" i="1"/>
  <c r="S6" i="1"/>
  <c r="S5" i="1"/>
  <c r="S3" i="1"/>
  <c r="S2" i="1"/>
  <c r="U11" i="1"/>
  <c r="T12" i="1"/>
  <c r="U12" i="1" s="1"/>
  <c r="T11" i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  <c r="P12" i="1"/>
  <c r="P4" i="1"/>
  <c r="O12" i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O3" i="1"/>
  <c r="P3" i="1" s="1"/>
  <c r="N12" i="1"/>
  <c r="N11" i="1"/>
  <c r="N10" i="1"/>
  <c r="N9" i="1"/>
  <c r="N8" i="1"/>
  <c r="N7" i="1"/>
  <c r="N6" i="1"/>
  <c r="N5" i="1"/>
  <c r="N4" i="1"/>
  <c r="N3" i="1"/>
  <c r="T2" i="1"/>
  <c r="O2" i="1"/>
  <c r="P2" i="1" s="1"/>
  <c r="N2" i="1"/>
  <c r="N14" i="1" l="1"/>
  <c r="N13" i="1"/>
  <c r="N16" i="1"/>
  <c r="P16" i="1"/>
  <c r="S13" i="1"/>
  <c r="T15" i="1"/>
  <c r="S15" i="1"/>
  <c r="S16" i="1"/>
  <c r="U2" i="1"/>
  <c r="T13" i="1"/>
  <c r="T14" i="1"/>
  <c r="P13" i="1"/>
  <c r="P14" i="1"/>
  <c r="P15" i="1"/>
  <c r="O14" i="1"/>
  <c r="O13" i="1"/>
  <c r="O15" i="1"/>
  <c r="S4" i="1"/>
  <c r="S14" i="1" s="1"/>
  <c r="T16" i="1" l="1"/>
  <c r="U13" i="1"/>
  <c r="U16" i="1"/>
  <c r="U15" i="1"/>
  <c r="U14" i="1"/>
  <c r="O16" i="1"/>
  <c r="N15" i="1"/>
</calcChain>
</file>

<file path=xl/sharedStrings.xml><?xml version="1.0" encoding="utf-8"?>
<sst xmlns="http://schemas.openxmlformats.org/spreadsheetml/2006/main" count="63" uniqueCount="47">
  <si>
    <r>
      <t xml:space="preserve">number </t>
    </r>
    <r>
      <rPr>
        <sz val="11"/>
        <color theme="1"/>
        <rFont val="Arial"/>
        <family val="2"/>
        <scheme val="minor"/>
      </rPr>
      <t>Col</t>
    </r>
  </si>
  <si>
    <t>number of lines matched</t>
  </si>
  <si>
    <t>number of word of the matched line</t>
  </si>
  <si>
    <t>number of words in the col</t>
  </si>
  <si>
    <t>number of characters of the col (without spaces)</t>
  </si>
  <si>
    <t>number of characters of the col (spaces included)</t>
  </si>
  <si>
    <t>Distance between rows (pt)</t>
  </si>
  <si>
    <t>Limits col (mm)</t>
  </si>
  <si>
    <t>font size - yellow
(pt)</t>
  </si>
  <si>
    <t>font size - red
(pt)</t>
  </si>
  <si>
    <t>לפי מה נבחר גדול הפונט בשורה</t>
  </si>
  <si>
    <t>original col length hige (in mm, H)</t>
  </si>
  <si>
    <t>reconstructed col length hige (in mm, H)</t>
  </si>
  <si>
    <t>Difference between the measured col and the reconstructed col</t>
  </si>
  <si>
    <t>Difference between the measured col and the reconstructed col (%)</t>
  </si>
  <si>
    <t>Difference between the measured col and the reconstructed col (%, abs.)</t>
  </si>
  <si>
    <t xml:space="preserve"> Number of Rows of original col length</t>
  </si>
  <si>
    <t xml:space="preserve"> Number of Rows of reconstructed col length</t>
  </si>
  <si>
    <t>beginning of line vacat</t>
  </si>
  <si>
    <t>middle line vacat</t>
  </si>
  <si>
    <t>end of line vacat</t>
  </si>
  <si>
    <t>note</t>
  </si>
  <si>
    <t>frequency</t>
  </si>
  <si>
    <t>average</t>
  </si>
  <si>
    <t>24-27</t>
  </si>
  <si>
    <t>col 20</t>
  </si>
  <si>
    <t>col 21</t>
  </si>
  <si>
    <t>col 22</t>
  </si>
  <si>
    <t>col 23</t>
  </si>
  <si>
    <t>col 24</t>
  </si>
  <si>
    <t>24-30</t>
  </si>
  <si>
    <t>23-27</t>
  </si>
  <si>
    <t>24-28</t>
  </si>
  <si>
    <t>col 18</t>
  </si>
  <si>
    <t>col 19</t>
  </si>
  <si>
    <t>col 25</t>
  </si>
  <si>
    <t>col 26</t>
  </si>
  <si>
    <t>col 27</t>
  </si>
  <si>
    <t>col 28</t>
  </si>
  <si>
    <t>25-28</t>
  </si>
  <si>
    <t>vacat של 3 שורות באמצע העמוד. ללא השורות הללו ישנן 16 שורות כתובות.</t>
  </si>
  <si>
    <t>25-29</t>
  </si>
  <si>
    <t>26-35</t>
  </si>
  <si>
    <t>divine name size (yellow)</t>
  </si>
  <si>
    <t>divine name size (red)</t>
  </si>
  <si>
    <t>שורה אחת ריקה בשורות הצהובות</t>
  </si>
  <si>
    <t>frequency,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</si>
</sst>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0" xfId="0" applyFont="1" applyFill="1"/>
    <xf numFmtId="0" fontId="0" fillId="0" borderId="0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4" borderId="7" xfId="0" applyFill="1" applyBorder="1"/>
    <xf numFmtId="0" fontId="0" fillId="5" borderId="7" xfId="0" applyFill="1" applyBorder="1" applyAlignment="1">
      <alignment horizontal="center" vertical="center"/>
    </xf>
    <xf numFmtId="0" fontId="0" fillId="0" borderId="0" xfId="0" applyBorder="1"/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1" fillId="0" borderId="5" xfId="0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2" fontId="2" fillId="3" borderId="4" xfId="0" applyNumberFormat="1" applyFon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 vertical="center"/>
    </xf>
    <xf numFmtId="2" fontId="2" fillId="5" borderId="8" xfId="0" applyNumberFormat="1" applyFont="1" applyFill="1" applyBorder="1" applyAlignment="1">
      <alignment horizontal="center" vertical="center" wrapText="1"/>
    </xf>
    <xf numFmtId="2" fontId="2" fillId="5" borderId="4" xfId="0" applyNumberFormat="1" applyFont="1" applyFill="1" applyBorder="1" applyAlignment="1">
      <alignment horizontal="center" vertical="center" wrapText="1"/>
    </xf>
    <xf numFmtId="2" fontId="0" fillId="5" borderId="8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2" fontId="2" fillId="5" borderId="6" xfId="0" applyNumberFormat="1" applyFont="1" applyFill="1" applyBorder="1" applyAlignment="1">
      <alignment horizontal="center" vertical="center" wrapText="1"/>
    </xf>
    <xf numFmtId="2" fontId="0" fillId="5" borderId="6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5B95-A870-477A-A561-C84468069910}">
  <dimension ref="A1:AA18"/>
  <sheetViews>
    <sheetView tabSelected="1" zoomScaleNormal="100" workbookViewId="0">
      <pane xSplit="1" topLeftCell="G1" activePane="topRight" state="frozen"/>
      <selection pane="topRight" activeCell="M3" sqref="M3"/>
    </sheetView>
  </sheetViews>
  <sheetFormatPr defaultRowHeight="13.8" x14ac:dyDescent="0.25"/>
  <cols>
    <col min="5" max="5" width="14.59765625" customWidth="1"/>
    <col min="6" max="6" width="13" customWidth="1"/>
    <col min="7" max="7" width="10.796875" customWidth="1"/>
    <col min="14" max="14" width="11.3984375" bestFit="1" customWidth="1"/>
    <col min="19" max="19" width="11.3984375" bestFit="1" customWidth="1"/>
    <col min="25" max="25" width="21.3984375" customWidth="1"/>
  </cols>
  <sheetData>
    <row r="1" spans="1:27" ht="151.8000000000000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7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17" t="s">
        <v>15</v>
      </c>
      <c r="Q1" s="18" t="s">
        <v>16</v>
      </c>
      <c r="R1" s="18" t="s">
        <v>17</v>
      </c>
      <c r="S1" s="19" t="s">
        <v>13</v>
      </c>
      <c r="T1" s="19" t="s">
        <v>14</v>
      </c>
      <c r="U1" s="17" t="s">
        <v>15</v>
      </c>
      <c r="V1" s="17" t="s">
        <v>18</v>
      </c>
      <c r="W1" s="17" t="s">
        <v>19</v>
      </c>
      <c r="X1" s="17" t="s">
        <v>20</v>
      </c>
      <c r="Y1" s="17" t="s">
        <v>21</v>
      </c>
      <c r="Z1" s="28" t="s">
        <v>43</v>
      </c>
      <c r="AA1" s="28" t="s">
        <v>44</v>
      </c>
    </row>
    <row r="2" spans="1:27" s="15" customFormat="1" ht="52.2" customHeight="1" x14ac:dyDescent="0.25">
      <c r="A2" s="14" t="s">
        <v>33</v>
      </c>
      <c r="B2" s="8">
        <v>3</v>
      </c>
      <c r="C2" s="14">
        <v>23</v>
      </c>
      <c r="D2" s="14">
        <v>123</v>
      </c>
      <c r="E2" s="14">
        <v>580</v>
      </c>
      <c r="F2" s="14">
        <v>688</v>
      </c>
      <c r="G2" s="14">
        <v>28.5</v>
      </c>
      <c r="H2" s="14">
        <v>122.69</v>
      </c>
      <c r="I2" s="14" t="s">
        <v>39</v>
      </c>
      <c r="J2" s="14">
        <v>26</v>
      </c>
      <c r="K2" s="14" t="s">
        <v>46</v>
      </c>
      <c r="L2" s="14">
        <v>153.05199999999999</v>
      </c>
      <c r="M2" s="14">
        <v>134.113</v>
      </c>
      <c r="N2" s="30">
        <f>M2-L2</f>
        <v>-18.938999999999993</v>
      </c>
      <c r="O2" s="30">
        <f>((M2/L2)-1)*100</f>
        <v>-12.374225753338731</v>
      </c>
      <c r="P2" s="31">
        <f>ABS(O2)</f>
        <v>12.374225753338731</v>
      </c>
      <c r="Q2" s="14">
        <v>16</v>
      </c>
      <c r="R2" s="14">
        <v>14</v>
      </c>
      <c r="S2" s="29">
        <f t="shared" ref="S2:S3" si="0">R2-Q2</f>
        <v>-2</v>
      </c>
      <c r="T2" s="31">
        <f>((R2/Q2)-1)*100</f>
        <v>-12.5</v>
      </c>
      <c r="U2" s="31">
        <f>ABS(T2)</f>
        <v>12.5</v>
      </c>
      <c r="V2" s="14"/>
      <c r="W2" s="14">
        <v>1</v>
      </c>
      <c r="X2" s="14"/>
      <c r="Y2" s="14" t="s">
        <v>40</v>
      </c>
    </row>
    <row r="3" spans="1:27" s="15" customFormat="1" x14ac:dyDescent="0.25">
      <c r="A3" s="14" t="s">
        <v>34</v>
      </c>
      <c r="B3" s="7">
        <v>3</v>
      </c>
      <c r="C3" s="14">
        <v>27</v>
      </c>
      <c r="D3" s="14">
        <v>140</v>
      </c>
      <c r="E3" s="14">
        <v>603</v>
      </c>
      <c r="F3" s="14">
        <v>725</v>
      </c>
      <c r="G3" s="14">
        <v>27.5</v>
      </c>
      <c r="H3" s="14">
        <v>121.88</v>
      </c>
      <c r="I3" s="14" t="s">
        <v>41</v>
      </c>
      <c r="J3" s="14">
        <v>26</v>
      </c>
      <c r="K3" s="14" t="s">
        <v>22</v>
      </c>
      <c r="L3" s="14">
        <v>152.04400000000001</v>
      </c>
      <c r="M3" s="14">
        <v>160.755</v>
      </c>
      <c r="N3" s="30">
        <f t="shared" ref="N3:N12" si="1">M3-L3</f>
        <v>8.7109999999999843</v>
      </c>
      <c r="O3" s="30">
        <f t="shared" ref="O3:O12" si="2">((M3/L3)-1)*100</f>
        <v>5.7292625818841758</v>
      </c>
      <c r="P3" s="31">
        <f t="shared" ref="P3:P12" si="3">ABS(O3)</f>
        <v>5.7292625818841758</v>
      </c>
      <c r="Q3" s="14">
        <v>17</v>
      </c>
      <c r="R3" s="14">
        <v>16.600000000000001</v>
      </c>
      <c r="S3" s="29">
        <f t="shared" si="0"/>
        <v>-0.39999999999999858</v>
      </c>
      <c r="T3" s="31">
        <f t="shared" ref="T3:T12" si="4">((R3/Q3)-1)*100</f>
        <v>-2.3529411764705799</v>
      </c>
      <c r="U3" s="31">
        <f t="shared" ref="U3:U12" si="5">ABS(T3)</f>
        <v>2.3529411764705799</v>
      </c>
      <c r="V3" s="14"/>
      <c r="W3" s="14"/>
      <c r="X3" s="14"/>
      <c r="Y3" s="14"/>
    </row>
    <row r="4" spans="1:27" x14ac:dyDescent="0.25">
      <c r="A4" s="8" t="s">
        <v>25</v>
      </c>
      <c r="B4" s="7">
        <v>3</v>
      </c>
      <c r="C4" s="8">
        <v>27</v>
      </c>
      <c r="D4" s="9">
        <v>117</v>
      </c>
      <c r="E4" s="9">
        <v>540</v>
      </c>
      <c r="F4" s="9">
        <v>643</v>
      </c>
      <c r="G4" s="8">
        <v>27</v>
      </c>
      <c r="H4" s="8">
        <v>127.75</v>
      </c>
      <c r="I4" s="9" t="s">
        <v>24</v>
      </c>
      <c r="J4" s="9">
        <v>24</v>
      </c>
      <c r="K4" s="10" t="s">
        <v>22</v>
      </c>
      <c r="L4" s="9">
        <v>135.702</v>
      </c>
      <c r="M4" s="9">
        <v>128.54300000000001</v>
      </c>
      <c r="N4" s="30">
        <f t="shared" si="1"/>
        <v>-7.1589999999999918</v>
      </c>
      <c r="O4" s="30">
        <f t="shared" si="2"/>
        <v>-5.2755302058923199</v>
      </c>
      <c r="P4" s="31">
        <f t="shared" si="3"/>
        <v>5.2755302058923199</v>
      </c>
      <c r="Q4" s="9">
        <v>14.5</v>
      </c>
      <c r="R4" s="8">
        <v>14</v>
      </c>
      <c r="S4" s="29">
        <f>R4-Q4</f>
        <v>-0.5</v>
      </c>
      <c r="T4" s="31">
        <f t="shared" si="4"/>
        <v>-3.4482758620689613</v>
      </c>
      <c r="U4" s="31">
        <f t="shared" si="5"/>
        <v>3.4482758620689613</v>
      </c>
      <c r="V4" s="8">
        <v>2</v>
      </c>
      <c r="W4" s="8">
        <v>3</v>
      </c>
      <c r="X4" s="8">
        <v>1</v>
      </c>
      <c r="Y4" s="10"/>
    </row>
    <row r="5" spans="1:27" x14ac:dyDescent="0.25">
      <c r="A5" s="8" t="s">
        <v>26</v>
      </c>
      <c r="B5" s="7">
        <v>3</v>
      </c>
      <c r="C5" s="8">
        <v>26</v>
      </c>
      <c r="D5" s="9">
        <v>147</v>
      </c>
      <c r="E5" s="9">
        <v>650</v>
      </c>
      <c r="F5" s="9">
        <v>780</v>
      </c>
      <c r="G5" s="8">
        <v>26</v>
      </c>
      <c r="H5" s="8">
        <v>132.226</v>
      </c>
      <c r="I5" s="9" t="s">
        <v>30</v>
      </c>
      <c r="J5" s="9">
        <v>21</v>
      </c>
      <c r="K5" s="10" t="s">
        <v>22</v>
      </c>
      <c r="L5" s="9">
        <v>142.358</v>
      </c>
      <c r="M5" s="9">
        <v>125.9</v>
      </c>
      <c r="N5" s="30">
        <f t="shared" si="1"/>
        <v>-16.457999999999998</v>
      </c>
      <c r="O5" s="30">
        <f t="shared" si="2"/>
        <v>-11.560994113432333</v>
      </c>
      <c r="P5" s="31">
        <f t="shared" si="3"/>
        <v>11.560994113432333</v>
      </c>
      <c r="Q5" s="9">
        <v>16</v>
      </c>
      <c r="R5" s="8">
        <v>14.5</v>
      </c>
      <c r="S5" s="29">
        <f t="shared" ref="S5:S12" si="6">R5-Q5</f>
        <v>-1.5</v>
      </c>
      <c r="T5" s="31">
        <f t="shared" si="4"/>
        <v>-9.375</v>
      </c>
      <c r="U5" s="31">
        <f t="shared" si="5"/>
        <v>9.375</v>
      </c>
      <c r="V5" s="8">
        <v>1</v>
      </c>
      <c r="W5" s="8"/>
      <c r="X5" s="8">
        <v>1</v>
      </c>
      <c r="Y5" s="10"/>
    </row>
    <row r="6" spans="1:27" x14ac:dyDescent="0.25">
      <c r="A6" s="8" t="s">
        <v>27</v>
      </c>
      <c r="B6" s="7">
        <v>3</v>
      </c>
      <c r="C6" s="8">
        <v>30</v>
      </c>
      <c r="D6" s="9">
        <v>173</v>
      </c>
      <c r="E6" s="9">
        <v>684</v>
      </c>
      <c r="F6" s="9">
        <v>851</v>
      </c>
      <c r="G6" s="8">
        <v>26</v>
      </c>
      <c r="H6" s="8">
        <v>129</v>
      </c>
      <c r="I6" s="9" t="s">
        <v>31</v>
      </c>
      <c r="J6" s="9">
        <v>24</v>
      </c>
      <c r="K6" s="13" t="s">
        <v>22</v>
      </c>
      <c r="L6" s="9">
        <v>132.334</v>
      </c>
      <c r="M6" s="9">
        <v>132.67699999999999</v>
      </c>
      <c r="N6" s="30">
        <f t="shared" si="1"/>
        <v>0.34299999999998931</v>
      </c>
      <c r="O6" s="30">
        <f t="shared" si="2"/>
        <v>0.25919264890352789</v>
      </c>
      <c r="P6" s="31">
        <f t="shared" si="3"/>
        <v>0.25919264890352789</v>
      </c>
      <c r="Q6" s="9">
        <v>15</v>
      </c>
      <c r="R6" s="8">
        <v>15</v>
      </c>
      <c r="S6" s="29">
        <f t="shared" si="6"/>
        <v>0</v>
      </c>
      <c r="T6" s="31">
        <f t="shared" si="4"/>
        <v>0</v>
      </c>
      <c r="U6" s="31">
        <f t="shared" si="5"/>
        <v>0</v>
      </c>
      <c r="V6" s="8"/>
      <c r="W6" s="8">
        <v>4</v>
      </c>
      <c r="X6" s="8">
        <v>1</v>
      </c>
      <c r="Y6" s="10"/>
    </row>
    <row r="7" spans="1:27" x14ac:dyDescent="0.25">
      <c r="A7" s="8" t="s">
        <v>28</v>
      </c>
      <c r="B7" s="7">
        <v>3</v>
      </c>
      <c r="C7" s="8">
        <v>26</v>
      </c>
      <c r="D7" s="9">
        <v>147</v>
      </c>
      <c r="E7" s="9">
        <v>676</v>
      </c>
      <c r="F7" s="9">
        <v>807</v>
      </c>
      <c r="G7" s="8">
        <v>24</v>
      </c>
      <c r="H7" s="8">
        <v>119.361</v>
      </c>
      <c r="I7" s="9" t="s">
        <v>32</v>
      </c>
      <c r="J7" s="9">
        <v>27</v>
      </c>
      <c r="K7" s="13" t="s">
        <v>22</v>
      </c>
      <c r="L7" s="9">
        <v>131.416</v>
      </c>
      <c r="M7" s="9">
        <v>146.43</v>
      </c>
      <c r="N7" s="30">
        <f t="shared" si="1"/>
        <v>15.01400000000001</v>
      </c>
      <c r="O7" s="30">
        <f t="shared" si="2"/>
        <v>11.424788458026436</v>
      </c>
      <c r="P7" s="31">
        <f t="shared" si="3"/>
        <v>11.424788458026436</v>
      </c>
      <c r="Q7" s="9">
        <v>15</v>
      </c>
      <c r="R7" s="8">
        <v>15.2</v>
      </c>
      <c r="S7" s="29">
        <f t="shared" si="6"/>
        <v>0.19999999999999929</v>
      </c>
      <c r="T7" s="31">
        <f t="shared" si="4"/>
        <v>1.3333333333333197</v>
      </c>
      <c r="U7" s="31">
        <f t="shared" si="5"/>
        <v>1.3333333333333197</v>
      </c>
      <c r="V7" s="8">
        <v>2</v>
      </c>
      <c r="W7" s="8">
        <v>1</v>
      </c>
      <c r="X7" s="8">
        <v>2</v>
      </c>
      <c r="Y7" s="10"/>
    </row>
    <row r="8" spans="1:27" x14ac:dyDescent="0.25">
      <c r="A8" s="8" t="s">
        <v>29</v>
      </c>
      <c r="B8" s="7">
        <v>3</v>
      </c>
      <c r="C8" s="8">
        <v>19</v>
      </c>
      <c r="D8" s="9">
        <v>177</v>
      </c>
      <c r="E8" s="9">
        <v>602</v>
      </c>
      <c r="F8" s="9">
        <v>769</v>
      </c>
      <c r="G8" s="8">
        <v>22</v>
      </c>
      <c r="H8" s="8">
        <v>113.16800000000001</v>
      </c>
      <c r="I8" s="9" t="s">
        <v>32</v>
      </c>
      <c r="J8" s="9">
        <v>26</v>
      </c>
      <c r="K8" s="10" t="s">
        <v>22</v>
      </c>
      <c r="L8" s="9">
        <v>138.584</v>
      </c>
      <c r="M8" s="9">
        <v>156.00899999999999</v>
      </c>
      <c r="N8" s="30">
        <f t="shared" si="1"/>
        <v>17.424999999999983</v>
      </c>
      <c r="O8" s="30">
        <f t="shared" si="2"/>
        <v>12.573601570166826</v>
      </c>
      <c r="P8" s="31">
        <f t="shared" si="3"/>
        <v>12.573601570166826</v>
      </c>
      <c r="Q8" s="9">
        <v>17</v>
      </c>
      <c r="R8" s="8">
        <v>17</v>
      </c>
      <c r="S8" s="29">
        <f t="shared" si="6"/>
        <v>0</v>
      </c>
      <c r="T8" s="31">
        <f t="shared" si="4"/>
        <v>0</v>
      </c>
      <c r="U8" s="31">
        <f t="shared" si="5"/>
        <v>0</v>
      </c>
      <c r="V8" s="8"/>
      <c r="W8" s="8"/>
      <c r="X8" s="8">
        <v>1</v>
      </c>
      <c r="Y8" s="10"/>
    </row>
    <row r="9" spans="1:27" x14ac:dyDescent="0.25">
      <c r="A9" s="8" t="s">
        <v>35</v>
      </c>
      <c r="B9" s="7">
        <v>3</v>
      </c>
      <c r="C9" s="8">
        <v>28</v>
      </c>
      <c r="D9" s="9">
        <v>129</v>
      </c>
      <c r="E9" s="9">
        <v>590</v>
      </c>
      <c r="F9" s="9">
        <v>705</v>
      </c>
      <c r="G9" s="8">
        <v>27.5</v>
      </c>
      <c r="H9" s="8">
        <v>126.861</v>
      </c>
      <c r="I9" s="9" t="s">
        <v>24</v>
      </c>
      <c r="J9" s="9">
        <v>26</v>
      </c>
      <c r="K9" s="10" t="s">
        <v>23</v>
      </c>
      <c r="L9" s="9">
        <v>129.38999999999999</v>
      </c>
      <c r="M9" s="9">
        <v>129.38999999999999</v>
      </c>
      <c r="N9" s="30">
        <f t="shared" si="1"/>
        <v>0</v>
      </c>
      <c r="O9" s="30">
        <f t="shared" si="2"/>
        <v>0</v>
      </c>
      <c r="P9" s="31">
        <f t="shared" si="3"/>
        <v>0</v>
      </c>
      <c r="Q9" s="9">
        <v>15</v>
      </c>
      <c r="R9" s="8">
        <v>15</v>
      </c>
      <c r="S9" s="29">
        <f t="shared" si="6"/>
        <v>0</v>
      </c>
      <c r="T9" s="31">
        <f t="shared" si="4"/>
        <v>0</v>
      </c>
      <c r="U9" s="31">
        <f t="shared" si="5"/>
        <v>0</v>
      </c>
      <c r="V9" s="8">
        <v>1</v>
      </c>
      <c r="W9" s="8"/>
      <c r="X9" s="8">
        <v>1</v>
      </c>
      <c r="Y9" s="10"/>
    </row>
    <row r="10" spans="1:27" x14ac:dyDescent="0.25">
      <c r="A10" s="8" t="s">
        <v>36</v>
      </c>
      <c r="B10" s="7">
        <v>3</v>
      </c>
      <c r="C10" s="8"/>
      <c r="D10" s="9"/>
      <c r="E10" s="9"/>
      <c r="F10" s="9"/>
      <c r="G10" s="8"/>
      <c r="H10" s="8"/>
      <c r="I10" s="9" t="s">
        <v>30</v>
      </c>
      <c r="J10" s="9">
        <v>25</v>
      </c>
      <c r="K10" s="10" t="s">
        <v>23</v>
      </c>
      <c r="L10" s="9">
        <v>119.116</v>
      </c>
      <c r="M10" s="9">
        <v>120.864</v>
      </c>
      <c r="N10" s="30">
        <f t="shared" si="1"/>
        <v>1.7480000000000047</v>
      </c>
      <c r="O10" s="30">
        <f t="shared" si="2"/>
        <v>1.4674770811645921</v>
      </c>
      <c r="P10" s="31">
        <f t="shared" si="3"/>
        <v>1.4674770811645921</v>
      </c>
      <c r="Q10" s="9">
        <v>13</v>
      </c>
      <c r="R10" s="8">
        <v>13</v>
      </c>
      <c r="S10" s="29">
        <f t="shared" si="6"/>
        <v>0</v>
      </c>
      <c r="T10" s="31">
        <f t="shared" si="4"/>
        <v>0</v>
      </c>
      <c r="U10" s="31">
        <f t="shared" si="5"/>
        <v>0</v>
      </c>
      <c r="V10" s="8"/>
      <c r="W10" s="8"/>
      <c r="X10" s="8"/>
      <c r="Y10" s="10"/>
    </row>
    <row r="11" spans="1:27" x14ac:dyDescent="0.25">
      <c r="A11" s="8" t="s">
        <v>37</v>
      </c>
      <c r="B11" s="7">
        <v>3</v>
      </c>
      <c r="C11" s="8"/>
      <c r="D11" s="9"/>
      <c r="E11" s="9"/>
      <c r="F11" s="9"/>
      <c r="G11" s="8"/>
      <c r="H11" s="8"/>
      <c r="I11" s="9" t="s">
        <v>32</v>
      </c>
      <c r="J11" s="9">
        <v>25</v>
      </c>
      <c r="K11" s="10" t="s">
        <v>23</v>
      </c>
      <c r="L11" s="9">
        <v>98.046000000000006</v>
      </c>
      <c r="M11" s="9">
        <v>95.04</v>
      </c>
      <c r="N11" s="30">
        <f t="shared" si="1"/>
        <v>-3.0060000000000002</v>
      </c>
      <c r="O11" s="30">
        <f t="shared" si="2"/>
        <v>-3.0659078391775285</v>
      </c>
      <c r="P11" s="31">
        <f t="shared" si="3"/>
        <v>3.0659078391775285</v>
      </c>
      <c r="Q11" s="9">
        <v>11</v>
      </c>
      <c r="R11" s="8">
        <v>11</v>
      </c>
      <c r="S11" s="29">
        <f t="shared" si="6"/>
        <v>0</v>
      </c>
      <c r="T11" s="31">
        <f t="shared" si="4"/>
        <v>0</v>
      </c>
      <c r="U11" s="31">
        <f t="shared" si="5"/>
        <v>0</v>
      </c>
      <c r="V11" s="8"/>
      <c r="W11" s="8"/>
      <c r="X11" s="8"/>
      <c r="Y11" s="10"/>
    </row>
    <row r="12" spans="1:27" x14ac:dyDescent="0.25">
      <c r="A12" s="8" t="s">
        <v>38</v>
      </c>
      <c r="B12" s="7">
        <v>3</v>
      </c>
      <c r="C12" s="8"/>
      <c r="D12" s="9"/>
      <c r="E12" s="9"/>
      <c r="F12" s="9"/>
      <c r="G12" s="8"/>
      <c r="H12" s="8"/>
      <c r="I12" s="9" t="s">
        <v>31</v>
      </c>
      <c r="J12" s="9">
        <v>25</v>
      </c>
      <c r="K12" s="10" t="s">
        <v>23</v>
      </c>
      <c r="L12" s="9">
        <v>117.045</v>
      </c>
      <c r="M12" s="9">
        <v>109.279</v>
      </c>
      <c r="N12" s="30">
        <f t="shared" si="1"/>
        <v>-7.7660000000000053</v>
      </c>
      <c r="O12" s="30">
        <f t="shared" si="2"/>
        <v>-6.6350548934170694</v>
      </c>
      <c r="P12" s="31">
        <f t="shared" si="3"/>
        <v>6.6350548934170694</v>
      </c>
      <c r="Q12" s="9">
        <v>13</v>
      </c>
      <c r="R12" s="8">
        <v>13</v>
      </c>
      <c r="S12" s="29">
        <f t="shared" si="6"/>
        <v>0</v>
      </c>
      <c r="T12" s="31">
        <f t="shared" si="4"/>
        <v>0</v>
      </c>
      <c r="U12" s="31">
        <f t="shared" si="5"/>
        <v>0</v>
      </c>
      <c r="V12" s="26"/>
      <c r="W12" s="26"/>
      <c r="X12" s="26"/>
      <c r="Y12" s="27" t="s">
        <v>45</v>
      </c>
      <c r="Z12" t="s">
        <v>42</v>
      </c>
      <c r="AA12">
        <v>30</v>
      </c>
    </row>
    <row r="13" spans="1:27" x14ac:dyDescent="0.25">
      <c r="A13" s="21"/>
      <c r="B13" s="22"/>
      <c r="C13" s="23"/>
      <c r="D13" s="23"/>
      <c r="E13" s="23"/>
      <c r="F13" s="23"/>
      <c r="G13" s="24"/>
      <c r="H13" s="24"/>
      <c r="I13" s="23"/>
      <c r="J13" s="23"/>
      <c r="K13" s="23"/>
      <c r="L13" s="21"/>
      <c r="M13" s="21"/>
      <c r="N13" s="32">
        <f>AVERAGE(N2:N12)</f>
        <v>-0.91700000000000159</v>
      </c>
      <c r="O13" s="32">
        <f>AVERAGE(O2:O12)</f>
        <v>-0.67794458773749311</v>
      </c>
      <c r="P13" s="33">
        <f>AVERAGE(P2:P12)</f>
        <v>6.396912285945775</v>
      </c>
      <c r="Q13" s="20"/>
      <c r="R13" s="12"/>
      <c r="S13" s="32">
        <f>AVERAGE(S2:S12)</f>
        <v>-0.38181818181818178</v>
      </c>
      <c r="T13" s="32">
        <f>AVERAGE(T2:T12)</f>
        <v>-2.3948076095642019</v>
      </c>
      <c r="U13" s="39">
        <f>AVERAGE(U2:U12)</f>
        <v>2.6372318519884419</v>
      </c>
      <c r="V13" s="16"/>
      <c r="W13" s="16"/>
      <c r="X13" s="16"/>
      <c r="Y13" s="25"/>
    </row>
    <row r="14" spans="1:27" x14ac:dyDescent="0.25">
      <c r="A14" s="25"/>
      <c r="B14" s="25"/>
      <c r="C14" s="25"/>
      <c r="D14" s="25"/>
      <c r="E14" s="25"/>
      <c r="F14" s="25"/>
      <c r="G14" s="16"/>
      <c r="H14" s="16"/>
      <c r="I14" s="25"/>
      <c r="J14" s="25"/>
      <c r="K14" s="25"/>
      <c r="L14" s="25"/>
      <c r="M14" s="25"/>
      <c r="N14" s="34">
        <f>STDEV(N2:N12)</f>
        <v>11.614668630658384</v>
      </c>
      <c r="O14" s="35">
        <f>STDEV(O2:O12)</f>
        <v>8.2863965687887138</v>
      </c>
      <c r="P14" s="35">
        <f>STDEV(P2:P12)</f>
        <v>4.9150180439330802</v>
      </c>
      <c r="Q14" s="12"/>
      <c r="R14" s="12"/>
      <c r="S14" s="35">
        <f>STDEV(S2:S12)</f>
        <v>0.71388820107658568</v>
      </c>
      <c r="T14" s="35">
        <f>STDEV(T2:T12)</f>
        <v>4.4750329945548248</v>
      </c>
      <c r="U14" s="40">
        <f>STDEV(U2:U12)</f>
        <v>4.3225042640357181</v>
      </c>
      <c r="V14" s="16"/>
      <c r="W14" s="16"/>
      <c r="X14" s="16"/>
      <c r="Y14" s="25"/>
    </row>
    <row r="15" spans="1:27" x14ac:dyDescent="0.25">
      <c r="A15" s="25"/>
      <c r="B15" s="25"/>
      <c r="C15" s="25"/>
      <c r="D15" s="25"/>
      <c r="E15" s="25"/>
      <c r="F15" s="25"/>
      <c r="G15" s="16"/>
      <c r="H15" s="16"/>
      <c r="I15" s="25"/>
      <c r="J15" s="25"/>
      <c r="K15" s="25"/>
      <c r="L15" s="25"/>
      <c r="M15" s="25"/>
      <c r="N15" s="36">
        <f>MAX(N4:N8)</f>
        <v>17.424999999999983</v>
      </c>
      <c r="O15" s="37">
        <f>MAX(O2:O12)</f>
        <v>12.573601570166826</v>
      </c>
      <c r="P15" s="38">
        <f>MAX(P2:P12)</f>
        <v>12.573601570166826</v>
      </c>
      <c r="Q15" s="12"/>
      <c r="R15" s="12"/>
      <c r="S15" s="37">
        <f>MAX(S2:S12)</f>
        <v>0.19999999999999929</v>
      </c>
      <c r="T15" s="37">
        <f>MAX(T2:T12)</f>
        <v>1.3333333333333197</v>
      </c>
      <c r="U15" s="41">
        <f>MAX(U2:U12)</f>
        <v>12.5</v>
      </c>
      <c r="V15" s="16"/>
      <c r="W15" s="16"/>
      <c r="X15" s="16"/>
      <c r="Y15" s="25"/>
    </row>
    <row r="16" spans="1:27" x14ac:dyDescent="0.25">
      <c r="A16" s="25"/>
      <c r="B16" s="25"/>
      <c r="C16" s="25"/>
      <c r="D16" s="25"/>
      <c r="E16" s="25"/>
      <c r="F16" s="25"/>
      <c r="G16" s="16"/>
      <c r="H16" s="16"/>
      <c r="I16" s="25"/>
      <c r="J16" s="25"/>
      <c r="K16" s="25"/>
      <c r="L16" s="25"/>
      <c r="M16" s="25"/>
      <c r="N16" s="36">
        <f>MIN(N2:N12)</f>
        <v>-18.938999999999993</v>
      </c>
      <c r="O16" s="37">
        <f>MIN(O4:O8)</f>
        <v>-11.560994113432333</v>
      </c>
      <c r="P16" s="38">
        <f>MIN(P2:P12)</f>
        <v>0</v>
      </c>
      <c r="Q16" s="12"/>
      <c r="R16" s="12"/>
      <c r="S16" s="37">
        <f>MIN(S2:S12)</f>
        <v>-2</v>
      </c>
      <c r="T16" s="37">
        <f>MIN(T2:T15)</f>
        <v>-12.5</v>
      </c>
      <c r="U16" s="41">
        <f>MIN(U2:U12)</f>
        <v>0</v>
      </c>
      <c r="V16" s="16"/>
      <c r="W16" s="16"/>
      <c r="X16" s="16"/>
      <c r="Y16" s="25"/>
    </row>
    <row r="17" spans="7:21" x14ac:dyDescent="0.25">
      <c r="G17" s="11"/>
      <c r="H17" s="11"/>
      <c r="P17" s="11"/>
      <c r="Q17" s="11"/>
      <c r="R17" s="11"/>
      <c r="S17" s="11"/>
      <c r="T17" s="11"/>
      <c r="U17" s="11"/>
    </row>
    <row r="18" spans="7:21" x14ac:dyDescent="0.25">
      <c r="G18" s="11"/>
      <c r="H18" s="11"/>
      <c r="P18" s="11"/>
      <c r="Q18" s="11"/>
      <c r="R18" s="11"/>
      <c r="S18" s="11"/>
      <c r="T18" s="11"/>
      <c r="U18" s="1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rivka</dc:creator>
  <cp:lastModifiedBy>eshbal ratson</cp:lastModifiedBy>
  <dcterms:created xsi:type="dcterms:W3CDTF">2020-12-30T07:57:01Z</dcterms:created>
  <dcterms:modified xsi:type="dcterms:W3CDTF">2021-01-08T14:29:32Z</dcterms:modified>
</cp:coreProperties>
</file>